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7" activeTab="9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C5" i="18" l="1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Q3" i="8" l="1"/>
  <c r="R3" i="8"/>
  <c r="T3" i="8"/>
  <c r="V3" i="8" s="1"/>
  <c r="X3" i="8"/>
  <c r="Y3" i="8"/>
  <c r="Q4" i="8"/>
  <c r="R4" i="8"/>
  <c r="T4" i="8"/>
  <c r="U4" i="8" s="1"/>
  <c r="AA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AA7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AA6" i="8"/>
  <c r="V6" i="8"/>
  <c r="V25" i="8"/>
  <c r="V21" i="8"/>
  <c r="V17" i="8"/>
  <c r="V13" i="8"/>
  <c r="V9" i="8"/>
  <c r="AA5" i="8"/>
  <c r="V5" i="8"/>
  <c r="H23" i="18"/>
  <c r="H26" i="18"/>
  <c r="H25" i="18"/>
  <c r="H24" i="18"/>
  <c r="AA23" i="8" l="1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<sst xmlns="http://schemas.openxmlformats.org/spreadsheetml/2006/main" count="1408" uniqueCount="475">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</sst>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1.2484759419240101E-2</c:v>
                </c:pt>
                <c:pt idx="1" formatCode="General">
                  <c:v>2.11065463043613E-2</c:v>
                </c:pt>
                <c:pt idx="2" formatCode="General">
                  <c:v>2.4880698674101202E-2</c:v>
                </c:pt>
                <c:pt idx="3" formatCode="General">
                  <c:v>2.5902858596782399E-2</c:v>
                </c:pt>
                <c:pt idx="4" formatCode="General">
                  <c:v>2.7160366460998699E-2</c:v>
                </c:pt>
                <c:pt idx="5" formatCode="General">
                  <c:v>3.1323784477921203E-2</c:v>
                </c:pt>
                <c:pt idx="6" formatCode="General">
                  <c:v>4.1508521636357501E-2</c:v>
                </c:pt>
                <c:pt idx="7" formatCode="General">
                  <c:v>6.2007356909687901E-2</c:v>
                </c:pt>
                <c:pt idx="8" formatCode="General">
                  <c:v>8.3856811059179706E-2</c:v>
                </c:pt>
                <c:pt idx="9" formatCode="General">
                  <c:v>0.10824337490074</c:v>
                </c:pt>
                <c:pt idx="10" formatCode="General">
                  <c:v>0.13076909908904499</c:v>
                </c:pt>
                <c:pt idx="11" formatCode="General">
                  <c:v>0.149456074455911</c:v>
                </c:pt>
                <c:pt idx="12" formatCode="General">
                  <c:v>0.163567915814266</c:v>
                </c:pt>
                <c:pt idx="13" formatCode="General">
                  <c:v>0.177581464881027</c:v>
                </c:pt>
                <c:pt idx="14" formatCode="General">
                  <c:v>0.18257225177282699</c:v>
                </c:pt>
                <c:pt idx="15" formatCode="General">
                  <c:v>0.18055665790790401</c:v>
                </c:pt>
                <c:pt idx="16" formatCode="General">
                  <c:v>0.173004722191127</c:v>
                </c:pt>
                <c:pt idx="17" formatCode="General">
                  <c:v>0.16092626698642701</c:v>
                </c:pt>
                <c:pt idx="18" formatCode="General">
                  <c:v>0.14490608267692101</c:v>
                </c:pt>
                <c:pt idx="19" formatCode="General">
                  <c:v>0.125156886649535</c:v>
                </c:pt>
                <c:pt idx="20" formatCode="General">
                  <c:v>0.10157666626833201</c:v>
                </c:pt>
                <c:pt idx="21" formatCode="General">
                  <c:v>7.3804293389101397E-2</c:v>
                </c:pt>
                <c:pt idx="22" formatCode="General">
                  <c:v>4.1273337513181303E-2</c:v>
                </c:pt>
                <c:pt idx="23" formatCode="General">
                  <c:v>1.3574723248122001E-2</c:v>
                </c:pt>
                <c:pt idx="24" formatCode="General">
                  <c:v>-3.21198437526204E-3</c:v>
                </c:pt>
                <c:pt idx="25" formatCode="General">
                  <c:v>-1.38051515857884E-2</c:v>
                </c:pt>
                <c:pt idx="26" formatCode="General">
                  <c:v>-2.0382471041724401E-2</c:v>
                </c:pt>
                <c:pt idx="27" formatCode="General">
                  <c:v>-2.4568825919069E-2</c:v>
                </c:pt>
                <c:pt idx="28" formatCode="General">
                  <c:v>-2.7575176498673099E-2</c:v>
                </c:pt>
                <c:pt idx="29" formatCode="General">
                  <c:v>-3.03314609374827E-2</c:v>
                </c:pt>
                <c:pt idx="30" formatCode="General">
                  <c:v>-3.35372929358368E-2</c:v>
                </c:pt>
                <c:pt idx="31" formatCode="General">
                  <c:v>-3.7663294531953197E-2</c:v>
                </c:pt>
                <c:pt idx="32" formatCode="General">
                  <c:v>-4.2937014261468197E-2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8.5510629563856301E-4</c:v>
                </c:pt>
                <c:pt idx="1" formatCode="General">
                  <c:v>-1.6749461737353101E-3</c:v>
                </c:pt>
                <c:pt idx="2" formatCode="General">
                  <c:v>-7.31056023709486E-3</c:v>
                </c:pt>
                <c:pt idx="3" formatCode="General">
                  <c:v>-1.42157424142364E-2</c:v>
                </c:pt>
                <c:pt idx="4" formatCode="General">
                  <c:v>-1.96129580990578E-2</c:v>
                </c:pt>
                <c:pt idx="5">
                  <c:v>-2.1590279826333401E-2</c:v>
                </c:pt>
                <c:pt idx="6" formatCode="General">
                  <c:v>-1.82190355777711E-2</c:v>
                </c:pt>
                <c:pt idx="7" formatCode="General">
                  <c:v>-6.4967621347555796E-3</c:v>
                </c:pt>
                <c:pt idx="8" formatCode="General">
                  <c:v>1.63306496063109E-2</c:v>
                </c:pt>
                <c:pt idx="9" formatCode="General">
                  <c:v>4.3886187066366399E-2</c:v>
                </c:pt>
                <c:pt idx="10" formatCode="General">
                  <c:v>7.1667055847091099E-2</c:v>
                </c:pt>
                <c:pt idx="11" formatCode="General">
                  <c:v>9.7994665656431196E-2</c:v>
                </c:pt>
                <c:pt idx="12" formatCode="General">
                  <c:v>0.12305852526088799</c:v>
                </c:pt>
                <c:pt idx="13" formatCode="General">
                  <c:v>0.13176998096189299</c:v>
                </c:pt>
                <c:pt idx="14" formatCode="General">
                  <c:v>0.125703681907607</c:v>
                </c:pt>
                <c:pt idx="15" formatCode="General">
                  <c:v>0.10909416879014699</c:v>
                </c:pt>
                <c:pt idx="16" formatCode="General">
                  <c:v>8.5834465033007804E-2</c:v>
                </c:pt>
                <c:pt idx="17" formatCode="General">
                  <c:v>5.8956426555001301E-2</c:v>
                </c:pt>
                <c:pt idx="18" formatCode="General">
                  <c:v>3.0643987499212599E-2</c:v>
                </c:pt>
                <c:pt idx="19" formatCode="General">
                  <c:v>2.3337173676640701E-3</c:v>
                </c:pt>
                <c:pt idx="20" formatCode="General">
                  <c:v>-2.5181445304667201E-2</c:v>
                </c:pt>
                <c:pt idx="21" formatCode="General">
                  <c:v>-5.1654797050792997E-2</c:v>
                </c:pt>
                <c:pt idx="22" formatCode="General">
                  <c:v>-7.7295383358444394E-2</c:v>
                </c:pt>
                <c:pt idx="23" formatCode="General">
                  <c:v>-8.8943155386422806E-2</c:v>
                </c:pt>
                <c:pt idx="24" formatCode="General">
                  <c:v>-9.0746896771476404E-2</c:v>
                </c:pt>
                <c:pt idx="25" formatCode="General">
                  <c:v>-8.5455079768026396E-2</c:v>
                </c:pt>
                <c:pt idx="26" formatCode="General">
                  <c:v>-7.4756958531196904E-2</c:v>
                </c:pt>
                <c:pt idx="27" formatCode="General">
                  <c:v>-6.03095110968676E-2</c:v>
                </c:pt>
                <c:pt idx="28" formatCode="General">
                  <c:v>-4.3473310369868103E-2</c:v>
                </c:pt>
                <c:pt idx="29" formatCode="General">
                  <c:v>-2.53888801563073E-2</c:v>
                </c:pt>
                <c:pt idx="30" formatCode="General">
                  <c:v>-7.0072494716355502E-3</c:v>
                </c:pt>
                <c:pt idx="31" formatCode="General">
                  <c:v>1.0919605710602E-2</c:v>
                </c:pt>
                <c:pt idx="32" formatCode="General">
                  <c:v>2.78542233807632E-2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1.6100255671558301E-3</c:v>
                </c:pt>
                <c:pt idx="1" formatCode="General">
                  <c:v>-3.4493791283396399E-3</c:v>
                </c:pt>
                <c:pt idx="2" formatCode="General">
                  <c:v>-7.7651823237046003E-3</c:v>
                </c:pt>
                <c:pt idx="3">
                  <c:v>-6.9143071728450202E-3</c:v>
                </c:pt>
                <c:pt idx="4" formatCode="General">
                  <c:v>3.5148279715624402E-3</c:v>
                </c:pt>
                <c:pt idx="5">
                  <c:v>2.99024859263585E-2</c:v>
                </c:pt>
                <c:pt idx="6" formatCode="General">
                  <c:v>8.2414852050094398E-2</c:v>
                </c:pt>
                <c:pt idx="7" formatCode="General">
                  <c:v>0.176072577418073</c:v>
                </c:pt>
                <c:pt idx="8" formatCode="General">
                  <c:v>0.24044456601392999</c:v>
                </c:pt>
                <c:pt idx="9" formatCode="General">
                  <c:v>0.30591263617667502</c:v>
                </c:pt>
                <c:pt idx="10" formatCode="General">
                  <c:v>0.36342935066146997</c:v>
                </c:pt>
                <c:pt idx="11" formatCode="General">
                  <c:v>0.405760301088742</c:v>
                </c:pt>
                <c:pt idx="12" formatCode="General">
                  <c:v>0.42598371148012598</c:v>
                </c:pt>
                <c:pt idx="13" formatCode="General">
                  <c:v>0.51587876767526997</c:v>
                </c:pt>
                <c:pt idx="14" formatCode="General">
                  <c:v>0.60903498420661295</c:v>
                </c:pt>
                <c:pt idx="15" formatCode="General">
                  <c:v>0.70105425937119203</c:v>
                </c:pt>
                <c:pt idx="16" formatCode="General">
                  <c:v>0.78950129603507702</c:v>
                </c:pt>
                <c:pt idx="17" formatCode="General">
                  <c:v>0.87222964693558502</c:v>
                </c:pt>
                <c:pt idx="18" formatCode="General">
                  <c:v>0.94674317850933498</c:v>
                </c:pt>
                <c:pt idx="19" formatCode="General">
                  <c:v>1.01007105769226</c:v>
                </c:pt>
                <c:pt idx="20" formatCode="General">
                  <c:v>1.05882036262345</c:v>
                </c:pt>
                <c:pt idx="21" formatCode="General">
                  <c:v>1.0892797847365601</c:v>
                </c:pt>
                <c:pt idx="22" formatCode="General">
                  <c:v>1.09753437872972</c:v>
                </c:pt>
                <c:pt idx="23" formatCode="General">
                  <c:v>1.08934987701541</c:v>
                </c:pt>
                <c:pt idx="24" formatCode="General">
                  <c:v>1.1078413356239101</c:v>
                </c:pt>
                <c:pt idx="25" formatCode="General">
                  <c:v>1.13682868672189</c:v>
                </c:pt>
                <c:pt idx="26" formatCode="General">
                  <c:v>1.16954659209564</c:v>
                </c:pt>
                <c:pt idx="27" formatCode="General">
                  <c:v>1.2019675287798299</c:v>
                </c:pt>
                <c:pt idx="28" formatCode="General">
                  <c:v>1.23121413059861</c:v>
                </c:pt>
                <c:pt idx="29" formatCode="General">
                  <c:v>1.2550794538118399</c:v>
                </c:pt>
                <c:pt idx="30" formatCode="General">
                  <c:v>1.2718756408335701</c:v>
                </c:pt>
                <c:pt idx="31" formatCode="General">
                  <c:v>1.28043244664459</c:v>
                </c:pt>
                <c:pt idx="32" formatCode="General">
                  <c:v>1.2801684849561701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1.8696300000002599E-3</c:v>
                </c:pt>
                <c:pt idx="1" formatCode="General">
                  <c:v>4.8459700000003103E-3</c:v>
                </c:pt>
                <c:pt idx="2" formatCode="General">
                  <c:v>7.6623400000003202E-3</c:v>
                </c:pt>
                <c:pt idx="3" formatCode="General">
                  <c:v>9.1967200000001009E-3</c:v>
                </c:pt>
                <c:pt idx="4" formatCode="General">
                  <c:v>7.9990400000000406E-3</c:v>
                </c:pt>
                <c:pt idx="5" formatCode="General">
                  <c:v>2.0275200000002798E-3</c:v>
                </c:pt>
                <c:pt idx="6" formatCode="General">
                  <c:v>-1.18103399999999E-2</c:v>
                </c:pt>
                <c:pt idx="7" formatCode="General">
                  <c:v>-3.8020500000000103E-2</c:v>
                </c:pt>
                <c:pt idx="8" formatCode="General">
                  <c:v>-6.5813449999999704E-2</c:v>
                </c:pt>
                <c:pt idx="9" formatCode="General">
                  <c:v>-9.21630800000003E-2</c:v>
                </c:pt>
                <c:pt idx="10" formatCode="General">
                  <c:v>-0.11501593</c:v>
                </c:pt>
                <c:pt idx="11" formatCode="General">
                  <c:v>-0.13322249999999899</c:v>
                </c:pt>
                <c:pt idx="12" formatCode="General">
                  <c:v>-0.14617669999999899</c:v>
                </c:pt>
                <c:pt idx="13" formatCode="General">
                  <c:v>-0.151511699999999</c:v>
                </c:pt>
                <c:pt idx="14" formatCode="General">
                  <c:v>-0.15185074999999901</c:v>
                </c:pt>
                <c:pt idx="15" formatCode="General">
                  <c:v>-0.14812137</c:v>
                </c:pt>
                <c:pt idx="16" formatCode="General">
                  <c:v>-0.14086921999999999</c:v>
                </c:pt>
                <c:pt idx="17" formatCode="General">
                  <c:v>-0.13042951</c:v>
                </c:pt>
                <c:pt idx="18" formatCode="General">
                  <c:v>-0.11694124</c:v>
                </c:pt>
                <c:pt idx="19" formatCode="General">
                  <c:v>-0.10035785</c:v>
                </c:pt>
                <c:pt idx="20" formatCode="General">
                  <c:v>-8.0468800000000104E-2</c:v>
                </c:pt>
                <c:pt idx="21" formatCode="General">
                  <c:v>-5.6927070000000003E-2</c:v>
                </c:pt>
                <c:pt idx="22" formatCode="General">
                  <c:v>-2.92793399999999E-2</c:v>
                </c:pt>
                <c:pt idx="23" formatCode="General">
                  <c:v>-6.4645939999999997E-3</c:v>
                </c:pt>
                <c:pt idx="24" formatCode="General">
                  <c:v>9.3917370000000007E-3</c:v>
                </c:pt>
                <c:pt idx="25" formatCode="General">
                  <c:v>1.9808273000000001E-2</c:v>
                </c:pt>
                <c:pt idx="26" formatCode="General">
                  <c:v>2.6596219000000001E-2</c:v>
                </c:pt>
                <c:pt idx="27">
                  <c:v>3.1308742399999999E-2</c:v>
                </c:pt>
                <c:pt idx="28" formatCode="General">
                  <c:v>3.5158566000000002E-2</c:v>
                </c:pt>
                <c:pt idx="29" formatCode="General">
                  <c:v>3.90660779999999E-2</c:v>
                </c:pt>
                <c:pt idx="30" formatCode="General">
                  <c:v>4.3718794999999901E-2</c:v>
                </c:pt>
                <c:pt idx="31" formatCode="General">
                  <c:v>4.960672E-2</c:v>
                </c:pt>
                <c:pt idx="32" formatCode="General">
                  <c:v>5.7035850000000103E-2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1.7435932882392501E-3</c:v>
                      </c:pt>
                      <c:pt idx="1" formatCode="General">
                        <c:v>-4.00779295548492E-3</c:v>
                      </c:pt>
                      <c:pt idx="2" formatCode="General">
                        <c:v>-8.9596432580440998E-3</c:v>
                      </c:pt>
                      <c:pt idx="3" formatCode="General">
                        <c:v>-8.1661415563538606E-3</c:v>
                      </c:pt>
                      <c:pt idx="4" formatCode="General">
                        <c:v>3.2993542700809901E-3</c:v>
                      </c:pt>
                      <c:pt idx="5" formatCode="General">
                        <c:v>3.2548816708333199E-2</c:v>
                      </c:pt>
                      <c:pt idx="6" formatCode="General">
                        <c:v>9.0924078831955399E-2</c:v>
                      </c:pt>
                      <c:pt idx="7" formatCode="General">
                        <c:v>0.19520376569426201</c:v>
                      </c:pt>
                      <c:pt idx="8" formatCode="General">
                        <c:v>0.26681253209084299</c:v>
                      </c:pt>
                      <c:pt idx="9" formatCode="General">
                        <c:v>0.33958651953909202</c:v>
                      </c:pt>
                      <c:pt idx="10" formatCode="General">
                        <c:v>0.40340168684127597</c:v>
                      </c:pt>
                      <c:pt idx="11" formatCode="General">
                        <c:v>0.45018424108027499</c:v>
                      </c:pt>
                      <c:pt idx="12" formatCode="General">
                        <c:v>0.47224054385055497</c:v>
                      </c:pt>
                      <c:pt idx="13" formatCode="General">
                        <c:v>0.57235618233268903</c:v>
                      </c:pt>
                      <c:pt idx="14" formatCode="General">
                        <c:v>0.67602322460418296</c:v>
                      </c:pt>
                      <c:pt idx="15" formatCode="General">
                        <c:v>0.778233222650759</c:v>
                      </c:pt>
                      <c:pt idx="16" formatCode="General">
                        <c:v>0.87622189988789601</c:v>
                      </c:pt>
                      <c:pt idx="17" formatCode="General">
                        <c:v>0.96757048970572601</c:v>
                      </c:pt>
                      <c:pt idx="18" formatCode="General">
                        <c:v>1.04947713529817</c:v>
                      </c:pt>
                      <c:pt idx="19" formatCode="General">
                        <c:v>1.1186104825847201</c:v>
                      </c:pt>
                      <c:pt idx="20" formatCode="General">
                        <c:v>1.1711667414965901</c:v>
                      </c:pt>
                      <c:pt idx="21" formatCode="General">
                        <c:v>1.2029865793577501</c:v>
                      </c:pt>
                      <c:pt idx="22" formatCode="General">
                        <c:v>1.2096857284836999</c:v>
                      </c:pt>
                      <c:pt idx="23" formatCode="General">
                        <c:v>1.1983044030488601</c:v>
                      </c:pt>
                      <c:pt idx="24" formatCode="General">
                        <c:v>1.21698015187394</c:v>
                      </c:pt>
                      <c:pt idx="25" formatCode="General">
                        <c:v>1.2474958123690201</c:v>
                      </c:pt>
                      <c:pt idx="26" formatCode="General">
                        <c:v>1.2822272759789</c:v>
                      </c:pt>
                      <c:pt idx="27" formatCode="General">
                        <c:v>1.3166401714648801</c:v>
                      </c:pt>
                      <c:pt idx="28" formatCode="General">
                        <c:v>1.34750669420864</c:v>
                      </c:pt>
                      <c:pt idx="29" formatCode="General">
                        <c:v>1.37236112717533</c:v>
                      </c:pt>
                      <c:pt idx="30" formatCode="General">
                        <c:v>1.3893262300417299</c:v>
                      </c:pt>
                      <c:pt idx="31" formatCode="General">
                        <c:v>1.39711000244002</c:v>
                      </c:pt>
                      <c:pt idx="32" formatCode="General">
                        <c:v>1.3950851482728599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-3.5130564256857701E-3</c:v>
                      </c:pt>
                      <c:pt idx="1" formatCode="General">
                        <c:v>1.5020917093710999E-3</c:v>
                      </c:pt>
                      <c:pt idx="2">
                        <c:v>1.25937104484386E-2</c:v>
                      </c:pt>
                      <c:pt idx="3" formatCode="General">
                        <c:v>2.8166052361688902E-2</c:v>
                      </c:pt>
                      <c:pt idx="4">
                        <c:v>4.7827272957667803E-2</c:v>
                      </c:pt>
                      <c:pt idx="5" formatCode="General">
                        <c:v>7.3055988391201795E-2</c:v>
                      </c:pt>
                      <c:pt idx="6" formatCode="General">
                        <c:v>0.106345291589815</c:v>
                      </c:pt>
                      <c:pt idx="7" formatCode="General">
                        <c:v>0.15095953889223601</c:v>
                      </c:pt>
                      <c:pt idx="8" formatCode="General">
                        <c:v>0.196136888695153</c:v>
                      </c:pt>
                      <c:pt idx="9" formatCode="General">
                        <c:v>0.24526800960744599</c:v>
                      </c:pt>
                      <c:pt idx="10" formatCode="General">
                        <c:v>0.29621335750640299</c:v>
                      </c:pt>
                      <c:pt idx="11" formatCode="General">
                        <c:v>0.345701906948714</c:v>
                      </c:pt>
                      <c:pt idx="12" formatCode="General">
                        <c:v>0.38977558884083502</c:v>
                      </c:pt>
                      <c:pt idx="13" formatCode="General">
                        <c:v>0.44542098192767998</c:v>
                      </c:pt>
                      <c:pt idx="14" formatCode="General">
                        <c:v>0.51067919795175698</c:v>
                      </c:pt>
                      <c:pt idx="15" formatCode="General">
                        <c:v>0.58568867161128402</c:v>
                      </c:pt>
                      <c:pt idx="16" formatCode="General">
                        <c:v>0.67083800321507903</c:v>
                      </c:pt>
                      <c:pt idx="17" formatCode="General">
                        <c:v>0.76602809897745605</c:v>
                      </c:pt>
                      <c:pt idx="18" formatCode="General">
                        <c:v>0.87064599999868697</c:v>
                      </c:pt>
                      <c:pt idx="19" formatCode="General">
                        <c:v>0.98363934721021895</c:v>
                      </c:pt>
                      <c:pt idx="20" formatCode="General">
                        <c:v>1.10358348306556</c:v>
                      </c:pt>
                      <c:pt idx="21" formatCode="General">
                        <c:v>1.2287327444526699</c:v>
                      </c:pt>
                      <c:pt idx="22" formatCode="General">
                        <c:v>1.3570583941521801</c:v>
                      </c:pt>
                      <c:pt idx="23" formatCode="General">
                        <c:v>1.4746037920274799</c:v>
                      </c:pt>
                      <c:pt idx="24" formatCode="General">
                        <c:v>1.59308141750649</c:v>
                      </c:pt>
                      <c:pt idx="25" formatCode="General">
                        <c:v>1.7127582335307401</c:v>
                      </c:pt>
                      <c:pt idx="26" formatCode="General">
                        <c:v>1.83255463554159</c:v>
                      </c:pt>
                      <c:pt idx="27" formatCode="General">
                        <c:v>1.9513587214658501</c:v>
                      </c:pt>
                      <c:pt idx="28" formatCode="General">
                        <c:v>2.06788235448145</c:v>
                      </c:pt>
                      <c:pt idx="29" formatCode="General">
                        <c:v>2.1808125931956401</c:v>
                      </c:pt>
                      <c:pt idx="30" formatCode="General">
                        <c:v>2.2888166472061</c:v>
                      </c:pt>
                      <c:pt idx="31" formatCode="General">
                        <c:v>2.39052752297366</c:v>
                      </c:pt>
                      <c:pt idx="32" formatCode="General">
                        <c:v>2.4845520527681999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4.9395372420546401E-3</c:v>
                      </c:pt>
                      <c:pt idx="1" formatCode="General">
                        <c:v>1.9038280064420599E-2</c:v>
                      </c:pt>
                      <c:pt idx="2" formatCode="General">
                        <c:v>3.69884754979121E-2</c:v>
                      </c:pt>
                      <c:pt idx="3">
                        <c:v>5.7714801983999003E-2</c:v>
                      </c:pt>
                      <c:pt idx="4" formatCode="General">
                        <c:v>8.1546542084431906E-2</c:v>
                      </c:pt>
                      <c:pt idx="5" formatCode="General">
                        <c:v>0.111691458850127</c:v>
                      </c:pt>
                      <c:pt idx="6" formatCode="General">
                        <c:v>0.15197512745212999</c:v>
                      </c:pt>
                      <c:pt idx="7" formatCode="General">
                        <c:v>0.20628041607664199</c:v>
                      </c:pt>
                      <c:pt idx="8" formatCode="General">
                        <c:v>0.25393493309595599</c:v>
                      </c:pt>
                      <c:pt idx="9" formatCode="General">
                        <c:v>0.30616003825118998</c:v>
                      </c:pt>
                      <c:pt idx="10" formatCode="General">
                        <c:v>0.359167964295736</c:v>
                      </c:pt>
                      <c:pt idx="11" formatCode="General">
                        <c:v>0.40743577032194001</c:v>
                      </c:pt>
                      <c:pt idx="12" formatCode="General">
                        <c:v>0.444790807781903</c:v>
                      </c:pt>
                      <c:pt idx="13" formatCode="General">
                        <c:v>0.50879212009538</c:v>
                      </c:pt>
                      <c:pt idx="14" formatCode="General">
                        <c:v>0.59039952704782395</c:v>
                      </c:pt>
                      <c:pt idx="15" formatCode="General">
                        <c:v>0.68623985350022498</c:v>
                      </c:pt>
                      <c:pt idx="16" formatCode="General">
                        <c:v>0.79507334569688304</c:v>
                      </c:pt>
                      <c:pt idx="17" formatCode="General">
                        <c:v>0.91584730494140798</c:v>
                      </c:pt>
                      <c:pt idx="18" formatCode="General">
                        <c:v>1.04727268398026</c:v>
                      </c:pt>
                      <c:pt idx="19" formatCode="General">
                        <c:v>1.18774832154808</c:v>
                      </c:pt>
                      <c:pt idx="20" formatCode="General">
                        <c:v>1.33536886665008</c:v>
                      </c:pt>
                      <c:pt idx="21" formatCode="General">
                        <c:v>1.48794981558275</c:v>
                      </c:pt>
                      <c:pt idx="22" formatCode="General">
                        <c:v>1.6430551101775701</c:v>
                      </c:pt>
                      <c:pt idx="23" formatCode="General">
                        <c:v>1.77204389421283</c:v>
                      </c:pt>
                      <c:pt idx="24" formatCode="General">
                        <c:v>1.9065533220747</c:v>
                      </c:pt>
                      <c:pt idx="25" formatCode="General">
                        <c:v>2.0444811350113001</c:v>
                      </c:pt>
                      <c:pt idx="26" formatCode="General">
                        <c:v>2.1828658299978398</c:v>
                      </c:pt>
                      <c:pt idx="27" formatCode="General">
                        <c:v>2.3198008844405198</c:v>
                      </c:pt>
                      <c:pt idx="28" formatCode="General">
                        <c:v>2.4533662564198302</c:v>
                      </c:pt>
                      <c:pt idx="29" formatCode="General">
                        <c:v>2.58182946487939</c:v>
                      </c:pt>
                      <c:pt idx="30" formatCode="General">
                        <c:v>2.70355919711022</c:v>
                      </c:pt>
                      <c:pt idx="31" formatCode="General">
                        <c:v>2.8169388048024899</c:v>
                      </c:pt>
                      <c:pt idx="32" formatCode="General">
                        <c:v>2.9203500628217198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2.2486525754095098E-3</c:v>
                      </c:pt>
                      <c:pt idx="1" formatCode="General">
                        <c:v>-5.8337737260272197E-3</c:v>
                      </c:pt>
                      <c:pt idx="2" formatCode="General">
                        <c:v>-1.8921424620399401E-2</c:v>
                      </c:pt>
                      <c:pt idx="3" formatCode="General">
                        <c:v>-3.3045511414553301E-2</c:v>
                      </c:pt>
                      <c:pt idx="4" formatCode="General">
                        <c:v>-4.6175622021660201E-2</c:v>
                      </c:pt>
                      <c:pt idx="5" formatCode="General">
                        <c:v>-5.8205559433033197E-2</c:v>
                      </c:pt>
                      <c:pt idx="6" formatCode="General">
                        <c:v>-6.9096447317429296E-2</c:v>
                      </c:pt>
                      <c:pt idx="7" formatCode="General">
                        <c:v>-7.7980638050256706E-2</c:v>
                      </c:pt>
                      <c:pt idx="8" formatCode="General">
                        <c:v>-7.3143661527830195E-2</c:v>
                      </c:pt>
                      <c:pt idx="9" formatCode="General">
                        <c:v>-6.1587199145907101E-2</c:v>
                      </c:pt>
                      <c:pt idx="10" formatCode="General">
                        <c:v>-4.3681121268113098E-2</c:v>
                      </c:pt>
                      <c:pt idx="11" formatCode="General">
                        <c:v>-1.8597490055238801E-2</c:v>
                      </c:pt>
                      <c:pt idx="12" formatCode="General">
                        <c:v>1.4717055916535399E-2</c:v>
                      </c:pt>
                      <c:pt idx="13" formatCode="General">
                        <c:v>3.0752749898499399E-2</c:v>
                      </c:pt>
                      <c:pt idx="14" formatCode="General">
                        <c:v>3.5054464574058003E-2</c:v>
                      </c:pt>
                      <c:pt idx="15" formatCode="General">
                        <c:v>3.05537909155662E-2</c:v>
                      </c:pt>
                      <c:pt idx="16" formatCode="General">
                        <c:v>1.9106230415166701E-2</c:v>
                      </c:pt>
                      <c:pt idx="17" formatCode="General">
                        <c:v>2.4266385273197201E-3</c:v>
                      </c:pt>
                      <c:pt idx="18" formatCode="General">
                        <c:v>-1.7850872016134101E-2</c:v>
                      </c:pt>
                      <c:pt idx="19" formatCode="General">
                        <c:v>-4.0272447779365901E-2</c:v>
                      </c:pt>
                      <c:pt idx="20" formatCode="General">
                        <c:v>-6.3644425265796306E-2</c:v>
                      </c:pt>
                      <c:pt idx="21" formatCode="General">
                        <c:v>-8.7071454276177407E-2</c:v>
                      </c:pt>
                      <c:pt idx="22" formatCode="General">
                        <c:v>-0.109961123291235</c:v>
                      </c:pt>
                      <c:pt idx="23" formatCode="General">
                        <c:v>-0.116268539998354</c:v>
                      </c:pt>
                      <c:pt idx="24" formatCode="General">
                        <c:v>-0.12204704076015301</c:v>
                      </c:pt>
                      <c:pt idx="25" formatCode="General">
                        <c:v>-0.128244913920294</c:v>
                      </c:pt>
                      <c:pt idx="26" formatCode="General">
                        <c:v>-0.13366648105828099</c:v>
                      </c:pt>
                      <c:pt idx="27" formatCode="General">
                        <c:v>-0.137405933015111</c:v>
                      </c:pt>
                      <c:pt idx="28" formatCode="General">
                        <c:v>-0.138846425477889</c:v>
                      </c:pt>
                      <c:pt idx="29" formatCode="General">
                        <c:v>-0.13776519520223199</c:v>
                      </c:pt>
                      <c:pt idx="30" formatCode="General">
                        <c:v>-0.134223219007745</c:v>
                      </c:pt>
                      <c:pt idx="31" formatCode="General">
                        <c:v>-0.12844608400494001</c:v>
                      </c:pt>
                      <c:pt idx="32" formatCode="General">
                        <c:v>-0.12075215577630399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5.7531584753477702E-4</c:v>
                </c:pt>
                <c:pt idx="1">
                  <c:v>-1.1260161039588843E-3</c:v>
                </c:pt>
                <c:pt idx="2">
                  <c:v>-4.9071488966733693E-3</c:v>
                </c:pt>
                <c:pt idx="3">
                  <c:v>-9.5222893672879567E-3</c:v>
                </c:pt>
                <c:pt idx="4">
                  <c:v>-1.3104502437922969E-2</c:v>
                </c:pt>
                <c:pt idx="5">
                  <c:v>-1.4384493550202193E-2</c:v>
                </c:pt>
                <c:pt idx="6">
                  <c:v>-1.2100657807452529E-2</c:v>
                </c:pt>
                <c:pt idx="7">
                  <c:v>-4.300779691535396E-3</c:v>
                </c:pt>
                <c:pt idx="8">
                  <c:v>1.078116013349336E-2</c:v>
                </c:pt>
                <c:pt idx="9">
                  <c:v>2.8909518176881702E-2</c:v>
                </c:pt>
                <c:pt idx="10">
                  <c:v>4.7128878877751919E-2</c:v>
                </c:pt>
                <c:pt idx="11">
                  <c:v>6.4355631534637317E-2</c:v>
                </c:pt>
                <c:pt idx="12">
                  <c:v>8.0698998516673781E-2</c:v>
                </c:pt>
                <c:pt idx="13">
                  <c:v>8.6336369438952704E-2</c:v>
                </c:pt>
                <c:pt idx="14">
                  <c:v>8.2254045749102264E-2</c:v>
                </c:pt>
                <c:pt idx="15">
                  <c:v>7.1216772566930792E-2</c:v>
                </c:pt>
                <c:pt idx="16">
                  <c:v>5.5768528879278099E-2</c:v>
                </c:pt>
                <c:pt idx="17">
                  <c:v>3.7896059656704832E-2</c:v>
                </c:pt>
                <c:pt idx="18">
                  <c:v>1.9037188624345679E-2</c:v>
                </c:pt>
                <c:pt idx="19">
                  <c:v>1.437188266383476E-4</c:v>
                </c:pt>
                <c:pt idx="20">
                  <c:v>-1.8253163204972587E-2</c:v>
                </c:pt>
                <c:pt idx="21">
                  <c:v>-3.5981692184791976E-2</c:v>
                </c:pt>
                <c:pt idx="22">
                  <c:v>-5.3171939346808313E-2</c:v>
                </c:pt>
                <c:pt idx="23">
                  <c:v>-5.7848204717759137E-2</c:v>
                </c:pt>
                <c:pt idx="24">
                  <c:v>-5.4120824835074008E-2</c:v>
                </c:pt>
                <c:pt idx="25">
                  <c:v>-4.4547362518141419E-2</c:v>
                </c:pt>
                <c:pt idx="26">
                  <c:v>-3.0660980345441208E-2</c:v>
                </c:pt>
                <c:pt idx="27">
                  <c:v>-1.3846072119733465E-2</c:v>
                </c:pt>
                <c:pt idx="28">
                  <c:v>4.7468052593575014E-3</c:v>
                </c:pt>
                <c:pt idx="29">
                  <c:v>2.4117958721313532E-2</c:v>
                </c:pt>
                <c:pt idx="30">
                  <c:v>4.3392726500258716E-2</c:v>
                </c:pt>
                <c:pt idx="31">
                  <c:v>6.183637315021534E-2</c:v>
                </c:pt>
                <c:pt idx="32">
                  <c:v>7.8878278670846583E-2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3.4187591974862432E-4</c:v>
                </c:pt>
                <c:pt idx="1">
                  <c:v>-7.3280338952157816E-4</c:v>
                </c:pt>
                <c:pt idx="2">
                  <c:v>-1.650637878612111E-3</c:v>
                </c:pt>
                <c:pt idx="3">
                  <c:v>-1.4707766493547102E-3</c:v>
                </c:pt>
                <c:pt idx="4">
                  <c:v>7.4829029571070395E-4</c:v>
                </c:pt>
                <c:pt idx="5">
                  <c:v>6.3731432260785096E-3</c:v>
                </c:pt>
                <c:pt idx="6">
                  <c:v>1.7591605872357002E-2</c:v>
                </c:pt>
                <c:pt idx="7">
                  <c:v>3.7662388588025612E-2</c:v>
                </c:pt>
                <c:pt idx="8">
                  <c:v>5.1512773432996206E-2</c:v>
                </c:pt>
                <c:pt idx="9">
                  <c:v>6.5661620409864077E-2</c:v>
                </c:pt>
                <c:pt idx="10">
                  <c:v>7.818002967204378E-2</c:v>
                </c:pt>
                <c:pt idx="11">
                  <c:v>8.7515315094984947E-2</c:v>
                </c:pt>
                <c:pt idx="12">
                  <c:v>9.2153199947307168E-2</c:v>
                </c:pt>
                <c:pt idx="13">
                  <c:v>0.11163052861515196</c:v>
                </c:pt>
                <c:pt idx="14">
                  <c:v>0.13181434872736225</c:v>
                </c:pt>
                <c:pt idx="15">
                  <c:v>0.15176609187273349</c:v>
                </c:pt>
                <c:pt idx="16">
                  <c:v>0.17097236430181936</c:v>
                </c:pt>
                <c:pt idx="17">
                  <c:v>0.18898322151366867</c:v>
                </c:pt>
                <c:pt idx="18">
                  <c:v>0.20527316018921229</c:v>
                </c:pt>
                <c:pt idx="19">
                  <c:v>0.21921225589952534</c:v>
                </c:pt>
                <c:pt idx="20">
                  <c:v>0.2300751249377728</c:v>
                </c:pt>
                <c:pt idx="21">
                  <c:v>0.23706040550509619</c:v>
                </c:pt>
                <c:pt idx="22">
                  <c:v>0.23931239853074765</c:v>
                </c:pt>
                <c:pt idx="23">
                  <c:v>0.2204760857541537</c:v>
                </c:pt>
                <c:pt idx="24">
                  <c:v>0.20629040624870601</c:v>
                </c:pt>
                <c:pt idx="25">
                  <c:v>0.1934635311368943</c:v>
                </c:pt>
                <c:pt idx="26">
                  <c:v>0.18063468562067334</c:v>
                </c:pt>
                <c:pt idx="27">
                  <c:v>0.16703584827665216</c:v>
                </c:pt>
                <c:pt idx="28">
                  <c:v>0.15217919361681603</c:v>
                </c:pt>
                <c:pt idx="29">
                  <c:v>0.13576205423594132</c:v>
                </c:pt>
                <c:pt idx="30">
                  <c:v>0.11763736424389998</c:v>
                </c:pt>
                <c:pt idx="31">
                  <c:v>9.7814774906626475E-2</c:v>
                </c:pt>
                <c:pt idx="32">
                  <c:v>7.6475702484980659E-2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1.1567316865050966E-2</c:v>
                </c:pt>
                <c:pt idx="1">
                  <c:v>2.2965417711912083E-2</c:v>
                </c:pt>
                <c:pt idx="2">
                  <c:v>3.1438485449382034E-2</c:v>
                </c:pt>
                <c:pt idx="3">
                  <c:v>3.6895914782944163E-2</c:v>
                </c:pt>
                <c:pt idx="4">
                  <c:v>3.9516559471696133E-2</c:v>
                </c:pt>
                <c:pt idx="5">
                  <c:v>3.9335139456016716E-2</c:v>
                </c:pt>
                <c:pt idx="6">
                  <c:v>3.6017569043169682E-2</c:v>
                </c:pt>
                <c:pt idx="7">
                  <c:v>2.8645721579382541E-2</c:v>
                </c:pt>
                <c:pt idx="8">
                  <c:v>2.1562916069856903E-2</c:v>
                </c:pt>
                <c:pt idx="9">
                  <c:v>1.3672236313983108E-2</c:v>
                </c:pt>
                <c:pt idx="10">
                  <c:v>5.4601418531947631E-3</c:v>
                </c:pt>
                <c:pt idx="11">
                  <c:v>-2.4148879628896128E-3</c:v>
                </c:pt>
                <c:pt idx="12">
                  <c:v>-9.3285167882543943E-3</c:v>
                </c:pt>
                <c:pt idx="13">
                  <c:v>-2.0539337203279207E-2</c:v>
                </c:pt>
                <c:pt idx="14">
                  <c:v>-3.1833019757222504E-2</c:v>
                </c:pt>
                <c:pt idx="15">
                  <c:v>-4.3015761478725677E-2</c:v>
                </c:pt>
                <c:pt idx="16">
                  <c:v>-5.4637481266886133E-2</c:v>
                </c:pt>
                <c:pt idx="17">
                  <c:v>-6.7210505108234952E-2</c:v>
                </c:pt>
                <c:pt idx="18">
                  <c:v>-8.1044982039074301E-2</c:v>
                </c:pt>
                <c:pt idx="19">
                  <c:v>-9.62314494472013E-2</c:v>
                </c:pt>
                <c:pt idx="20">
                  <c:v>-0.11265891218897058</c:v>
                </c:pt>
                <c:pt idx="21">
                  <c:v>-0.13004038391978576</c:v>
                </c:pt>
                <c:pt idx="22">
                  <c:v>-0.14793926211652009</c:v>
                </c:pt>
                <c:pt idx="23">
                  <c:v>-0.16345669278362512</c:v>
                </c:pt>
                <c:pt idx="24">
                  <c:v>-0.17866217840498166</c:v>
                </c:pt>
                <c:pt idx="25">
                  <c:v>-0.19286557968991047</c:v>
                </c:pt>
                <c:pt idx="26">
                  <c:v>-0.20547452404629429</c:v>
                </c:pt>
                <c:pt idx="27">
                  <c:v>-0.21601683927424381</c:v>
                </c:pt>
                <c:pt idx="28">
                  <c:v>-0.22411534708159936</c:v>
                </c:pt>
                <c:pt idx="29">
                  <c:v>-0.22945638382533831</c:v>
                </c:pt>
                <c:pt idx="30">
                  <c:v>-0.23178101986925034</c:v>
                </c:pt>
                <c:pt idx="31">
                  <c:v>-0.23089212342619528</c:v>
                </c:pt>
                <c:pt idx="32">
                  <c:v>-0.22666712197286265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1.2484759419240099E-2</c:v>
                </c:pt>
                <c:pt idx="1">
                  <c:v>2.1106546304361373E-2</c:v>
                </c:pt>
                <c:pt idx="2">
                  <c:v>2.4880698674101254E-2</c:v>
                </c:pt>
                <c:pt idx="3">
                  <c:v>2.590285859678243E-2</c:v>
                </c:pt>
                <c:pt idx="4">
                  <c:v>2.7160366460998731E-2</c:v>
                </c:pt>
                <c:pt idx="5">
                  <c:v>3.1323784477921279E-2</c:v>
                </c:pt>
                <c:pt idx="6">
                  <c:v>4.1508521636357543E-2</c:v>
                </c:pt>
                <c:pt idx="7">
                  <c:v>6.200735690968795E-2</c:v>
                </c:pt>
                <c:pt idx="8">
                  <c:v>8.3856811059179748E-2</c:v>
                </c:pt>
                <c:pt idx="9">
                  <c:v>0.10824337490074054</c:v>
                </c:pt>
                <c:pt idx="10">
                  <c:v>0.13076909908904533</c:v>
                </c:pt>
                <c:pt idx="11">
                  <c:v>0.14945607445591147</c:v>
                </c:pt>
                <c:pt idx="12">
                  <c:v>0.16352368935679262</c:v>
                </c:pt>
                <c:pt idx="13">
                  <c:v>0.17742754963558927</c:v>
                </c:pt>
                <c:pt idx="14">
                  <c:v>0.18223540018886819</c:v>
                </c:pt>
                <c:pt idx="15">
                  <c:v>0.1799671100428446</c:v>
                </c:pt>
                <c:pt idx="16">
                  <c:v>0.17210338779354295</c:v>
                </c:pt>
                <c:pt idx="17">
                  <c:v>0.15966880288729168</c:v>
                </c:pt>
                <c:pt idx="18">
                  <c:v>0.14326537982654042</c:v>
                </c:pt>
                <c:pt idx="19">
                  <c:v>0.1231245157527372</c:v>
                </c:pt>
                <c:pt idx="20">
                  <c:v>9.9163046453498715E-2</c:v>
                </c:pt>
                <c:pt idx="21">
                  <c:v>7.1038344439378065E-2</c:v>
                </c:pt>
                <c:pt idx="22">
                  <c:v>3.8201229271694892E-2</c:v>
                </c:pt>
                <c:pt idx="23">
                  <c:v>-8.2877753910803875E-4</c:v>
                </c:pt>
                <c:pt idx="24">
                  <c:v>-2.6492630306163001E-2</c:v>
                </c:pt>
                <c:pt idx="25">
                  <c:v>-4.3949397549880587E-2</c:v>
                </c:pt>
                <c:pt idx="26">
                  <c:v>-5.5500813501807578E-2</c:v>
                </c:pt>
                <c:pt idx="27">
                  <c:v>-6.2827055415715094E-2</c:v>
                </c:pt>
                <c:pt idx="28">
                  <c:v>-6.7189365718356431E-2</c:v>
                </c:pt>
                <c:pt idx="29">
                  <c:v>-6.9576400128534832E-2</c:v>
                </c:pt>
                <c:pt idx="30">
                  <c:v>-7.0750919618767227E-2</c:v>
                </c:pt>
                <c:pt idx="31">
                  <c:v>-7.1240998532318134E-2</c:v>
                </c:pt>
                <c:pt idx="32">
                  <c:v>-7.1313149846163881E-2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-4.647097269719902E-4</c:v>
                </c:pt>
                <c:pt idx="1">
                  <c:v>-1.9533718815001322E-3</c:v>
                </c:pt>
                <c:pt idx="2">
                  <c:v>-1.0358084689471636E-2</c:v>
                </c:pt>
                <c:pt idx="3">
                  <c:v>-1.5532893818125282E-2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-2.7520504225286846E-4</c:v>
                </c:pt>
                <c:pt idx="1">
                  <c:v>-1.7688878886412684E-4</c:v>
                </c:pt>
                <c:pt idx="2">
                  <c:v>-4.6296865772452733E-3</c:v>
                </c:pt>
                <c:pt idx="3">
                  <c:v>-6.8670779521424752E-3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3.7026293438913171E-4</c:v>
                </c:pt>
                <c:pt idx="1">
                  <c:v>7.6924993382365692E-4</c:v>
                </c:pt>
                <c:pt idx="2">
                  <c:v>-1.1191847541214273E-4</c:v>
                </c:pt>
                <c:pt idx="3">
                  <c:v>2.4511085610812167E-4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-1.0369569257347999E-3</c:v>
                </c:pt>
                <c:pt idx="1">
                  <c:v>-7.6091253324462871E-3</c:v>
                </c:pt>
                <c:pt idx="2">
                  <c:v>-2.9212570928933146E-2</c:v>
                </c:pt>
                <c:pt idx="3">
                  <c:v>-4.3113905609671543E-2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-7.7659588176528516E-3</c:v>
                </c:pt>
                <c:pt idx="1">
                  <c:v>-2.5293698110893881E-2</c:v>
                </c:pt>
                <c:pt idx="2">
                  <c:v>-2.8256191513358453E-2</c:v>
                </c:pt>
                <c:pt idx="3">
                  <c:v>-3.5252343907618333E-2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-2.361824905617671E-2</c:v>
                </c:pt>
                <c:pt idx="1">
                  <c:v>-0.31328268543567495</c:v>
                </c:pt>
                <c:pt idx="2">
                  <c:v>-0.51592883843936743</c:v>
                </c:pt>
                <c:pt idx="3">
                  <c:v>-0.76171295877928547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6.6600205795319667E-4</c:v>
                </c:pt>
                <c:pt idx="1">
                  <c:v>2.4602838214793366E-4</c:v>
                </c:pt>
                <c:pt idx="2">
                  <c:v>-6.5741650200985546E-3</c:v>
                </c:pt>
                <c:pt idx="3">
                  <c:v>-6.3466849955839955E-3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-6.9013862903110068E-3</c:v>
                </c:pt>
                <c:pt idx="1">
                  <c:v>-2.5130908628660853E-2</c:v>
                </c:pt>
                <c:pt idx="2">
                  <c:v>-8.1633972022185919E-2</c:v>
                </c:pt>
                <c:pt idx="3">
                  <c:v>-0.12601015793933046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-4.2864833035717309E-3</c:v>
                </c:pt>
                <c:pt idx="1">
                  <c:v>-1.7703519008267388E-2</c:v>
                </c:pt>
                <c:pt idx="2">
                  <c:v>-5.9063133663670775E-2</c:v>
                </c:pt>
                <c:pt idx="3">
                  <c:v>-9.3168055338696654E-2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-7.7105516097321081E-3</c:v>
                </c:pt>
                <c:pt idx="1">
                  <c:v>-2.890588408919581E-2</c:v>
                </c:pt>
                <c:pt idx="2">
                  <c:v>-9.0635827369204169E-2</c:v>
                </c:pt>
                <c:pt idx="3">
                  <c:v>-0.13891175274692846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-5.7809613585677599E-3</c:v>
                </c:pt>
                <c:pt idx="1">
                  <c:v>-2.5308173142869816E-2</c:v>
                </c:pt>
                <c:pt idx="2">
                  <c:v>-8.3331996347009718E-2</c:v>
                </c:pt>
                <c:pt idx="3">
                  <c:v>-0.12744389743379947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-1.0439314457787563E-2</c:v>
                </c:pt>
                <c:pt idx="1">
                  <c:v>-2.2677209870682669E-2</c:v>
                </c:pt>
                <c:pt idx="2">
                  <c:v>-9.024815808725084E-2</c:v>
                </c:pt>
                <c:pt idx="3">
                  <c:v>-0.11679811320411981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1.2878456664404681E-3</c:v>
                </c:pt>
                <c:pt idx="1">
                  <c:v>4.0777762105754789E-3</c:v>
                </c:pt>
                <c:pt idx="2">
                  <c:v>8.3709553151829486E-3</c:v>
                </c:pt>
                <c:pt idx="3">
                  <c:v>1.3075164593817634E-2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1.8206327735121874E-3</c:v>
                </c:pt>
                <c:pt idx="1">
                  <c:v>8.0160008192473597E-3</c:v>
                </c:pt>
                <c:pt idx="2">
                  <c:v>2.1151053715836365E-2</c:v>
                </c:pt>
                <c:pt idx="3">
                  <c:v>3.2660818361788246E-2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4.0824510065640141E-4</c:v>
                </c:pt>
                <c:pt idx="1">
                  <c:v>9.0298423471035782E-4</c:v>
                </c:pt>
                <c:pt idx="2">
                  <c:v>3.0057604100108826E-4</c:v>
                </c:pt>
                <c:pt idx="3">
                  <c:v>8.6161465972756091E-4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2.3561241438732061E-3</c:v>
                </c:pt>
                <c:pt idx="1">
                  <c:v>4.4843981139652822E-3</c:v>
                </c:pt>
                <c:pt idx="2">
                  <c:v>8.3183473879453462E-3</c:v>
                </c:pt>
                <c:pt idx="3">
                  <c:v>1.4385540258848639E-2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-8.2025383381063577E-3</c:v>
                </c:pt>
                <c:pt idx="1">
                  <c:v>-2.5081053586420654E-2</c:v>
                </c:pt>
                <c:pt idx="2">
                  <c:v>-2.7385753121727086E-2</c:v>
                </c:pt>
                <c:pt idx="3">
                  <c:v>-3.351505315086023E-2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-0.14373811800880876</c:v>
                </c:pt>
                <c:pt idx="1">
                  <c:v>-0.40823397772541126</c:v>
                </c:pt>
                <c:pt idx="2">
                  <c:v>-0.57537726991193217</c:v>
                </c:pt>
                <c:pt idx="3">
                  <c:v>-0.76309779456804749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1.7633212404515319E-3</c:v>
                </c:pt>
                <c:pt idx="1">
                  <c:v>2.4065979821314976E-3</c:v>
                </c:pt>
                <c:pt idx="2">
                  <c:v>1.765203387432468E-3</c:v>
                </c:pt>
                <c:pt idx="3">
                  <c:v>4.2666788607403916E-3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-4.9145631266123146E-5</c:v>
                </c:pt>
                <c:pt idx="1">
                  <c:v>1.4072677437171333E-3</c:v>
                </c:pt>
                <c:pt idx="2">
                  <c:v>1.2132908667883413E-4</c:v>
                </c:pt>
                <c:pt idx="3">
                  <c:v>1.2754130130170349E-3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-1.3550630862646518E-4</c:v>
                </c:pt>
                <c:pt idx="1">
                  <c:v>1.4092140867234537E-3</c:v>
                </c:pt>
                <c:pt idx="2">
                  <c:v>-2.8689593750652609E-4</c:v>
                </c:pt>
                <c:pt idx="3">
                  <c:v>2.0277143415448062E-3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2.3002031664032252E-4</c:v>
                </c:pt>
                <c:pt idx="1">
                  <c:v>1.8690616826031459E-3</c:v>
                </c:pt>
                <c:pt idx="2">
                  <c:v>1.1537350022823301E-3</c:v>
                </c:pt>
                <c:pt idx="3">
                  <c:v>2.8746418340916957E-3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-1.2997274628157029E-4</c:v>
                </c:pt>
                <c:pt idx="1">
                  <c:v>9.4882448848143675E-4</c:v>
                </c:pt>
                <c:pt idx="2">
                  <c:v>-1.4479699927221201E-3</c:v>
                </c:pt>
                <c:pt idx="3">
                  <c:v>-1.8067664242626957E-4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1.7415283518478208E-3</c:v>
                </c:pt>
                <c:pt idx="1">
                  <c:v>2.4224219495880828E-3</c:v>
                </c:pt>
                <c:pt idx="2">
                  <c:v>1.7227513688669038E-3</c:v>
                </c:pt>
                <c:pt idx="3">
                  <c:v>4.1654045085395275E-3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-1.0439308288187732E-2</c:v>
                </c:pt>
                <c:pt idx="1">
                  <c:v>-2.269143602962731E-2</c:v>
                </c:pt>
                <c:pt idx="2">
                  <c:v>-9.0324897527938042E-2</c:v>
                </c:pt>
                <c:pt idx="3">
                  <c:v>-4.9385712376324276E-2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-7.3105447341403895E-5</c:v>
                </c:pt>
                <c:pt idx="1">
                  <c:v>1.2301000266348172E-3</c:v>
                </c:pt>
                <c:pt idx="2">
                  <c:v>-8.0344439661939049E-4</c:v>
                </c:pt>
                <c:pt idx="3">
                  <c:v>1.1584675325648774E-3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65.961223009901005</c:v>
                </c:pt>
                <c:pt idx="1">
                  <c:v>-47.874169649992837</c:v>
                </c:pt>
                <c:pt idx="2">
                  <c:v>-216.5574342799955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835.73053000029176</c:v>
                </c:pt>
                <c:pt idx="1">
                  <c:v>2682.6807800000533</c:v>
                </c:pt>
                <c:pt idx="2">
                  <c:v>-1905.7584899999201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-167.30492600012803</c:v>
                </c:pt>
                <c:pt idx="1">
                  <c:v>-352.19030400004704</c:v>
                </c:pt>
                <c:pt idx="2">
                  <c:v>-571.22811699996237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262.63249999983236</c:v>
                </c:pt>
                <c:pt idx="1">
                  <c:v>-260.62970000039786</c:v>
                </c:pt>
                <c:pt idx="2">
                  <c:v>-37.391999999992549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-11234.682329999981</c:v>
                </c:pt>
                <c:pt idx="1">
                  <c:v>-21637.115480000037</c:v>
                </c:pt>
                <c:pt idx="2">
                  <c:v>-38021.06790000014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34232.6092844331</c:v>
                </c:pt>
                <c:pt idx="1">
                  <c:v>101356.9775645601</c:v>
                </c:pt>
                <c:pt idx="2">
                  <c:v>74631.526784343936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23994.946281442419</c:v>
                </c:pt>
                <c:pt idx="1">
                  <c:v>81741.848690910265</c:v>
                </c:pt>
                <c:pt idx="2">
                  <c:v>33879.522843059152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1581.3572199999999</c:v>
                      </c:pt>
                      <c:pt idx="1">
                        <c:v>3170.0206799999978</c:v>
                      </c:pt>
                      <c:pt idx="2">
                        <c:v>7211.3324399999983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34001.291089999999</c:v>
                      </c:pt>
                      <c:pt idx="1">
                        <c:v>121954.75584</c:v>
                      </c:pt>
                      <c:pt idx="2">
                        <c:v>144138.76361999998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-51.873141999999916</c:v>
                      </c:pt>
                      <c:pt idx="1">
                        <c:v>-407.51338299999998</c:v>
                      </c:pt>
                      <c:pt idx="2">
                        <c:v>-1022.6324310000002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19145.100980000003</c:v>
                      </c:pt>
                      <c:pt idx="1">
                        <c:v>-4517.8315000000002</c:v>
                      </c:pt>
                      <c:pt idx="2">
                        <c:v>-24192.69099000009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912.66849499999989</c:v>
                      </c:pt>
                      <c:pt idx="1">
                        <c:v>1104.241849</c:v>
                      </c:pt>
                      <c:pt idx="2">
                        <c:v>2965.0946388679999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58.168021599999975</c:v>
                      </c:pt>
                      <c:pt idx="1">
                        <c:v>101.1689384</c:v>
                      </c:pt>
                      <c:pt idx="2">
                        <c:v>1475.5992412200001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-93.677584999999908</c:v>
                      </c:pt>
                      <c:pt idx="1">
                        <c:v>-239.5225478000001</c:v>
                      </c:pt>
                      <c:pt idx="2">
                        <c:v>-228.8591055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-23.569193000000041</c:v>
                      </c:pt>
                      <c:pt idx="1">
                        <c:v>-209.58963600000016</c:v>
                      </c:pt>
                      <c:pt idx="2">
                        <c:v>15190.235312000001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-1812.7640154199999</c:v>
                      </c:pt>
                      <c:pt idx="1">
                        <c:v>-1252.6899554037998</c:v>
                      </c:pt>
                      <c:pt idx="2">
                        <c:v>-22.392868523499999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-19483.941099999909</c:v>
                      </c:pt>
                      <c:pt idx="1">
                        <c:v>-18345.768210000002</c:v>
                      </c:pt>
                      <c:pt idx="2">
                        <c:v>-70882.275309999997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-0.14987621600000001</c:v>
                      </c:pt>
                      <c:pt idx="1">
                        <c:v>-0.29065379299999972</c:v>
                      </c:pt>
                      <c:pt idx="2">
                        <c:v>-0.64718708899999999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-1.6105309999998596E-3</c:v>
                      </c:pt>
                      <c:pt idx="1">
                        <c:v>-3.8568429999999987E-3</c:v>
                      </c:pt>
                      <c:pt idx="2">
                        <c:v>-5.7563145999999996E-4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2037.2643559999924</c:v>
                </c:pt>
                <c:pt idx="1">
                  <c:v>34232.6092844331</c:v>
                </c:pt>
                <c:pt idx="2">
                  <c:v>101356.9775645601</c:v>
                </c:pt>
                <c:pt idx="3">
                  <c:v>74631.526784343936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756.77851999999984</c:v>
                </c:pt>
                <c:pt idx="1">
                  <c:v>1581.3572199999999</c:v>
                </c:pt>
                <c:pt idx="2">
                  <c:v>3170.0206799999978</c:v>
                </c:pt>
                <c:pt idx="3">
                  <c:v>7211.3324399999983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960.18264499999987</c:v>
                </c:pt>
                <c:pt idx="1">
                  <c:v>34001.291089999999</c:v>
                </c:pt>
                <c:pt idx="2">
                  <c:v>121954.75584</c:v>
                </c:pt>
                <c:pt idx="3">
                  <c:v>144138.76361999998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49.393643499999939</c:v>
                </c:pt>
                <c:pt idx="1">
                  <c:v>-51.873141999999916</c:v>
                </c:pt>
                <c:pt idx="2">
                  <c:v>-407.51338299999998</c:v>
                </c:pt>
                <c:pt idx="3">
                  <c:v>-1022.6324310000002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194.51426910000009</c:v>
                </c:pt>
                <c:pt idx="1">
                  <c:v>19145.100980000003</c:v>
                </c:pt>
                <c:pt idx="2">
                  <c:v>-4517.8315000000002</c:v>
                </c:pt>
                <c:pt idx="3">
                  <c:v>-24192.69099000009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77.398142000000007</c:v>
                </c:pt>
                <c:pt idx="1">
                  <c:v>912.66849499999989</c:v>
                </c:pt>
                <c:pt idx="2">
                  <c:v>1104.241849</c:v>
                </c:pt>
                <c:pt idx="3">
                  <c:v>2965.0946388679999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75.065665599999988</c:v>
                </c:pt>
                <c:pt idx="1">
                  <c:v>58.168021599999975</c:v>
                </c:pt>
                <c:pt idx="2">
                  <c:v>101.1689384</c:v>
                </c:pt>
                <c:pt idx="3">
                  <c:v>1475.5992412200001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60.922163000000182</c:v>
                </c:pt>
                <c:pt idx="1">
                  <c:v>-93.677584999999908</c:v>
                </c:pt>
                <c:pt idx="2">
                  <c:v>-239.5225478000001</c:v>
                </c:pt>
                <c:pt idx="3">
                  <c:v>-228.8591055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141.35447900000008</c:v>
                </c:pt>
                <c:pt idx="1">
                  <c:v>-23.569193000000041</c:v>
                </c:pt>
                <c:pt idx="2">
                  <c:v>-209.58963600000016</c:v>
                </c:pt>
                <c:pt idx="3">
                  <c:v>15190.235312000001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-1627.437281</c:v>
                </c:pt>
                <c:pt idx="1">
                  <c:v>-1812.7640154199999</c:v>
                </c:pt>
                <c:pt idx="2">
                  <c:v>-1252.6899554037998</c:v>
                </c:pt>
                <c:pt idx="3">
                  <c:v>-22.392868523499999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1299.02232</c:v>
                </c:pt>
                <c:pt idx="1">
                  <c:v>-19483.941099999909</c:v>
                </c:pt>
                <c:pt idx="2">
                  <c:v>-18345.768210000002</c:v>
                </c:pt>
                <c:pt idx="3">
                  <c:v>-70882.275309999997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15.602737499999989</c:v>
                </c:pt>
                <c:pt idx="1">
                  <c:v>-0.14987621600000001</c:v>
                </c:pt>
                <c:pt idx="2">
                  <c:v>-0.29065379299999972</c:v>
                </c:pt>
                <c:pt idx="3">
                  <c:v>-0.64718708899999999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34.467052299999978</c:v>
                </c:pt>
                <c:pt idx="1">
                  <c:v>-1.6105309999998596E-3</c:v>
                </c:pt>
                <c:pt idx="2">
                  <c:v>-3.8568429999999987E-3</c:v>
                </c:pt>
                <c:pt idx="3">
                  <c:v>-5.7563145999999996E-4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-4.4950105099997018</c:v>
                      </c:pt>
                      <c:pt idx="1">
                        <c:v>65.961223009901005</c:v>
                      </c:pt>
                      <c:pt idx="2">
                        <c:v>-47.874169649992837</c:v>
                      </c:pt>
                      <c:pt idx="3">
                        <c:v>-216.5574342799955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-53.613711999962106</c:v>
                      </c:pt>
                      <c:pt idx="1">
                        <c:v>835.73053000029176</c:v>
                      </c:pt>
                      <c:pt idx="2">
                        <c:v>2682.6807800000533</c:v>
                      </c:pt>
                      <c:pt idx="3">
                        <c:v>-1905.7584899999201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-68.697728300001472</c:v>
                      </c:pt>
                      <c:pt idx="1">
                        <c:v>-167.30492600012803</c:v>
                      </c:pt>
                      <c:pt idx="2">
                        <c:v>-352.19030400004704</c:v>
                      </c:pt>
                      <c:pt idx="3">
                        <c:v>-571.22811699996237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-499.51549999974668</c:v>
                      </c:pt>
                      <c:pt idx="1">
                        <c:v>262.63249999983236</c:v>
                      </c:pt>
                      <c:pt idx="2">
                        <c:v>-260.62970000039786</c:v>
                      </c:pt>
                      <c:pt idx="3">
                        <c:v>-37.391999999992549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-1737.7161100000958</c:v>
                      </c:pt>
                      <c:pt idx="1">
                        <c:v>-11234.682329999981</c:v>
                      </c:pt>
                      <c:pt idx="2">
                        <c:v>-21637.115480000037</c:v>
                      </c:pt>
                      <c:pt idx="3">
                        <c:v>-38021.06790000014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-326.77370480913669</c:v>
                      </c:pt>
                      <c:pt idx="1">
                        <c:v>23994.946281442419</c:v>
                      </c:pt>
                      <c:pt idx="2">
                        <c:v>81741.848690910265</c:v>
                      </c:pt>
                      <c:pt idx="3">
                        <c:v>33879.522843059152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8188.8550131591037</c:v>
                </c:pt>
                <c:pt idx="1">
                  <c:v>58187.713729237206</c:v>
                </c:pt>
                <c:pt idx="2">
                  <c:v>59892.586660359055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9.7129427538457094</c:v>
                      </c:pt>
                      <c:pt idx="1">
                        <c:v>45.615506570989965</c:v>
                      </c:pt>
                      <c:pt idx="2">
                        <c:v>-172.86542249399645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182.744716307614</c:v>
                      </c:pt>
                      <c:pt idx="1">
                        <c:v>1931.7861340001691</c:v>
                      </c:pt>
                      <c:pt idx="2">
                        <c:v>541.14603899978101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-127.70634615389281</c:v>
                      </c:pt>
                      <c:pt idx="1">
                        <c:v>-241.46633879997535</c:v>
                      </c:pt>
                      <c:pt idx="2">
                        <c:v>-471.96890809998149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-587.71529230754822</c:v>
                      </c:pt>
                      <c:pt idx="1">
                        <c:v>411.3130599996075</c:v>
                      </c:pt>
                      <c:pt idx="2">
                        <c:v>-416.98105000052601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-4895.9388215384097</c:v>
                      </c:pt>
                      <c:pt idx="1">
                        <c:v>-16955.822002000059</c:v>
                      </c:pt>
                      <c:pt idx="2">
                        <c:v>-29914.465892000007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13607.757814097698</c:v>
                      </c:pt>
                      <c:pt idx="1">
                        <c:v>72996.28736946563</c:v>
                      </c:pt>
                      <c:pt idx="2">
                        <c:v>90327.721893954731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717.86712230768717</c:v>
                      </c:pt>
                      <c:pt idx="1">
                        <c:v>2596.9075630000043</c:v>
                      </c:pt>
                      <c:pt idx="2">
                        <c:v>5043.2992430000013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9075.882747615382</c:v>
                      </c:pt>
                      <c:pt idx="1">
                        <c:v>76718.061893000006</c:v>
                      </c:pt>
                      <c:pt idx="2">
                        <c:v>138727.576481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19.70428046923098</c:v>
                      </c:pt>
                      <c:pt idx="1">
                        <c:v>-216.89968529999987</c:v>
                      </c:pt>
                      <c:pt idx="2">
                        <c:v>-756.19189890000007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7844.9230519923094</c:v>
                      </c:pt>
                      <c:pt idx="1">
                        <c:v>14763.892481000017</c:v>
                      </c:pt>
                      <c:pt idx="2">
                        <c:v>-17263.867770000026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230.57686384615363</c:v>
                      </c:pt>
                      <c:pt idx="1">
                        <c:v>1142.356748799999</c:v>
                      </c:pt>
                      <c:pt idx="2">
                        <c:v>3219.3940473200996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85.368266123076864</c:v>
                      </c:pt>
                      <c:pt idx="1">
                        <c:v>94.880610059999981</c:v>
                      </c:pt>
                      <c:pt idx="2">
                        <c:v>735.51128839599994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13.572800138461389</c:v>
                      </c:pt>
                      <c:pt idx="1">
                        <c:v>-192.96589747999997</c:v>
                      </c:pt>
                      <c:pt idx="2">
                        <c:v>-249.90993992000017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64.99679784615364</c:v>
                      </c:pt>
                      <c:pt idx="1">
                        <c:v>-105.17611039999997</c:v>
                      </c:pt>
                      <c:pt idx="2">
                        <c:v>4931.5101090999997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-1921.2922270476929</c:v>
                      </c:pt>
                      <c:pt idx="1">
                        <c:v>-1479.8564458122901</c:v>
                      </c:pt>
                      <c:pt idx="2">
                        <c:v>-308.91626539692004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-2542.6112392307659</c:v>
                      </c:pt>
                      <c:pt idx="1">
                        <c:v>-20324.727433000004</c:v>
                      </c:pt>
                      <c:pt idx="2">
                        <c:v>-43750.201019999986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5.2187768391538327</c:v>
                      </c:pt>
                      <c:pt idx="1">
                        <c:v>-0.18282713230000036</c:v>
                      </c:pt>
                      <c:pt idx="2">
                        <c:v>-0.48060971879999981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13.550573198538473</c:v>
                      </c:pt>
                      <c:pt idx="1">
                        <c:v>-3.5272697700000077E-3</c:v>
                      </c:pt>
                      <c:pt idx="2">
                        <c:v>-1.7709255960000024E-3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9.7129427538457094</c:v>
                </c:pt>
                <c:pt idx="1">
                  <c:v>182.744716307614</c:v>
                </c:pt>
                <c:pt idx="2">
                  <c:v>-127.70634615389281</c:v>
                </c:pt>
                <c:pt idx="3">
                  <c:v>-587.71529230754822</c:v>
                </c:pt>
                <c:pt idx="4">
                  <c:v>-4895.9388215384097</c:v>
                </c:pt>
                <c:pt idx="5">
                  <c:v>13607.757814097698</c:v>
                </c:pt>
                <c:pt idx="6">
                  <c:v>8188.8550131591037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45.615506570989965</c:v>
                </c:pt>
                <c:pt idx="1">
                  <c:v>1931.7861340001691</c:v>
                </c:pt>
                <c:pt idx="2">
                  <c:v>-241.46633879997535</c:v>
                </c:pt>
                <c:pt idx="3">
                  <c:v>411.3130599996075</c:v>
                </c:pt>
                <c:pt idx="4">
                  <c:v>-16955.822002000059</c:v>
                </c:pt>
                <c:pt idx="5">
                  <c:v>72996.28736946563</c:v>
                </c:pt>
                <c:pt idx="6">
                  <c:v>58187.713729237206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-172.86542249399645</c:v>
                </c:pt>
                <c:pt idx="1">
                  <c:v>541.14603899978101</c:v>
                </c:pt>
                <c:pt idx="2">
                  <c:v>-471.96890809998149</c:v>
                </c:pt>
                <c:pt idx="3">
                  <c:v>-416.98105000052601</c:v>
                </c:pt>
                <c:pt idx="4">
                  <c:v>-29914.465892000007</c:v>
                </c:pt>
                <c:pt idx="5">
                  <c:v>90327.721893954731</c:v>
                </c:pt>
                <c:pt idx="6">
                  <c:v>59892.586660359055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17987.895132492304</c:v>
                </c:pt>
                <c:pt idx="1">
                  <c:v>64.99679784615364</c:v>
                </c:pt>
                <c:pt idx="2">
                  <c:v>-4445.1341162407589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94906.23371308003</c:v>
                </c:pt>
                <c:pt idx="1">
                  <c:v>-105.17611039999997</c:v>
                </c:pt>
                <c:pt idx="2">
                  <c:v>-21804.770233214364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129455.81145089603</c:v>
                </c:pt>
                <c:pt idx="1">
                  <c:v>4931.5101090999997</c:v>
                </c:pt>
                <c:pt idx="2">
                  <c:v>-44059.5996660413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80054.777958817984</c:v>
                </c:pt>
                <c:pt idx="1">
                  <c:v>147419.1943813579</c:v>
                </c:pt>
                <c:pt idx="2">
                  <c:v>250173.27159331008</c:v>
                </c:pt>
                <c:pt idx="3">
                  <c:v>298122.09025888058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94725.260059973996</c:v>
                </c:pt>
                <c:pt idx="1">
                  <c:v>181651.803665791</c:v>
                </c:pt>
                <c:pt idx="2">
                  <c:v>351530.24915787019</c:v>
                </c:pt>
                <c:pt idx="3">
                  <c:v>372753.61704322451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0.18325554670456823</c:v>
                </c:pt>
                <c:pt idx="1">
                  <c:v>0.23221270085004631</c:v>
                </c:pt>
                <c:pt idx="2">
                  <c:v>0.40514710831830736</c:v>
                </c:pt>
                <c:pt idx="3">
                  <c:v>0.25033880152770993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94725.260059973996</c:v>
                </c:pt>
                <c:pt idx="1">
                  <c:v>181651.803665791</c:v>
                </c:pt>
                <c:pt idx="2">
                  <c:v>351530.24915787019</c:v>
                </c:pt>
                <c:pt idx="3">
                  <c:v>372753.61704322451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0.18325554670456823</c:v>
                </c:pt>
                <c:pt idx="1">
                  <c:v>0.23221270085004631</c:v>
                </c:pt>
                <c:pt idx="2">
                  <c:v>0.40514710831830736</c:v>
                </c:pt>
                <c:pt idx="3">
                  <c:v>0.25033880152770993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12784.83461</c:v>
                </c:pt>
                <c:pt idx="2">
                  <c:v>20896.520345735102</c:v>
                </c:pt>
                <c:pt idx="3">
                  <c:v>13183.56855</c:v>
                </c:pt>
                <c:pt idx="4">
                  <c:v>21902.730995219823</c:v>
                </c:pt>
                <c:pt idx="5">
                  <c:v>15053.618210000001</c:v>
                </c:pt>
                <c:pt idx="6">
                  <c:v>32210.921248774015</c:v>
                </c:pt>
                <c:pt idx="7">
                  <c:v>22107.736150000001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16516.87299</c:v>
                </c:pt>
                <c:pt idx="2">
                  <c:v>48439.498974079273</c:v>
                </c:pt>
                <c:pt idx="3">
                  <c:v>39668.492660000004</c:v>
                </c:pt>
                <c:pt idx="4">
                  <c:v>85199.912016860166</c:v>
                </c:pt>
                <c:pt idx="5">
                  <c:v>92602.840360000002</c:v>
                </c:pt>
                <c:pt idx="6">
                  <c:v>90594.249095126725</c:v>
                </c:pt>
                <c:pt idx="7">
                  <c:v>89743.272979999994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1480.4479449999999</c:v>
                </c:pt>
                <c:pt idx="2">
                  <c:v>2334.794906230848</c:v>
                </c:pt>
                <c:pt idx="3">
                  <c:v>1628.667293</c:v>
                </c:pt>
                <c:pt idx="4">
                  <c:v>3492.033459329753</c:v>
                </c:pt>
                <c:pt idx="5">
                  <c:v>2037.538178</c:v>
                </c:pt>
                <c:pt idx="6">
                  <c:v>4836.060048243603</c:v>
                </c:pt>
                <c:pt idx="7">
                  <c:v>2596.1040360000002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17558.030449999998</c:v>
                </c:pt>
                <c:pt idx="2">
                  <c:v>17686.933719671288</c:v>
                </c:pt>
                <c:pt idx="3">
                  <c:v>15543.252490000001</c:v>
                </c:pt>
                <c:pt idx="4">
                  <c:v>108832.30459387641</c:v>
                </c:pt>
                <c:pt idx="5">
                  <c:v>100645.51979999999</c:v>
                </c:pt>
                <c:pt idx="6">
                  <c:v>96433.151328563312</c:v>
                </c:pt>
                <c:pt idx="7">
                  <c:v>98136.002479999996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2225.1146389999999</c:v>
                </c:pt>
                <c:pt idx="2">
                  <c:v>2694.110346778215</c:v>
                </c:pt>
                <c:pt idx="3">
                  <c:v>2508.491575</c:v>
                </c:pt>
                <c:pt idx="4">
                  <c:v>4731.9067431094345</c:v>
                </c:pt>
                <c:pt idx="5">
                  <c:v>2996.9517500000002</c:v>
                </c:pt>
                <c:pt idx="6">
                  <c:v>-20042.719274630032</c:v>
                </c:pt>
                <c:pt idx="7">
                  <c:v>1.083705132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892.91793959999995</c:v>
                </c:pt>
                <c:pt idx="2">
                  <c:v>-1091.7770366230416</c:v>
                </c:pt>
                <c:pt idx="3">
                  <c:v>845.34160180000003</c:v>
                </c:pt>
                <c:pt idx="4">
                  <c:v>-1232.0571234255149</c:v>
                </c:pt>
                <c:pt idx="5">
                  <c:v>319.59816169999999</c:v>
                </c:pt>
                <c:pt idx="6">
                  <c:v>-1181.0827380392293</c:v>
                </c:pt>
                <c:pt idx="7">
                  <c:v>26.914270779999999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2690.965565</c:v>
                </c:pt>
                <c:pt idx="2">
                  <c:v>550.33131309882958</c:v>
                </c:pt>
                <c:pt idx="3">
                  <c:v>2966.0674199999999</c:v>
                </c:pt>
                <c:pt idx="4">
                  <c:v>-816.76819902244688</c:v>
                </c:pt>
                <c:pt idx="5">
                  <c:v>1236.7953190000001</c:v>
                </c:pt>
                <c:pt idx="6">
                  <c:v>29.277483244289609</c:v>
                </c:pt>
                <c:pt idx="7">
                  <c:v>651.24305879999997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2205.0041310000001</c:v>
                </c:pt>
                <c:pt idx="2">
                  <c:v>2679.2827331037151</c:v>
                </c:pt>
                <c:pt idx="3">
                  <c:v>1925.21533</c:v>
                </c:pt>
                <c:pt idx="4">
                  <c:v>4261.9556552387212</c:v>
                </c:pt>
                <c:pt idx="5">
                  <c:v>1828.2609110000001</c:v>
                </c:pt>
                <c:pt idx="6">
                  <c:v>6267.7808537493611</c:v>
                </c:pt>
                <c:pt idx="7">
                  <c:v>2042.9338379999999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2483.794805</c:v>
                </c:pt>
                <c:pt idx="2">
                  <c:v>-4383.3931426428016</c:v>
                </c:pt>
                <c:pt idx="3">
                  <c:v>1832.1456639999999</c:v>
                </c:pt>
                <c:pt idx="4">
                  <c:v>-1635.4486981422242</c:v>
                </c:pt>
                <c:pt idx="5">
                  <c:v>1252.9089469999999</c:v>
                </c:pt>
                <c:pt idx="6">
                  <c:v>-21557.458477755496</c:v>
                </c:pt>
                <c:pt idx="7">
                  <c:v>22.41517082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21194.48718</c:v>
                </c:pt>
                <c:pt idx="2">
                  <c:v>80023.840536042029</c:v>
                </c:pt>
                <c:pt idx="3">
                  <c:v>67312.533119999905</c:v>
                </c:pt>
                <c:pt idx="4">
                  <c:v>27058.101418748181</c:v>
                </c:pt>
                <c:pt idx="5">
                  <c:v>32195.571650000002</c:v>
                </c:pt>
                <c:pt idx="6">
                  <c:v>122396.60438751582</c:v>
                </c:pt>
                <c:pt idx="7">
                  <c:v>82789.449649999995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16.00969383</c:v>
                </c:pt>
                <c:pt idx="2">
                  <c:v>-18141.366354265283</c:v>
                </c:pt>
                <c:pt idx="3">
                  <c:v>4.2852362949999998</c:v>
                </c:pt>
                <c:pt idx="4">
                  <c:v>832.22950773850903</c:v>
                </c:pt>
                <c:pt idx="5">
                  <c:v>3.5831150919999999</c:v>
                </c:pt>
                <c:pt idx="6">
                  <c:v>930.66042348853796</c:v>
                </c:pt>
                <c:pt idx="7">
                  <c:v>4.9262243210000003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6.2980103879999998</c:v>
                </c:pt>
                <c:pt idx="2">
                  <c:v>-97.75472099416217</c:v>
                </c:pt>
                <c:pt idx="3">
                  <c:v>1.1334412629999999</c:v>
                </c:pt>
                <c:pt idx="4">
                  <c:v>-313.40160418146991</c:v>
                </c:pt>
                <c:pt idx="5">
                  <c:v>8.5191518100000002E-2</c:v>
                </c:pt>
                <c:pt idx="6">
                  <c:v>-191.41833283177886</c:v>
                </c:pt>
                <c:pt idx="7">
                  <c:v>8.6950275899999995E-3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6383.163500001654</c:v>
                </c:pt>
                <c:pt idx="1">
                  <c:v>-10936.03649999015</c:v>
                </c:pt>
                <c:pt idx="2">
                  <c:v>-27861.151899989694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50476.943450000137</c:v>
                </c:pt>
                <c:pt idx="1">
                  <c:v>117916.99087000266</c:v>
                </c:pt>
                <c:pt idx="2">
                  <c:v>9235.2299199998379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-871.30089999968186</c:v>
                </c:pt>
                <c:pt idx="1">
                  <c:v>-6515.1978800003417</c:v>
                </c:pt>
                <c:pt idx="2">
                  <c:v>-10986.068089999724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-2050.776000007987</c:v>
                </c:pt>
                <c:pt idx="1">
                  <c:v>-64773.833000004292</c:v>
                </c:pt>
                <c:pt idx="2">
                  <c:v>-117327.47100000083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9492.6784100000223</c:v>
                </c:pt>
                <c:pt idx="1">
                  <c:v>13942.84689999999</c:v>
                </c:pt>
                <c:pt idx="2">
                  <c:v>19439.09736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129235.05266011198</c:v>
                </c:pt>
                <c:pt idx="1">
                  <c:v>19544.019476189977</c:v>
                </c:pt>
                <c:pt idx="2">
                  <c:v>-27163.266516373027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192665.76112012565</c:v>
                </c:pt>
                <c:pt idx="1">
                  <c:v>69178.789866223931</c:v>
                </c:pt>
                <c:pt idx="2">
                  <c:v>-154663.63022637367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2162.5438399999985</c:v>
                      </c:pt>
                      <c:pt idx="1">
                        <c:v>2896.8558999999987</c:v>
                      </c:pt>
                      <c:pt idx="2">
                        <c:v>3933.0461499999983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15393.740390000003</c:v>
                      </c:pt>
                      <c:pt idx="1">
                        <c:v>35831.13955</c:v>
                      </c:pt>
                      <c:pt idx="2">
                        <c:v>46935.421539999996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-185.88976600000024</c:v>
                      </c:pt>
                      <c:pt idx="1">
                        <c:v>-766.12500099999988</c:v>
                      </c:pt>
                      <c:pt idx="2">
                        <c:v>-1347.1790529999998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130100.26109999999</c:v>
                      </c:pt>
                      <c:pt idx="1">
                        <c:v>6566.6233000000066</c:v>
                      </c:pt>
                      <c:pt idx="2">
                        <c:v>-57724.424400000018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560.57524000000012</c:v>
                      </c:pt>
                      <c:pt idx="1">
                        <c:v>423.92310100000009</c:v>
                      </c:pt>
                      <c:pt idx="2">
                        <c:v>1255.712603467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235.88904700000057</c:v>
                      </c:pt>
                      <c:pt idx="1">
                        <c:v>460.51732000000015</c:v>
                      </c:pt>
                      <c:pt idx="2">
                        <c:v>6485.2125255999999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-27.073773999999958</c:v>
                      </c:pt>
                      <c:pt idx="1">
                        <c:v>-65.261471099999994</c:v>
                      </c:pt>
                      <c:pt idx="2">
                        <c:v>-70.764852600000012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-55.62537199999997</c:v>
                      </c:pt>
                      <c:pt idx="1">
                        <c:v>-233.8800040000001</c:v>
                      </c:pt>
                      <c:pt idx="2">
                        <c:v>11350.129363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-7458.1852165</c:v>
                      </c:pt>
                      <c:pt idx="1">
                        <c:v>-4993.7706181500007</c:v>
                      </c:pt>
                      <c:pt idx="2">
                        <c:v>-156.89409412000001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-11490.580139999998</c:v>
                      </c:pt>
                      <c:pt idx="1">
                        <c:v>-20573.761999999999</c:v>
                      </c:pt>
                      <c:pt idx="2">
                        <c:v>-37818.612587999996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-0.43549804899999955</c:v>
                      </c:pt>
                      <c:pt idx="1">
                        <c:v>-1.705798399999999</c:v>
                      </c:pt>
                      <c:pt idx="2">
                        <c:v>-4.3597221899999994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-0.16719033900000113</c:v>
                      </c:pt>
                      <c:pt idx="1">
                        <c:v>-0.53480215999999992</c:v>
                      </c:pt>
                      <c:pt idx="2">
                        <c:v>-0.55398852999999981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129235.05266011198</c:v>
                </c:pt>
                <c:pt idx="1">
                  <c:v>19544.019476189977</c:v>
                </c:pt>
                <c:pt idx="2">
                  <c:v>-27163.266516373027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2162.5438399999985</c:v>
                </c:pt>
                <c:pt idx="1">
                  <c:v>2896.8558999999987</c:v>
                </c:pt>
                <c:pt idx="2">
                  <c:v>3933.0461499999983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15393.740390000003</c:v>
                </c:pt>
                <c:pt idx="1">
                  <c:v>35831.13955</c:v>
                </c:pt>
                <c:pt idx="2">
                  <c:v>46935.421539999996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-185.88976600000024</c:v>
                </c:pt>
                <c:pt idx="1">
                  <c:v>-766.12500099999988</c:v>
                </c:pt>
                <c:pt idx="2">
                  <c:v>-1347.1790529999998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130100.26109999999</c:v>
                </c:pt>
                <c:pt idx="1">
                  <c:v>6566.6233000000066</c:v>
                </c:pt>
                <c:pt idx="2">
                  <c:v>-57724.424400000018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560.57524000000012</c:v>
                </c:pt>
                <c:pt idx="1">
                  <c:v>423.92310100000009</c:v>
                </c:pt>
                <c:pt idx="2">
                  <c:v>1255.712603467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235.88904700000057</c:v>
                </c:pt>
                <c:pt idx="1">
                  <c:v>460.51732000000015</c:v>
                </c:pt>
                <c:pt idx="2">
                  <c:v>6485.2125255999999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-27.073773999999958</c:v>
                </c:pt>
                <c:pt idx="1">
                  <c:v>-65.261471099999994</c:v>
                </c:pt>
                <c:pt idx="2">
                  <c:v>-70.764852600000012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-55.62537199999997</c:v>
                </c:pt>
                <c:pt idx="1">
                  <c:v>-233.8800040000001</c:v>
                </c:pt>
                <c:pt idx="2">
                  <c:v>11350.129363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-7458.1852165</c:v>
                </c:pt>
                <c:pt idx="1">
                  <c:v>-4993.7706181500007</c:v>
                </c:pt>
                <c:pt idx="2">
                  <c:v>-156.89409412000001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-11490.580139999998</c:v>
                </c:pt>
                <c:pt idx="1">
                  <c:v>-20573.761999999999</c:v>
                </c:pt>
                <c:pt idx="2">
                  <c:v>-37818.612587999996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-0.43549804899999955</c:v>
                </c:pt>
                <c:pt idx="1">
                  <c:v>-1.705798399999999</c:v>
                </c:pt>
                <c:pt idx="2">
                  <c:v>-4.3597221899999994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-0.16719033900000113</c:v>
                </c:pt>
                <c:pt idx="1">
                  <c:v>-0.53480215999999992</c:v>
                </c:pt>
                <c:pt idx="2">
                  <c:v>-0.55398852999999981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6383.163500001654</c:v>
                      </c:pt>
                      <c:pt idx="1">
                        <c:v>-10936.03649999015</c:v>
                      </c:pt>
                      <c:pt idx="2">
                        <c:v>-27861.151899989694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50476.943450000137</c:v>
                      </c:pt>
                      <c:pt idx="1">
                        <c:v>117916.99087000266</c:v>
                      </c:pt>
                      <c:pt idx="2">
                        <c:v>9235.2299199998379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-871.30089999968186</c:v>
                      </c:pt>
                      <c:pt idx="1">
                        <c:v>-6515.1978800003417</c:v>
                      </c:pt>
                      <c:pt idx="2">
                        <c:v>-10986.068089999724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-2050.776000007987</c:v>
                      </c:pt>
                      <c:pt idx="1">
                        <c:v>-64773.833000004292</c:v>
                      </c:pt>
                      <c:pt idx="2">
                        <c:v>-117327.47100000083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9492.6784100000223</c:v>
                      </c:pt>
                      <c:pt idx="1">
                        <c:v>13942.84689999999</c:v>
                      </c:pt>
                      <c:pt idx="2">
                        <c:v>19439.09736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192665.76112012565</c:v>
                      </c:pt>
                      <c:pt idx="1">
                        <c:v>69178.789866223931</c:v>
                      </c:pt>
                      <c:pt idx="2">
                        <c:v>-154663.63022637367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1.2484759419240101E-2</c:v>
                </c:pt>
                <c:pt idx="6" formatCode="General">
                  <c:v>2.11065463043613E-2</c:v>
                </c:pt>
                <c:pt idx="7" formatCode="General">
                  <c:v>2.4880698674101202E-2</c:v>
                </c:pt>
                <c:pt idx="8" formatCode="General">
                  <c:v>2.5902858596782399E-2</c:v>
                </c:pt>
                <c:pt idx="9" formatCode="General">
                  <c:v>2.7160366460998699E-2</c:v>
                </c:pt>
                <c:pt idx="10" formatCode="General">
                  <c:v>3.1323784477921203E-2</c:v>
                </c:pt>
                <c:pt idx="11" formatCode="General">
                  <c:v>4.1508521636357501E-2</c:v>
                </c:pt>
                <c:pt idx="12" formatCode="General">
                  <c:v>6.2007356909687901E-2</c:v>
                </c:pt>
                <c:pt idx="13" formatCode="General">
                  <c:v>8.3856811059179706E-2</c:v>
                </c:pt>
                <c:pt idx="14" formatCode="General">
                  <c:v>0.10824337490074</c:v>
                </c:pt>
                <c:pt idx="15" formatCode="General">
                  <c:v>0.13076909908904499</c:v>
                </c:pt>
                <c:pt idx="16" formatCode="General">
                  <c:v>0.149456074455911</c:v>
                </c:pt>
                <c:pt idx="17" formatCode="General">
                  <c:v>0.163567915814266</c:v>
                </c:pt>
                <c:pt idx="18" formatCode="General">
                  <c:v>0.177581464881027</c:v>
                </c:pt>
                <c:pt idx="19" formatCode="General">
                  <c:v>0.18257225177282699</c:v>
                </c:pt>
                <c:pt idx="20" formatCode="General">
                  <c:v>0.18055665790790401</c:v>
                </c:pt>
                <c:pt idx="21" formatCode="General">
                  <c:v>0.173004722191127</c:v>
                </c:pt>
                <c:pt idx="22" formatCode="General">
                  <c:v>0.16092626698642701</c:v>
                </c:pt>
                <c:pt idx="23" formatCode="General">
                  <c:v>0.14490608267692101</c:v>
                </c:pt>
                <c:pt idx="24" formatCode="General">
                  <c:v>0.125156886649535</c:v>
                </c:pt>
                <c:pt idx="25" formatCode="General">
                  <c:v>0.10157666626833201</c:v>
                </c:pt>
                <c:pt idx="26" formatCode="General">
                  <c:v>7.3804293389101397E-2</c:v>
                </c:pt>
                <c:pt idx="27" formatCode="General">
                  <c:v>4.1273337513181303E-2</c:v>
                </c:pt>
                <c:pt idx="28" formatCode="General">
                  <c:v>1.3574723248122001E-2</c:v>
                </c:pt>
                <c:pt idx="29" formatCode="General">
                  <c:v>-3.21198437526204E-3</c:v>
                </c:pt>
                <c:pt idx="30" formatCode="General">
                  <c:v>-1.38051515857884E-2</c:v>
                </c:pt>
                <c:pt idx="31" formatCode="General">
                  <c:v>-2.0382471041724401E-2</c:v>
                </c:pt>
                <c:pt idx="32" formatCode="General">
                  <c:v>-2.4568825919069E-2</c:v>
                </c:pt>
                <c:pt idx="33" formatCode="General">
                  <c:v>-2.7575176498673099E-2</c:v>
                </c:pt>
                <c:pt idx="34" formatCode="General">
                  <c:v>-3.03314609374827E-2</c:v>
                </c:pt>
                <c:pt idx="35" formatCode="General">
                  <c:v>-3.35372929358368E-2</c:v>
                </c:pt>
                <c:pt idx="36" formatCode="General">
                  <c:v>-3.7663294531953197E-2</c:v>
                </c:pt>
                <c:pt idx="37" formatCode="General">
                  <c:v>-4.2937014261468197E-2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123393.67001460001</c:v>
                </c:pt>
                <c:pt idx="1">
                  <c:v>118428.37860221999</c:v>
                </c:pt>
                <c:pt idx="2">
                  <c:v>114660.62232844</c:v>
                </c:pt>
                <c:pt idx="3">
                  <c:v>110129.41575047001</c:v>
                </c:pt>
                <c:pt idx="4">
                  <c:v>125939.238178988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105657.29609999999</c:v>
                </c:pt>
                <c:pt idx="1">
                  <c:v>87182.634109999999</c:v>
                </c:pt>
                <c:pt idx="2">
                  <c:v>67852.260370000004</c:v>
                </c:pt>
                <c:pt idx="3">
                  <c:v>46763.453200000004</c:v>
                </c:pt>
                <c:pt idx="4">
                  <c:v>29835.28328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-0.14373811811012216</c:v>
                </c:pt>
                <c:pt idx="1">
                  <c:v>-0.26383663156589288</c:v>
                </c:pt>
                <c:pt idx="2">
                  <c:v>-0.40823397787219073</c:v>
                </c:pt>
                <c:pt idx="3">
                  <c:v>-0.5753772697209607</c:v>
                </c:pt>
                <c:pt idx="4">
                  <c:v>-0.76309779452852222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CEDC-4C5E-9218-E467E9887D60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237150.27770000001</c:v>
                </c:pt>
                <c:pt idx="1">
                  <c:v>264775.13919999998</c:v>
                </c:pt>
                <c:pt idx="2">
                  <c:v>294282.85869999998</c:v>
                </c:pt>
                <c:pt idx="3">
                  <c:v>316368.03779999999</c:v>
                </c:pt>
                <c:pt idx="4">
                  <c:v>409329.49070000002</c:v>
                </c:pt>
                <c:pt idx="5">
                  <c:v>533153.33510000003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237150.27770000001</c:v>
                </c:pt>
                <c:pt idx="1">
                  <c:v>263207.9204</c:v>
                </c:pt>
                <c:pt idx="2">
                  <c:v>289640.56420000002</c:v>
                </c:pt>
                <c:pt idx="3">
                  <c:v>310097.10519999999</c:v>
                </c:pt>
                <c:pt idx="4">
                  <c:v>381033.38189999998</c:v>
                </c:pt>
                <c:pt idx="5">
                  <c:v>478009.06219999999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19628.93275</c:v>
                </c:pt>
                <c:pt idx="1">
                  <c:v>305304.20199999999</c:v>
                </c:pt>
                <c:pt idx="2">
                  <c:v>2139.6539200000002</c:v>
                </c:pt>
                <c:pt idx="3">
                  <c:v>46447.176959999997</c:v>
                </c:pt>
                <c:pt idx="4">
                  <c:v>104489.0966</c:v>
                </c:pt>
                <c:pt idx="5">
                  <c:v>478009.06222999998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22458.994149999999</c:v>
                </c:pt>
                <c:pt idx="1">
                  <c:v>336671.20329999999</c:v>
                </c:pt>
                <c:pt idx="2">
                  <c:v>2484.8253669999999</c:v>
                </c:pt>
                <c:pt idx="3">
                  <c:v>53231.163959999998</c:v>
                </c:pt>
                <c:pt idx="4">
                  <c:v>118307.1483</c:v>
                </c:pt>
                <c:pt idx="5">
                  <c:v>533153.33507699997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1161.515942</c:v>
                </c:pt>
                <c:pt idx="3">
                  <c:v>23979.722119999999</c:v>
                </c:pt>
                <c:pt idx="4">
                  <c:v>54227.928500000002</c:v>
                </c:pt>
                <c:pt idx="5">
                  <c:v>237150.27771199998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-5.1638499000583602E-3</c:v>
                </c:pt>
                <c:pt idx="6" formatCode="General">
                  <c:v>-1.47640007514271E-2</c:v>
                </c:pt>
                <c:pt idx="7" formatCode="General">
                  <c:v>-2.87948798585402E-2</c:v>
                </c:pt>
                <c:pt idx="8" formatCode="General">
                  <c:v>-5.0515790139404798E-2</c:v>
                </c:pt>
                <c:pt idx="9" formatCode="General">
                  <c:v>-7.9193826412043894E-2</c:v>
                </c:pt>
                <c:pt idx="10" formatCode="General">
                  <c:v>-0.119771956804598</c:v>
                </c:pt>
                <c:pt idx="11" formatCode="General">
                  <c:v>-0.18065087218356801</c:v>
                </c:pt>
                <c:pt idx="12" formatCode="General">
                  <c:v>-0.27469103096769898</c:v>
                </c:pt>
                <c:pt idx="13" formatCode="General">
                  <c:v>-0.39208150794449098</c:v>
                </c:pt>
                <c:pt idx="14" formatCode="General">
                  <c:v>-0.534275038058595</c:v>
                </c:pt>
                <c:pt idx="15" formatCode="General">
                  <c:v>-0.69810774002239595</c:v>
                </c:pt>
                <c:pt idx="16" formatCode="General">
                  <c:v>-0.87720021189398001</c:v>
                </c:pt>
                <c:pt idx="17" formatCode="General">
                  <c:v>-1.06487779842835</c:v>
                </c:pt>
                <c:pt idx="18" formatCode="General">
                  <c:v>-1.25707773664565</c:v>
                </c:pt>
                <c:pt idx="19" formatCode="General">
                  <c:v>-1.44106339439553</c:v>
                </c:pt>
                <c:pt idx="20" formatCode="General">
                  <c:v>-1.6122396628851201</c:v>
                </c:pt>
                <c:pt idx="21" formatCode="General">
                  <c:v>-1.76818883489872</c:v>
                </c:pt>
                <c:pt idx="22" formatCode="General">
                  <c:v>-1.90717460537645</c:v>
                </c:pt>
                <c:pt idx="23" formatCode="General">
                  <c:v>-2.0275198332343898</c:v>
                </c:pt>
                <c:pt idx="24" formatCode="General">
                  <c:v>-2.12734840960711</c:v>
                </c:pt>
                <c:pt idx="25" formatCode="General">
                  <c:v>-2.2044952569376099</c:v>
                </c:pt>
                <c:pt idx="26" formatCode="General">
                  <c:v>-2.2564983895008601</c:v>
                </c:pt>
                <c:pt idx="27" formatCode="General">
                  <c:v>-2.2806327148571102</c:v>
                </c:pt>
                <c:pt idx="28" formatCode="General">
                  <c:v>-2.2805161200955801</c:v>
                </c:pt>
                <c:pt idx="29" formatCode="General">
                  <c:v>-2.2729507365959698</c:v>
                </c:pt>
                <c:pt idx="30" formatCode="General">
                  <c:v>-2.2599998509597201</c:v>
                </c:pt>
                <c:pt idx="31" formatCode="General">
                  <c:v>-2.2424366722176798</c:v>
                </c:pt>
                <c:pt idx="32" formatCode="General">
                  <c:v>-2.2219493054681601</c:v>
                </c:pt>
                <c:pt idx="33" formatCode="General">
                  <c:v>-2.1982370083928999</c:v>
                </c:pt>
                <c:pt idx="34" formatCode="General">
                  <c:v>-2.1702673444843499</c:v>
                </c:pt>
                <c:pt idx="35" formatCode="General">
                  <c:v>-2.1365812010481999</c:v>
                </c:pt>
                <c:pt idx="36" formatCode="General">
                  <c:v>-2.0954655607553101</c:v>
                </c:pt>
                <c:pt idx="37" formatCode="General">
                  <c:v>-2.0450938066328201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0</v>
      </c>
      <c r="D2" s="11">
        <v>0</v>
      </c>
      <c r="E2" s="11">
        <v>0</v>
      </c>
      <c r="F2" s="11">
        <v>0</v>
      </c>
      <c r="G2">
        <v>1.2484759419240101E-2</v>
      </c>
      <c r="H2">
        <v>2.11065463043613E-2</v>
      </c>
      <c r="I2">
        <v>2.4880698674101202E-2</v>
      </c>
      <c r="J2">
        <v>2.5902858596782399E-2</v>
      </c>
      <c r="K2">
        <v>2.7160366460998699E-2</v>
      </c>
      <c r="L2">
        <v>3.1323784477921203E-2</v>
      </c>
      <c r="M2">
        <v>4.1508521636357501E-2</v>
      </c>
      <c r="N2">
        <v>6.2007356909687901E-2</v>
      </c>
      <c r="O2">
        <v>8.3856811059179706E-2</v>
      </c>
      <c r="P2">
        <v>0.10824337490074</v>
      </c>
      <c r="Q2">
        <v>0.13076909908904499</v>
      </c>
      <c r="R2">
        <v>0.149456074455911</v>
      </c>
      <c r="S2">
        <v>0.163567915814266</v>
      </c>
      <c r="T2">
        <v>0.177581464881027</v>
      </c>
      <c r="U2">
        <v>0.18257225177282699</v>
      </c>
      <c r="V2">
        <v>0.18055665790790401</v>
      </c>
      <c r="W2">
        <v>0.173004722191127</v>
      </c>
      <c r="X2">
        <v>0.16092626698642701</v>
      </c>
      <c r="Y2">
        <v>0.14490608267692101</v>
      </c>
      <c r="Z2">
        <v>0.125156886649535</v>
      </c>
      <c r="AA2">
        <v>0.10157666626833201</v>
      </c>
      <c r="AB2">
        <v>7.3804293389101397E-2</v>
      </c>
      <c r="AC2">
        <v>4.1273337513181303E-2</v>
      </c>
      <c r="AD2">
        <v>1.3574723248122001E-2</v>
      </c>
      <c r="AE2">
        <v>-3.21198437526204E-3</v>
      </c>
      <c r="AF2">
        <v>-1.38051515857884E-2</v>
      </c>
      <c r="AG2">
        <v>-2.0382471041724401E-2</v>
      </c>
      <c r="AH2">
        <v>-2.4568825919069E-2</v>
      </c>
      <c r="AI2">
        <v>-2.7575176498673099E-2</v>
      </c>
      <c r="AJ2">
        <v>-3.03314609374827E-2</v>
      </c>
      <c r="AK2">
        <v>-3.35372929358368E-2</v>
      </c>
      <c r="AL2">
        <v>-3.7663294531953197E-2</v>
      </c>
      <c r="AM2">
        <v>-4.2937014261468197E-2</v>
      </c>
    </row>
    <row r="3" spans="1:39" x14ac:dyDescent="0.25">
      <c r="A3" t="s">
        <v>1</v>
      </c>
      <c r="B3">
        <v>0</v>
      </c>
      <c r="C3" s="11">
        <v>0</v>
      </c>
      <c r="D3" s="11">
        <v>0</v>
      </c>
      <c r="E3" s="11">
        <v>0</v>
      </c>
      <c r="F3" s="11">
        <v>0</v>
      </c>
      <c r="G3">
        <v>-9.0719271797379195E-3</v>
      </c>
      <c r="H3">
        <v>-1.9555445110019901E-2</v>
      </c>
      <c r="I3" s="11">
        <v>-2.9588502711253E-2</v>
      </c>
      <c r="J3">
        <v>-3.84152792511138E-2</v>
      </c>
      <c r="K3">
        <v>-4.49547438921227E-2</v>
      </c>
      <c r="L3">
        <v>-4.8386454410687098E-2</v>
      </c>
      <c r="M3">
        <v>-4.7596711651642899E-2</v>
      </c>
      <c r="N3">
        <v>-4.0531656056397303E-2</v>
      </c>
      <c r="O3">
        <v>-3.2052433360885098E-2</v>
      </c>
      <c r="P3">
        <v>-2.25870096296709E-2</v>
      </c>
      <c r="Q3">
        <v>-1.45840970640742E-2</v>
      </c>
      <c r="R3">
        <v>-9.2435996878359392E-3</v>
      </c>
      <c r="S3">
        <v>-6.6525233737846296E-3</v>
      </c>
      <c r="T3">
        <v>-5.4216295637843298E-3</v>
      </c>
      <c r="U3">
        <v>-1.14846894343156E-2</v>
      </c>
      <c r="V3">
        <v>-2.3503344367359302E-2</v>
      </c>
      <c r="W3">
        <v>-3.9575442773553897E-2</v>
      </c>
      <c r="X3">
        <v>-5.8203076745910701E-2</v>
      </c>
      <c r="Y3">
        <v>-7.8372214744171206E-2</v>
      </c>
      <c r="Z3">
        <v>-9.9495236468471998E-2</v>
      </c>
      <c r="AA3">
        <v>-0.121340889412102</v>
      </c>
      <c r="AB3">
        <v>-0.14397250011315399</v>
      </c>
      <c r="AC3">
        <v>-0.16769150645998801</v>
      </c>
      <c r="AD3">
        <v>-0.18686916027597</v>
      </c>
      <c r="AE3">
        <v>-0.200118093072154</v>
      </c>
      <c r="AF3">
        <v>-0.208926523468977</v>
      </c>
      <c r="AG3">
        <v>-0.21436226368806099</v>
      </c>
      <c r="AH3">
        <v>-0.217458489074973</v>
      </c>
      <c r="AI3">
        <v>-0.21907768579874001</v>
      </c>
      <c r="AJ3">
        <v>-0.21994639656840401</v>
      </c>
      <c r="AK3">
        <v>-0.220660123638272</v>
      </c>
      <c r="AL3">
        <v>-0.221666719737423</v>
      </c>
      <c r="AM3">
        <v>-0.223248146637744</v>
      </c>
    </row>
    <row r="4" spans="1:39" x14ac:dyDescent="0.25">
      <c r="A4" t="s">
        <v>2</v>
      </c>
      <c r="B4">
        <v>0</v>
      </c>
      <c r="C4" s="11">
        <v>0</v>
      </c>
      <c r="D4" s="11">
        <v>0</v>
      </c>
      <c r="E4" s="11">
        <v>0</v>
      </c>
      <c r="F4" s="11">
        <v>0</v>
      </c>
      <c r="G4" s="11">
        <v>8.5510629563856301E-4</v>
      </c>
      <c r="H4">
        <v>-1.6749461737353101E-3</v>
      </c>
      <c r="I4">
        <v>-7.31056023709486E-3</v>
      </c>
      <c r="J4">
        <v>-1.42157424142364E-2</v>
      </c>
      <c r="K4">
        <v>-1.96129580990578E-2</v>
      </c>
      <c r="L4" s="11">
        <v>-2.1590279826333401E-2</v>
      </c>
      <c r="M4">
        <v>-1.82190355777711E-2</v>
      </c>
      <c r="N4">
        <v>-6.4967621347555796E-3</v>
      </c>
      <c r="O4">
        <v>1.63306496063109E-2</v>
      </c>
      <c r="P4">
        <v>4.3886187066366399E-2</v>
      </c>
      <c r="Q4">
        <v>7.1667055847091099E-2</v>
      </c>
      <c r="R4">
        <v>9.7994665656431196E-2</v>
      </c>
      <c r="S4">
        <v>0.12305852526088799</v>
      </c>
      <c r="T4">
        <v>0.13176998096189299</v>
      </c>
      <c r="U4">
        <v>0.125703681907607</v>
      </c>
      <c r="V4">
        <v>0.10909416879014699</v>
      </c>
      <c r="W4">
        <v>8.5834465033007804E-2</v>
      </c>
      <c r="X4">
        <v>5.8956426555001301E-2</v>
      </c>
      <c r="Y4">
        <v>3.0643987499212599E-2</v>
      </c>
      <c r="Z4">
        <v>2.3337173676640701E-3</v>
      </c>
      <c r="AA4">
        <v>-2.5181445304667201E-2</v>
      </c>
      <c r="AB4">
        <v>-5.1654797050792997E-2</v>
      </c>
      <c r="AC4">
        <v>-7.7295383358444394E-2</v>
      </c>
      <c r="AD4">
        <v>-8.8943155386422806E-2</v>
      </c>
      <c r="AE4">
        <v>-9.0746896771476404E-2</v>
      </c>
      <c r="AF4">
        <v>-8.5455079768026396E-2</v>
      </c>
      <c r="AG4">
        <v>-7.4756958531196904E-2</v>
      </c>
      <c r="AH4">
        <v>-6.03095110968676E-2</v>
      </c>
      <c r="AI4">
        <v>-4.3473310369868103E-2</v>
      </c>
      <c r="AJ4">
        <v>-2.53888801563073E-2</v>
      </c>
      <c r="AK4">
        <v>-7.0072494716355502E-3</v>
      </c>
      <c r="AL4">
        <v>1.0919605710602E-2</v>
      </c>
      <c r="AM4">
        <v>2.78542233807632E-2</v>
      </c>
    </row>
    <row r="5" spans="1:39" x14ac:dyDescent="0.25">
      <c r="A5" t="s">
        <v>3</v>
      </c>
      <c r="B5">
        <v>0</v>
      </c>
      <c r="C5" s="11">
        <v>0</v>
      </c>
      <c r="D5" s="11">
        <v>0</v>
      </c>
      <c r="E5" s="11">
        <v>0</v>
      </c>
      <c r="F5" s="11">
        <v>0</v>
      </c>
      <c r="G5">
        <v>1.6100255671558301E-3</v>
      </c>
      <c r="H5">
        <v>-3.4493791283396399E-3</v>
      </c>
      <c r="I5">
        <v>-7.7651823237046003E-3</v>
      </c>
      <c r="J5" s="11">
        <v>-6.9143071728450202E-3</v>
      </c>
      <c r="K5">
        <v>3.5148279715624402E-3</v>
      </c>
      <c r="L5" s="11">
        <v>2.99024859263585E-2</v>
      </c>
      <c r="M5">
        <v>8.2414852050094398E-2</v>
      </c>
      <c r="N5">
        <v>0.176072577418073</v>
      </c>
      <c r="O5">
        <v>0.24044456601392999</v>
      </c>
      <c r="P5">
        <v>0.30591263617667502</v>
      </c>
      <c r="Q5">
        <v>0.36342935066146997</v>
      </c>
      <c r="R5">
        <v>0.405760301088742</v>
      </c>
      <c r="S5">
        <v>0.42598371148012598</v>
      </c>
      <c r="T5">
        <v>0.51587876767526997</v>
      </c>
      <c r="U5">
        <v>0.60903498420661295</v>
      </c>
      <c r="V5">
        <v>0.70105425937119203</v>
      </c>
      <c r="W5">
        <v>0.78950129603507702</v>
      </c>
      <c r="X5">
        <v>0.87222964693558502</v>
      </c>
      <c r="Y5">
        <v>0.94674317850933498</v>
      </c>
      <c r="Z5">
        <v>1.01007105769226</v>
      </c>
      <c r="AA5">
        <v>1.05882036262345</v>
      </c>
      <c r="AB5">
        <v>1.0892797847365601</v>
      </c>
      <c r="AC5">
        <v>1.09753437872972</v>
      </c>
      <c r="AD5">
        <v>1.08934987701541</v>
      </c>
      <c r="AE5">
        <v>1.1078413356239101</v>
      </c>
      <c r="AF5">
        <v>1.13682868672189</v>
      </c>
      <c r="AG5">
        <v>1.16954659209564</v>
      </c>
      <c r="AH5">
        <v>1.2019675287798299</v>
      </c>
      <c r="AI5">
        <v>1.23121413059861</v>
      </c>
      <c r="AJ5">
        <v>1.2550794538118399</v>
      </c>
      <c r="AK5">
        <v>1.2718756408335701</v>
      </c>
      <c r="AL5">
        <v>1.28043244664459</v>
      </c>
      <c r="AM5">
        <v>1.2801684849561701</v>
      </c>
    </row>
    <row r="6" spans="1:39" x14ac:dyDescent="0.25">
      <c r="A6" t="s">
        <v>4</v>
      </c>
      <c r="B6">
        <v>0</v>
      </c>
      <c r="C6" s="11">
        <v>0</v>
      </c>
      <c r="D6" s="11">
        <v>0</v>
      </c>
      <c r="E6" s="11">
        <v>0</v>
      </c>
      <c r="F6" s="11">
        <v>0</v>
      </c>
      <c r="G6">
        <v>1.7435932882392501E-3</v>
      </c>
      <c r="H6">
        <v>-4.00779295548492E-3</v>
      </c>
      <c r="I6">
        <v>-8.9596432580440998E-3</v>
      </c>
      <c r="J6">
        <v>-8.1661415563538606E-3</v>
      </c>
      <c r="K6">
        <v>3.2993542700809901E-3</v>
      </c>
      <c r="L6">
        <v>3.2548816708333199E-2</v>
      </c>
      <c r="M6">
        <v>9.0924078831955399E-2</v>
      </c>
      <c r="N6">
        <v>0.19520376569426201</v>
      </c>
      <c r="O6">
        <v>0.26681253209084299</v>
      </c>
      <c r="P6">
        <v>0.33958651953909202</v>
      </c>
      <c r="Q6">
        <v>0.40340168684127597</v>
      </c>
      <c r="R6">
        <v>0.45018424108027499</v>
      </c>
      <c r="S6">
        <v>0.47224054385055497</v>
      </c>
      <c r="T6">
        <v>0.57235618233268903</v>
      </c>
      <c r="U6">
        <v>0.67602322460418296</v>
      </c>
      <c r="V6">
        <v>0.778233222650759</v>
      </c>
      <c r="W6">
        <v>0.87622189988789601</v>
      </c>
      <c r="X6">
        <v>0.96757048970572601</v>
      </c>
      <c r="Y6">
        <v>1.04947713529817</v>
      </c>
      <c r="Z6">
        <v>1.1186104825847201</v>
      </c>
      <c r="AA6">
        <v>1.1711667414965901</v>
      </c>
      <c r="AB6">
        <v>1.2029865793577501</v>
      </c>
      <c r="AC6">
        <v>1.2096857284836999</v>
      </c>
      <c r="AD6">
        <v>1.1983044030488601</v>
      </c>
      <c r="AE6">
        <v>1.21698015187394</v>
      </c>
      <c r="AF6">
        <v>1.2474958123690201</v>
      </c>
      <c r="AG6">
        <v>1.2822272759789</v>
      </c>
      <c r="AH6">
        <v>1.3166401714648801</v>
      </c>
      <c r="AI6">
        <v>1.34750669420864</v>
      </c>
      <c r="AJ6">
        <v>1.37236112717533</v>
      </c>
      <c r="AK6">
        <v>1.3893262300417299</v>
      </c>
      <c r="AL6">
        <v>1.39711000244002</v>
      </c>
      <c r="AM6">
        <v>1.3950851482728599</v>
      </c>
    </row>
    <row r="7" spans="1:39" x14ac:dyDescent="0.25">
      <c r="A7" t="s">
        <v>5</v>
      </c>
      <c r="B7">
        <v>0</v>
      </c>
      <c r="C7" s="11">
        <v>0</v>
      </c>
      <c r="D7" s="11">
        <v>0</v>
      </c>
      <c r="E7" s="11">
        <v>0</v>
      </c>
      <c r="F7" s="11">
        <v>0</v>
      </c>
      <c r="G7">
        <v>1.2383241053459601E-3</v>
      </c>
      <c r="H7">
        <v>1.4798210407951299E-3</v>
      </c>
      <c r="I7">
        <v>-4.2724462687715399E-4</v>
      </c>
      <c r="J7" s="11">
        <v>-4.7514469135534398E-3</v>
      </c>
      <c r="K7">
        <v>-1.1427610675918101E-2</v>
      </c>
      <c r="L7" s="11">
        <v>-2.05554994298307E-2</v>
      </c>
      <c r="M7">
        <v>-3.2579235578622502E-2</v>
      </c>
      <c r="N7">
        <v>-4.8312252314197598E-2</v>
      </c>
      <c r="O7">
        <v>-6.6488940011921696E-2</v>
      </c>
      <c r="P7">
        <v>-8.6781203709962396E-2</v>
      </c>
      <c r="Q7">
        <v>-0.108755235619451</v>
      </c>
      <c r="R7">
        <v>-0.13159070293844399</v>
      </c>
      <c r="S7">
        <v>-0.15400636483848801</v>
      </c>
      <c r="T7">
        <v>-0.178171905190216</v>
      </c>
      <c r="U7">
        <v>-0.205353860919499</v>
      </c>
      <c r="V7">
        <v>-0.236541982552196</v>
      </c>
      <c r="W7">
        <v>-0.272478824541388</v>
      </c>
      <c r="X7">
        <v>-0.31362182116273501</v>
      </c>
      <c r="Y7">
        <v>-0.36013905047560502</v>
      </c>
      <c r="Z7">
        <v>-0.41192956788990098</v>
      </c>
      <c r="AA7">
        <v>-0.46865319501695402</v>
      </c>
      <c r="AB7">
        <v>-0.529761447940724</v>
      </c>
      <c r="AC7">
        <v>-0.59452596236869704</v>
      </c>
      <c r="AD7">
        <v>-0.65997442994898403</v>
      </c>
      <c r="AE7">
        <v>-0.725426430233999</v>
      </c>
      <c r="AF7">
        <v>-0.79078635233864603</v>
      </c>
      <c r="AG7">
        <v>-0.85600280753689295</v>
      </c>
      <c r="AH7">
        <v>-0.92093434679312303</v>
      </c>
      <c r="AI7">
        <v>-0.98529565897151905</v>
      </c>
      <c r="AJ7">
        <v>-1.0486716648513601</v>
      </c>
      <c r="AK7">
        <v>-1.1105478591386699</v>
      </c>
      <c r="AL7">
        <v>-1.1703359395789901</v>
      </c>
      <c r="AM7">
        <v>-1.2273948889999999</v>
      </c>
    </row>
    <row r="8" spans="1:39" x14ac:dyDescent="0.25">
      <c r="A8" t="s">
        <v>6</v>
      </c>
      <c r="B8">
        <v>0</v>
      </c>
      <c r="C8" s="11">
        <v>0</v>
      </c>
      <c r="D8" s="11">
        <v>0</v>
      </c>
      <c r="E8" s="11">
        <v>0</v>
      </c>
      <c r="F8" s="11">
        <v>0</v>
      </c>
      <c r="G8">
        <v>-3.5208313997558902E-2</v>
      </c>
      <c r="H8">
        <v>-7.0836904027593503E-2</v>
      </c>
      <c r="I8">
        <v>-9.9340549157878003E-2</v>
      </c>
      <c r="J8" s="11">
        <v>-0.120705361618933</v>
      </c>
      <c r="K8">
        <v>-0.135437621989487</v>
      </c>
      <c r="L8">
        <v>-0.14374258326071901</v>
      </c>
      <c r="M8">
        <v>-0.14499102899084801</v>
      </c>
      <c r="N8">
        <v>-0.13706103376352999</v>
      </c>
      <c r="O8">
        <v>-0.13237441031629299</v>
      </c>
      <c r="P8">
        <v>-0.12714887688936</v>
      </c>
      <c r="Q8">
        <v>-0.122485501143532</v>
      </c>
      <c r="R8">
        <v>-0.119644751309366</v>
      </c>
      <c r="S8">
        <v>-0.119330098680825</v>
      </c>
      <c r="T8">
        <v>-0.107079330581039</v>
      </c>
      <c r="U8">
        <v>-9.7365533721516198E-2</v>
      </c>
      <c r="V8">
        <v>-9.1712149295120005E-2</v>
      </c>
      <c r="W8">
        <v>-8.90595806127603E-2</v>
      </c>
      <c r="X8">
        <v>-8.8187837620601298E-2</v>
      </c>
      <c r="Y8">
        <v>-8.8229652168159103E-2</v>
      </c>
      <c r="Z8">
        <v>-8.8745084598063004E-2</v>
      </c>
      <c r="AA8">
        <v>-8.9695074735585106E-2</v>
      </c>
      <c r="AB8">
        <v>-9.1393011620199902E-2</v>
      </c>
      <c r="AC8">
        <v>-9.4451449240440202E-2</v>
      </c>
      <c r="AD8">
        <v>-9.6145726434981801E-2</v>
      </c>
      <c r="AE8">
        <v>-9.2954848810611307E-2</v>
      </c>
      <c r="AF8">
        <v>-8.6559426787036195E-2</v>
      </c>
      <c r="AG8">
        <v>-7.8144036529625899E-2</v>
      </c>
      <c r="AH8">
        <v>-6.8665383274679706E-2</v>
      </c>
      <c r="AI8">
        <v>-5.88869183783646E-2</v>
      </c>
      <c r="AJ8">
        <v>-4.9450123129224297E-2</v>
      </c>
      <c r="AK8">
        <v>-4.0902253917440803E-2</v>
      </c>
      <c r="AL8">
        <v>-3.3688167884560201E-2</v>
      </c>
      <c r="AM8">
        <v>-2.8125603555229001E-2</v>
      </c>
    </row>
    <row r="9" spans="1:39" x14ac:dyDescent="0.25">
      <c r="A9" t="s">
        <v>7</v>
      </c>
      <c r="B9">
        <v>0</v>
      </c>
      <c r="C9" s="11">
        <v>0</v>
      </c>
      <c r="D9" s="11">
        <v>0</v>
      </c>
      <c r="E9" s="11">
        <v>0</v>
      </c>
      <c r="F9" s="11">
        <v>0</v>
      </c>
      <c r="G9">
        <v>-3.5130564256857701E-3</v>
      </c>
      <c r="H9">
        <v>1.5020917093710999E-3</v>
      </c>
      <c r="I9" s="11">
        <v>1.25937104484386E-2</v>
      </c>
      <c r="J9">
        <v>2.8166052361688902E-2</v>
      </c>
      <c r="K9" s="11">
        <v>4.7827272957667803E-2</v>
      </c>
      <c r="L9">
        <v>7.3055988391201795E-2</v>
      </c>
      <c r="M9">
        <v>0.106345291589815</v>
      </c>
      <c r="N9">
        <v>0.15095953889223601</v>
      </c>
      <c r="O9">
        <v>0.196136888695153</v>
      </c>
      <c r="P9">
        <v>0.24526800960744599</v>
      </c>
      <c r="Q9">
        <v>0.29621335750640299</v>
      </c>
      <c r="R9">
        <v>0.345701906948714</v>
      </c>
      <c r="S9">
        <v>0.38977558884083502</v>
      </c>
      <c r="T9">
        <v>0.44542098192767998</v>
      </c>
      <c r="U9">
        <v>0.51067919795175698</v>
      </c>
      <c r="V9">
        <v>0.58568867161128402</v>
      </c>
      <c r="W9">
        <v>0.67083800321507903</v>
      </c>
      <c r="X9">
        <v>0.76602809897745605</v>
      </c>
      <c r="Y9">
        <v>0.87064599999868697</v>
      </c>
      <c r="Z9">
        <v>0.98363934721021895</v>
      </c>
      <c r="AA9">
        <v>1.10358348306556</v>
      </c>
      <c r="AB9">
        <v>1.2287327444526699</v>
      </c>
      <c r="AC9">
        <v>1.3570583941521801</v>
      </c>
      <c r="AD9">
        <v>1.4746037920274799</v>
      </c>
      <c r="AE9">
        <v>1.59308141750649</v>
      </c>
      <c r="AF9">
        <v>1.7127582335307401</v>
      </c>
      <c r="AG9">
        <v>1.83255463554159</v>
      </c>
      <c r="AH9">
        <v>1.9513587214658501</v>
      </c>
      <c r="AI9">
        <v>2.06788235448145</v>
      </c>
      <c r="AJ9">
        <v>2.1808125931956401</v>
      </c>
      <c r="AK9">
        <v>2.2888166472061</v>
      </c>
      <c r="AL9">
        <v>2.39052752297366</v>
      </c>
      <c r="AM9">
        <v>2.4845520527681999</v>
      </c>
    </row>
    <row r="10" spans="1:39" x14ac:dyDescent="0.25">
      <c r="A10" t="s">
        <v>8</v>
      </c>
      <c r="B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4.9395372420546401E-3</v>
      </c>
      <c r="H10">
        <v>1.9038280064420599E-2</v>
      </c>
      <c r="I10">
        <v>3.69884754979121E-2</v>
      </c>
      <c r="J10" s="11">
        <v>5.7714801983999003E-2</v>
      </c>
      <c r="K10">
        <v>8.1546542084431906E-2</v>
      </c>
      <c r="L10">
        <v>0.111691458850127</v>
      </c>
      <c r="M10">
        <v>0.15197512745212999</v>
      </c>
      <c r="N10">
        <v>0.20628041607664199</v>
      </c>
      <c r="O10">
        <v>0.25393493309595599</v>
      </c>
      <c r="P10">
        <v>0.30616003825118998</v>
      </c>
      <c r="Q10">
        <v>0.359167964295736</v>
      </c>
      <c r="R10">
        <v>0.40743577032194001</v>
      </c>
      <c r="S10">
        <v>0.444790807781903</v>
      </c>
      <c r="T10">
        <v>0.50879212009538</v>
      </c>
      <c r="U10">
        <v>0.59039952704782395</v>
      </c>
      <c r="V10">
        <v>0.68623985350022498</v>
      </c>
      <c r="W10">
        <v>0.79507334569688304</v>
      </c>
      <c r="X10">
        <v>0.91584730494140798</v>
      </c>
      <c r="Y10">
        <v>1.04727268398026</v>
      </c>
      <c r="Z10">
        <v>1.18774832154808</v>
      </c>
      <c r="AA10">
        <v>1.33536886665008</v>
      </c>
      <c r="AB10">
        <v>1.48794981558275</v>
      </c>
      <c r="AC10">
        <v>1.6430551101775701</v>
      </c>
      <c r="AD10">
        <v>1.77204389421283</v>
      </c>
      <c r="AE10">
        <v>1.9065533220747</v>
      </c>
      <c r="AF10">
        <v>2.0444811350113001</v>
      </c>
      <c r="AG10">
        <v>2.1828658299978398</v>
      </c>
      <c r="AH10">
        <v>2.3198008844405198</v>
      </c>
      <c r="AI10">
        <v>2.4533662564198302</v>
      </c>
      <c r="AJ10">
        <v>2.58182946487939</v>
      </c>
      <c r="AK10">
        <v>2.70355919711022</v>
      </c>
      <c r="AL10">
        <v>2.8169388048024899</v>
      </c>
      <c r="AM10">
        <v>2.9203500628217198</v>
      </c>
    </row>
    <row r="11" spans="1:39" x14ac:dyDescent="0.25">
      <c r="A11" t="s">
        <v>9</v>
      </c>
      <c r="B11">
        <v>0</v>
      </c>
      <c r="C11" s="11">
        <v>0</v>
      </c>
      <c r="D11" s="11">
        <v>0</v>
      </c>
      <c r="E11" s="11">
        <v>0</v>
      </c>
      <c r="F11" s="11">
        <v>0</v>
      </c>
      <c r="G11">
        <v>2.2486525754095098E-3</v>
      </c>
      <c r="H11">
        <v>-5.8337737260272197E-3</v>
      </c>
      <c r="I11">
        <v>-1.8921424620399401E-2</v>
      </c>
      <c r="J11">
        <v>-3.3045511414553301E-2</v>
      </c>
      <c r="K11">
        <v>-4.6175622021660201E-2</v>
      </c>
      <c r="L11">
        <v>-5.8205559433033197E-2</v>
      </c>
      <c r="M11">
        <v>-6.9096447317429296E-2</v>
      </c>
      <c r="N11">
        <v>-7.7980638050256706E-2</v>
      </c>
      <c r="O11">
        <v>-7.3143661527830195E-2</v>
      </c>
      <c r="P11">
        <v>-6.1587199145907101E-2</v>
      </c>
      <c r="Q11">
        <v>-4.3681121268113098E-2</v>
      </c>
      <c r="R11">
        <v>-1.8597490055238801E-2</v>
      </c>
      <c r="S11">
        <v>1.4717055916535399E-2</v>
      </c>
      <c r="T11">
        <v>3.0752749898499399E-2</v>
      </c>
      <c r="U11">
        <v>3.5054464574058003E-2</v>
      </c>
      <c r="V11">
        <v>3.05537909155662E-2</v>
      </c>
      <c r="W11">
        <v>1.9106230415166701E-2</v>
      </c>
      <c r="X11">
        <v>2.4266385273197201E-3</v>
      </c>
      <c r="Y11">
        <v>-1.7850872016134101E-2</v>
      </c>
      <c r="Z11">
        <v>-4.0272447779365901E-2</v>
      </c>
      <c r="AA11">
        <v>-6.3644425265796306E-2</v>
      </c>
      <c r="AB11">
        <v>-8.7071454276177407E-2</v>
      </c>
      <c r="AC11">
        <v>-0.109961123291235</v>
      </c>
      <c r="AD11">
        <v>-0.116268539998354</v>
      </c>
      <c r="AE11">
        <v>-0.12204704076015301</v>
      </c>
      <c r="AF11">
        <v>-0.128244913920294</v>
      </c>
      <c r="AG11">
        <v>-0.13366648105828099</v>
      </c>
      <c r="AH11">
        <v>-0.137405933015111</v>
      </c>
      <c r="AI11">
        <v>-0.138846425477889</v>
      </c>
      <c r="AJ11">
        <v>-0.13776519520223199</v>
      </c>
      <c r="AK11">
        <v>-0.134223219007745</v>
      </c>
      <c r="AL11">
        <v>-0.12844608400494001</v>
      </c>
      <c r="AM11">
        <v>-0.12075215577630399</v>
      </c>
    </row>
    <row r="12" spans="1:39" x14ac:dyDescent="0.25">
      <c r="A12" t="s">
        <v>10</v>
      </c>
      <c r="B12">
        <v>0</v>
      </c>
      <c r="C12" s="11">
        <v>0</v>
      </c>
      <c r="D12" s="11">
        <v>0</v>
      </c>
      <c r="E12" s="11">
        <v>0</v>
      </c>
      <c r="F12" s="11">
        <v>0</v>
      </c>
      <c r="G12">
        <v>5.9931956730041496E-3</v>
      </c>
      <c r="H12">
        <v>-4.3474070366977802E-4</v>
      </c>
      <c r="I12">
        <v>-1.4342728103167101E-2</v>
      </c>
      <c r="J12">
        <v>-3.03051878512095E-2</v>
      </c>
      <c r="K12">
        <v>-4.4348880391609197E-2</v>
      </c>
      <c r="L12">
        <v>-5.3628360543944702E-2</v>
      </c>
      <c r="M12">
        <v>-5.4197381315868001E-2</v>
      </c>
      <c r="N12">
        <v>-3.9903465227142297E-2</v>
      </c>
      <c r="O12">
        <v>1.72874434360981E-3</v>
      </c>
      <c r="P12">
        <v>4.7142628318486098E-2</v>
      </c>
      <c r="Q12">
        <v>9.3506238082374696E-2</v>
      </c>
      <c r="R12">
        <v>0.14183757197034899</v>
      </c>
      <c r="S12">
        <v>0.19457732327119401</v>
      </c>
      <c r="T12">
        <v>0.197267566580028</v>
      </c>
      <c r="U12">
        <v>0.17383039391438701</v>
      </c>
      <c r="V12">
        <v>0.132339770843792</v>
      </c>
      <c r="W12">
        <v>7.7048362460430106E-2</v>
      </c>
      <c r="X12">
        <v>1.07370196191558E-2</v>
      </c>
      <c r="Y12">
        <v>-6.44500500560196E-2</v>
      </c>
      <c r="Z12">
        <v>-0.14670793148213701</v>
      </c>
      <c r="AA12">
        <v>-0.234464890319452</v>
      </c>
      <c r="AB12">
        <v>-0.32634348898695698</v>
      </c>
      <c r="AC12">
        <v>-0.42114315557016901</v>
      </c>
      <c r="AD12">
        <v>-0.47921077036710003</v>
      </c>
      <c r="AE12">
        <v>-0.52876359839265596</v>
      </c>
      <c r="AF12">
        <v>-0.57221813797548804</v>
      </c>
      <c r="AG12">
        <v>-0.61030505136435698</v>
      </c>
      <c r="AH12">
        <v>-0.64362788793437198</v>
      </c>
      <c r="AI12">
        <v>-0.67260922906041598</v>
      </c>
      <c r="AJ12">
        <v>-0.69766622446599802</v>
      </c>
      <c r="AK12">
        <v>-0.719220564995803</v>
      </c>
      <c r="AL12">
        <v>-0.73768018688676795</v>
      </c>
      <c r="AM12">
        <v>-0.75343516327106497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-1677.94000000506</v>
      </c>
      <c r="H13">
        <v>-4649.7100000008904</v>
      </c>
      <c r="I13">
        <v>-7818.8400000035699</v>
      </c>
      <c r="J13">
        <v>-9985.8399999961202</v>
      </c>
      <c r="K13">
        <v>-9521.9800000041705</v>
      </c>
      <c r="L13">
        <v>-4098.3500000014901</v>
      </c>
      <c r="M13">
        <v>9819.6700000017809</v>
      </c>
      <c r="N13">
        <v>37460.390000000603</v>
      </c>
      <c r="O13">
        <v>69763.439999997601</v>
      </c>
      <c r="P13">
        <v>102791.770000003</v>
      </c>
      <c r="Q13">
        <v>133487.50999999701</v>
      </c>
      <c r="R13">
        <v>159777.37000000401</v>
      </c>
      <c r="S13">
        <v>180312.90999999599</v>
      </c>
      <c r="T13">
        <v>192128.20000000301</v>
      </c>
      <c r="U13">
        <v>197117.26000000499</v>
      </c>
      <c r="V13">
        <v>196208.939999997</v>
      </c>
      <c r="W13">
        <v>190069.50999999</v>
      </c>
      <c r="X13">
        <v>179158.15000000599</v>
      </c>
      <c r="Y13">
        <v>163703.569999992</v>
      </c>
      <c r="Z13">
        <v>143694.74000000901</v>
      </c>
      <c r="AA13">
        <v>118891.70000000299</v>
      </c>
      <c r="AB13">
        <v>88850.429999992193</v>
      </c>
      <c r="AC13">
        <v>52955.609999999397</v>
      </c>
      <c r="AD13">
        <v>20627.760000005299</v>
      </c>
      <c r="AE13">
        <v>-4315.5</v>
      </c>
      <c r="AF13">
        <v>-22282.820000007701</v>
      </c>
      <c r="AG13">
        <v>-34819.479999989198</v>
      </c>
      <c r="AH13">
        <v>-43697.140000000603</v>
      </c>
      <c r="AI13">
        <v>-50552.819999992797</v>
      </c>
      <c r="AJ13">
        <v>-56777.309999987403</v>
      </c>
      <c r="AK13">
        <v>-63497.890000000603</v>
      </c>
      <c r="AL13">
        <v>-71581.640000000596</v>
      </c>
      <c r="AM13">
        <v>-81636.039999991597</v>
      </c>
    </row>
    <row r="14" spans="1:39" x14ac:dyDescent="0.25">
      <c r="A14" t="s">
        <v>12</v>
      </c>
      <c r="B14">
        <v>0</v>
      </c>
      <c r="C14" s="11">
        <v>0</v>
      </c>
      <c r="D14" s="11">
        <v>0</v>
      </c>
      <c r="E14" s="11">
        <v>0</v>
      </c>
      <c r="F14" s="11">
        <v>0</v>
      </c>
      <c r="G14">
        <v>1.8696300000002599E-3</v>
      </c>
      <c r="H14">
        <v>4.8459700000003103E-3</v>
      </c>
      <c r="I14">
        <v>7.6623400000003202E-3</v>
      </c>
      <c r="J14">
        <v>9.1967200000001009E-3</v>
      </c>
      <c r="K14">
        <v>7.9990400000000406E-3</v>
      </c>
      <c r="L14">
        <v>2.0275200000002798E-3</v>
      </c>
      <c r="M14">
        <v>-1.18103399999999E-2</v>
      </c>
      <c r="N14">
        <v>-3.8020500000000103E-2</v>
      </c>
      <c r="O14">
        <v>-6.5813449999999704E-2</v>
      </c>
      <c r="P14">
        <v>-9.21630800000003E-2</v>
      </c>
      <c r="Q14">
        <v>-0.11501593</v>
      </c>
      <c r="R14">
        <v>-0.13322249999999899</v>
      </c>
      <c r="S14">
        <v>-0.14617669999999899</v>
      </c>
      <c r="T14">
        <v>-0.151511699999999</v>
      </c>
      <c r="U14">
        <v>-0.15185074999999901</v>
      </c>
      <c r="V14">
        <v>-0.14812137</v>
      </c>
      <c r="W14">
        <v>-0.14086921999999999</v>
      </c>
      <c r="X14">
        <v>-0.13042951</v>
      </c>
      <c r="Y14">
        <v>-0.11694124</v>
      </c>
      <c r="Z14">
        <v>-0.10035785</v>
      </c>
      <c r="AA14">
        <v>-8.0468800000000104E-2</v>
      </c>
      <c r="AB14">
        <v>-5.6927070000000003E-2</v>
      </c>
      <c r="AC14">
        <v>-2.92793399999999E-2</v>
      </c>
      <c r="AD14">
        <v>-6.4645939999999997E-3</v>
      </c>
      <c r="AE14">
        <v>9.3917370000000007E-3</v>
      </c>
      <c r="AF14">
        <v>1.9808273000000001E-2</v>
      </c>
      <c r="AG14">
        <v>2.6596219000000001E-2</v>
      </c>
      <c r="AH14" s="11">
        <v>3.1308742399999999E-2</v>
      </c>
      <c r="AI14">
        <v>3.5158566000000002E-2</v>
      </c>
      <c r="AJ14">
        <v>3.90660779999999E-2</v>
      </c>
      <c r="AK14">
        <v>4.3718794999999901E-2</v>
      </c>
      <c r="AL14">
        <v>4.960672E-2</v>
      </c>
      <c r="AM14">
        <v>5.7035850000000103E-2</v>
      </c>
    </row>
    <row r="15" spans="1:39" x14ac:dyDescent="0.25">
      <c r="A15" t="s">
        <v>13</v>
      </c>
      <c r="B15">
        <v>0</v>
      </c>
      <c r="C15" s="11">
        <v>0</v>
      </c>
      <c r="D15" s="11">
        <v>0</v>
      </c>
      <c r="E15" s="11">
        <v>0</v>
      </c>
      <c r="F15" s="11">
        <v>0</v>
      </c>
      <c r="G15">
        <v>8.2054845009721707E-3</v>
      </c>
      <c r="H15">
        <v>2.1180801198577699E-2</v>
      </c>
      <c r="I15">
        <v>3.5500370174441201E-2</v>
      </c>
      <c r="J15">
        <v>4.9740766644786702E-2</v>
      </c>
      <c r="K15">
        <v>6.3333262129564694E-2</v>
      </c>
      <c r="L15">
        <v>7.6394598049019102E-2</v>
      </c>
      <c r="M15">
        <v>8.9184327228509302E-2</v>
      </c>
      <c r="N15">
        <v>0.101682374101442</v>
      </c>
      <c r="O15">
        <v>0.10914338575793001</v>
      </c>
      <c r="P15">
        <v>0.116596280857256</v>
      </c>
      <c r="Q15">
        <v>0.123954523290613</v>
      </c>
      <c r="R15">
        <v>0.13083904451966799</v>
      </c>
      <c r="S15">
        <v>0.13654501378645401</v>
      </c>
      <c r="T15" s="11">
        <v>0.14075479610149899</v>
      </c>
      <c r="U15">
        <v>0.147594525539475</v>
      </c>
      <c r="V15">
        <v>0.15747857920111599</v>
      </c>
      <c r="W15">
        <v>0.16984502927943901</v>
      </c>
      <c r="X15">
        <v>0.18396444552230201</v>
      </c>
      <c r="Y15">
        <v>0.19916427593386701</v>
      </c>
      <c r="Z15">
        <v>0.21488638422425199</v>
      </c>
      <c r="AA15">
        <v>0.23069353177849</v>
      </c>
      <c r="AB15">
        <v>0.24625940029027499</v>
      </c>
      <c r="AC15">
        <v>0.26135348639119699</v>
      </c>
      <c r="AD15">
        <v>0.265457714594731</v>
      </c>
      <c r="AE15">
        <v>0.26853927858594001</v>
      </c>
      <c r="AF15">
        <v>0.27150055840370602</v>
      </c>
      <c r="AG15">
        <v>0.27434868926003197</v>
      </c>
      <c r="AH15">
        <v>0.27693942727395998</v>
      </c>
      <c r="AI15">
        <v>0.27906240123781201</v>
      </c>
      <c r="AJ15">
        <v>0.280523381746907</v>
      </c>
      <c r="AK15">
        <v>0.28115718098068898</v>
      </c>
      <c r="AL15">
        <v>0.28081437978665702</v>
      </c>
      <c r="AM15">
        <v>0.27934591385123098</v>
      </c>
    </row>
    <row r="16" spans="1:39" x14ac:dyDescent="0.25">
      <c r="A16" t="s">
        <v>228</v>
      </c>
      <c r="B16">
        <v>0</v>
      </c>
      <c r="C16" s="11">
        <v>0</v>
      </c>
      <c r="D16" s="11">
        <v>0</v>
      </c>
      <c r="E16" s="11">
        <v>0</v>
      </c>
      <c r="F16" s="11">
        <v>0</v>
      </c>
      <c r="G16">
        <v>-5.1638499000583602E-3</v>
      </c>
      <c r="H16">
        <v>-1.47640007514271E-2</v>
      </c>
      <c r="I16">
        <v>-2.87948798585402E-2</v>
      </c>
      <c r="J16">
        <v>-5.0515790139404798E-2</v>
      </c>
      <c r="K16">
        <v>-7.9193826412043894E-2</v>
      </c>
      <c r="L16">
        <v>-0.119771956804598</v>
      </c>
      <c r="M16">
        <v>-0.18065087218356801</v>
      </c>
      <c r="N16">
        <v>-0.27469103096769898</v>
      </c>
      <c r="O16">
        <v>-0.39208150794449098</v>
      </c>
      <c r="P16">
        <v>-0.534275038058595</v>
      </c>
      <c r="Q16">
        <v>-0.69810774002239595</v>
      </c>
      <c r="R16">
        <v>-0.87720021189398001</v>
      </c>
      <c r="S16">
        <v>-1.06487779842835</v>
      </c>
      <c r="T16">
        <v>-1.25707773664565</v>
      </c>
      <c r="U16">
        <v>-1.44106339439553</v>
      </c>
      <c r="V16">
        <v>-1.6122396628851201</v>
      </c>
      <c r="W16">
        <v>-1.76818883489872</v>
      </c>
      <c r="X16">
        <v>-1.90717460537645</v>
      </c>
      <c r="Y16">
        <v>-2.0275198332343898</v>
      </c>
      <c r="Z16">
        <v>-2.12734840960711</v>
      </c>
      <c r="AA16">
        <v>-2.2044952569376099</v>
      </c>
      <c r="AB16">
        <v>-2.2564983895008601</v>
      </c>
      <c r="AC16">
        <v>-2.2806327148571102</v>
      </c>
      <c r="AD16">
        <v>-2.2805161200955801</v>
      </c>
      <c r="AE16">
        <v>-2.2729507365959698</v>
      </c>
      <c r="AF16">
        <v>-2.2599998509597201</v>
      </c>
      <c r="AG16">
        <v>-2.2424366722176798</v>
      </c>
      <c r="AH16">
        <v>-2.2219493054681601</v>
      </c>
      <c r="AI16">
        <v>-2.1982370083928999</v>
      </c>
      <c r="AJ16">
        <v>-2.1702673444843499</v>
      </c>
      <c r="AK16">
        <v>-2.1365812010481999</v>
      </c>
      <c r="AL16">
        <v>-2.0954655607553101</v>
      </c>
      <c r="AM16">
        <v>-2.0450938066328201</v>
      </c>
    </row>
    <row r="17" spans="1:39" x14ac:dyDescent="0.25">
      <c r="A17" t="s">
        <v>229</v>
      </c>
      <c r="B17">
        <v>0</v>
      </c>
      <c r="C17">
        <v>0</v>
      </c>
      <c r="D17">
        <v>0</v>
      </c>
      <c r="E17">
        <v>0</v>
      </c>
      <c r="F17" s="11">
        <v>0</v>
      </c>
      <c r="G17" s="11">
        <v>-1.8873199999998301E-3</v>
      </c>
      <c r="H17">
        <v>-3.71574000000013E-3</v>
      </c>
      <c r="I17">
        <v>-6.9929299999996796E-3</v>
      </c>
      <c r="J17">
        <v>-1.385515E-2</v>
      </c>
      <c r="K17">
        <v>-1.9580400000000001E-2</v>
      </c>
      <c r="L17">
        <v>-2.9011579999999999E-2</v>
      </c>
      <c r="M17">
        <v>-4.5149889999999901E-2</v>
      </c>
      <c r="N17">
        <v>-7.2162740000000003E-2</v>
      </c>
      <c r="O17">
        <v>-0.104348119999999</v>
      </c>
      <c r="P17">
        <v>-0.134271219999999</v>
      </c>
      <c r="Q17">
        <v>-0.16555800999999901</v>
      </c>
      <c r="R17">
        <v>-0.194397609999999</v>
      </c>
      <c r="S17">
        <v>-0.2200009</v>
      </c>
      <c r="T17">
        <v>-0.22959489</v>
      </c>
      <c r="U17">
        <v>-0.23390506</v>
      </c>
      <c r="V17">
        <v>-0.232151159999999</v>
      </c>
      <c r="W17">
        <v>-0.226431889999999</v>
      </c>
      <c r="X17">
        <v>-0.21769858</v>
      </c>
      <c r="Y17">
        <v>-0.20629971999999999</v>
      </c>
      <c r="Z17">
        <v>-0.19226712000000001</v>
      </c>
      <c r="AA17">
        <v>-0.1754723</v>
      </c>
      <c r="AB17">
        <v>-0.15571196999999901</v>
      </c>
      <c r="AC17">
        <v>-0.13275493999999999</v>
      </c>
      <c r="AD17">
        <v>-0.11720957999999899</v>
      </c>
      <c r="AE17">
        <v>-0.10346719</v>
      </c>
      <c r="AF17">
        <v>-9.3730619999999806E-2</v>
      </c>
      <c r="AG17">
        <v>-8.6081380000000193E-2</v>
      </c>
      <c r="AH17">
        <v>-8.1180080000000099E-2</v>
      </c>
      <c r="AI17">
        <v>-7.7043820000000096E-2</v>
      </c>
      <c r="AJ17">
        <v>-7.28421600000001E-2</v>
      </c>
      <c r="AK17">
        <v>-6.80263900000002E-2</v>
      </c>
      <c r="AL17">
        <v>-6.2197739999999703E-2</v>
      </c>
      <c r="AM17">
        <v>-5.50668699999999E-2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11">
        <v>0</v>
      </c>
      <c r="G18">
        <v>-1.3427142902553899</v>
      </c>
      <c r="H18">
        <v>-2.5845397920964301</v>
      </c>
      <c r="I18">
        <v>-3.53229196893512</v>
      </c>
      <c r="J18">
        <v>-4.2283706492064299</v>
      </c>
      <c r="K18">
        <v>-4.7505308348073498</v>
      </c>
      <c r="L18">
        <v>-5.1729227658903101</v>
      </c>
      <c r="M18">
        <v>-5.5602244145433</v>
      </c>
      <c r="N18">
        <v>-5.9642089114370798</v>
      </c>
      <c r="O18">
        <v>-6.4237311143029601</v>
      </c>
      <c r="P18">
        <v>-6.9044116536957301</v>
      </c>
      <c r="Q18">
        <v>-7.3872498354218301</v>
      </c>
      <c r="R18">
        <v>-7.8589892329233999</v>
      </c>
      <c r="S18">
        <v>-8.3064237087886799</v>
      </c>
      <c r="T18">
        <v>-8.4154745346507394</v>
      </c>
      <c r="U18">
        <v>-8.5093162474250104</v>
      </c>
      <c r="V18">
        <v>-8.6181254876750799</v>
      </c>
      <c r="W18">
        <v>-8.7355029367084107</v>
      </c>
      <c r="X18">
        <v>-8.8505196723083497</v>
      </c>
      <c r="Y18">
        <v>-8.9527530216966404</v>
      </c>
      <c r="Z18">
        <v>-9.0333286355240894</v>
      </c>
      <c r="AA18">
        <v>-9.0851530030585206</v>
      </c>
      <c r="AB18">
        <v>-9.10292205866544</v>
      </c>
      <c r="AC18">
        <v>-9.0830529477208906</v>
      </c>
      <c r="AD18">
        <v>-8.7583388407445906</v>
      </c>
      <c r="AE18">
        <v>-8.6223554005924203</v>
      </c>
      <c r="AF18">
        <v>-8.6376055180676801</v>
      </c>
      <c r="AG18">
        <v>-8.7507271866792795</v>
      </c>
      <c r="AH18">
        <v>-8.9254507226784394</v>
      </c>
      <c r="AI18">
        <v>-9.1377399632576104</v>
      </c>
      <c r="AJ18">
        <v>-9.3717092966183895</v>
      </c>
      <c r="AK18">
        <v>-9.6169773188786891</v>
      </c>
      <c r="AL18">
        <v>-9.8668414403942108</v>
      </c>
      <c r="AM18">
        <v>-10.1170690890469</v>
      </c>
    </row>
    <row r="19" spans="1:39" x14ac:dyDescent="0.25">
      <c r="A19" t="s">
        <v>142</v>
      </c>
      <c r="B19">
        <v>16277187.08</v>
      </c>
      <c r="C19">
        <v>16755219.34</v>
      </c>
      <c r="D19">
        <v>17239227.100000001</v>
      </c>
      <c r="E19">
        <v>17730619.800000001</v>
      </c>
      <c r="F19">
        <v>18230759.039999999</v>
      </c>
      <c r="G19">
        <v>18741009.91</v>
      </c>
      <c r="H19">
        <v>19262601.949999999</v>
      </c>
      <c r="I19">
        <v>19796831.530000001</v>
      </c>
      <c r="J19">
        <v>20344897.379999999</v>
      </c>
      <c r="K19">
        <v>20907928.5</v>
      </c>
      <c r="L19">
        <v>21487026.91</v>
      </c>
      <c r="M19">
        <v>22083344.91</v>
      </c>
      <c r="N19">
        <v>22698209.859999999</v>
      </c>
      <c r="O19">
        <v>23329864.030000001</v>
      </c>
      <c r="P19">
        <v>23979749.359999999</v>
      </c>
      <c r="Q19">
        <v>24647711.289999999</v>
      </c>
      <c r="R19">
        <v>25333804.690000001</v>
      </c>
      <c r="S19">
        <v>26038174.899999999</v>
      </c>
      <c r="T19">
        <v>26749559.719999999</v>
      </c>
      <c r="U19">
        <v>27484247.75</v>
      </c>
      <c r="V19">
        <v>28241877.420000002</v>
      </c>
      <c r="W19">
        <v>29022126.890000001</v>
      </c>
      <c r="X19">
        <v>29824658.77</v>
      </c>
      <c r="Y19">
        <v>30649155.079999998</v>
      </c>
      <c r="Z19">
        <v>31495350.399999999</v>
      </c>
      <c r="AA19">
        <v>32363062.510000002</v>
      </c>
      <c r="AB19">
        <v>33252225.41</v>
      </c>
      <c r="AC19">
        <v>34162926.600000001</v>
      </c>
      <c r="AD19">
        <v>35087860.82</v>
      </c>
      <c r="AE19">
        <v>36030997.189999998</v>
      </c>
      <c r="AF19">
        <v>36992422.490000002</v>
      </c>
      <c r="AG19">
        <v>37972579.399999999</v>
      </c>
      <c r="AH19">
        <v>38972354.770000003</v>
      </c>
      <c r="AI19">
        <v>39993180.100000001</v>
      </c>
      <c r="AJ19">
        <v>41037093.549999997</v>
      </c>
      <c r="AK19">
        <v>42106797.43</v>
      </c>
      <c r="AL19">
        <v>43205726.43</v>
      </c>
      <c r="AM19">
        <v>44338131.859999999</v>
      </c>
    </row>
    <row r="20" spans="1:39" x14ac:dyDescent="0.25">
      <c r="A20" t="s">
        <v>143</v>
      </c>
      <c r="B20">
        <v>16277187.08</v>
      </c>
      <c r="C20">
        <v>16755219.34</v>
      </c>
      <c r="D20">
        <v>17239227.100000001</v>
      </c>
      <c r="E20">
        <v>17730619.800000001</v>
      </c>
      <c r="F20">
        <v>18230759.039999999</v>
      </c>
      <c r="G20">
        <v>18743349.68</v>
      </c>
      <c r="H20">
        <v>19266667.620000001</v>
      </c>
      <c r="I20">
        <v>19801757.120000001</v>
      </c>
      <c r="J20">
        <v>20350167.289999999</v>
      </c>
      <c r="K20">
        <v>20913607.170000002</v>
      </c>
      <c r="L20">
        <v>21493757.460000001</v>
      </c>
      <c r="M20">
        <v>22092511.379999999</v>
      </c>
      <c r="N20">
        <v>22712284.420000002</v>
      </c>
      <c r="O20">
        <v>23349427.710000001</v>
      </c>
      <c r="P20">
        <v>24005705.850000001</v>
      </c>
      <c r="Q20">
        <v>24679942.879999999</v>
      </c>
      <c r="R20">
        <v>25371667.600000001</v>
      </c>
      <c r="S20">
        <v>26080765</v>
      </c>
      <c r="T20">
        <v>26797061.98</v>
      </c>
      <c r="U20">
        <v>27534426.359999999</v>
      </c>
      <c r="V20">
        <v>28292870.010000002</v>
      </c>
      <c r="W20">
        <v>29072336.539999999</v>
      </c>
      <c r="X20">
        <v>29872654.48</v>
      </c>
      <c r="Y20">
        <v>30693567.57</v>
      </c>
      <c r="Z20">
        <v>31534769</v>
      </c>
      <c r="AA20">
        <v>32395935.829999998</v>
      </c>
      <c r="AB20">
        <v>33276766.98</v>
      </c>
      <c r="AC20">
        <v>34177026.780000001</v>
      </c>
      <c r="AD20">
        <v>35092623.899999999</v>
      </c>
      <c r="AE20">
        <v>36029839.880000003</v>
      </c>
      <c r="AF20">
        <v>36987315.630000003</v>
      </c>
      <c r="AG20">
        <v>37964839.649999999</v>
      </c>
      <c r="AH20">
        <v>38962779.719999999</v>
      </c>
      <c r="AI20">
        <v>39982151.909999996</v>
      </c>
      <c r="AJ20">
        <v>41024646.399999999</v>
      </c>
      <c r="AK20">
        <v>42092675.950000003</v>
      </c>
      <c r="AL20">
        <v>43189453.729999997</v>
      </c>
      <c r="AM20">
        <v>44319094.390000001</v>
      </c>
    </row>
    <row r="21" spans="1:39" x14ac:dyDescent="0.25">
      <c r="A21" t="s">
        <v>15</v>
      </c>
      <c r="B21">
        <v>121.58713299999999</v>
      </c>
      <c r="C21">
        <v>124.98330559999999</v>
      </c>
      <c r="D21">
        <v>128.87501649999999</v>
      </c>
      <c r="E21">
        <v>133.24385100000001</v>
      </c>
      <c r="F21">
        <v>137.69642690000001</v>
      </c>
      <c r="G21">
        <v>142.00154950000001</v>
      </c>
      <c r="H21">
        <v>146.07705329999999</v>
      </c>
      <c r="I21">
        <v>149.90418539999999</v>
      </c>
      <c r="J21">
        <v>153.50354619999999</v>
      </c>
      <c r="K21">
        <v>156.90830460000001</v>
      </c>
      <c r="L21">
        <v>160.15332609999999</v>
      </c>
      <c r="M21">
        <v>163.27114320000001</v>
      </c>
      <c r="N21">
        <v>166.29131090000001</v>
      </c>
      <c r="O21">
        <v>169.43211679999999</v>
      </c>
      <c r="P21">
        <v>172.84475560000001</v>
      </c>
      <c r="Q21">
        <v>176.57455250000001</v>
      </c>
      <c r="R21">
        <v>180.62887449999999</v>
      </c>
      <c r="S21">
        <v>185.00315499999999</v>
      </c>
      <c r="T21">
        <v>189.49219049999999</v>
      </c>
      <c r="U21">
        <v>194.09559849999999</v>
      </c>
      <c r="V21">
        <v>198.8049202</v>
      </c>
      <c r="W21">
        <v>203.6210878</v>
      </c>
      <c r="X21">
        <v>208.54981770000001</v>
      </c>
      <c r="Y21">
        <v>213.5979428</v>
      </c>
      <c r="Z21">
        <v>218.77183909999999</v>
      </c>
      <c r="AA21">
        <v>224.0770531</v>
      </c>
      <c r="AB21">
        <v>229.51847559999999</v>
      </c>
      <c r="AC21">
        <v>235.10074650000001</v>
      </c>
      <c r="AD21">
        <v>241.05826880000001</v>
      </c>
      <c r="AE21">
        <v>247.4525065</v>
      </c>
      <c r="AF21">
        <v>254.2746435</v>
      </c>
      <c r="AG21">
        <v>261.49727769999998</v>
      </c>
      <c r="AH21">
        <v>269.09077930000001</v>
      </c>
      <c r="AI21">
        <v>277.03085290000001</v>
      </c>
      <c r="AJ21">
        <v>285.30080909999998</v>
      </c>
      <c r="AK21">
        <v>293.89240000000001</v>
      </c>
      <c r="AL21">
        <v>302.8062415</v>
      </c>
      <c r="AM21">
        <v>312.05210779999999</v>
      </c>
    </row>
    <row r="22" spans="1:39" x14ac:dyDescent="0.25">
      <c r="A22" t="s">
        <v>16</v>
      </c>
      <c r="B22">
        <v>411.05060300000002</v>
      </c>
      <c r="C22">
        <v>424.13827459999999</v>
      </c>
      <c r="D22">
        <v>438.9720471</v>
      </c>
      <c r="E22">
        <v>455.51420189999999</v>
      </c>
      <c r="F22">
        <v>472.59305490000003</v>
      </c>
      <c r="G22">
        <v>489.17618429999999</v>
      </c>
      <c r="H22">
        <v>504.76232679999998</v>
      </c>
      <c r="I22">
        <v>519.19758030000003</v>
      </c>
      <c r="J22">
        <v>532.61426440000002</v>
      </c>
      <c r="K22">
        <v>545.24068669999997</v>
      </c>
      <c r="L22">
        <v>557.31374089999997</v>
      </c>
      <c r="M22">
        <v>569.0485132</v>
      </c>
      <c r="N22">
        <v>580.63935389999995</v>
      </c>
      <c r="O22">
        <v>592.73420869999995</v>
      </c>
      <c r="P22">
        <v>606.1833097</v>
      </c>
      <c r="Q22">
        <v>621.25425540000003</v>
      </c>
      <c r="R22">
        <v>638.02390909999997</v>
      </c>
      <c r="S22">
        <v>656.51667459999999</v>
      </c>
      <c r="T22">
        <v>674.41382950000002</v>
      </c>
      <c r="U22">
        <v>692.03514340000004</v>
      </c>
      <c r="V22">
        <v>709.45345550000002</v>
      </c>
      <c r="W22">
        <v>726.78103659999999</v>
      </c>
      <c r="X22">
        <v>744.15402359999996</v>
      </c>
      <c r="Y22">
        <v>761.70522219999998</v>
      </c>
      <c r="Z22">
        <v>779.5515967</v>
      </c>
      <c r="AA22">
        <v>797.79156639999997</v>
      </c>
      <c r="AB22">
        <v>816.50696779999998</v>
      </c>
      <c r="AC22">
        <v>835.76681619999999</v>
      </c>
      <c r="AD22">
        <v>855.99368049999998</v>
      </c>
      <c r="AE22">
        <v>877.53807849999998</v>
      </c>
      <c r="AF22">
        <v>900.40772489999995</v>
      </c>
      <c r="AG22">
        <v>924.54336149999995</v>
      </c>
      <c r="AH22">
        <v>949.86972920000005</v>
      </c>
      <c r="AI22">
        <v>976.32727120000004</v>
      </c>
      <c r="AJ22">
        <v>1003.879605</v>
      </c>
      <c r="AK22">
        <v>1032.5169639999999</v>
      </c>
      <c r="AL22">
        <v>1062.2591829999999</v>
      </c>
      <c r="AM22">
        <v>1093.1582490000001</v>
      </c>
    </row>
    <row r="23" spans="1:39" x14ac:dyDescent="0.25">
      <c r="A23" t="s">
        <v>17</v>
      </c>
      <c r="B23">
        <v>801.19622289999995</v>
      </c>
      <c r="C23">
        <v>825.59592689999999</v>
      </c>
      <c r="D23">
        <v>853.0332674</v>
      </c>
      <c r="E23">
        <v>883.3696023</v>
      </c>
      <c r="F23">
        <v>912.77045639999994</v>
      </c>
      <c r="G23">
        <v>940.15784120000001</v>
      </c>
      <c r="H23">
        <v>965.16484630000002</v>
      </c>
      <c r="I23">
        <v>987.89154540000004</v>
      </c>
      <c r="J23">
        <v>1008.593858</v>
      </c>
      <c r="K23">
        <v>1027.542731</v>
      </c>
      <c r="L23">
        <v>1044.97765</v>
      </c>
      <c r="M23">
        <v>1061.095941</v>
      </c>
      <c r="N23">
        <v>1076.0555529999999</v>
      </c>
      <c r="O23">
        <v>1092.5508910000001</v>
      </c>
      <c r="P23">
        <v>1111.1243010000001</v>
      </c>
      <c r="Q23">
        <v>1131.820982</v>
      </c>
      <c r="R23">
        <v>1154.5065079999999</v>
      </c>
      <c r="S23">
        <v>1178.9896349999999</v>
      </c>
      <c r="T23">
        <v>1204.9715940000001</v>
      </c>
      <c r="U23">
        <v>1232.363881</v>
      </c>
      <c r="V23">
        <v>1261.0247569999999</v>
      </c>
      <c r="W23">
        <v>1290.8266169999999</v>
      </c>
      <c r="X23">
        <v>1321.667449</v>
      </c>
      <c r="Y23">
        <v>1353.4678779999999</v>
      </c>
      <c r="Z23">
        <v>1386.1670039999999</v>
      </c>
      <c r="AA23">
        <v>1419.719445</v>
      </c>
      <c r="AB23">
        <v>1454.093605</v>
      </c>
      <c r="AC23">
        <v>1489.270994</v>
      </c>
      <c r="AD23">
        <v>1527.7314349999999</v>
      </c>
      <c r="AE23">
        <v>1569.8796090000001</v>
      </c>
      <c r="AF23">
        <v>1615.5766229999999</v>
      </c>
      <c r="AG23">
        <v>1664.5294879999999</v>
      </c>
      <c r="AH23">
        <v>1716.43706</v>
      </c>
      <c r="AI23">
        <v>1771.0486149999999</v>
      </c>
      <c r="AJ23">
        <v>1828.186316</v>
      </c>
      <c r="AK23">
        <v>1887.751818</v>
      </c>
      <c r="AL23">
        <v>1949.726672</v>
      </c>
      <c r="AM23">
        <v>2014.1712050000001</v>
      </c>
    </row>
    <row r="24" spans="1:39" x14ac:dyDescent="0.25">
      <c r="A24" t="s">
        <v>18</v>
      </c>
      <c r="B24">
        <v>94.437168270000001</v>
      </c>
      <c r="C24">
        <v>97.587158740000007</v>
      </c>
      <c r="D24">
        <v>101.226207</v>
      </c>
      <c r="E24">
        <v>105.3310366</v>
      </c>
      <c r="F24">
        <v>109.4723238</v>
      </c>
      <c r="G24">
        <v>113.3737976</v>
      </c>
      <c r="H24">
        <v>116.9244875</v>
      </c>
      <c r="I24">
        <v>120.0934007</v>
      </c>
      <c r="J24">
        <v>122.91811509999999</v>
      </c>
      <c r="K24">
        <v>125.4539111</v>
      </c>
      <c r="L24">
        <v>127.7531766</v>
      </c>
      <c r="M24">
        <v>129.85786909999999</v>
      </c>
      <c r="N24">
        <v>131.79836510000001</v>
      </c>
      <c r="O24">
        <v>133.87159460000001</v>
      </c>
      <c r="P24">
        <v>136.2435064</v>
      </c>
      <c r="Q24">
        <v>138.94690539999999</v>
      </c>
      <c r="R24">
        <v>141.96870269999999</v>
      </c>
      <c r="S24">
        <v>145.2787663</v>
      </c>
      <c r="T24">
        <v>148.6493973</v>
      </c>
      <c r="U24">
        <v>152.1017751</v>
      </c>
      <c r="V24">
        <v>155.6499015</v>
      </c>
      <c r="W24">
        <v>159.3011903</v>
      </c>
      <c r="X24">
        <v>163.0595921</v>
      </c>
      <c r="Y24">
        <v>166.9272594</v>
      </c>
      <c r="Z24">
        <v>170.9055487</v>
      </c>
      <c r="AA24">
        <v>174.99573789999999</v>
      </c>
      <c r="AB24">
        <v>179.19958890000001</v>
      </c>
      <c r="AC24">
        <v>183.51981309999999</v>
      </c>
      <c r="AD24">
        <v>188.28703530000001</v>
      </c>
      <c r="AE24">
        <v>193.5326015</v>
      </c>
      <c r="AF24">
        <v>199.24362400000001</v>
      </c>
      <c r="AG24">
        <v>205.3959998</v>
      </c>
      <c r="AH24">
        <v>211.9624704</v>
      </c>
      <c r="AI24">
        <v>218.92043129999999</v>
      </c>
      <c r="AJ24">
        <v>226.25466850000001</v>
      </c>
      <c r="AK24">
        <v>233.9589488</v>
      </c>
      <c r="AL24">
        <v>242.03711440000001</v>
      </c>
      <c r="AM24">
        <v>250.50387370000001</v>
      </c>
    </row>
    <row r="25" spans="1:39" x14ac:dyDescent="0.25">
      <c r="A25" t="s">
        <v>19</v>
      </c>
      <c r="B25">
        <v>6.5447287100000001E-2</v>
      </c>
      <c r="C25">
        <v>6.7587600499999997E-2</v>
      </c>
      <c r="D25">
        <v>7.0024499399999995E-2</v>
      </c>
      <c r="E25">
        <v>7.2712383899999997E-2</v>
      </c>
      <c r="F25">
        <v>7.5149246599999997E-2</v>
      </c>
      <c r="G25">
        <v>7.7388024700000002E-2</v>
      </c>
      <c r="H25">
        <v>7.9513626500000004E-2</v>
      </c>
      <c r="I25">
        <v>8.1580776499999896E-2</v>
      </c>
      <c r="J25">
        <v>8.3630687699999998E-2</v>
      </c>
      <c r="K25">
        <v>8.5695111500000004E-2</v>
      </c>
      <c r="L25">
        <v>8.7799555500000001E-2</v>
      </c>
      <c r="M25">
        <v>8.9965408199999999E-2</v>
      </c>
      <c r="N25">
        <v>9.2211655000000003E-2</v>
      </c>
      <c r="O25">
        <v>9.4588709899999998E-2</v>
      </c>
      <c r="P25">
        <v>9.7078771800000005E-2</v>
      </c>
      <c r="Q25">
        <v>9.9670548799999995E-2</v>
      </c>
      <c r="R25">
        <v>0.1023608587</v>
      </c>
      <c r="S25">
        <v>0.1051526037</v>
      </c>
      <c r="T25">
        <v>0.1079478326</v>
      </c>
      <c r="U25">
        <v>0.11075428850000001</v>
      </c>
      <c r="V25">
        <v>0.11357528209999999</v>
      </c>
      <c r="W25">
        <v>0.1164197562</v>
      </c>
      <c r="X25">
        <v>0.119298767</v>
      </c>
      <c r="Y25">
        <v>0.122222916</v>
      </c>
      <c r="Z25">
        <v>0.12520132349999999</v>
      </c>
      <c r="AA25">
        <v>0.1282414851</v>
      </c>
      <c r="AB25">
        <v>0.1313495274</v>
      </c>
      <c r="AC25">
        <v>0.13453061860000001</v>
      </c>
      <c r="AD25">
        <v>0.1380836574</v>
      </c>
      <c r="AE25">
        <v>0.14191403159999999</v>
      </c>
      <c r="AF25">
        <v>0.14596155690000001</v>
      </c>
      <c r="AG25">
        <v>0.1501896465</v>
      </c>
      <c r="AH25">
        <v>0.15457715950000001</v>
      </c>
      <c r="AI25">
        <v>0.15911418220000001</v>
      </c>
      <c r="AJ25">
        <v>0.1637989131</v>
      </c>
      <c r="AK25">
        <v>0.1686357825</v>
      </c>
      <c r="AL25">
        <v>0.17363444189999999</v>
      </c>
      <c r="AM25">
        <v>0.17880931019999999</v>
      </c>
    </row>
    <row r="26" spans="1:39" x14ac:dyDescent="0.25">
      <c r="A26" t="s">
        <v>20</v>
      </c>
      <c r="B26">
        <v>593.18299999999999</v>
      </c>
      <c r="C26">
        <v>612.32538499999998</v>
      </c>
      <c r="D26">
        <v>635.22996279999995</v>
      </c>
      <c r="E26">
        <v>661.25604639999995</v>
      </c>
      <c r="F26">
        <v>685.52541010000004</v>
      </c>
      <c r="G26">
        <v>708.04785690000006</v>
      </c>
      <c r="H26">
        <v>729.18681709999998</v>
      </c>
      <c r="I26">
        <v>749.250991</v>
      </c>
      <c r="J26">
        <v>768.65473080000004</v>
      </c>
      <c r="K26">
        <v>787.79747320000001</v>
      </c>
      <c r="L26">
        <v>807.01865899999996</v>
      </c>
      <c r="M26">
        <v>826.59011039999996</v>
      </c>
      <c r="N26">
        <v>846.72732340000005</v>
      </c>
      <c r="O26">
        <v>868.08185449999996</v>
      </c>
      <c r="P26">
        <v>890.90418450000004</v>
      </c>
      <c r="Q26">
        <v>915.26566660000003</v>
      </c>
      <c r="R26">
        <v>941.20068879999997</v>
      </c>
      <c r="S26">
        <v>968.76021660000004</v>
      </c>
      <c r="T26">
        <v>995.85165129999996</v>
      </c>
      <c r="U26">
        <v>1022.219073</v>
      </c>
      <c r="V26">
        <v>1047.901891</v>
      </c>
      <c r="W26">
        <v>1073.08898</v>
      </c>
      <c r="X26">
        <v>1098.013706</v>
      </c>
      <c r="Y26">
        <v>1122.8995629999999</v>
      </c>
      <c r="Z26">
        <v>1147.9388389999999</v>
      </c>
      <c r="AA26">
        <v>1173.288538</v>
      </c>
      <c r="AB26">
        <v>1199.0740659999999</v>
      </c>
      <c r="AC26">
        <v>1225.3958419999999</v>
      </c>
      <c r="AD26">
        <v>1255.6454209999999</v>
      </c>
      <c r="AE26">
        <v>1288.8594499999999</v>
      </c>
      <c r="AF26">
        <v>1324.3770400000001</v>
      </c>
      <c r="AG26">
        <v>1361.7960049999999</v>
      </c>
      <c r="AH26">
        <v>1400.8709839999999</v>
      </c>
      <c r="AI26">
        <v>1441.4749629999999</v>
      </c>
      <c r="AJ26">
        <v>1483.5658519999999</v>
      </c>
      <c r="AK26">
        <v>1527.1661200000001</v>
      </c>
      <c r="AL26">
        <v>1572.352249</v>
      </c>
      <c r="AM26">
        <v>1619.249924</v>
      </c>
    </row>
    <row r="27" spans="1:39" x14ac:dyDescent="0.25">
      <c r="A27" t="s">
        <v>21</v>
      </c>
      <c r="B27">
        <v>1.3886131559999999</v>
      </c>
      <c r="C27">
        <v>1.433406687</v>
      </c>
      <c r="D27">
        <v>1.4853303419999999</v>
      </c>
      <c r="E27">
        <v>1.543043524</v>
      </c>
      <c r="F27">
        <v>1.5944031000000001</v>
      </c>
      <c r="G27">
        <v>1.6409495009999999</v>
      </c>
      <c r="H27">
        <v>1.684243629</v>
      </c>
      <c r="I27">
        <v>1.725492834</v>
      </c>
      <c r="J27">
        <v>1.7655645520000001</v>
      </c>
      <c r="K27">
        <v>1.8050689010000001</v>
      </c>
      <c r="L27">
        <v>1.8444386340000001</v>
      </c>
      <c r="M27">
        <v>1.883986366</v>
      </c>
      <c r="N27">
        <v>1.9239444269999999</v>
      </c>
      <c r="O27">
        <v>1.9662752080000001</v>
      </c>
      <c r="P27">
        <v>2.0106011929999998</v>
      </c>
      <c r="Q27">
        <v>2.0566219440000002</v>
      </c>
      <c r="R27">
        <v>2.1041473509999999</v>
      </c>
      <c r="S27">
        <v>2.1530557880000001</v>
      </c>
      <c r="T27">
        <v>2.2032888700000002</v>
      </c>
      <c r="U27">
        <v>2.2549509990000001</v>
      </c>
      <c r="V27">
        <v>2.3079964510000002</v>
      </c>
      <c r="W27">
        <v>2.362371365</v>
      </c>
      <c r="X27">
        <v>2.418037247</v>
      </c>
      <c r="Y27">
        <v>2.4749676420000002</v>
      </c>
      <c r="Z27">
        <v>2.5331438579999999</v>
      </c>
      <c r="AA27">
        <v>2.5925537479999998</v>
      </c>
      <c r="AB27">
        <v>2.6531928819999999</v>
      </c>
      <c r="AC27">
        <v>2.7150672610000002</v>
      </c>
      <c r="AD27">
        <v>2.7871674720000001</v>
      </c>
      <c r="AE27">
        <v>2.8675432609999998</v>
      </c>
      <c r="AF27">
        <v>2.9546713100000002</v>
      </c>
      <c r="AG27">
        <v>3.0474407189999999</v>
      </c>
      <c r="AH27">
        <v>3.1450859370000002</v>
      </c>
      <c r="AI27">
        <v>3.2471238019999999</v>
      </c>
      <c r="AJ27">
        <v>3.353303962</v>
      </c>
      <c r="AK27">
        <v>3.4635705300000001</v>
      </c>
      <c r="AL27">
        <v>3.5780343989999999</v>
      </c>
      <c r="AM27">
        <v>3.6969556639999999</v>
      </c>
    </row>
    <row r="28" spans="1:39" x14ac:dyDescent="0.25">
      <c r="A28" t="s">
        <v>22</v>
      </c>
      <c r="B28">
        <v>11.097</v>
      </c>
      <c r="C28">
        <v>11.497906179999999</v>
      </c>
      <c r="D28">
        <v>12.008237530000001</v>
      </c>
      <c r="E28">
        <v>12.608031820000001</v>
      </c>
      <c r="F28">
        <v>13.12726354</v>
      </c>
      <c r="G28">
        <v>13.57109891</v>
      </c>
      <c r="H28">
        <v>13.95336972</v>
      </c>
      <c r="I28">
        <v>14.286583</v>
      </c>
      <c r="J28">
        <v>14.584589149999999</v>
      </c>
      <c r="K28">
        <v>14.859456339999999</v>
      </c>
      <c r="L28">
        <v>15.120748069999999</v>
      </c>
      <c r="M28">
        <v>15.37563505</v>
      </c>
      <c r="N28">
        <v>15.629344700000001</v>
      </c>
      <c r="O28">
        <v>15.91971996</v>
      </c>
      <c r="P28">
        <v>16.2476099</v>
      </c>
      <c r="Q28">
        <v>16.608947579999999</v>
      </c>
      <c r="R28">
        <v>16.9997346</v>
      </c>
      <c r="S28">
        <v>17.416698329999999</v>
      </c>
      <c r="T28">
        <v>17.829847300000001</v>
      </c>
      <c r="U28">
        <v>18.240844849999998</v>
      </c>
      <c r="V28">
        <v>18.652032389999999</v>
      </c>
      <c r="W28">
        <v>19.06571606</v>
      </c>
      <c r="X28">
        <v>19.484002350000001</v>
      </c>
      <c r="Y28">
        <v>19.908700750000001</v>
      </c>
      <c r="Z28">
        <v>20.341312890000001</v>
      </c>
      <c r="AA28">
        <v>20.783082319999998</v>
      </c>
      <c r="AB28">
        <v>21.235071789999999</v>
      </c>
      <c r="AC28">
        <v>21.69824848</v>
      </c>
      <c r="AD28">
        <v>22.27337485</v>
      </c>
      <c r="AE28">
        <v>22.934132890000001</v>
      </c>
      <c r="AF28">
        <v>23.663339659999998</v>
      </c>
      <c r="AG28">
        <v>24.449869060000001</v>
      </c>
      <c r="AH28">
        <v>25.286409190000001</v>
      </c>
      <c r="AI28">
        <v>26.168597179999999</v>
      </c>
      <c r="AJ28">
        <v>27.09429677</v>
      </c>
      <c r="AK28">
        <v>28.0631612</v>
      </c>
      <c r="AL28">
        <v>29.0763894</v>
      </c>
      <c r="AM28">
        <v>30.136603310000002</v>
      </c>
    </row>
    <row r="29" spans="1:39" x14ac:dyDescent="0.25">
      <c r="A29" t="s">
        <v>23</v>
      </c>
      <c r="B29">
        <v>37.027999999999999</v>
      </c>
      <c r="C29">
        <v>37.965544680000001</v>
      </c>
      <c r="D29">
        <v>38.623980840000002</v>
      </c>
      <c r="E29">
        <v>39.072945959999998</v>
      </c>
      <c r="F29">
        <v>39.385595840000001</v>
      </c>
      <c r="G29">
        <v>39.743454939999999</v>
      </c>
      <c r="H29">
        <v>40.215566090000003</v>
      </c>
      <c r="I29">
        <v>40.833566509999997</v>
      </c>
      <c r="J29">
        <v>41.578866640000001</v>
      </c>
      <c r="K29">
        <v>42.415443070000002</v>
      </c>
      <c r="L29">
        <v>43.305247090000002</v>
      </c>
      <c r="M29">
        <v>44.214466539999997</v>
      </c>
      <c r="N29">
        <v>45.114987030000002</v>
      </c>
      <c r="O29">
        <v>46.04377642</v>
      </c>
      <c r="P29">
        <v>46.861197099999998</v>
      </c>
      <c r="Q29">
        <v>47.502151990000002</v>
      </c>
      <c r="R29">
        <v>47.941064099999998</v>
      </c>
      <c r="S29">
        <v>48.168778189999998</v>
      </c>
      <c r="T29">
        <v>48.569969290000003</v>
      </c>
      <c r="U29">
        <v>49.253306010000003</v>
      </c>
      <c r="V29">
        <v>50.221648479999999</v>
      </c>
      <c r="W29">
        <v>51.441487299999999</v>
      </c>
      <c r="X29">
        <v>52.869622200000002</v>
      </c>
      <c r="Y29">
        <v>54.463524460000002</v>
      </c>
      <c r="Z29">
        <v>56.18503261</v>
      </c>
      <c r="AA29">
        <v>58.001316320000001</v>
      </c>
      <c r="AB29">
        <v>59.884761599999997</v>
      </c>
      <c r="AC29">
        <v>61.812477629999997</v>
      </c>
      <c r="AD29">
        <v>63.691809360000001</v>
      </c>
      <c r="AE29">
        <v>65.547980780000003</v>
      </c>
      <c r="AF29">
        <v>67.401955529999995</v>
      </c>
      <c r="AG29">
        <v>69.262870449999994</v>
      </c>
      <c r="AH29">
        <v>71.136905029999994</v>
      </c>
      <c r="AI29">
        <v>73.027990889999998</v>
      </c>
      <c r="AJ29">
        <v>74.939861019999995</v>
      </c>
      <c r="AK29">
        <v>76.877146890000006</v>
      </c>
      <c r="AL29">
        <v>78.845654609999997</v>
      </c>
      <c r="AM29">
        <v>80.852378920000007</v>
      </c>
    </row>
    <row r="30" spans="1:39" x14ac:dyDescent="0.25">
      <c r="A30" t="s">
        <v>24</v>
      </c>
      <c r="B30">
        <v>530.98400000000004</v>
      </c>
      <c r="C30">
        <v>543.89557890000003</v>
      </c>
      <c r="D30">
        <v>554.06640609999999</v>
      </c>
      <c r="E30">
        <v>562.22235899999998</v>
      </c>
      <c r="F30">
        <v>570.16180689999999</v>
      </c>
      <c r="G30">
        <v>579.29482499999995</v>
      </c>
      <c r="H30">
        <v>589.98388069999999</v>
      </c>
      <c r="I30">
        <v>602.37107590000005</v>
      </c>
      <c r="J30">
        <v>616.23038870000005</v>
      </c>
      <c r="K30">
        <v>631.19443260000003</v>
      </c>
      <c r="L30">
        <v>646.87070189999997</v>
      </c>
      <c r="M30">
        <v>662.89399470000001</v>
      </c>
      <c r="N30">
        <v>678.94205250000005</v>
      </c>
      <c r="O30">
        <v>695.09607979999998</v>
      </c>
      <c r="P30">
        <v>710.08379019999995</v>
      </c>
      <c r="Q30">
        <v>723.26413549999995</v>
      </c>
      <c r="R30">
        <v>734.34802560000003</v>
      </c>
      <c r="S30">
        <v>743.1829907</v>
      </c>
      <c r="T30">
        <v>753.37538900000004</v>
      </c>
      <c r="U30">
        <v>766.4122562</v>
      </c>
      <c r="V30">
        <v>782.50028229999998</v>
      </c>
      <c r="W30">
        <v>801.35901130000002</v>
      </c>
      <c r="X30">
        <v>822.55625729999997</v>
      </c>
      <c r="Y30">
        <v>845.64274169999999</v>
      </c>
      <c r="Z30">
        <v>870.20443560000001</v>
      </c>
      <c r="AA30">
        <v>895.88003830000002</v>
      </c>
      <c r="AB30">
        <v>922.36364490000005</v>
      </c>
      <c r="AC30">
        <v>949.40139810000005</v>
      </c>
      <c r="AD30">
        <v>975.56136309999999</v>
      </c>
      <c r="AE30">
        <v>1001.238332</v>
      </c>
      <c r="AF30">
        <v>1026.764717</v>
      </c>
      <c r="AG30">
        <v>1052.3254240000001</v>
      </c>
      <c r="AH30">
        <v>1078.0472930000001</v>
      </c>
      <c r="AI30">
        <v>1104.0172090000001</v>
      </c>
      <c r="AJ30">
        <v>1130.310782</v>
      </c>
      <c r="AK30">
        <v>1157.0095289999999</v>
      </c>
      <c r="AL30">
        <v>1184.2079180000001</v>
      </c>
      <c r="AM30">
        <v>1212.0163319999999</v>
      </c>
    </row>
    <row r="31" spans="1:39" x14ac:dyDescent="0.25">
      <c r="A31" t="s">
        <v>25</v>
      </c>
      <c r="B31">
        <v>4.1814573929999996</v>
      </c>
      <c r="C31">
        <v>4.2648751090000001</v>
      </c>
      <c r="D31">
        <v>4.3146885790000002</v>
      </c>
      <c r="E31">
        <v>4.3396076880000001</v>
      </c>
      <c r="F31">
        <v>4.3607556030000003</v>
      </c>
      <c r="G31">
        <v>4.3949093760000002</v>
      </c>
      <c r="H31">
        <v>4.4463187480000004</v>
      </c>
      <c r="I31">
        <v>4.5167672779999997</v>
      </c>
      <c r="J31">
        <v>4.6028951510000002</v>
      </c>
      <c r="K31">
        <v>4.6996417929999996</v>
      </c>
      <c r="L31">
        <v>4.8018675169999998</v>
      </c>
      <c r="M31">
        <v>4.9050042280000001</v>
      </c>
      <c r="N31">
        <v>5.0051818519999998</v>
      </c>
      <c r="O31">
        <v>5.104369181</v>
      </c>
      <c r="P31">
        <v>5.1881430479999997</v>
      </c>
      <c r="Q31">
        <v>5.2500448420000003</v>
      </c>
      <c r="R31">
        <v>5.2876442299999997</v>
      </c>
      <c r="S31">
        <v>5.3000493310000003</v>
      </c>
      <c r="T31">
        <v>5.3349404189999996</v>
      </c>
      <c r="U31">
        <v>5.4040301499999996</v>
      </c>
      <c r="V31">
        <v>5.5072384459999997</v>
      </c>
      <c r="W31">
        <v>5.6402893069999998</v>
      </c>
      <c r="X31">
        <v>5.7978437490000001</v>
      </c>
      <c r="Y31">
        <v>5.974709904</v>
      </c>
      <c r="Z31">
        <v>6.1662584059999999</v>
      </c>
      <c r="AA31">
        <v>6.3685187279999997</v>
      </c>
      <c r="AB31">
        <v>6.5781542000000002</v>
      </c>
      <c r="AC31">
        <v>6.792397222</v>
      </c>
      <c r="AD31">
        <v>6.9994180310000003</v>
      </c>
      <c r="AE31">
        <v>7.2045329799999998</v>
      </c>
      <c r="AF31">
        <v>7.4110420650000002</v>
      </c>
      <c r="AG31">
        <v>7.6201187299999997</v>
      </c>
      <c r="AH31">
        <v>7.8322683340000001</v>
      </c>
      <c r="AI31">
        <v>8.0476156789999997</v>
      </c>
      <c r="AJ31">
        <v>8.2662574830000004</v>
      </c>
      <c r="AK31">
        <v>8.4884387780000008</v>
      </c>
      <c r="AL31">
        <v>8.7145988639999903</v>
      </c>
      <c r="AM31">
        <v>8.9453713219999997</v>
      </c>
    </row>
    <row r="32" spans="1:39" x14ac:dyDescent="0.25">
      <c r="A32" t="s">
        <v>26</v>
      </c>
      <c r="B32">
        <v>86.326999639999997</v>
      </c>
      <c r="C32">
        <v>88.282075059999997</v>
      </c>
      <c r="D32">
        <v>89.794837340000001</v>
      </c>
      <c r="E32">
        <v>90.970723280000001</v>
      </c>
      <c r="F32">
        <v>91.902948190000004</v>
      </c>
      <c r="G32">
        <v>92.928691360000002</v>
      </c>
      <c r="H32">
        <v>94.16197923</v>
      </c>
      <c r="I32">
        <v>95.653679330000003</v>
      </c>
      <c r="J32">
        <v>97.366573549999998</v>
      </c>
      <c r="K32">
        <v>99.228061850000003</v>
      </c>
      <c r="L32">
        <v>101.15785889999999</v>
      </c>
      <c r="M32">
        <v>103.0799468</v>
      </c>
      <c r="N32">
        <v>104.9256707</v>
      </c>
      <c r="O32">
        <v>106.8556366</v>
      </c>
      <c r="P32">
        <v>108.57660629999999</v>
      </c>
      <c r="Q32">
        <v>109.93695820000001</v>
      </c>
      <c r="R32">
        <v>110.8646557</v>
      </c>
      <c r="S32">
        <v>111.31894680000001</v>
      </c>
      <c r="T32">
        <v>112.1528902</v>
      </c>
      <c r="U32">
        <v>113.6398212</v>
      </c>
      <c r="V32">
        <v>115.8023893</v>
      </c>
      <c r="W32">
        <v>118.5669738</v>
      </c>
      <c r="X32">
        <v>121.831986</v>
      </c>
      <c r="Y32">
        <v>125.4956167</v>
      </c>
      <c r="Z32">
        <v>129.46606550000001</v>
      </c>
      <c r="AA32">
        <v>133.6644766</v>
      </c>
      <c r="AB32">
        <v>138.02496769999999</v>
      </c>
      <c r="AC32">
        <v>142.49360419999999</v>
      </c>
      <c r="AD32">
        <v>146.95507309999999</v>
      </c>
      <c r="AE32">
        <v>151.4534323</v>
      </c>
      <c r="AF32">
        <v>156.03449739999999</v>
      </c>
      <c r="AG32">
        <v>160.7200393</v>
      </c>
      <c r="AH32">
        <v>165.52324350000001</v>
      </c>
      <c r="AI32">
        <v>170.45167850000001</v>
      </c>
      <c r="AJ32">
        <v>175.51298560000001</v>
      </c>
      <c r="AK32">
        <v>180.71840280000001</v>
      </c>
      <c r="AL32">
        <v>186.08418879999999</v>
      </c>
      <c r="AM32">
        <v>191.63219029999999</v>
      </c>
    </row>
    <row r="33" spans="1:39" x14ac:dyDescent="0.25">
      <c r="A33" t="s">
        <v>27</v>
      </c>
      <c r="B33">
        <v>10285.555549999999</v>
      </c>
      <c r="C33">
        <v>10545.984630000001</v>
      </c>
      <c r="D33">
        <v>10728.88357</v>
      </c>
      <c r="E33">
        <v>10853.596100000001</v>
      </c>
      <c r="F33">
        <v>10940.443289999999</v>
      </c>
      <c r="G33">
        <v>11039.84859</v>
      </c>
      <c r="H33">
        <v>11170.99058</v>
      </c>
      <c r="I33">
        <v>11342.657359999999</v>
      </c>
      <c r="J33">
        <v>11549.68518</v>
      </c>
      <c r="K33">
        <v>11782.067520000001</v>
      </c>
      <c r="L33">
        <v>12029.2353</v>
      </c>
      <c r="M33">
        <v>12281.796259999999</v>
      </c>
      <c r="N33">
        <v>12531.940839999999</v>
      </c>
      <c r="O33">
        <v>12789.937889999999</v>
      </c>
      <c r="P33">
        <v>13016.99919</v>
      </c>
      <c r="Q33">
        <v>13195.042219999999</v>
      </c>
      <c r="R33">
        <v>13316.96225</v>
      </c>
      <c r="S33">
        <v>13380.21617</v>
      </c>
      <c r="T33">
        <v>13491.65814</v>
      </c>
      <c r="U33">
        <v>13681.473889999999</v>
      </c>
      <c r="V33">
        <v>13950.457909999999</v>
      </c>
      <c r="W33">
        <v>14289.302030000001</v>
      </c>
      <c r="X33">
        <v>14686.006170000001</v>
      </c>
      <c r="Y33">
        <v>15128.756789999999</v>
      </c>
      <c r="Z33">
        <v>15606.9535</v>
      </c>
      <c r="AA33">
        <v>16111.47676</v>
      </c>
      <c r="AB33">
        <v>16634.655999999999</v>
      </c>
      <c r="AC33">
        <v>17170.132669999999</v>
      </c>
      <c r="AD33">
        <v>17692.169269999999</v>
      </c>
      <c r="AE33">
        <v>18207.772440000001</v>
      </c>
      <c r="AF33">
        <v>18722.765429999999</v>
      </c>
      <c r="AG33">
        <v>19239.686239999999</v>
      </c>
      <c r="AH33">
        <v>19760.251400000001</v>
      </c>
      <c r="AI33">
        <v>20285.553019999999</v>
      </c>
      <c r="AJ33">
        <v>20816.628059999999</v>
      </c>
      <c r="AK33">
        <v>21354.763019999999</v>
      </c>
      <c r="AL33">
        <v>21901.57072</v>
      </c>
      <c r="AM33">
        <v>22458.994149999999</v>
      </c>
    </row>
    <row r="34" spans="1:39" x14ac:dyDescent="0.25">
      <c r="A34" t="s">
        <v>28</v>
      </c>
      <c r="B34">
        <v>147495.55559999999</v>
      </c>
      <c r="C34">
        <v>151082.10519999999</v>
      </c>
      <c r="D34">
        <v>153907.33499999999</v>
      </c>
      <c r="E34">
        <v>156172.8775</v>
      </c>
      <c r="F34">
        <v>158378.27970000001</v>
      </c>
      <c r="G34">
        <v>160915.2292</v>
      </c>
      <c r="H34">
        <v>163884.41130000001</v>
      </c>
      <c r="I34">
        <v>167325.29889999999</v>
      </c>
      <c r="J34">
        <v>171175.10800000001</v>
      </c>
      <c r="K34">
        <v>175331.7868</v>
      </c>
      <c r="L34">
        <v>179686.30609999999</v>
      </c>
      <c r="M34">
        <v>184137.22070000001</v>
      </c>
      <c r="N34">
        <v>188595.01459999999</v>
      </c>
      <c r="O34">
        <v>193082.2444</v>
      </c>
      <c r="P34">
        <v>197245.49729999999</v>
      </c>
      <c r="Q34">
        <v>200906.70430000001</v>
      </c>
      <c r="R34">
        <v>203985.56270000001</v>
      </c>
      <c r="S34">
        <v>206439.71960000001</v>
      </c>
      <c r="T34">
        <v>209270.94140000001</v>
      </c>
      <c r="U34">
        <v>212892.2934</v>
      </c>
      <c r="V34">
        <v>217361.18950000001</v>
      </c>
      <c r="W34">
        <v>222599.7254</v>
      </c>
      <c r="X34">
        <v>228487.8492</v>
      </c>
      <c r="Y34">
        <v>234900.7616</v>
      </c>
      <c r="Z34">
        <v>241723.45430000001</v>
      </c>
      <c r="AA34">
        <v>248855.5662</v>
      </c>
      <c r="AB34">
        <v>256212.12359999999</v>
      </c>
      <c r="AC34">
        <v>263722.61060000001</v>
      </c>
      <c r="AD34">
        <v>270989.26750000002</v>
      </c>
      <c r="AE34">
        <v>278121.75900000002</v>
      </c>
      <c r="AF34">
        <v>285212.4215</v>
      </c>
      <c r="AG34">
        <v>292312.6177</v>
      </c>
      <c r="AH34">
        <v>299457.58149999997</v>
      </c>
      <c r="AI34">
        <v>306671.44689999998</v>
      </c>
      <c r="AJ34">
        <v>313975.21720000001</v>
      </c>
      <c r="AK34">
        <v>321391.53570000001</v>
      </c>
      <c r="AL34">
        <v>328946.64390000002</v>
      </c>
      <c r="AM34">
        <v>336671.20329999999</v>
      </c>
    </row>
    <row r="35" spans="1:39" x14ac:dyDescent="0.25">
      <c r="A35" t="s">
        <v>29</v>
      </c>
      <c r="B35">
        <v>1161.515942</v>
      </c>
      <c r="C35">
        <v>1184.6875299999999</v>
      </c>
      <c r="D35">
        <v>1198.5246050000001</v>
      </c>
      <c r="E35">
        <v>1205.44658</v>
      </c>
      <c r="F35">
        <v>1211.321001</v>
      </c>
      <c r="G35">
        <v>1220.80816</v>
      </c>
      <c r="H35">
        <v>1235.0885410000001</v>
      </c>
      <c r="I35">
        <v>1254.6575769999999</v>
      </c>
      <c r="J35">
        <v>1278.5819859999999</v>
      </c>
      <c r="K35">
        <v>1305.456054</v>
      </c>
      <c r="L35">
        <v>1333.8520880000001</v>
      </c>
      <c r="M35">
        <v>1362.501174</v>
      </c>
      <c r="N35">
        <v>1390.3282919999999</v>
      </c>
      <c r="O35">
        <v>1417.880328</v>
      </c>
      <c r="P35">
        <v>1441.1508470000001</v>
      </c>
      <c r="Q35">
        <v>1458.345789</v>
      </c>
      <c r="R35">
        <v>1468.790064</v>
      </c>
      <c r="S35">
        <v>1472.235925</v>
      </c>
      <c r="T35">
        <v>1481.9278939999999</v>
      </c>
      <c r="U35">
        <v>1501.1194860000001</v>
      </c>
      <c r="V35">
        <v>1529.7884570000001</v>
      </c>
      <c r="W35">
        <v>1566.74703</v>
      </c>
      <c r="X35">
        <v>1610.512152</v>
      </c>
      <c r="Y35">
        <v>1659.6416400000001</v>
      </c>
      <c r="Z35">
        <v>1712.849557</v>
      </c>
      <c r="AA35">
        <v>1769.03298</v>
      </c>
      <c r="AB35">
        <v>1827.265056</v>
      </c>
      <c r="AC35">
        <v>1886.777006</v>
      </c>
      <c r="AD35">
        <v>1944.282786</v>
      </c>
      <c r="AE35">
        <v>2001.2591609999999</v>
      </c>
      <c r="AF35">
        <v>2058.6227960000001</v>
      </c>
      <c r="AG35">
        <v>2116.6996469999999</v>
      </c>
      <c r="AH35">
        <v>2175.6300930000002</v>
      </c>
      <c r="AI35">
        <v>2235.4488000000001</v>
      </c>
      <c r="AJ35">
        <v>2296.1826339999998</v>
      </c>
      <c r="AK35">
        <v>2357.8996609999999</v>
      </c>
      <c r="AL35">
        <v>2420.7219070000001</v>
      </c>
      <c r="AM35">
        <v>2484.8253669999999</v>
      </c>
    </row>
    <row r="36" spans="1:39" x14ac:dyDescent="0.25">
      <c r="A36" t="s">
        <v>30</v>
      </c>
      <c r="B36">
        <v>23979.722119999999</v>
      </c>
      <c r="C36">
        <v>24522.798630000001</v>
      </c>
      <c r="D36">
        <v>24943.01037</v>
      </c>
      <c r="E36">
        <v>25269.645359999999</v>
      </c>
      <c r="F36">
        <v>25528.596720000001</v>
      </c>
      <c r="G36">
        <v>25813.525379999999</v>
      </c>
      <c r="H36">
        <v>26156.105339999998</v>
      </c>
      <c r="I36">
        <v>26570.466479999999</v>
      </c>
      <c r="J36">
        <v>27046.27043</v>
      </c>
      <c r="K36">
        <v>27563.35051</v>
      </c>
      <c r="L36">
        <v>28099.40524</v>
      </c>
      <c r="M36">
        <v>28633.31855</v>
      </c>
      <c r="N36">
        <v>29146.019649999998</v>
      </c>
      <c r="O36">
        <v>29682.12127</v>
      </c>
      <c r="P36">
        <v>30160.168430000002</v>
      </c>
      <c r="Q36">
        <v>30538.043949999999</v>
      </c>
      <c r="R36">
        <v>30795.737679999998</v>
      </c>
      <c r="S36">
        <v>30921.929670000001</v>
      </c>
      <c r="T36">
        <v>31153.580600000001</v>
      </c>
      <c r="U36">
        <v>31566.616989999999</v>
      </c>
      <c r="V36">
        <v>32167.33036</v>
      </c>
      <c r="W36">
        <v>32935.270510000002</v>
      </c>
      <c r="X36">
        <v>33842.218350000003</v>
      </c>
      <c r="Y36">
        <v>34859.893530000001</v>
      </c>
      <c r="Z36">
        <v>35962.795969999999</v>
      </c>
      <c r="AA36">
        <v>37129.021280000001</v>
      </c>
      <c r="AB36">
        <v>38340.268810000001</v>
      </c>
      <c r="AC36">
        <v>39581.55672</v>
      </c>
      <c r="AD36">
        <v>40820.853649999997</v>
      </c>
      <c r="AE36">
        <v>42070.397859999997</v>
      </c>
      <c r="AF36">
        <v>43342.915939999999</v>
      </c>
      <c r="AG36">
        <v>44644.45536</v>
      </c>
      <c r="AH36">
        <v>45978.678749999999</v>
      </c>
      <c r="AI36">
        <v>47347.688459999998</v>
      </c>
      <c r="AJ36">
        <v>48753.607109999997</v>
      </c>
      <c r="AK36">
        <v>50199.556349999999</v>
      </c>
      <c r="AL36">
        <v>51690.052450000003</v>
      </c>
      <c r="AM36">
        <v>53231.163959999998</v>
      </c>
    </row>
    <row r="37" spans="1:39" x14ac:dyDescent="0.25">
      <c r="A37" t="s">
        <v>144</v>
      </c>
      <c r="B37">
        <v>54227.928500000002</v>
      </c>
      <c r="C37">
        <v>55084.444280000003</v>
      </c>
      <c r="D37">
        <v>55689.913619999999</v>
      </c>
      <c r="E37">
        <v>56196.523560000001</v>
      </c>
      <c r="F37">
        <v>56416.493199999997</v>
      </c>
      <c r="G37">
        <v>56788.450949999999</v>
      </c>
      <c r="H37">
        <v>57409.77519</v>
      </c>
      <c r="I37">
        <v>58282.05889</v>
      </c>
      <c r="J37">
        <v>59282.64673</v>
      </c>
      <c r="K37">
        <v>60285.858330000003</v>
      </c>
      <c r="L37">
        <v>61203.268380000001</v>
      </c>
      <c r="M37">
        <v>61987.20291</v>
      </c>
      <c r="N37">
        <v>62619.5553</v>
      </c>
      <c r="O37">
        <v>63440.58685</v>
      </c>
      <c r="P37">
        <v>64066.231610000003</v>
      </c>
      <c r="Q37">
        <v>64387.304920000002</v>
      </c>
      <c r="R37">
        <v>64407.186159999997</v>
      </c>
      <c r="S37">
        <v>64153.936410000002</v>
      </c>
      <c r="T37">
        <v>64725.318550000004</v>
      </c>
      <c r="U37">
        <v>66127.795410000006</v>
      </c>
      <c r="V37">
        <v>68148.938620000001</v>
      </c>
      <c r="W37">
        <v>70565.08124</v>
      </c>
      <c r="X37">
        <v>73202.420740000001</v>
      </c>
      <c r="Y37">
        <v>75944.402789999906</v>
      </c>
      <c r="Z37">
        <v>78721.023209999999</v>
      </c>
      <c r="AA37">
        <v>81494.371530000004</v>
      </c>
      <c r="AB37">
        <v>84246.087280000007</v>
      </c>
      <c r="AC37">
        <v>86968.413719999997</v>
      </c>
      <c r="AD37">
        <v>89632.109450000004</v>
      </c>
      <c r="AE37">
        <v>92375.955700000006</v>
      </c>
      <c r="AF37">
        <v>95258.624280000004</v>
      </c>
      <c r="AG37">
        <v>98274.111290000001</v>
      </c>
      <c r="AH37">
        <v>101403.86199999999</v>
      </c>
      <c r="AI37">
        <v>104627.30899999999</v>
      </c>
      <c r="AJ37">
        <v>107930.6776</v>
      </c>
      <c r="AK37">
        <v>111309.1342</v>
      </c>
      <c r="AL37">
        <v>114765.29059999999</v>
      </c>
      <c r="AM37">
        <v>118307.1483</v>
      </c>
    </row>
    <row r="38" spans="1:39" x14ac:dyDescent="0.25">
      <c r="A38" t="s">
        <v>31</v>
      </c>
      <c r="B38">
        <v>121.58713299999999</v>
      </c>
      <c r="C38">
        <v>124.98330559999999</v>
      </c>
      <c r="D38">
        <v>128.87501649999999</v>
      </c>
      <c r="E38">
        <v>133.24385100000001</v>
      </c>
      <c r="F38">
        <v>137.69642690000001</v>
      </c>
      <c r="G38">
        <v>142.05241509999999</v>
      </c>
      <c r="H38">
        <v>146.20086989999999</v>
      </c>
      <c r="I38">
        <v>150.09734030000001</v>
      </c>
      <c r="J38">
        <v>153.7529638</v>
      </c>
      <c r="K38">
        <v>157.2017993</v>
      </c>
      <c r="L38">
        <v>160.48668259999999</v>
      </c>
      <c r="M38">
        <v>163.65079929999999</v>
      </c>
      <c r="N38">
        <v>166.73475300000001</v>
      </c>
      <c r="O38">
        <v>169.9416401</v>
      </c>
      <c r="P38">
        <v>173.42645429999999</v>
      </c>
      <c r="Q38">
        <v>177.2276646</v>
      </c>
      <c r="R38">
        <v>181.3430773</v>
      </c>
      <c r="S38">
        <v>185.7574855</v>
      </c>
      <c r="T38">
        <v>190.29019930000001</v>
      </c>
      <c r="U38">
        <v>194.9507284</v>
      </c>
      <c r="V38">
        <v>199.73737510000001</v>
      </c>
      <c r="W38">
        <v>204.6532948</v>
      </c>
      <c r="X38">
        <v>209.70337939999999</v>
      </c>
      <c r="Y38">
        <v>214.89191729999999</v>
      </c>
      <c r="Z38">
        <v>220.2217813</v>
      </c>
      <c r="AA38">
        <v>225.6944191</v>
      </c>
      <c r="AB38">
        <v>231.31017309999999</v>
      </c>
      <c r="AC38">
        <v>237.06873179999999</v>
      </c>
      <c r="AD38">
        <v>243.16821329999999</v>
      </c>
      <c r="AE38">
        <v>249.7168547</v>
      </c>
      <c r="AF38">
        <v>256.71806779999997</v>
      </c>
      <c r="AG38">
        <v>264.14481919999997</v>
      </c>
      <c r="AH38">
        <v>271.96344649999998</v>
      </c>
      <c r="AI38">
        <v>280.14331989999999</v>
      </c>
      <c r="AJ38">
        <v>288.6607194</v>
      </c>
      <c r="AK38">
        <v>297.50041290000001</v>
      </c>
      <c r="AL38">
        <v>306.65635850000001</v>
      </c>
      <c r="AM38">
        <v>316.13212549999997</v>
      </c>
    </row>
    <row r="39" spans="1:39" x14ac:dyDescent="0.25">
      <c r="A39" t="s">
        <v>32</v>
      </c>
      <c r="B39">
        <v>411.05060300000002</v>
      </c>
      <c r="C39">
        <v>424.13827459999999</v>
      </c>
      <c r="D39">
        <v>438.9720471</v>
      </c>
      <c r="E39">
        <v>455.51420189999999</v>
      </c>
      <c r="F39">
        <v>472.59305490000003</v>
      </c>
      <c r="G39">
        <v>489.5012759</v>
      </c>
      <c r="H39">
        <v>505.57755550000002</v>
      </c>
      <c r="I39">
        <v>520.516569</v>
      </c>
      <c r="J39">
        <v>534.38800179999998</v>
      </c>
      <c r="K39">
        <v>547.41530609999995</v>
      </c>
      <c r="L39">
        <v>559.88553230000002</v>
      </c>
      <c r="M39">
        <v>572.08787729999995</v>
      </c>
      <c r="N39">
        <v>584.29285890000006</v>
      </c>
      <c r="O39">
        <v>596.91640180000002</v>
      </c>
      <c r="P39">
        <v>610.88223200000004</v>
      </c>
      <c r="Q39">
        <v>626.42296510000006</v>
      </c>
      <c r="R39">
        <v>643.54080320000003</v>
      </c>
      <c r="S39">
        <v>662.16512350000005</v>
      </c>
      <c r="T39">
        <v>680.42104259999996</v>
      </c>
      <c r="U39">
        <v>698.66143650000004</v>
      </c>
      <c r="V39">
        <v>716.98332889999995</v>
      </c>
      <c r="W39">
        <v>735.49170119999997</v>
      </c>
      <c r="X39">
        <v>754.29318679999994</v>
      </c>
      <c r="Y39">
        <v>773.47826439999994</v>
      </c>
      <c r="Z39">
        <v>793.11481160000005</v>
      </c>
      <c r="AA39">
        <v>813.24883680000005</v>
      </c>
      <c r="AB39">
        <v>833.90823829999999</v>
      </c>
      <c r="AC39">
        <v>855.10746110000002</v>
      </c>
      <c r="AD39">
        <v>876.8838528</v>
      </c>
      <c r="AE39">
        <v>900.01621599999999</v>
      </c>
      <c r="AF39">
        <v>924.60318700000005</v>
      </c>
      <c r="AG39">
        <v>950.58520169999997</v>
      </c>
      <c r="AH39">
        <v>977.86092819999999</v>
      </c>
      <c r="AI39">
        <v>1006.32954</v>
      </c>
      <c r="AJ39">
        <v>1035.908696</v>
      </c>
      <c r="AK39">
        <v>1066.54304</v>
      </c>
      <c r="AL39">
        <v>1098.2088369999999</v>
      </c>
      <c r="AM39">
        <v>1130.9171679999999</v>
      </c>
    </row>
    <row r="40" spans="1:39" x14ac:dyDescent="0.25">
      <c r="A40" t="s">
        <v>33</v>
      </c>
      <c r="B40">
        <v>801.19622289999995</v>
      </c>
      <c r="C40">
        <v>825.59592689999999</v>
      </c>
      <c r="D40">
        <v>853.0332674</v>
      </c>
      <c r="E40">
        <v>883.3696023</v>
      </c>
      <c r="F40">
        <v>912.77045639999994</v>
      </c>
      <c r="G40">
        <v>940.26583400000004</v>
      </c>
      <c r="H40">
        <v>965.43449169999997</v>
      </c>
      <c r="I40">
        <v>988.29605270000002</v>
      </c>
      <c r="J40">
        <v>1009.069211</v>
      </c>
      <c r="K40">
        <v>1028.0307399999999</v>
      </c>
      <c r="L40">
        <v>1045.447054</v>
      </c>
      <c r="M40">
        <v>1061.553883</v>
      </c>
      <c r="N40">
        <v>1076.5582469999999</v>
      </c>
      <c r="O40">
        <v>1093.1306970000001</v>
      </c>
      <c r="P40">
        <v>1111.822109</v>
      </c>
      <c r="Q40">
        <v>1132.6530600000001</v>
      </c>
      <c r="R40">
        <v>1155.4657400000001</v>
      </c>
      <c r="S40">
        <v>1180.053009</v>
      </c>
      <c r="T40">
        <v>1206.119265</v>
      </c>
      <c r="U40">
        <v>1233.524674</v>
      </c>
      <c r="V40">
        <v>1262.1426100000001</v>
      </c>
      <c r="W40">
        <v>1291.8692129999999</v>
      </c>
      <c r="X40">
        <v>1322.6198750000001</v>
      </c>
      <c r="Y40">
        <v>1354.3254300000001</v>
      </c>
      <c r="Z40">
        <v>1386.9293090000001</v>
      </c>
      <c r="AA40">
        <v>1420.3856000000001</v>
      </c>
      <c r="AB40">
        <v>1454.6578529999999</v>
      </c>
      <c r="AC40">
        <v>1489.7186469999999</v>
      </c>
      <c r="AD40">
        <v>1528.0292589999999</v>
      </c>
      <c r="AE40">
        <v>1570.093132</v>
      </c>
      <c r="AF40">
        <v>1615.804007</v>
      </c>
      <c r="AG40">
        <v>1664.8680810000001</v>
      </c>
      <c r="AH40">
        <v>1716.964399</v>
      </c>
      <c r="AI40">
        <v>1771.8158430000001</v>
      </c>
      <c r="AJ40">
        <v>1829.2174910000001</v>
      </c>
      <c r="AK40">
        <v>1889.0459780000001</v>
      </c>
      <c r="AL40">
        <v>1951.2612469999999</v>
      </c>
      <c r="AM40">
        <v>2015.906103</v>
      </c>
    </row>
    <row r="41" spans="1:39" x14ac:dyDescent="0.25">
      <c r="A41" t="s">
        <v>34</v>
      </c>
      <c r="B41">
        <v>94.437168270000001</v>
      </c>
      <c r="C41">
        <v>97.587158740000007</v>
      </c>
      <c r="D41">
        <v>101.226207</v>
      </c>
      <c r="E41">
        <v>105.3310366</v>
      </c>
      <c r="F41">
        <v>109.4723238</v>
      </c>
      <c r="G41">
        <v>113.451489</v>
      </c>
      <c r="H41">
        <v>117.115607</v>
      </c>
      <c r="I41">
        <v>120.3924645</v>
      </c>
      <c r="J41">
        <v>123.3031383</v>
      </c>
      <c r="K41">
        <v>125.9008073</v>
      </c>
      <c r="L41">
        <v>128.24639049999999</v>
      </c>
      <c r="M41">
        <v>130.39219560000001</v>
      </c>
      <c r="N41">
        <v>132.37626990000001</v>
      </c>
      <c r="O41">
        <v>134.48201130000001</v>
      </c>
      <c r="P41">
        <v>136.88226399999999</v>
      </c>
      <c r="Q41">
        <v>139.60388040000001</v>
      </c>
      <c r="R41">
        <v>142.62544149999999</v>
      </c>
      <c r="S41">
        <v>145.91047270000001</v>
      </c>
      <c r="T41">
        <v>149.2735433</v>
      </c>
      <c r="U41">
        <v>152.74493519999999</v>
      </c>
      <c r="V41">
        <v>156.33847130000001</v>
      </c>
      <c r="W41">
        <v>160.05965130000001</v>
      </c>
      <c r="X41">
        <v>163.90899329999999</v>
      </c>
      <c r="Y41">
        <v>167.8842635</v>
      </c>
      <c r="Z41">
        <v>171.98198489999999</v>
      </c>
      <c r="AA41">
        <v>176.19842890000001</v>
      </c>
      <c r="AB41">
        <v>180.53027929999999</v>
      </c>
      <c r="AC41">
        <v>184.97511399999999</v>
      </c>
      <c r="AD41">
        <v>189.82914819999999</v>
      </c>
      <c r="AE41">
        <v>195.18726359999999</v>
      </c>
      <c r="AF41">
        <v>201.04773589999999</v>
      </c>
      <c r="AG41">
        <v>207.3828977</v>
      </c>
      <c r="AH41">
        <v>214.1593882</v>
      </c>
      <c r="AI41">
        <v>221.3475321</v>
      </c>
      <c r="AJ41">
        <v>228.92548650000001</v>
      </c>
      <c r="AK41">
        <v>236.8811977</v>
      </c>
      <c r="AL41">
        <v>245.21346740000001</v>
      </c>
      <c r="AM41">
        <v>253.93267</v>
      </c>
    </row>
    <row r="42" spans="1:39" x14ac:dyDescent="0.25">
      <c r="A42" t="s">
        <v>35</v>
      </c>
      <c r="B42">
        <v>6.5447287100000001E-2</v>
      </c>
      <c r="C42">
        <v>6.7587600499999997E-2</v>
      </c>
      <c r="D42">
        <v>7.0024499399999995E-2</v>
      </c>
      <c r="E42">
        <v>7.2712383899999997E-2</v>
      </c>
      <c r="F42">
        <v>7.5149246599999997E-2</v>
      </c>
      <c r="G42">
        <v>7.7374705599999996E-2</v>
      </c>
      <c r="H42">
        <v>7.9490704999999995E-2</v>
      </c>
      <c r="I42">
        <v>8.1558512400000005E-2</v>
      </c>
      <c r="J42">
        <v>8.3620622699999994E-2</v>
      </c>
      <c r="K42">
        <v>8.5708267800000001E-2</v>
      </c>
      <c r="L42">
        <v>8.7847771399999997E-2</v>
      </c>
      <c r="M42">
        <v>9.0062920599999999E-2</v>
      </c>
      <c r="N42">
        <v>9.2376509199999998E-2</v>
      </c>
      <c r="O42">
        <v>9.4830815999999998E-2</v>
      </c>
      <c r="P42">
        <v>9.74023891E-2</v>
      </c>
      <c r="Q42">
        <v>0.1000719233</v>
      </c>
      <c r="R42">
        <v>0.10282911660000001</v>
      </c>
      <c r="S42">
        <v>0.10567039</v>
      </c>
      <c r="T42">
        <v>0.1085001759</v>
      </c>
      <c r="U42">
        <v>0.11133905600000001</v>
      </c>
      <c r="V42">
        <v>0.1141994981</v>
      </c>
      <c r="W42">
        <v>0.1170945132</v>
      </c>
      <c r="X42">
        <v>0.120035974</v>
      </c>
      <c r="Y42">
        <v>0.1230334954</v>
      </c>
      <c r="Z42">
        <v>0.1260942387</v>
      </c>
      <c r="AA42">
        <v>0.12922319030000001</v>
      </c>
      <c r="AB42">
        <v>0.1324236188</v>
      </c>
      <c r="AC42">
        <v>0.13569757690000001</v>
      </c>
      <c r="AD42">
        <v>0.13934643090000001</v>
      </c>
      <c r="AE42">
        <v>0.14328867410000001</v>
      </c>
      <c r="AF42">
        <v>0.14746133010000001</v>
      </c>
      <c r="AG42">
        <v>0.15182385679999999</v>
      </c>
      <c r="AH42">
        <v>0.1563520504</v>
      </c>
      <c r="AI42">
        <v>0.16103328689999999</v>
      </c>
      <c r="AJ42">
        <v>0.16586326970000001</v>
      </c>
      <c r="AK42">
        <v>0.1708440225</v>
      </c>
      <c r="AL42">
        <v>0.17598279119999999</v>
      </c>
      <c r="AM42">
        <v>0.18129158240000001</v>
      </c>
    </row>
    <row r="43" spans="1:39" x14ac:dyDescent="0.25">
      <c r="A43" t="s">
        <v>36</v>
      </c>
      <c r="B43">
        <v>593.18299999999999</v>
      </c>
      <c r="C43">
        <v>612.32538499999998</v>
      </c>
      <c r="D43">
        <v>635.22996279999995</v>
      </c>
      <c r="E43">
        <v>661.25604639999995</v>
      </c>
      <c r="F43">
        <v>685.52541010000004</v>
      </c>
      <c r="G43">
        <v>708.15682579999998</v>
      </c>
      <c r="H43">
        <v>729.56322939999995</v>
      </c>
      <c r="I43">
        <v>749.99919690000002</v>
      </c>
      <c r="J43">
        <v>769.83815970000001</v>
      </c>
      <c r="K43">
        <v>789.45960490000004</v>
      </c>
      <c r="L43">
        <v>809.23101919999999</v>
      </c>
      <c r="M43">
        <v>829.47536260000004</v>
      </c>
      <c r="N43">
        <v>850.45940819999998</v>
      </c>
      <c r="O43">
        <v>872.66429679999999</v>
      </c>
      <c r="P43">
        <v>896.32885950000002</v>
      </c>
      <c r="Q43">
        <v>921.45700699999998</v>
      </c>
      <c r="R43">
        <v>947.98510999999996</v>
      </c>
      <c r="S43">
        <v>975.84976789999996</v>
      </c>
      <c r="T43">
        <v>1003.260058</v>
      </c>
      <c r="U43">
        <v>1030.180402</v>
      </c>
      <c r="V43">
        <v>1056.745809</v>
      </c>
      <c r="W43">
        <v>1083.1680490000001</v>
      </c>
      <c r="X43">
        <v>1109.6616489999999</v>
      </c>
      <c r="Y43">
        <v>1136.4090940000001</v>
      </c>
      <c r="Z43">
        <v>1163.5508850000001</v>
      </c>
      <c r="AA43">
        <v>1191.1876569999999</v>
      </c>
      <c r="AB43">
        <v>1219.3870489999999</v>
      </c>
      <c r="AC43">
        <v>1248.1918499999999</v>
      </c>
      <c r="AD43">
        <v>1280.6527060000001</v>
      </c>
      <c r="AE43">
        <v>1316.1285740000001</v>
      </c>
      <c r="AF43">
        <v>1354.0476389999999</v>
      </c>
      <c r="AG43">
        <v>1394.0046400000001</v>
      </c>
      <c r="AH43">
        <v>1435.7282499999999</v>
      </c>
      <c r="AI43">
        <v>1479.0506170000001</v>
      </c>
      <c r="AJ43">
        <v>1523.8836389999999</v>
      </c>
      <c r="AK43">
        <v>1570.2026659999999</v>
      </c>
      <c r="AL43">
        <v>1618.036574</v>
      </c>
      <c r="AM43">
        <v>1667.462882</v>
      </c>
    </row>
    <row r="44" spans="1:39" x14ac:dyDescent="0.25">
      <c r="A44" t="s">
        <v>37</v>
      </c>
      <c r="B44">
        <v>1.3886131559999999</v>
      </c>
      <c r="C44">
        <v>1.433406687</v>
      </c>
      <c r="D44">
        <v>1.4853303419999999</v>
      </c>
      <c r="E44">
        <v>1.543043524</v>
      </c>
      <c r="F44">
        <v>1.5944031000000001</v>
      </c>
      <c r="G44">
        <v>1.6404013820000001</v>
      </c>
      <c r="H44">
        <v>1.6830932599999999</v>
      </c>
      <c r="I44">
        <v>1.7239031890000001</v>
      </c>
      <c r="J44">
        <v>1.7637397079999999</v>
      </c>
      <c r="K44">
        <v>1.8032008289999999</v>
      </c>
      <c r="L44">
        <v>1.8427004739999999</v>
      </c>
      <c r="M44">
        <v>1.8825526370000001</v>
      </c>
      <c r="N44">
        <v>1.9230285220000001</v>
      </c>
      <c r="O44">
        <v>1.9660469220000001</v>
      </c>
      <c r="P44">
        <v>2.0111379889999998</v>
      </c>
      <c r="Q44">
        <v>2.0579026050000002</v>
      </c>
      <c r="R44">
        <v>2.106091138</v>
      </c>
      <c r="S44">
        <v>2.1555561760000002</v>
      </c>
      <c r="T44">
        <v>2.206100878</v>
      </c>
      <c r="U44">
        <v>2.2578034950000001</v>
      </c>
      <c r="V44">
        <v>2.3107030759999998</v>
      </c>
      <c r="W44">
        <v>2.3648236649999999</v>
      </c>
      <c r="X44">
        <v>2.4201775959999998</v>
      </c>
      <c r="Y44">
        <v>2.4767670480000001</v>
      </c>
      <c r="Z44">
        <v>2.534586188</v>
      </c>
      <c r="AA44">
        <v>2.5936240669999999</v>
      </c>
      <c r="AB44">
        <v>2.6538680160000001</v>
      </c>
      <c r="AC44">
        <v>2.7153075250000001</v>
      </c>
      <c r="AD44">
        <v>2.7872821390000002</v>
      </c>
      <c r="AE44">
        <v>2.867811487</v>
      </c>
      <c r="AF44">
        <v>2.9552780919999999</v>
      </c>
      <c r="AG44">
        <v>3.0485068050000002</v>
      </c>
      <c r="AH44">
        <v>3.1466870679999999</v>
      </c>
      <c r="AI44">
        <v>3.249304462</v>
      </c>
      <c r="AJ44">
        <v>3.3560847709999999</v>
      </c>
      <c r="AK44">
        <v>3.466951812</v>
      </c>
      <c r="AL44">
        <v>3.5819984119999999</v>
      </c>
      <c r="AM44">
        <v>3.7014689760000001</v>
      </c>
    </row>
    <row r="45" spans="1:39" x14ac:dyDescent="0.25">
      <c r="A45" t="s">
        <v>38</v>
      </c>
      <c r="B45">
        <v>11.097</v>
      </c>
      <c r="C45">
        <v>11.497906179999999</v>
      </c>
      <c r="D45">
        <v>12.008237530000001</v>
      </c>
      <c r="E45">
        <v>12.608031820000001</v>
      </c>
      <c r="F45">
        <v>13.12726354</v>
      </c>
      <c r="G45">
        <v>13.573650539999999</v>
      </c>
      <c r="H45">
        <v>13.96157288</v>
      </c>
      <c r="I45">
        <v>14.30195432</v>
      </c>
      <c r="J45">
        <v>14.607699849999999</v>
      </c>
      <c r="K45">
        <v>14.89045542</v>
      </c>
      <c r="L45">
        <v>15.16027321</v>
      </c>
      <c r="M45">
        <v>15.425072460000001</v>
      </c>
      <c r="N45">
        <v>15.690699520000001</v>
      </c>
      <c r="O45">
        <v>15.992553539999999</v>
      </c>
      <c r="P45">
        <v>16.331395300000001</v>
      </c>
      <c r="Q45">
        <v>16.7018916</v>
      </c>
      <c r="R45">
        <v>17.09864585</v>
      </c>
      <c r="S45">
        <v>17.517261170000001</v>
      </c>
      <c r="T45">
        <v>17.932925950000001</v>
      </c>
      <c r="U45">
        <v>18.349418490000001</v>
      </c>
      <c r="V45">
        <v>18.769754420000002</v>
      </c>
      <c r="W45">
        <v>19.196380179999998</v>
      </c>
      <c r="X45">
        <v>19.631147739999999</v>
      </c>
      <c r="Y45">
        <v>20.0753658</v>
      </c>
      <c r="Z45">
        <v>20.529898679999999</v>
      </c>
      <c r="AA45">
        <v>20.995277919999999</v>
      </c>
      <c r="AB45">
        <v>21.471809539999999</v>
      </c>
      <c r="AC45">
        <v>21.95967237</v>
      </c>
      <c r="AD45">
        <v>22.557341000000001</v>
      </c>
      <c r="AE45">
        <v>23.244746559999999</v>
      </c>
      <c r="AF45">
        <v>24.005248080000001</v>
      </c>
      <c r="AG45">
        <v>24.82701952</v>
      </c>
      <c r="AH45">
        <v>25.702031699999999</v>
      </c>
      <c r="AI45">
        <v>26.62517789</v>
      </c>
      <c r="AJ45">
        <v>27.59362643</v>
      </c>
      <c r="AK45">
        <v>28.606386860000001</v>
      </c>
      <c r="AL45">
        <v>29.66404717</v>
      </c>
      <c r="AM45">
        <v>30.768640990000002</v>
      </c>
    </row>
    <row r="46" spans="1:39" x14ac:dyDescent="0.25">
      <c r="A46" t="s">
        <v>39</v>
      </c>
      <c r="B46">
        <v>37.027999999999999</v>
      </c>
      <c r="C46">
        <v>37.965544680000001</v>
      </c>
      <c r="D46">
        <v>38.623980840000002</v>
      </c>
      <c r="E46">
        <v>39.072945959999998</v>
      </c>
      <c r="F46">
        <v>39.385595840000001</v>
      </c>
      <c r="G46">
        <v>39.681805509999997</v>
      </c>
      <c r="H46">
        <v>40.050518259999997</v>
      </c>
      <c r="I46">
        <v>40.551758280000001</v>
      </c>
      <c r="J46">
        <v>41.18058276</v>
      </c>
      <c r="K46">
        <v>41.906162369999997</v>
      </c>
      <c r="L46">
        <v>42.685039099999997</v>
      </c>
      <c r="M46">
        <v>43.47468576</v>
      </c>
      <c r="N46">
        <v>44.241888600000003</v>
      </c>
      <c r="O46">
        <v>45.051582420000003</v>
      </c>
      <c r="P46">
        <v>45.765043419999998</v>
      </c>
      <c r="Q46">
        <v>46.324237689999997</v>
      </c>
      <c r="R46">
        <v>46.718687189999997</v>
      </c>
      <c r="S46">
        <v>46.958253050000003</v>
      </c>
      <c r="T46">
        <v>47.344971110000003</v>
      </c>
      <c r="U46">
        <v>47.936271410000003</v>
      </c>
      <c r="V46">
        <v>48.719646339999997</v>
      </c>
      <c r="W46">
        <v>49.659806000000003</v>
      </c>
      <c r="X46">
        <v>50.717769769999997</v>
      </c>
      <c r="Y46">
        <v>51.858424909999997</v>
      </c>
      <c r="Z46">
        <v>53.052981119999998</v>
      </c>
      <c r="AA46">
        <v>54.279212579999999</v>
      </c>
      <c r="AB46">
        <v>55.520814379999997</v>
      </c>
      <c r="AC46">
        <v>56.766479539999999</v>
      </c>
      <c r="AD46">
        <v>58.05929493</v>
      </c>
      <c r="AE46">
        <v>59.374653960000003</v>
      </c>
      <c r="AF46">
        <v>60.701205700000003</v>
      </c>
      <c r="AG46">
        <v>62.037377859999999</v>
      </c>
      <c r="AH46">
        <v>63.387202809999998</v>
      </c>
      <c r="AI46">
        <v>64.75802745</v>
      </c>
      <c r="AJ46">
        <v>66.159333239999995</v>
      </c>
      <c r="AK46">
        <v>67.602203509999995</v>
      </c>
      <c r="AL46">
        <v>69.099154409999997</v>
      </c>
      <c r="AM46">
        <v>70.664157889999998</v>
      </c>
    </row>
    <row r="47" spans="1:39" x14ac:dyDescent="0.25">
      <c r="A47" t="s">
        <v>40</v>
      </c>
      <c r="B47">
        <v>530.98400000000004</v>
      </c>
      <c r="C47">
        <v>543.89557890000003</v>
      </c>
      <c r="D47">
        <v>554.06640609999999</v>
      </c>
      <c r="E47">
        <v>562.22235899999998</v>
      </c>
      <c r="F47">
        <v>570.16180689999999</v>
      </c>
      <c r="G47">
        <v>578.76292230000001</v>
      </c>
      <c r="H47">
        <v>588.51129800000001</v>
      </c>
      <c r="I47">
        <v>599.78902259999995</v>
      </c>
      <c r="J47">
        <v>612.49808499999995</v>
      </c>
      <c r="K47">
        <v>626.32745620000003</v>
      </c>
      <c r="L47">
        <v>640.84152170000004</v>
      </c>
      <c r="M47">
        <v>655.59653089999995</v>
      </c>
      <c r="N47">
        <v>670.22457039999995</v>
      </c>
      <c r="O47">
        <v>685.04608819999999</v>
      </c>
      <c r="P47">
        <v>698.81538939999996</v>
      </c>
      <c r="Q47">
        <v>710.96057940000003</v>
      </c>
      <c r="R47">
        <v>721.34604999999999</v>
      </c>
      <c r="S47">
        <v>730.02603629999999</v>
      </c>
      <c r="T47">
        <v>739.89830989999996</v>
      </c>
      <c r="U47">
        <v>751.85145639999996</v>
      </c>
      <c r="V47">
        <v>765.88070349999998</v>
      </c>
      <c r="W47">
        <v>781.65831619999994</v>
      </c>
      <c r="X47">
        <v>798.77964039999995</v>
      </c>
      <c r="Y47">
        <v>816.86264840000001</v>
      </c>
      <c r="Z47">
        <v>835.58415930000001</v>
      </c>
      <c r="AA47">
        <v>854.68804160000002</v>
      </c>
      <c r="AB47">
        <v>873.98147019999999</v>
      </c>
      <c r="AC47">
        <v>893.32677630000001</v>
      </c>
      <c r="AD47">
        <v>912.80014000000006</v>
      </c>
      <c r="AE47">
        <v>932.369822</v>
      </c>
      <c r="AF47">
        <v>952.01158869999995</v>
      </c>
      <c r="AG47">
        <v>971.77007619999995</v>
      </c>
      <c r="AH47">
        <v>991.73120259999996</v>
      </c>
      <c r="AI47">
        <v>1012.006225</v>
      </c>
      <c r="AJ47">
        <v>1032.7246620000001</v>
      </c>
      <c r="AK47">
        <v>1054.032741</v>
      </c>
      <c r="AL47">
        <v>1076.0946759999999</v>
      </c>
      <c r="AM47">
        <v>1099.095127</v>
      </c>
    </row>
    <row r="48" spans="1:39" x14ac:dyDescent="0.25">
      <c r="A48" t="s">
        <v>41</v>
      </c>
      <c r="B48">
        <v>4.1814573929999996</v>
      </c>
      <c r="C48">
        <v>4.2648751090000001</v>
      </c>
      <c r="D48">
        <v>4.3146885790000002</v>
      </c>
      <c r="E48">
        <v>4.3396076880000001</v>
      </c>
      <c r="F48">
        <v>4.3607556030000003</v>
      </c>
      <c r="G48">
        <v>4.3871169319999996</v>
      </c>
      <c r="H48">
        <v>4.4257759219999997</v>
      </c>
      <c r="I48">
        <v>4.4819405090000002</v>
      </c>
      <c r="J48">
        <v>4.5537873329999998</v>
      </c>
      <c r="K48">
        <v>4.6368080020000004</v>
      </c>
      <c r="L48">
        <v>4.7251651609999996</v>
      </c>
      <c r="M48">
        <v>4.8132119659999999</v>
      </c>
      <c r="N48">
        <v>4.8964428870000001</v>
      </c>
      <c r="O48">
        <v>4.9803746870000003</v>
      </c>
      <c r="P48">
        <v>5.0507277349999997</v>
      </c>
      <c r="Q48">
        <v>5.1019696589999999</v>
      </c>
      <c r="R48">
        <v>5.1335331880000004</v>
      </c>
      <c r="S48">
        <v>5.1468467169999998</v>
      </c>
      <c r="T48">
        <v>5.1795078329999997</v>
      </c>
      <c r="U48">
        <v>5.2369946650000001</v>
      </c>
      <c r="V48">
        <v>5.3174176649999998</v>
      </c>
      <c r="W48">
        <v>5.4163614039999999</v>
      </c>
      <c r="X48">
        <v>5.5290524190000001</v>
      </c>
      <c r="Y48">
        <v>5.6512287800000003</v>
      </c>
      <c r="Z48">
        <v>5.7794140939999998</v>
      </c>
      <c r="AA48">
        <v>5.9109344300000002</v>
      </c>
      <c r="AB48">
        <v>6.0438343809999999</v>
      </c>
      <c r="AC48">
        <v>6.1767626790000003</v>
      </c>
      <c r="AD48">
        <v>6.3139879069999996</v>
      </c>
      <c r="AE48">
        <v>6.454364794</v>
      </c>
      <c r="AF48">
        <v>6.597340269</v>
      </c>
      <c r="AG48">
        <v>6.7428429039999997</v>
      </c>
      <c r="AH48">
        <v>6.8911448279999998</v>
      </c>
      <c r="AI48">
        <v>7.0428043220000003</v>
      </c>
      <c r="AJ48">
        <v>7.1986339079999997</v>
      </c>
      <c r="AK48">
        <v>7.3596815920000003</v>
      </c>
      <c r="AL48">
        <v>7.5272218510000002</v>
      </c>
      <c r="AM48">
        <v>7.7027541130000001</v>
      </c>
    </row>
    <row r="49" spans="1:39" x14ac:dyDescent="0.25">
      <c r="A49" t="s">
        <v>42</v>
      </c>
      <c r="B49">
        <v>86.326999639999997</v>
      </c>
      <c r="C49">
        <v>88.282075059999997</v>
      </c>
      <c r="D49">
        <v>89.794837340000001</v>
      </c>
      <c r="E49">
        <v>90.970723280000001</v>
      </c>
      <c r="F49">
        <v>91.902948190000004</v>
      </c>
      <c r="G49">
        <v>92.813367400000004</v>
      </c>
      <c r="H49">
        <v>93.845211570000004</v>
      </c>
      <c r="I49">
        <v>95.100709120000005</v>
      </c>
      <c r="J49">
        <v>96.569472619999999</v>
      </c>
      <c r="K49">
        <v>98.189855530000003</v>
      </c>
      <c r="L49">
        <v>99.870607430000007</v>
      </c>
      <c r="M49">
        <v>101.51643749999999</v>
      </c>
      <c r="N49">
        <v>103.04579560000001</v>
      </c>
      <c r="O49">
        <v>104.6833376</v>
      </c>
      <c r="P49">
        <v>106.1391837</v>
      </c>
      <c r="Q49">
        <v>107.27785129999999</v>
      </c>
      <c r="R49">
        <v>108.0630511</v>
      </c>
      <c r="S49">
        <v>108.5016676</v>
      </c>
      <c r="T49">
        <v>109.2716044</v>
      </c>
      <c r="U49">
        <v>110.5260948</v>
      </c>
      <c r="V49">
        <v>112.2468506</v>
      </c>
      <c r="W49">
        <v>114.3530027</v>
      </c>
      <c r="X49">
        <v>116.75060860000001</v>
      </c>
      <c r="Y49">
        <v>119.3533485</v>
      </c>
      <c r="Z49">
        <v>122.0897513</v>
      </c>
      <c r="AA49">
        <v>124.9044322</v>
      </c>
      <c r="AB49">
        <v>127.75686760000001</v>
      </c>
      <c r="AC49">
        <v>130.61932770000001</v>
      </c>
      <c r="AD49">
        <v>133.67989170000001</v>
      </c>
      <c r="AE49">
        <v>136.88454369999999</v>
      </c>
      <c r="AF49">
        <v>140.20329029999999</v>
      </c>
      <c r="AG49">
        <v>143.62853949999999</v>
      </c>
      <c r="AH49">
        <v>147.1651966</v>
      </c>
      <c r="AI49">
        <v>150.82657090000001</v>
      </c>
      <c r="AJ49">
        <v>154.63259170000001</v>
      </c>
      <c r="AK49">
        <v>158.60926169999999</v>
      </c>
      <c r="AL49">
        <v>162.78875840000001</v>
      </c>
      <c r="AM49">
        <v>167.20983709999999</v>
      </c>
    </row>
    <row r="50" spans="1:39" x14ac:dyDescent="0.25">
      <c r="A50" t="s">
        <v>43</v>
      </c>
      <c r="B50">
        <v>10285.555549999999</v>
      </c>
      <c r="C50">
        <v>10545.984630000001</v>
      </c>
      <c r="D50">
        <v>10728.88357</v>
      </c>
      <c r="E50">
        <v>10853.596100000001</v>
      </c>
      <c r="F50">
        <v>10940.443289999999</v>
      </c>
      <c r="G50">
        <v>11022.723749999999</v>
      </c>
      <c r="H50">
        <v>11125.143959999999</v>
      </c>
      <c r="I50">
        <v>11264.3773</v>
      </c>
      <c r="J50">
        <v>11439.05077</v>
      </c>
      <c r="K50">
        <v>11640.60066</v>
      </c>
      <c r="L50">
        <v>11856.955309999999</v>
      </c>
      <c r="M50">
        <v>12076.301600000001</v>
      </c>
      <c r="N50">
        <v>12289.413500000001</v>
      </c>
      <c r="O50">
        <v>12514.328450000001</v>
      </c>
      <c r="P50">
        <v>12712.512059999999</v>
      </c>
      <c r="Q50">
        <v>12867.843800000001</v>
      </c>
      <c r="R50">
        <v>12977.41311</v>
      </c>
      <c r="S50">
        <v>13043.95918</v>
      </c>
      <c r="T50">
        <v>13151.380859999999</v>
      </c>
      <c r="U50">
        <v>13315.630950000001</v>
      </c>
      <c r="V50">
        <v>13533.23509</v>
      </c>
      <c r="W50">
        <v>13794.39056</v>
      </c>
      <c r="X50">
        <v>14088.26938</v>
      </c>
      <c r="Y50">
        <v>14405.11803</v>
      </c>
      <c r="Z50">
        <v>14736.939200000001</v>
      </c>
      <c r="AA50">
        <v>15077.55905</v>
      </c>
      <c r="AB50">
        <v>15422.44844</v>
      </c>
      <c r="AC50">
        <v>15768.466539999999</v>
      </c>
      <c r="AD50">
        <v>16127.58193</v>
      </c>
      <c r="AE50">
        <v>16492.959429999999</v>
      </c>
      <c r="AF50">
        <v>16861.446029999999</v>
      </c>
      <c r="AG50">
        <v>17232.604960000001</v>
      </c>
      <c r="AH50">
        <v>17607.556339999999</v>
      </c>
      <c r="AI50">
        <v>17988.340960000001</v>
      </c>
      <c r="AJ50">
        <v>18377.592570000001</v>
      </c>
      <c r="AK50">
        <v>18778.389859999999</v>
      </c>
      <c r="AL50">
        <v>19194.209559999999</v>
      </c>
      <c r="AM50">
        <v>19628.93275</v>
      </c>
    </row>
    <row r="51" spans="1:39" x14ac:dyDescent="0.25">
      <c r="A51" t="s">
        <v>44</v>
      </c>
      <c r="B51">
        <v>147495.55559999999</v>
      </c>
      <c r="C51">
        <v>151082.10519999999</v>
      </c>
      <c r="D51">
        <v>153907.33499999999</v>
      </c>
      <c r="E51">
        <v>156172.8775</v>
      </c>
      <c r="F51">
        <v>158378.27970000001</v>
      </c>
      <c r="G51">
        <v>160767.47839999999</v>
      </c>
      <c r="H51">
        <v>163475.36060000001</v>
      </c>
      <c r="I51">
        <v>166608.0618</v>
      </c>
      <c r="J51">
        <v>170138.35690000001</v>
      </c>
      <c r="K51">
        <v>173979.84890000001</v>
      </c>
      <c r="L51">
        <v>178011.5338</v>
      </c>
      <c r="M51">
        <v>182110.14749999999</v>
      </c>
      <c r="N51">
        <v>186173.49179999999</v>
      </c>
      <c r="O51">
        <v>190290.58009999999</v>
      </c>
      <c r="P51">
        <v>194115.38589999999</v>
      </c>
      <c r="Q51">
        <v>197489.04980000001</v>
      </c>
      <c r="R51">
        <v>200373.90280000001</v>
      </c>
      <c r="S51">
        <v>202785.01010000001</v>
      </c>
      <c r="T51">
        <v>205527.3083</v>
      </c>
      <c r="U51">
        <v>208847.6268</v>
      </c>
      <c r="V51">
        <v>212744.63990000001</v>
      </c>
      <c r="W51">
        <v>217127.31</v>
      </c>
      <c r="X51">
        <v>221883.2334</v>
      </c>
      <c r="Y51">
        <v>226906.29120000001</v>
      </c>
      <c r="Z51">
        <v>232106.71090000001</v>
      </c>
      <c r="AA51">
        <v>237413.3449</v>
      </c>
      <c r="AB51">
        <v>242772.6306</v>
      </c>
      <c r="AC51">
        <v>248146.32680000001</v>
      </c>
      <c r="AD51">
        <v>253555.5944</v>
      </c>
      <c r="AE51">
        <v>258991.61720000001</v>
      </c>
      <c r="AF51">
        <v>264447.66350000002</v>
      </c>
      <c r="AG51">
        <v>269936.1323</v>
      </c>
      <c r="AH51">
        <v>275480.88959999999</v>
      </c>
      <c r="AI51">
        <v>281112.84009999997</v>
      </c>
      <c r="AJ51">
        <v>286867.96169999999</v>
      </c>
      <c r="AK51">
        <v>292786.8725</v>
      </c>
      <c r="AL51">
        <v>298915.18770000001</v>
      </c>
      <c r="AM51">
        <v>305304.20199999999</v>
      </c>
    </row>
    <row r="52" spans="1:39" x14ac:dyDescent="0.25">
      <c r="A52" t="s">
        <v>45</v>
      </c>
      <c r="B52">
        <v>1161.515942</v>
      </c>
      <c r="C52">
        <v>1184.6875299999999</v>
      </c>
      <c r="D52">
        <v>1198.5246050000001</v>
      </c>
      <c r="E52">
        <v>1205.44658</v>
      </c>
      <c r="F52">
        <v>1211.321001</v>
      </c>
      <c r="G52">
        <v>1218.6435919999999</v>
      </c>
      <c r="H52">
        <v>1229.3822009999999</v>
      </c>
      <c r="I52">
        <v>1244.983475</v>
      </c>
      <c r="J52">
        <v>1264.940926</v>
      </c>
      <c r="K52">
        <v>1288.002223</v>
      </c>
      <c r="L52">
        <v>1312.5458779999999</v>
      </c>
      <c r="M52">
        <v>1337.003324</v>
      </c>
      <c r="N52">
        <v>1360.123024</v>
      </c>
      <c r="O52">
        <v>1383.4374130000001</v>
      </c>
      <c r="P52">
        <v>1402.979926</v>
      </c>
      <c r="Q52">
        <v>1417.213794</v>
      </c>
      <c r="R52">
        <v>1425.9814409999999</v>
      </c>
      <c r="S52">
        <v>1429.6796440000001</v>
      </c>
      <c r="T52">
        <v>1438.752176</v>
      </c>
      <c r="U52">
        <v>1454.72074</v>
      </c>
      <c r="V52">
        <v>1477.0604619999999</v>
      </c>
      <c r="W52">
        <v>1504.544834</v>
      </c>
      <c r="X52">
        <v>1535.847894</v>
      </c>
      <c r="Y52">
        <v>1569.785772</v>
      </c>
      <c r="Z52">
        <v>1605.3928040000001</v>
      </c>
      <c r="AA52">
        <v>1641.92623</v>
      </c>
      <c r="AB52">
        <v>1678.8428839999999</v>
      </c>
      <c r="AC52">
        <v>1715.767411</v>
      </c>
      <c r="AD52">
        <v>1753.88553</v>
      </c>
      <c r="AE52">
        <v>1792.879109</v>
      </c>
      <c r="AF52">
        <v>1832.594519</v>
      </c>
      <c r="AG52">
        <v>1873.0119179999999</v>
      </c>
      <c r="AH52">
        <v>1914.206897</v>
      </c>
      <c r="AI52">
        <v>1956.3345340000001</v>
      </c>
      <c r="AJ52">
        <v>1999.6205299999999</v>
      </c>
      <c r="AK52">
        <v>2044.355998</v>
      </c>
      <c r="AL52">
        <v>2090.8949590000002</v>
      </c>
      <c r="AM52">
        <v>2139.6539200000002</v>
      </c>
    </row>
    <row r="53" spans="1:39" x14ac:dyDescent="0.25">
      <c r="A53" t="s">
        <v>46</v>
      </c>
      <c r="B53">
        <v>23979.722119999999</v>
      </c>
      <c r="C53">
        <v>24522.798630000001</v>
      </c>
      <c r="D53">
        <v>24943.01037</v>
      </c>
      <c r="E53">
        <v>25269.645359999999</v>
      </c>
      <c r="F53">
        <v>25528.596720000001</v>
      </c>
      <c r="G53">
        <v>25781.490949999999</v>
      </c>
      <c r="H53">
        <v>26068.11433</v>
      </c>
      <c r="I53">
        <v>26416.86364</v>
      </c>
      <c r="J53">
        <v>26824.853510000001</v>
      </c>
      <c r="K53">
        <v>27274.959869999999</v>
      </c>
      <c r="L53">
        <v>27741.8354</v>
      </c>
      <c r="M53">
        <v>28199.010409999999</v>
      </c>
      <c r="N53">
        <v>28623.8321</v>
      </c>
      <c r="O53">
        <v>29078.704880000001</v>
      </c>
      <c r="P53">
        <v>29483.106599999999</v>
      </c>
      <c r="Q53">
        <v>29799.403129999999</v>
      </c>
      <c r="R53">
        <v>30017.514200000001</v>
      </c>
      <c r="S53">
        <v>30139.35212</v>
      </c>
      <c r="T53">
        <v>30353.223440000002</v>
      </c>
      <c r="U53">
        <v>30701.693009999999</v>
      </c>
      <c r="V53">
        <v>31179.68072</v>
      </c>
      <c r="W53">
        <v>31764.722969999999</v>
      </c>
      <c r="X53">
        <v>32430.724620000001</v>
      </c>
      <c r="Y53">
        <v>33153.707909999997</v>
      </c>
      <c r="Z53">
        <v>33913.819810000001</v>
      </c>
      <c r="AA53">
        <v>34695.675609999998</v>
      </c>
      <c r="AB53">
        <v>35488.018770000002</v>
      </c>
      <c r="AC53">
        <v>36283.146580000001</v>
      </c>
      <c r="AD53">
        <v>37133.303260000001</v>
      </c>
      <c r="AE53">
        <v>38023.484369999998</v>
      </c>
      <c r="AF53">
        <v>38945.358410000001</v>
      </c>
      <c r="AG53">
        <v>39896.81652</v>
      </c>
      <c r="AH53">
        <v>40879.221290000001</v>
      </c>
      <c r="AI53">
        <v>41896.269679999998</v>
      </c>
      <c r="AJ53">
        <v>42953.497689999997</v>
      </c>
      <c r="AK53">
        <v>44058.128259999998</v>
      </c>
      <c r="AL53">
        <v>45219.099569999998</v>
      </c>
      <c r="AM53">
        <v>46447.176959999997</v>
      </c>
    </row>
    <row r="54" spans="1:39" x14ac:dyDescent="0.25">
      <c r="A54" t="s">
        <v>145</v>
      </c>
      <c r="B54">
        <v>54227.928500000002</v>
      </c>
      <c r="C54">
        <v>55084.444280000003</v>
      </c>
      <c r="D54">
        <v>55689.913619999999</v>
      </c>
      <c r="E54">
        <v>56196.523560000001</v>
      </c>
      <c r="F54">
        <v>56416.493199999997</v>
      </c>
      <c r="G54">
        <v>56635.714119999997</v>
      </c>
      <c r="H54">
        <v>57025.380729999997</v>
      </c>
      <c r="I54">
        <v>57673.634149999998</v>
      </c>
      <c r="J54">
        <v>58486.773159999997</v>
      </c>
      <c r="K54">
        <v>59340.328139999998</v>
      </c>
      <c r="L54">
        <v>60118.569369999997</v>
      </c>
      <c r="M54">
        <v>60745.714209999998</v>
      </c>
      <c r="N54">
        <v>61193.703800000003</v>
      </c>
      <c r="O54">
        <v>61891.617039999997</v>
      </c>
      <c r="P54">
        <v>62437.20336</v>
      </c>
      <c r="Q54">
        <v>62728.083100000003</v>
      </c>
      <c r="R54">
        <v>62795.196640000002</v>
      </c>
      <c r="S54">
        <v>62699.10413</v>
      </c>
      <c r="T54">
        <v>63284.302660000001</v>
      </c>
      <c r="U54">
        <v>64473.764660000001</v>
      </c>
      <c r="V54">
        <v>66071.879400000005</v>
      </c>
      <c r="W54">
        <v>67895.196290000007</v>
      </c>
      <c r="X54">
        <v>69811.58524</v>
      </c>
      <c r="Y54">
        <v>71741.179950000005</v>
      </c>
      <c r="Z54">
        <v>73644.153149999998</v>
      </c>
      <c r="AA54">
        <v>75506.640499999994</v>
      </c>
      <c r="AB54">
        <v>77329.314629999906</v>
      </c>
      <c r="AC54">
        <v>79119.674570000003</v>
      </c>
      <c r="AD54">
        <v>81181.724279999995</v>
      </c>
      <c r="AE54">
        <v>83405.841069999995</v>
      </c>
      <c r="AF54">
        <v>85735.435920000004</v>
      </c>
      <c r="AG54">
        <v>88145.3459</v>
      </c>
      <c r="AH54">
        <v>90629.040500000003</v>
      </c>
      <c r="AI54">
        <v>93190.777610000005</v>
      </c>
      <c r="AJ54">
        <v>95841.198390000005</v>
      </c>
      <c r="AK54">
        <v>98595.130399999995</v>
      </c>
      <c r="AL54">
        <v>101470.69289999999</v>
      </c>
      <c r="AM54">
        <v>104489.0966</v>
      </c>
    </row>
    <row r="55" spans="1:39" x14ac:dyDescent="0.25">
      <c r="A55" t="s">
        <v>47</v>
      </c>
      <c r="B55">
        <v>4633.6257349999996</v>
      </c>
      <c r="C55">
        <v>4762.4259910000001</v>
      </c>
      <c r="D55">
        <v>4917.7726640000001</v>
      </c>
      <c r="E55">
        <v>5093.3076970000002</v>
      </c>
      <c r="F55">
        <v>5254.0987320000004</v>
      </c>
      <c r="G55">
        <v>5395.8763440000002</v>
      </c>
      <c r="H55">
        <v>5521.3271050000003</v>
      </c>
      <c r="I55">
        <v>5634.8307219999997</v>
      </c>
      <c r="J55">
        <v>5739.8028670000003</v>
      </c>
      <c r="K55">
        <v>5838.5768410000001</v>
      </c>
      <c r="L55">
        <v>5932.6819539999997</v>
      </c>
      <c r="M55">
        <v>6023.1450379999997</v>
      </c>
      <c r="N55">
        <v>6110.7144799999996</v>
      </c>
      <c r="O55">
        <v>6213.1314700000003</v>
      </c>
      <c r="P55">
        <v>6329.779974</v>
      </c>
      <c r="Q55">
        <v>6457.6739859999998</v>
      </c>
      <c r="R55">
        <v>6593.9945770000004</v>
      </c>
      <c r="S55">
        <v>6736.6253960000004</v>
      </c>
      <c r="T55">
        <v>6888.8443770000003</v>
      </c>
      <c r="U55">
        <v>7051.5930950000002</v>
      </c>
      <c r="V55">
        <v>7223.7225479999997</v>
      </c>
      <c r="W55">
        <v>7403.8989789999996</v>
      </c>
      <c r="X55">
        <v>7591.0391680000002</v>
      </c>
      <c r="Y55">
        <v>7784.3469770000002</v>
      </c>
      <c r="Z55">
        <v>7983.2574329999998</v>
      </c>
      <c r="AA55">
        <v>8187.3747569999996</v>
      </c>
      <c r="AB55">
        <v>8396.4266879999996</v>
      </c>
      <c r="AC55">
        <v>8610.2381789999999</v>
      </c>
      <c r="AD55">
        <v>8845.3523349999996</v>
      </c>
      <c r="AE55">
        <v>9102.4375</v>
      </c>
      <c r="AF55">
        <v>9378.7710619999998</v>
      </c>
      <c r="AG55">
        <v>9671.1686040000004</v>
      </c>
      <c r="AH55">
        <v>9977.1193160000003</v>
      </c>
      <c r="AI55">
        <v>10294.972379999999</v>
      </c>
      <c r="AJ55">
        <v>10623.877179999999</v>
      </c>
      <c r="AK55">
        <v>10963.6451</v>
      </c>
      <c r="AL55">
        <v>11314.61772</v>
      </c>
      <c r="AM55">
        <v>11677.57576</v>
      </c>
    </row>
    <row r="56" spans="1:39" x14ac:dyDescent="0.25">
      <c r="A56" t="s">
        <v>48</v>
      </c>
      <c r="B56">
        <v>4633.6257349999996</v>
      </c>
      <c r="C56">
        <v>4762.4259910000001</v>
      </c>
      <c r="D56">
        <v>4917.7726640000001</v>
      </c>
      <c r="E56">
        <v>5093.3076970000002</v>
      </c>
      <c r="F56">
        <v>5254.0987320000004</v>
      </c>
      <c r="G56">
        <v>5396.8850439999997</v>
      </c>
      <c r="H56">
        <v>5522.8457090000002</v>
      </c>
      <c r="I56">
        <v>5635.921198</v>
      </c>
      <c r="J56">
        <v>5739.6932580000002</v>
      </c>
      <c r="K56">
        <v>5836.8991269999997</v>
      </c>
      <c r="L56">
        <v>5929.3668740000003</v>
      </c>
      <c r="M56">
        <v>6018.3520070000004</v>
      </c>
      <c r="N56">
        <v>6104.8831689999997</v>
      </c>
      <c r="O56">
        <v>6207.0778499999997</v>
      </c>
      <c r="P56">
        <v>6324.1805690000001</v>
      </c>
      <c r="Q56">
        <v>6452.9983359999997</v>
      </c>
      <c r="R56">
        <v>6590.6906419999996</v>
      </c>
      <c r="S56">
        <v>6735.2364120000002</v>
      </c>
      <c r="T56">
        <v>6888.2640000000001</v>
      </c>
      <c r="U56">
        <v>7050.0994529999998</v>
      </c>
      <c r="V56">
        <v>7219.7297630000003</v>
      </c>
      <c r="W56">
        <v>7396.0588200000002</v>
      </c>
      <c r="X56">
        <v>7578.2098660000001</v>
      </c>
      <c r="Y56">
        <v>7765.5533539999997</v>
      </c>
      <c r="Z56">
        <v>7957.6598530000001</v>
      </c>
      <c r="AA56">
        <v>8154.2439400000003</v>
      </c>
      <c r="AB56">
        <v>8355.1202880000001</v>
      </c>
      <c r="AC56">
        <v>8560.1768620000003</v>
      </c>
      <c r="AD56">
        <v>8788.3481009999996</v>
      </c>
      <c r="AE56">
        <v>9040.1246100000008</v>
      </c>
      <c r="AF56">
        <v>9312.2034889999995</v>
      </c>
      <c r="AG56">
        <v>9601.06185</v>
      </c>
      <c r="AH56">
        <v>9903.9652669999996</v>
      </c>
      <c r="AI56">
        <v>10219.143120000001</v>
      </c>
      <c r="AJ56">
        <v>10545.679179999999</v>
      </c>
      <c r="AK56">
        <v>10883.345009999999</v>
      </c>
      <c r="AL56">
        <v>11232.460650000001</v>
      </c>
      <c r="AM56">
        <v>11593.80487</v>
      </c>
    </row>
    <row r="57" spans="1:39" x14ac:dyDescent="0.25">
      <c r="A57" t="s">
        <v>49</v>
      </c>
      <c r="B57">
        <v>237150.27770000001</v>
      </c>
      <c r="C57">
        <v>242420.0203</v>
      </c>
      <c r="D57">
        <v>246467.6672</v>
      </c>
      <c r="E57">
        <v>249698.08910000001</v>
      </c>
      <c r="F57">
        <v>252475.13389999999</v>
      </c>
      <c r="G57">
        <v>255777.8622</v>
      </c>
      <c r="H57">
        <v>259856.37100000001</v>
      </c>
      <c r="I57">
        <v>264775.13919999998</v>
      </c>
      <c r="J57">
        <v>270332.29229999997</v>
      </c>
      <c r="K57">
        <v>276268.51929999999</v>
      </c>
      <c r="L57">
        <v>282352.06709999999</v>
      </c>
      <c r="M57">
        <v>288402.03960000002</v>
      </c>
      <c r="N57">
        <v>294282.85869999998</v>
      </c>
      <c r="O57">
        <v>300412.77069999999</v>
      </c>
      <c r="P57">
        <v>305930.04739999998</v>
      </c>
      <c r="Q57">
        <v>310485.4412</v>
      </c>
      <c r="R57">
        <v>313974.23879999999</v>
      </c>
      <c r="S57">
        <v>316368.03779999999</v>
      </c>
      <c r="T57">
        <v>320123.42660000001</v>
      </c>
      <c r="U57">
        <v>325769.29920000001</v>
      </c>
      <c r="V57">
        <v>333157.70490000001</v>
      </c>
      <c r="W57">
        <v>341956.1262</v>
      </c>
      <c r="X57">
        <v>351829.00660000002</v>
      </c>
      <c r="Y57">
        <v>362493.45630000002</v>
      </c>
      <c r="Z57">
        <v>373727.07659999997</v>
      </c>
      <c r="AA57">
        <v>385359.46870000003</v>
      </c>
      <c r="AB57">
        <v>397260.4007</v>
      </c>
      <c r="AC57">
        <v>409329.49070000002</v>
      </c>
      <c r="AD57">
        <v>421078.6827</v>
      </c>
      <c r="AE57">
        <v>432777.14409999998</v>
      </c>
      <c r="AF57">
        <v>444595.35</v>
      </c>
      <c r="AG57">
        <v>456587.57020000002</v>
      </c>
      <c r="AH57">
        <v>468776.0037</v>
      </c>
      <c r="AI57">
        <v>481167.44620000001</v>
      </c>
      <c r="AJ57">
        <v>493772.3126</v>
      </c>
      <c r="AK57">
        <v>506612.88900000002</v>
      </c>
      <c r="AL57">
        <v>519724.27960000001</v>
      </c>
      <c r="AM57">
        <v>533153.33510000003</v>
      </c>
    </row>
    <row r="58" spans="1:39" x14ac:dyDescent="0.25">
      <c r="A58" t="s">
        <v>50</v>
      </c>
      <c r="B58">
        <v>237150.27770000001</v>
      </c>
      <c r="C58">
        <v>242420.0203</v>
      </c>
      <c r="D58">
        <v>246467.6672</v>
      </c>
      <c r="E58">
        <v>249698.08910000001</v>
      </c>
      <c r="F58">
        <v>252475.13389999999</v>
      </c>
      <c r="G58">
        <v>255426.0508</v>
      </c>
      <c r="H58">
        <v>258923.3818</v>
      </c>
      <c r="I58">
        <v>263207.9204</v>
      </c>
      <c r="J58">
        <v>268153.97529999999</v>
      </c>
      <c r="K58">
        <v>273523.73979999998</v>
      </c>
      <c r="L58">
        <v>279041.43969999999</v>
      </c>
      <c r="M58">
        <v>284468.17700000003</v>
      </c>
      <c r="N58">
        <v>289640.56420000002</v>
      </c>
      <c r="O58">
        <v>295158.6678</v>
      </c>
      <c r="P58">
        <v>300151.18790000002</v>
      </c>
      <c r="Q58">
        <v>304301.59360000002</v>
      </c>
      <c r="R58">
        <v>307590.00819999998</v>
      </c>
      <c r="S58">
        <v>310097.10519999999</v>
      </c>
      <c r="T58">
        <v>313754.96740000002</v>
      </c>
      <c r="U58">
        <v>318793.43609999999</v>
      </c>
      <c r="V58">
        <v>325006.49550000002</v>
      </c>
      <c r="W58">
        <v>332086.16470000002</v>
      </c>
      <c r="X58">
        <v>339749.6606</v>
      </c>
      <c r="Y58">
        <v>347776.08289999998</v>
      </c>
      <c r="Z58">
        <v>356007.0159</v>
      </c>
      <c r="AA58">
        <v>364335.14630000002</v>
      </c>
      <c r="AB58">
        <v>372691.25530000002</v>
      </c>
      <c r="AC58">
        <v>381033.38189999998</v>
      </c>
      <c r="AD58">
        <v>389752.0894</v>
      </c>
      <c r="AE58">
        <v>398706.78120000003</v>
      </c>
      <c r="AF58">
        <v>407822.49839999998</v>
      </c>
      <c r="AG58">
        <v>417083.91159999999</v>
      </c>
      <c r="AH58">
        <v>426510.91460000002</v>
      </c>
      <c r="AI58">
        <v>436144.56290000002</v>
      </c>
      <c r="AJ58">
        <v>446039.87089999998</v>
      </c>
      <c r="AK58">
        <v>456262.87699999998</v>
      </c>
      <c r="AL58">
        <v>466890.0846</v>
      </c>
      <c r="AM58">
        <v>478009.06219999999</v>
      </c>
    </row>
    <row r="59" spans="1:39" x14ac:dyDescent="0.25">
      <c r="A59" t="s">
        <v>57</v>
      </c>
      <c r="B59">
        <v>1712.076548</v>
      </c>
      <c r="C59">
        <v>1757.4101430000001</v>
      </c>
      <c r="D59">
        <v>1823.805942</v>
      </c>
      <c r="E59">
        <v>1904.4065989999999</v>
      </c>
      <c r="F59">
        <v>1974.094607</v>
      </c>
      <c r="G59">
        <v>2027.7448890000001</v>
      </c>
      <c r="H59">
        <v>2067.7562440000002</v>
      </c>
      <c r="I59">
        <v>2098.0154429999998</v>
      </c>
      <c r="J59">
        <v>2121.7712000000001</v>
      </c>
      <c r="K59">
        <v>2141.2811999999999</v>
      </c>
      <c r="L59">
        <v>2157.988593</v>
      </c>
      <c r="M59">
        <v>2172.7974869999998</v>
      </c>
      <c r="N59">
        <v>2186.302686</v>
      </c>
      <c r="O59">
        <v>2210.1555509999998</v>
      </c>
      <c r="P59">
        <v>2244.8624540000001</v>
      </c>
      <c r="Q59">
        <v>2288.237165</v>
      </c>
      <c r="R59">
        <v>2337.8785509999998</v>
      </c>
      <c r="S59">
        <v>2391.934863</v>
      </c>
      <c r="T59">
        <v>2449.990491</v>
      </c>
      <c r="U59">
        <v>2511.100594</v>
      </c>
      <c r="V59">
        <v>2574.6805810000001</v>
      </c>
      <c r="W59">
        <v>2640.414319</v>
      </c>
      <c r="X59">
        <v>2708.149089</v>
      </c>
      <c r="Y59">
        <v>2777.8199639999998</v>
      </c>
      <c r="Z59">
        <v>2849.4051890000001</v>
      </c>
      <c r="AA59">
        <v>2922.904446</v>
      </c>
      <c r="AB59">
        <v>2998.3310419999998</v>
      </c>
      <c r="AC59">
        <v>3075.7119899999998</v>
      </c>
      <c r="AD59">
        <v>3166.2787119999998</v>
      </c>
      <c r="AE59">
        <v>3269.866908</v>
      </c>
      <c r="AF59">
        <v>3383.9916560000001</v>
      </c>
      <c r="AG59">
        <v>3506.1160519999999</v>
      </c>
      <c r="AH59">
        <v>3634.3562449999999</v>
      </c>
      <c r="AI59">
        <v>3767.539033</v>
      </c>
      <c r="AJ59">
        <v>3905.0731510000001</v>
      </c>
      <c r="AK59">
        <v>4046.7910000000002</v>
      </c>
      <c r="AL59">
        <v>4192.8206399999999</v>
      </c>
      <c r="AM59">
        <v>4343.5019279999997</v>
      </c>
    </row>
    <row r="60" spans="1:39" x14ac:dyDescent="0.25">
      <c r="A60" t="s">
        <v>58</v>
      </c>
      <c r="B60">
        <v>33.802999999999997</v>
      </c>
      <c r="C60">
        <v>34.674824270000002</v>
      </c>
      <c r="D60">
        <v>35.783026939999999</v>
      </c>
      <c r="E60">
        <v>37.049451500000004</v>
      </c>
      <c r="F60">
        <v>38.23915555</v>
      </c>
      <c r="G60">
        <v>39.284485590000003</v>
      </c>
      <c r="H60">
        <v>40.25526704</v>
      </c>
      <c r="I60">
        <v>41.193417820000001</v>
      </c>
      <c r="J60">
        <v>42.117115980000001</v>
      </c>
      <c r="K60">
        <v>43.035645019999997</v>
      </c>
      <c r="L60">
        <v>43.956381389999997</v>
      </c>
      <c r="M60">
        <v>44.88704448</v>
      </c>
      <c r="N60">
        <v>45.836095020000002</v>
      </c>
      <c r="O60">
        <v>46.838694400000001</v>
      </c>
      <c r="P60">
        <v>47.914001570000003</v>
      </c>
      <c r="Q60">
        <v>49.061631579999997</v>
      </c>
      <c r="R60">
        <v>50.273840329999999</v>
      </c>
      <c r="S60">
        <v>51.542242280000004</v>
      </c>
      <c r="T60">
        <v>52.889803989999997</v>
      </c>
      <c r="U60">
        <v>54.301002670000003</v>
      </c>
      <c r="V60">
        <v>55.765699660000003</v>
      </c>
      <c r="W60">
        <v>57.279186989999999</v>
      </c>
      <c r="X60">
        <v>58.839728190000002</v>
      </c>
      <c r="Y60">
        <v>60.44681413</v>
      </c>
      <c r="Z60">
        <v>62.10028174</v>
      </c>
      <c r="AA60">
        <v>63.800005640000002</v>
      </c>
      <c r="AB60">
        <v>65.545885979999994</v>
      </c>
      <c r="AC60">
        <v>67.337965150000002</v>
      </c>
      <c r="AD60">
        <v>69.275899030000005</v>
      </c>
      <c r="AE60">
        <v>71.367037319999994</v>
      </c>
      <c r="AF60">
        <v>73.592517979999997</v>
      </c>
      <c r="AG60">
        <v>75.927669190000003</v>
      </c>
      <c r="AH60">
        <v>78.352362490000004</v>
      </c>
      <c r="AI60">
        <v>80.853567900000002</v>
      </c>
      <c r="AJ60">
        <v>83.425048959999998</v>
      </c>
      <c r="AK60">
        <v>86.066079189999996</v>
      </c>
      <c r="AL60">
        <v>88.780158900000004</v>
      </c>
      <c r="AM60">
        <v>91.574097960000003</v>
      </c>
    </row>
    <row r="61" spans="1:39" x14ac:dyDescent="0.25">
      <c r="A61" t="s">
        <v>59</v>
      </c>
      <c r="B61">
        <v>195.22054259999999</v>
      </c>
      <c r="C61">
        <v>198.30399940000001</v>
      </c>
      <c r="D61">
        <v>200.483689</v>
      </c>
      <c r="E61">
        <v>202.3074848</v>
      </c>
      <c r="F61">
        <v>203.09937550000001</v>
      </c>
      <c r="G61">
        <v>204.4384234</v>
      </c>
      <c r="H61">
        <v>206.6751907</v>
      </c>
      <c r="I61">
        <v>209.81541200000001</v>
      </c>
      <c r="J61">
        <v>213.41752819999999</v>
      </c>
      <c r="K61">
        <v>217.02909</v>
      </c>
      <c r="L61">
        <v>220.3317662</v>
      </c>
      <c r="M61">
        <v>223.1539305</v>
      </c>
      <c r="N61">
        <v>225.43039909999999</v>
      </c>
      <c r="O61">
        <v>228.38611270000001</v>
      </c>
      <c r="P61">
        <v>230.6384338</v>
      </c>
      <c r="Q61">
        <v>231.79429769999999</v>
      </c>
      <c r="R61">
        <v>231.86587019999999</v>
      </c>
      <c r="S61">
        <v>230.9541711</v>
      </c>
      <c r="T61">
        <v>233.01114680000001</v>
      </c>
      <c r="U61">
        <v>238.06006350000001</v>
      </c>
      <c r="V61">
        <v>245.33617899999999</v>
      </c>
      <c r="W61">
        <v>254.03429249999999</v>
      </c>
      <c r="X61">
        <v>263.52871470000002</v>
      </c>
      <c r="Y61">
        <v>273.39985000000001</v>
      </c>
      <c r="Z61">
        <v>283.39568359999998</v>
      </c>
      <c r="AA61">
        <v>293.37973749999998</v>
      </c>
      <c r="AB61">
        <v>303.28591419999998</v>
      </c>
      <c r="AC61">
        <v>313.0862894</v>
      </c>
      <c r="AD61">
        <v>322.67559399999999</v>
      </c>
      <c r="AE61">
        <v>332.55344050000002</v>
      </c>
      <c r="AF61">
        <v>342.93104740000001</v>
      </c>
      <c r="AG61">
        <v>353.78680059999999</v>
      </c>
      <c r="AH61">
        <v>365.05390299999999</v>
      </c>
      <c r="AI61">
        <v>376.6583124</v>
      </c>
      <c r="AJ61">
        <v>388.55043929999999</v>
      </c>
      <c r="AK61">
        <v>400.71288329999999</v>
      </c>
      <c r="AL61">
        <v>413.15504620000002</v>
      </c>
      <c r="AM61">
        <v>425.90573369999998</v>
      </c>
    </row>
    <row r="62" spans="1:39" x14ac:dyDescent="0.25">
      <c r="A62" t="s">
        <v>60</v>
      </c>
      <c r="B62">
        <v>1712.076548</v>
      </c>
      <c r="C62">
        <v>1757.4101430000001</v>
      </c>
      <c r="D62">
        <v>1823.805942</v>
      </c>
      <c r="E62">
        <v>1904.4065989999999</v>
      </c>
      <c r="F62">
        <v>1974.094607</v>
      </c>
      <c r="G62">
        <v>2029.359103</v>
      </c>
      <c r="H62">
        <v>2070.8733569999999</v>
      </c>
      <c r="I62">
        <v>2101.7982200000001</v>
      </c>
      <c r="J62">
        <v>2125.4411770000002</v>
      </c>
      <c r="K62">
        <v>2144.4081430000001</v>
      </c>
      <c r="L62">
        <v>2160.4783699999998</v>
      </c>
      <c r="M62">
        <v>2174.8076500000002</v>
      </c>
      <c r="N62">
        <v>2188.1732889999998</v>
      </c>
      <c r="O62">
        <v>2212.3985769999999</v>
      </c>
      <c r="P62">
        <v>2247.8177099999998</v>
      </c>
      <c r="Q62">
        <v>2292.0676629999998</v>
      </c>
      <c r="R62">
        <v>2342.6371829999998</v>
      </c>
      <c r="S62">
        <v>2397.6195929999999</v>
      </c>
      <c r="T62">
        <v>2456.046699</v>
      </c>
      <c r="U62">
        <v>2517.1890020000001</v>
      </c>
      <c r="V62">
        <v>2580.6517060000001</v>
      </c>
      <c r="W62">
        <v>2646.2239970000001</v>
      </c>
      <c r="X62">
        <v>2713.805089</v>
      </c>
      <c r="Y62">
        <v>2783.3553729999999</v>
      </c>
      <c r="Z62">
        <v>2854.8652099999999</v>
      </c>
      <c r="AA62">
        <v>2928.33772</v>
      </c>
      <c r="AB62">
        <v>3003.781195</v>
      </c>
      <c r="AC62">
        <v>3081.2079349999999</v>
      </c>
      <c r="AD62">
        <v>3171.8671960000001</v>
      </c>
      <c r="AE62">
        <v>3275.9398639999999</v>
      </c>
      <c r="AF62">
        <v>3391.0188560000001</v>
      </c>
      <c r="AG62">
        <v>3514.4922240000001</v>
      </c>
      <c r="AH62">
        <v>3644.3445919999999</v>
      </c>
      <c r="AI62">
        <v>3779.2816309999998</v>
      </c>
      <c r="AJ62">
        <v>3918.6183120000001</v>
      </c>
      <c r="AK62">
        <v>4062.120109</v>
      </c>
      <c r="AL62">
        <v>4209.8691900000003</v>
      </c>
      <c r="AM62">
        <v>4362.1745259999998</v>
      </c>
    </row>
    <row r="63" spans="1:39" x14ac:dyDescent="0.25">
      <c r="A63" t="s">
        <v>61</v>
      </c>
      <c r="B63">
        <v>33.802999999999997</v>
      </c>
      <c r="C63">
        <v>34.674824270000002</v>
      </c>
      <c r="D63">
        <v>35.783026939999999</v>
      </c>
      <c r="E63">
        <v>37.049451500000004</v>
      </c>
      <c r="F63">
        <v>38.23915555</v>
      </c>
      <c r="G63">
        <v>39.272891299999998</v>
      </c>
      <c r="H63">
        <v>40.232267559999997</v>
      </c>
      <c r="I63">
        <v>41.165424389999998</v>
      </c>
      <c r="J63">
        <v>42.091235429999998</v>
      </c>
      <c r="K63">
        <v>43.01789789</v>
      </c>
      <c r="L63">
        <v>43.951820220000002</v>
      </c>
      <c r="M63">
        <v>44.901113449999997</v>
      </c>
      <c r="N63">
        <v>45.876206760000002</v>
      </c>
      <c r="O63">
        <v>46.919589999999999</v>
      </c>
      <c r="P63">
        <v>48.036727820000003</v>
      </c>
      <c r="Q63">
        <v>49.220491959999997</v>
      </c>
      <c r="R63">
        <v>50.461692509999999</v>
      </c>
      <c r="S63">
        <v>51.752894410000003</v>
      </c>
      <c r="T63">
        <v>53.087782959999998</v>
      </c>
      <c r="U63">
        <v>54.473344519999998</v>
      </c>
      <c r="V63">
        <v>55.91242184</v>
      </c>
      <c r="W63">
        <v>57.40442195</v>
      </c>
      <c r="X63">
        <v>58.947554140000001</v>
      </c>
      <c r="Y63">
        <v>60.539947050000002</v>
      </c>
      <c r="Z63">
        <v>62.180034509999999</v>
      </c>
      <c r="AA63">
        <v>63.866626949999997</v>
      </c>
      <c r="AB63">
        <v>65.598881349999999</v>
      </c>
      <c r="AC63">
        <v>67.376270360000007</v>
      </c>
      <c r="AD63">
        <v>69.326234380000002</v>
      </c>
      <c r="AE63">
        <v>71.442446140000001</v>
      </c>
      <c r="AF63">
        <v>73.695014650000005</v>
      </c>
      <c r="AG63">
        <v>76.054554249999995</v>
      </c>
      <c r="AH63">
        <v>78.499899619999894</v>
      </c>
      <c r="AI63">
        <v>81.018692479999999</v>
      </c>
      <c r="AJ63">
        <v>83.605727470000005</v>
      </c>
      <c r="AK63">
        <v>86.26107107</v>
      </c>
      <c r="AL63">
        <v>88.988640840000002</v>
      </c>
      <c r="AM63">
        <v>91.795365669999995</v>
      </c>
    </row>
    <row r="64" spans="1:39" x14ac:dyDescent="0.25">
      <c r="A64" t="s">
        <v>62</v>
      </c>
      <c r="B64">
        <v>195.22054259999999</v>
      </c>
      <c r="C64">
        <v>198.30399940000001</v>
      </c>
      <c r="D64">
        <v>200.483689</v>
      </c>
      <c r="E64">
        <v>202.3074848</v>
      </c>
      <c r="F64">
        <v>203.09937550000001</v>
      </c>
      <c r="G64">
        <v>203.8885708</v>
      </c>
      <c r="H64">
        <v>205.29137059999999</v>
      </c>
      <c r="I64">
        <v>207.6250829</v>
      </c>
      <c r="J64">
        <v>210.5523834</v>
      </c>
      <c r="K64">
        <v>213.62518130000001</v>
      </c>
      <c r="L64">
        <v>216.42684969999999</v>
      </c>
      <c r="M64">
        <v>218.68457119999999</v>
      </c>
      <c r="N64">
        <v>220.2973337</v>
      </c>
      <c r="O64">
        <v>222.80982130000001</v>
      </c>
      <c r="P64">
        <v>224.7739321</v>
      </c>
      <c r="Q64">
        <v>225.82109919999999</v>
      </c>
      <c r="R64">
        <v>226.06270789999999</v>
      </c>
      <c r="S64">
        <v>225.71677489999999</v>
      </c>
      <c r="T64">
        <v>227.82348959999999</v>
      </c>
      <c r="U64">
        <v>232.1055528</v>
      </c>
      <c r="V64">
        <v>237.85876590000001</v>
      </c>
      <c r="W64">
        <v>244.4227066</v>
      </c>
      <c r="X64">
        <v>251.32170690000001</v>
      </c>
      <c r="Y64">
        <v>258.26824779999998</v>
      </c>
      <c r="Z64">
        <v>265.11895129999999</v>
      </c>
      <c r="AA64">
        <v>271.82390579999998</v>
      </c>
      <c r="AB64">
        <v>278.3855327</v>
      </c>
      <c r="AC64">
        <v>284.83082839999997</v>
      </c>
      <c r="AD64">
        <v>292.25420739999998</v>
      </c>
      <c r="AE64">
        <v>300.26102780000002</v>
      </c>
      <c r="AF64">
        <v>308.64756929999999</v>
      </c>
      <c r="AG64">
        <v>317.3232453</v>
      </c>
      <c r="AH64">
        <v>326.26454580000001</v>
      </c>
      <c r="AI64">
        <v>335.4867994</v>
      </c>
      <c r="AJ64">
        <v>345.02831420000001</v>
      </c>
      <c r="AK64">
        <v>354.94246939999999</v>
      </c>
      <c r="AL64">
        <v>365.29449440000002</v>
      </c>
      <c r="AM64">
        <v>376.16074780000002</v>
      </c>
    </row>
    <row r="65" spans="1:39" x14ac:dyDescent="0.25">
      <c r="A65" t="s">
        <v>73</v>
      </c>
      <c r="B65">
        <v>158.6805803</v>
      </c>
      <c r="C65">
        <v>163.0164379</v>
      </c>
      <c r="D65">
        <v>167.5690218</v>
      </c>
      <c r="E65">
        <v>172.38950929999999</v>
      </c>
      <c r="F65">
        <v>177.157172</v>
      </c>
      <c r="G65">
        <v>181.82239250000001</v>
      </c>
      <c r="H65">
        <v>186.37213299999999</v>
      </c>
      <c r="I65">
        <v>190.81933269999999</v>
      </c>
      <c r="J65">
        <v>195.1660435</v>
      </c>
      <c r="K65">
        <v>199.40944279999999</v>
      </c>
      <c r="L65">
        <v>203.5463728</v>
      </c>
      <c r="M65">
        <v>207.57557510000001</v>
      </c>
      <c r="N65">
        <v>211.49850960000001</v>
      </c>
      <c r="O65">
        <v>215.5704819</v>
      </c>
      <c r="P65">
        <v>219.8030315</v>
      </c>
      <c r="Q65">
        <v>224.1763751</v>
      </c>
      <c r="R65">
        <v>228.67229950000001</v>
      </c>
      <c r="S65">
        <v>233.27708580000001</v>
      </c>
      <c r="T65">
        <v>238.17010759999999</v>
      </c>
      <c r="U65">
        <v>243.4596588</v>
      </c>
      <c r="V65">
        <v>249.14014399999999</v>
      </c>
      <c r="W65">
        <v>255.17899489999999</v>
      </c>
      <c r="X65">
        <v>261.53873870000001</v>
      </c>
      <c r="Y65">
        <v>268.1836902</v>
      </c>
      <c r="Z65">
        <v>275.08207299999998</v>
      </c>
      <c r="AA65">
        <v>282.20661089999999</v>
      </c>
      <c r="AB65">
        <v>289.53458669999998</v>
      </c>
      <c r="AC65">
        <v>297.04775469999998</v>
      </c>
      <c r="AD65">
        <v>304.88816179999998</v>
      </c>
      <c r="AE65">
        <v>313.14240130000002</v>
      </c>
      <c r="AF65">
        <v>321.82256059999997</v>
      </c>
      <c r="AG65">
        <v>330.91033779999998</v>
      </c>
      <c r="AH65">
        <v>340.38226150000003</v>
      </c>
      <c r="AI65">
        <v>350.21795800000001</v>
      </c>
      <c r="AJ65">
        <v>360.40446909999997</v>
      </c>
      <c r="AK65">
        <v>370.93818270000003</v>
      </c>
      <c r="AL65">
        <v>381.82553059999998</v>
      </c>
      <c r="AM65">
        <v>393.08329609999998</v>
      </c>
    </row>
    <row r="66" spans="1:39" x14ac:dyDescent="0.25">
      <c r="A66" t="s">
        <v>74</v>
      </c>
      <c r="B66">
        <v>1535.2176030000001</v>
      </c>
      <c r="C66">
        <v>1580.359238</v>
      </c>
      <c r="D66">
        <v>1628.2684159999999</v>
      </c>
      <c r="E66">
        <v>1678.9926069999999</v>
      </c>
      <c r="F66">
        <v>1728.280272</v>
      </c>
      <c r="G66">
        <v>1776.5188659999999</v>
      </c>
      <c r="H66">
        <v>1823.933025</v>
      </c>
      <c r="I66">
        <v>1870.819647</v>
      </c>
      <c r="J66">
        <v>1917.499384</v>
      </c>
      <c r="K66">
        <v>1964.2325920000001</v>
      </c>
      <c r="L66">
        <v>2011.2031019999999</v>
      </c>
      <c r="M66">
        <v>2058.5326180000002</v>
      </c>
      <c r="N66">
        <v>2106.3087300000002</v>
      </c>
      <c r="O66">
        <v>2155.912143</v>
      </c>
      <c r="P66">
        <v>2207.171284</v>
      </c>
      <c r="Q66">
        <v>2259.7840569999998</v>
      </c>
      <c r="R66">
        <v>2313.5726239999999</v>
      </c>
      <c r="S66">
        <v>2368.4598820000001</v>
      </c>
      <c r="T66">
        <v>2423.6408700000002</v>
      </c>
      <c r="U66">
        <v>2480.6664730000002</v>
      </c>
      <c r="V66">
        <v>2539.8556290000001</v>
      </c>
      <c r="W66">
        <v>2601.2290280000002</v>
      </c>
      <c r="X66">
        <v>2664.7239869999999</v>
      </c>
      <c r="Y66">
        <v>2730.247527</v>
      </c>
      <c r="Z66">
        <v>2797.694872</v>
      </c>
      <c r="AA66">
        <v>2866.9601419999999</v>
      </c>
      <c r="AB66">
        <v>2937.9446790000002</v>
      </c>
      <c r="AC66">
        <v>3010.5640560000002</v>
      </c>
      <c r="AD66">
        <v>3087.200464</v>
      </c>
      <c r="AE66">
        <v>3167.6358599999999</v>
      </c>
      <c r="AF66">
        <v>3251.5494829999998</v>
      </c>
      <c r="AG66">
        <v>3338.6647899999998</v>
      </c>
      <c r="AH66">
        <v>3428.7880070000001</v>
      </c>
      <c r="AI66">
        <v>3521.8194429999999</v>
      </c>
      <c r="AJ66">
        <v>3617.7562389999998</v>
      </c>
      <c r="AK66">
        <v>3716.6926130000002</v>
      </c>
      <c r="AL66">
        <v>3818.8193510000001</v>
      </c>
      <c r="AM66">
        <v>3924.4245059999998</v>
      </c>
    </row>
    <row r="67" spans="1:39" x14ac:dyDescent="0.25">
      <c r="A67" t="s">
        <v>75</v>
      </c>
      <c r="B67">
        <v>806.7662934</v>
      </c>
      <c r="C67">
        <v>831.29420870000001</v>
      </c>
      <c r="D67">
        <v>858.83328630000005</v>
      </c>
      <c r="E67">
        <v>889.25225350000005</v>
      </c>
      <c r="F67">
        <v>918.72561510000003</v>
      </c>
      <c r="G67">
        <v>946.19370000000004</v>
      </c>
      <c r="H67">
        <v>971.29540859999997</v>
      </c>
      <c r="I67">
        <v>994.13380549999999</v>
      </c>
      <c r="J67">
        <v>1014.962318</v>
      </c>
      <c r="K67">
        <v>1034.0474409999999</v>
      </c>
      <c r="L67">
        <v>1051.6239559999999</v>
      </c>
      <c r="M67">
        <v>1067.8849310000001</v>
      </c>
      <c r="N67">
        <v>1082.9846789999999</v>
      </c>
      <c r="O67">
        <v>1099.6215360000001</v>
      </c>
      <c r="P67">
        <v>1118.323046</v>
      </c>
      <c r="Q67">
        <v>1139.1276479999999</v>
      </c>
      <c r="R67">
        <v>1161.898299</v>
      </c>
      <c r="S67">
        <v>1186.4427410000001</v>
      </c>
      <c r="T67">
        <v>1212.5098230000001</v>
      </c>
      <c r="U67">
        <v>1240.022862</v>
      </c>
      <c r="V67">
        <v>1268.8399919999999</v>
      </c>
      <c r="W67">
        <v>1298.8292779999999</v>
      </c>
      <c r="X67">
        <v>1329.8833299999999</v>
      </c>
      <c r="Y67">
        <v>1361.9175560000001</v>
      </c>
      <c r="Z67">
        <v>1394.866407</v>
      </c>
      <c r="AA67">
        <v>1428.6805179999999</v>
      </c>
      <c r="AB67">
        <v>1463.3249519999999</v>
      </c>
      <c r="AC67">
        <v>1498.778458</v>
      </c>
      <c r="AD67">
        <v>1537.5180210000001</v>
      </c>
      <c r="AE67">
        <v>1579.951685</v>
      </c>
      <c r="AF67">
        <v>1625.9423360000001</v>
      </c>
      <c r="AG67">
        <v>1675.1970470000001</v>
      </c>
      <c r="AH67">
        <v>1727.4144140000001</v>
      </c>
      <c r="AI67">
        <v>1782.3433540000001</v>
      </c>
      <c r="AJ67">
        <v>1839.805877</v>
      </c>
      <c r="AK67">
        <v>1899.703827</v>
      </c>
      <c r="AL67">
        <v>1962.0193059999999</v>
      </c>
      <c r="AM67">
        <v>2026.8135319999999</v>
      </c>
    </row>
    <row r="68" spans="1:39" x14ac:dyDescent="0.25">
      <c r="A68" t="s">
        <v>76</v>
      </c>
      <c r="B68">
        <v>191.8611679</v>
      </c>
      <c r="C68">
        <v>197.36714000000001</v>
      </c>
      <c r="D68">
        <v>203.0292819</v>
      </c>
      <c r="E68">
        <v>208.9097917</v>
      </c>
      <c r="F68">
        <v>214.50253549999999</v>
      </c>
      <c r="G68">
        <v>219.8735878</v>
      </c>
      <c r="H68">
        <v>225.03983640000001</v>
      </c>
      <c r="I68">
        <v>230.03366299999999</v>
      </c>
      <c r="J68">
        <v>234.86927779999999</v>
      </c>
      <c r="K68">
        <v>239.5414293</v>
      </c>
      <c r="L68">
        <v>244.03178349999999</v>
      </c>
      <c r="M68">
        <v>248.31345089999999</v>
      </c>
      <c r="N68">
        <v>252.35338060000001</v>
      </c>
      <c r="O68">
        <v>256.64695110000002</v>
      </c>
      <c r="P68">
        <v>261.06772269999999</v>
      </c>
      <c r="Q68">
        <v>265.49281109999998</v>
      </c>
      <c r="R68">
        <v>269.83309300000002</v>
      </c>
      <c r="S68">
        <v>274.01441149999999</v>
      </c>
      <c r="T68">
        <v>278.63213480000002</v>
      </c>
      <c r="U68">
        <v>283.98244110000002</v>
      </c>
      <c r="V68">
        <v>290.10432320000001</v>
      </c>
      <c r="W68">
        <v>296.93388019999998</v>
      </c>
      <c r="X68">
        <v>304.37558050000001</v>
      </c>
      <c r="Y68">
        <v>312.33157690000002</v>
      </c>
      <c r="Z68">
        <v>320.71292699999998</v>
      </c>
      <c r="AA68">
        <v>329.44329679999998</v>
      </c>
      <c r="AB68">
        <v>338.45962839999999</v>
      </c>
      <c r="AC68">
        <v>347.71166579999999</v>
      </c>
      <c r="AD68">
        <v>357.51548330000003</v>
      </c>
      <c r="AE68">
        <v>367.92016669999998</v>
      </c>
      <c r="AF68">
        <v>378.941461</v>
      </c>
      <c r="AG68">
        <v>390.56590820000002</v>
      </c>
      <c r="AH68">
        <v>402.77212309999999</v>
      </c>
      <c r="AI68">
        <v>415.54070689999998</v>
      </c>
      <c r="AJ68">
        <v>428.86195090000001</v>
      </c>
      <c r="AK68">
        <v>442.7405129</v>
      </c>
      <c r="AL68">
        <v>457.19769259999998</v>
      </c>
      <c r="AM68">
        <v>472.27266730000002</v>
      </c>
    </row>
    <row r="69" spans="1:39" x14ac:dyDescent="0.25">
      <c r="A69" t="s">
        <v>246</v>
      </c>
      <c r="B69">
        <v>989.40725499999996</v>
      </c>
      <c r="C69">
        <v>1016.008221</v>
      </c>
      <c r="D69">
        <v>1047.9690290000001</v>
      </c>
      <c r="E69">
        <v>1084.23795</v>
      </c>
      <c r="F69">
        <v>1120.0318540000001</v>
      </c>
      <c r="G69">
        <v>1156.0996270000001</v>
      </c>
      <c r="H69">
        <v>1188.27782</v>
      </c>
      <c r="I69">
        <v>1216.442325</v>
      </c>
      <c r="J69">
        <v>1241.3434749999999</v>
      </c>
      <c r="K69">
        <v>1263.5722880000001</v>
      </c>
      <c r="L69">
        <v>1283.4206320000001</v>
      </c>
      <c r="M69">
        <v>1300.925254</v>
      </c>
      <c r="N69">
        <v>1315.9196870000001</v>
      </c>
      <c r="O69">
        <v>1334.7523550000001</v>
      </c>
      <c r="P69">
        <v>1356.3039670000001</v>
      </c>
      <c r="Q69">
        <v>1380.0824339999999</v>
      </c>
      <c r="R69">
        <v>1405.731638</v>
      </c>
      <c r="S69">
        <v>1432.9438439999999</v>
      </c>
      <c r="T69">
        <v>1460.8676599999999</v>
      </c>
      <c r="U69">
        <v>1489.9494529999999</v>
      </c>
      <c r="V69">
        <v>1520.1892069999999</v>
      </c>
      <c r="W69">
        <v>1551.4523610000001</v>
      </c>
      <c r="X69">
        <v>1583.595861</v>
      </c>
      <c r="Y69">
        <v>1616.4981439999999</v>
      </c>
      <c r="Z69">
        <v>1650.0631229999999</v>
      </c>
      <c r="AA69">
        <v>1684.2188309999999</v>
      </c>
      <c r="AB69">
        <v>1718.9159239999999</v>
      </c>
      <c r="AC69">
        <v>1754.1271609999999</v>
      </c>
      <c r="AD69">
        <v>1794.889111</v>
      </c>
      <c r="AE69">
        <v>1842.0313410000001</v>
      </c>
      <c r="AF69">
        <v>1894.9387119999999</v>
      </c>
      <c r="AG69">
        <v>1952.8318360000001</v>
      </c>
      <c r="AH69">
        <v>2015.058123</v>
      </c>
      <c r="AI69">
        <v>2081.1444040000001</v>
      </c>
      <c r="AJ69">
        <v>2150.7902760000002</v>
      </c>
      <c r="AK69">
        <v>2223.847694</v>
      </c>
      <c r="AL69">
        <v>2300.3010850000001</v>
      </c>
      <c r="AM69">
        <v>2380.2530470000002</v>
      </c>
    </row>
    <row r="70" spans="1:39" x14ac:dyDescent="0.25">
      <c r="A70" t="s">
        <v>247</v>
      </c>
      <c r="B70">
        <v>2168.3875360000002</v>
      </c>
      <c r="C70">
        <v>2239.136661</v>
      </c>
      <c r="D70">
        <v>2308.1027239999999</v>
      </c>
      <c r="E70">
        <v>2373.4296509999999</v>
      </c>
      <c r="F70">
        <v>2430.834265</v>
      </c>
      <c r="G70">
        <v>2587.9761109999999</v>
      </c>
      <c r="H70">
        <v>2699.5642349999998</v>
      </c>
      <c r="I70">
        <v>2771.9600569999998</v>
      </c>
      <c r="J70">
        <v>2818.7974129999998</v>
      </c>
      <c r="K70">
        <v>2845.5894960000001</v>
      </c>
      <c r="L70">
        <v>2851.0569609999998</v>
      </c>
      <c r="M70">
        <v>2829.038008</v>
      </c>
      <c r="N70">
        <v>2769.3409529999999</v>
      </c>
      <c r="O70">
        <v>2792.595096</v>
      </c>
      <c r="P70">
        <v>2818.4767510000001</v>
      </c>
      <c r="Q70">
        <v>2835.9364860000001</v>
      </c>
      <c r="R70">
        <v>2842.7737269999998</v>
      </c>
      <c r="S70">
        <v>2838.3276169999999</v>
      </c>
      <c r="T70">
        <v>2817.163168</v>
      </c>
      <c r="U70">
        <v>2803.9979149999999</v>
      </c>
      <c r="V70">
        <v>2800.4311710000002</v>
      </c>
      <c r="W70">
        <v>2803.8806249999998</v>
      </c>
      <c r="X70">
        <v>2811.105047</v>
      </c>
      <c r="Y70">
        <v>2819.0904719999999</v>
      </c>
      <c r="Z70">
        <v>2825.284216</v>
      </c>
      <c r="AA70">
        <v>2827.6208790000001</v>
      </c>
      <c r="AB70">
        <v>2824.482892</v>
      </c>
      <c r="AC70">
        <v>2814.6478269999998</v>
      </c>
      <c r="AD70">
        <v>2849.8448880000001</v>
      </c>
      <c r="AE70">
        <v>2910.0713420000002</v>
      </c>
      <c r="AF70">
        <v>2985.02448</v>
      </c>
      <c r="AG70">
        <v>3069.9307359999998</v>
      </c>
      <c r="AH70">
        <v>3162.2759839999999</v>
      </c>
      <c r="AI70">
        <v>3260.524441</v>
      </c>
      <c r="AJ70">
        <v>3363.724999</v>
      </c>
      <c r="AK70">
        <v>3471.342979</v>
      </c>
      <c r="AL70">
        <v>3583.1503670000002</v>
      </c>
      <c r="AM70">
        <v>3699.1645079999998</v>
      </c>
    </row>
    <row r="71" spans="1:39" x14ac:dyDescent="0.25">
      <c r="A71" t="s">
        <v>78</v>
      </c>
      <c r="B71">
        <v>158.6805803</v>
      </c>
      <c r="C71">
        <v>163.0164379</v>
      </c>
      <c r="D71">
        <v>167.5690218</v>
      </c>
      <c r="E71">
        <v>172.38950929999999</v>
      </c>
      <c r="F71">
        <v>177.157172</v>
      </c>
      <c r="G71">
        <v>181.81159529999999</v>
      </c>
      <c r="H71">
        <v>186.33087889999999</v>
      </c>
      <c r="I71">
        <v>190.7306571</v>
      </c>
      <c r="J71">
        <v>195.01716719999999</v>
      </c>
      <c r="K71">
        <v>199.19367</v>
      </c>
      <c r="L71">
        <v>203.2595695</v>
      </c>
      <c r="M71">
        <v>207.21554789999999</v>
      </c>
      <c r="N71">
        <v>211.06901809999999</v>
      </c>
      <c r="O71">
        <v>215.08805340000001</v>
      </c>
      <c r="P71">
        <v>219.28890010000001</v>
      </c>
      <c r="Q71">
        <v>223.65197420000001</v>
      </c>
      <c r="R71">
        <v>228.16459359999999</v>
      </c>
      <c r="S71">
        <v>232.82140889999999</v>
      </c>
      <c r="T71">
        <v>237.7436706</v>
      </c>
      <c r="U71">
        <v>242.99833889999999</v>
      </c>
      <c r="V71">
        <v>248.57122100000001</v>
      </c>
      <c r="W71">
        <v>254.43019530000001</v>
      </c>
      <c r="X71">
        <v>260.54118519999997</v>
      </c>
      <c r="Y71">
        <v>266.8733757</v>
      </c>
      <c r="Z71">
        <v>273.4008566</v>
      </c>
      <c r="AA71">
        <v>280.10285490000001</v>
      </c>
      <c r="AB71">
        <v>286.96341100000001</v>
      </c>
      <c r="AC71">
        <v>293.97090889999998</v>
      </c>
      <c r="AD71">
        <v>301.36685460000001</v>
      </c>
      <c r="AE71">
        <v>309.23479730000003</v>
      </c>
      <c r="AF71">
        <v>317.56673480000001</v>
      </c>
      <c r="AG71">
        <v>326.33402089999998</v>
      </c>
      <c r="AH71">
        <v>335.50700139999998</v>
      </c>
      <c r="AI71">
        <v>345.06238070000001</v>
      </c>
      <c r="AJ71">
        <v>354.98591590000001</v>
      </c>
      <c r="AK71">
        <v>365.2734605</v>
      </c>
      <c r="AL71">
        <v>375.93149570000003</v>
      </c>
      <c r="AM71">
        <v>386.977575</v>
      </c>
    </row>
    <row r="72" spans="1:39" x14ac:dyDescent="0.25">
      <c r="A72" t="s">
        <v>79</v>
      </c>
      <c r="B72">
        <v>1535.2176030000001</v>
      </c>
      <c r="C72">
        <v>1580.359238</v>
      </c>
      <c r="D72">
        <v>1628.2684159999999</v>
      </c>
      <c r="E72">
        <v>1678.9926069999999</v>
      </c>
      <c r="F72">
        <v>1728.280272</v>
      </c>
      <c r="G72">
        <v>1776.421024</v>
      </c>
      <c r="H72">
        <v>1823.6520829999999</v>
      </c>
      <c r="I72">
        <v>1870.3047879999999</v>
      </c>
      <c r="J72">
        <v>1916.7242470000001</v>
      </c>
      <c r="K72">
        <v>1963.2023670000001</v>
      </c>
      <c r="L72">
        <v>2009.958073</v>
      </c>
      <c r="M72">
        <v>2057.1597710000001</v>
      </c>
      <c r="N72">
        <v>2104.976838</v>
      </c>
      <c r="O72">
        <v>2154.6267870000001</v>
      </c>
      <c r="P72">
        <v>2206.0264809999999</v>
      </c>
      <c r="Q72">
        <v>2258.8405520000001</v>
      </c>
      <c r="R72">
        <v>2312.8719630000001</v>
      </c>
      <c r="S72">
        <v>2368.0409279999999</v>
      </c>
      <c r="T72">
        <v>2423.5794110000002</v>
      </c>
      <c r="U72">
        <v>2480.6932940000002</v>
      </c>
      <c r="V72">
        <v>2539.609841</v>
      </c>
      <c r="W72">
        <v>2600.3180659999998</v>
      </c>
      <c r="X72">
        <v>2662.7344760000001</v>
      </c>
      <c r="Y72">
        <v>2726.7500070000001</v>
      </c>
      <c r="Z72">
        <v>2792.2498559999999</v>
      </c>
      <c r="AA72">
        <v>2859.1245359999998</v>
      </c>
      <c r="AB72">
        <v>2927.2767570000001</v>
      </c>
      <c r="AC72">
        <v>2996.626088</v>
      </c>
      <c r="AD72">
        <v>3070.336699</v>
      </c>
      <c r="AE72">
        <v>3148.5146119999999</v>
      </c>
      <c r="AF72">
        <v>3230.6624139999999</v>
      </c>
      <c r="AG72">
        <v>3316.3599180000001</v>
      </c>
      <c r="AH72">
        <v>3405.320381</v>
      </c>
      <c r="AI72">
        <v>3497.3863809999998</v>
      </c>
      <c r="AJ72">
        <v>3592.5169980000001</v>
      </c>
      <c r="AK72">
        <v>3690.7784459999998</v>
      </c>
      <c r="AL72">
        <v>3792.340087</v>
      </c>
      <c r="AM72">
        <v>3897.4751769999998</v>
      </c>
    </row>
    <row r="73" spans="1:39" x14ac:dyDescent="0.25">
      <c r="A73" t="s">
        <v>80</v>
      </c>
      <c r="B73">
        <v>806.7662934</v>
      </c>
      <c r="C73">
        <v>831.29420870000001</v>
      </c>
      <c r="D73">
        <v>858.83328630000005</v>
      </c>
      <c r="E73">
        <v>889.25225350000005</v>
      </c>
      <c r="F73">
        <v>918.72561510000003</v>
      </c>
      <c r="G73">
        <v>946.29335230000004</v>
      </c>
      <c r="H73">
        <v>971.54336079999996</v>
      </c>
      <c r="I73">
        <v>994.50189639999996</v>
      </c>
      <c r="J73">
        <v>1015.386738</v>
      </c>
      <c r="K73">
        <v>1034.4707490000001</v>
      </c>
      <c r="L73">
        <v>1052.0149200000001</v>
      </c>
      <c r="M73">
        <v>1068.249648</v>
      </c>
      <c r="N73">
        <v>1083.3777190000001</v>
      </c>
      <c r="O73">
        <v>1100.077119</v>
      </c>
      <c r="P73">
        <v>1118.883975</v>
      </c>
      <c r="Q73">
        <v>1139.812932</v>
      </c>
      <c r="R73">
        <v>1162.7053639999999</v>
      </c>
      <c r="S73">
        <v>1187.3554119999999</v>
      </c>
      <c r="T73">
        <v>1213.504874</v>
      </c>
      <c r="U73">
        <v>1241.019472</v>
      </c>
      <c r="V73">
        <v>1269.7707310000001</v>
      </c>
      <c r="W73">
        <v>1299.650398</v>
      </c>
      <c r="X73">
        <v>1330.569105</v>
      </c>
      <c r="Y73">
        <v>1362.453426</v>
      </c>
      <c r="Z73">
        <v>1395.2433100000001</v>
      </c>
      <c r="AA73">
        <v>1428.8901579999999</v>
      </c>
      <c r="AB73">
        <v>1463.3555550000001</v>
      </c>
      <c r="AC73">
        <v>1498.610717</v>
      </c>
      <c r="AD73">
        <v>1537.130529</v>
      </c>
      <c r="AE73">
        <v>1579.415309</v>
      </c>
      <c r="AF73">
        <v>1625.3566249999999</v>
      </c>
      <c r="AG73">
        <v>1674.6594299999999</v>
      </c>
      <c r="AH73">
        <v>1727.0022309999999</v>
      </c>
      <c r="AI73">
        <v>1782.1079520000001</v>
      </c>
      <c r="AJ73">
        <v>1839.7722100000001</v>
      </c>
      <c r="AK73">
        <v>1899.872611</v>
      </c>
      <c r="AL73">
        <v>1962.3704680000001</v>
      </c>
      <c r="AM73">
        <v>2027.310326</v>
      </c>
    </row>
    <row r="74" spans="1:39" x14ac:dyDescent="0.25">
      <c r="A74" t="s">
        <v>81</v>
      </c>
      <c r="B74">
        <v>191.8611679</v>
      </c>
      <c r="C74">
        <v>197.36714000000001</v>
      </c>
      <c r="D74">
        <v>203.0292819</v>
      </c>
      <c r="E74">
        <v>208.9097917</v>
      </c>
      <c r="F74">
        <v>214.50253549999999</v>
      </c>
      <c r="G74">
        <v>219.8385069</v>
      </c>
      <c r="H74">
        <v>224.9223915</v>
      </c>
      <c r="I74">
        <v>229.79512800000001</v>
      </c>
      <c r="J74">
        <v>234.48031080000001</v>
      </c>
      <c r="K74">
        <v>238.9811182</v>
      </c>
      <c r="L74">
        <v>243.2772712</v>
      </c>
      <c r="M74">
        <v>247.3337056</v>
      </c>
      <c r="N74">
        <v>251.1127649</v>
      </c>
      <c r="O74">
        <v>255.15790240000001</v>
      </c>
      <c r="P74">
        <v>259.35284300000001</v>
      </c>
      <c r="Q74">
        <v>263.5836233</v>
      </c>
      <c r="R74">
        <v>267.78713850000003</v>
      </c>
      <c r="S74">
        <v>271.92940149999998</v>
      </c>
      <c r="T74">
        <v>276.47807360000002</v>
      </c>
      <c r="U74">
        <v>281.62044850000001</v>
      </c>
      <c r="V74">
        <v>287.35507639999997</v>
      </c>
      <c r="W74">
        <v>293.6090342</v>
      </c>
      <c r="X74">
        <v>300.29074969999999</v>
      </c>
      <c r="Y74">
        <v>307.3129778</v>
      </c>
      <c r="Z74">
        <v>314.60163490000002</v>
      </c>
      <c r="AA74">
        <v>322.098139</v>
      </c>
      <c r="AB74">
        <v>329.75895639999999</v>
      </c>
      <c r="AC74">
        <v>337.55411409999999</v>
      </c>
      <c r="AD74">
        <v>346.06638090000001</v>
      </c>
      <c r="AE74">
        <v>355.31655389999997</v>
      </c>
      <c r="AF74">
        <v>365.25627420000001</v>
      </c>
      <c r="AG74">
        <v>375.83845669999999</v>
      </c>
      <c r="AH74">
        <v>387.02661649999999</v>
      </c>
      <c r="AI74">
        <v>398.79928080000002</v>
      </c>
      <c r="AJ74">
        <v>411.15170460000002</v>
      </c>
      <c r="AK74">
        <v>424.09684629999998</v>
      </c>
      <c r="AL74">
        <v>437.66627310000001</v>
      </c>
      <c r="AM74">
        <v>451.91114809999999</v>
      </c>
    </row>
    <row r="75" spans="1:39" x14ac:dyDescent="0.25">
      <c r="A75" t="s">
        <v>248</v>
      </c>
      <c r="B75">
        <v>989.40725499999996</v>
      </c>
      <c r="C75">
        <v>1016.008221</v>
      </c>
      <c r="D75">
        <v>1047.9690290000001</v>
      </c>
      <c r="E75">
        <v>1084.23795</v>
      </c>
      <c r="F75">
        <v>1120.0318540000001</v>
      </c>
      <c r="G75">
        <v>1152.8021120000001</v>
      </c>
      <c r="H75">
        <v>1181.6210960000001</v>
      </c>
      <c r="I75">
        <v>1206.995484</v>
      </c>
      <c r="J75">
        <v>1229.59178</v>
      </c>
      <c r="K75">
        <v>1249.8283280000001</v>
      </c>
      <c r="L75">
        <v>1267.826509</v>
      </c>
      <c r="M75">
        <v>1283.4587570000001</v>
      </c>
      <c r="N75">
        <v>1296.425923</v>
      </c>
      <c r="O75">
        <v>1312.2784799999999</v>
      </c>
      <c r="P75">
        <v>1330.534226</v>
      </c>
      <c r="Q75">
        <v>1350.876475</v>
      </c>
      <c r="R75">
        <v>1373.0141169999999</v>
      </c>
      <c r="S75">
        <v>1396.6993950000001</v>
      </c>
      <c r="T75">
        <v>1422.9970780000001</v>
      </c>
      <c r="U75">
        <v>1450.69723</v>
      </c>
      <c r="V75">
        <v>1479.473569</v>
      </c>
      <c r="W75">
        <v>1509.207631</v>
      </c>
      <c r="X75">
        <v>1539.822913</v>
      </c>
      <c r="Y75">
        <v>1571.261078</v>
      </c>
      <c r="Z75">
        <v>1603.4785899999999</v>
      </c>
      <c r="AA75">
        <v>1636.44508</v>
      </c>
      <c r="AB75">
        <v>1670.14204</v>
      </c>
      <c r="AC75">
        <v>1704.5622080000001</v>
      </c>
      <c r="AD75">
        <v>1744.2605779999999</v>
      </c>
      <c r="AE75">
        <v>1789.5840390000001</v>
      </c>
      <c r="AF75">
        <v>1840.0231630000001</v>
      </c>
      <c r="AG75">
        <v>1894.9273800000001</v>
      </c>
      <c r="AH75">
        <v>1953.725903</v>
      </c>
      <c r="AI75">
        <v>2015.995731</v>
      </c>
      <c r="AJ75">
        <v>2081.4662499999999</v>
      </c>
      <c r="AK75">
        <v>2150.0043049999999</v>
      </c>
      <c r="AL75">
        <v>2221.5977509999998</v>
      </c>
      <c r="AM75">
        <v>2296.3435479999998</v>
      </c>
    </row>
    <row r="76" spans="1:39" x14ac:dyDescent="0.25">
      <c r="A76" t="s">
        <v>249</v>
      </c>
      <c r="B76">
        <v>2168.3875360000002</v>
      </c>
      <c r="C76">
        <v>2239.136661</v>
      </c>
      <c r="D76">
        <v>2308.1027239999999</v>
      </c>
      <c r="E76">
        <v>2373.4296509999999</v>
      </c>
      <c r="F76">
        <v>2430.834265</v>
      </c>
      <c r="G76">
        <v>2564.815192</v>
      </c>
      <c r="H76">
        <v>2655.156027</v>
      </c>
      <c r="I76">
        <v>2706.4912140000001</v>
      </c>
      <c r="J76">
        <v>2729.899883</v>
      </c>
      <c r="K76">
        <v>2728.3722330000001</v>
      </c>
      <c r="L76">
        <v>2696.8706820000002</v>
      </c>
      <c r="M76">
        <v>2624.1402560000001</v>
      </c>
      <c r="N76">
        <v>2494.5862259999999</v>
      </c>
      <c r="O76">
        <v>2406.3423619999999</v>
      </c>
      <c r="P76">
        <v>2310.3325840000002</v>
      </c>
      <c r="Q76">
        <v>2201.1693089999999</v>
      </c>
      <c r="R76">
        <v>2079.9105169999998</v>
      </c>
      <c r="S76">
        <v>1949.128719</v>
      </c>
      <c r="T76">
        <v>1874.4168910000001</v>
      </c>
      <c r="U76">
        <v>1810.4893320000001</v>
      </c>
      <c r="V76">
        <v>1751.7773110000001</v>
      </c>
      <c r="W76">
        <v>1696.080142</v>
      </c>
      <c r="X76">
        <v>1641.736858</v>
      </c>
      <c r="Y76">
        <v>1587.5471560000001</v>
      </c>
      <c r="Z76">
        <v>1532.7620750000001</v>
      </c>
      <c r="AA76">
        <v>1477.0117270000001</v>
      </c>
      <c r="AB76">
        <v>1420.213984</v>
      </c>
      <c r="AC76">
        <v>1362.4898430000001</v>
      </c>
      <c r="AD76">
        <v>1311.4108220000001</v>
      </c>
      <c r="AE76">
        <v>1261.891899</v>
      </c>
      <c r="AF76">
        <v>1213.118968</v>
      </c>
      <c r="AG76">
        <v>1164.814259</v>
      </c>
      <c r="AH76">
        <v>1116.8425990000001</v>
      </c>
      <c r="AI76">
        <v>1069.145139</v>
      </c>
      <c r="AJ76">
        <v>1021.71426</v>
      </c>
      <c r="AK76">
        <v>974.57967180000003</v>
      </c>
      <c r="AL76">
        <v>927.80075350000004</v>
      </c>
      <c r="AM76">
        <v>881.46296559999996</v>
      </c>
    </row>
    <row r="77" spans="1:39" x14ac:dyDescent="0.25">
      <c r="A77" t="s">
        <v>77</v>
      </c>
      <c r="B77">
        <v>1941.100091</v>
      </c>
      <c r="C77">
        <v>1990.388966</v>
      </c>
      <c r="D77">
        <v>2060.072658</v>
      </c>
      <c r="E77">
        <v>2143.763535</v>
      </c>
      <c r="F77">
        <v>2215.4331379999999</v>
      </c>
      <c r="G77">
        <v>2271.4677980000001</v>
      </c>
      <c r="H77">
        <v>2314.686702</v>
      </c>
      <c r="I77">
        <v>2349.024273</v>
      </c>
      <c r="J77">
        <v>2377.305844</v>
      </c>
      <c r="K77">
        <v>2401.3459349999998</v>
      </c>
      <c r="L77">
        <v>2422.2767399999998</v>
      </c>
      <c r="M77">
        <v>2440.8384620000002</v>
      </c>
      <c r="N77">
        <v>2457.56918</v>
      </c>
      <c r="O77">
        <v>2485.3803579999999</v>
      </c>
      <c r="P77">
        <v>2523.41489</v>
      </c>
      <c r="Q77">
        <v>2569.0930939999998</v>
      </c>
      <c r="R77">
        <v>2620.0182610000002</v>
      </c>
      <c r="S77">
        <v>2674.4312759999998</v>
      </c>
      <c r="T77">
        <v>2735.8914420000001</v>
      </c>
      <c r="U77">
        <v>2803.4616599999999</v>
      </c>
      <c r="V77">
        <v>2875.7824599999999</v>
      </c>
      <c r="W77">
        <v>2951.7277979999999</v>
      </c>
      <c r="X77">
        <v>3030.5175319999998</v>
      </c>
      <c r="Y77">
        <v>3111.6666279999999</v>
      </c>
      <c r="Z77">
        <v>3194.9011540000001</v>
      </c>
      <c r="AA77">
        <v>3280.0841890000002</v>
      </c>
      <c r="AB77">
        <v>3367.1628420000002</v>
      </c>
      <c r="AC77">
        <v>3456.1362439999998</v>
      </c>
      <c r="AD77">
        <v>3558.2302049999998</v>
      </c>
      <c r="AE77">
        <v>3673.787386</v>
      </c>
      <c r="AF77">
        <v>3800.5152210000001</v>
      </c>
      <c r="AG77">
        <v>3935.8305220000002</v>
      </c>
      <c r="AH77">
        <v>4077.76251</v>
      </c>
      <c r="AI77">
        <v>4225.050913</v>
      </c>
      <c r="AJ77">
        <v>4377.0486389999996</v>
      </c>
      <c r="AK77">
        <v>4533.5699629999999</v>
      </c>
      <c r="AL77">
        <v>4694.7558449999997</v>
      </c>
      <c r="AM77">
        <v>4860.9817599999997</v>
      </c>
    </row>
    <row r="78" spans="1:39" x14ac:dyDescent="0.25">
      <c r="A78" t="s">
        <v>253</v>
      </c>
      <c r="B78">
        <v>1941.100091</v>
      </c>
      <c r="C78">
        <v>1990.388966</v>
      </c>
      <c r="D78">
        <v>2060.072658</v>
      </c>
      <c r="E78">
        <v>2143.763535</v>
      </c>
      <c r="F78">
        <v>2215.4331379999999</v>
      </c>
      <c r="G78">
        <v>2272.5205649999998</v>
      </c>
      <c r="H78">
        <v>2316.3969950000001</v>
      </c>
      <c r="I78">
        <v>2350.5887280000002</v>
      </c>
      <c r="J78">
        <v>2378.0847960000001</v>
      </c>
      <c r="K78">
        <v>2401.0512220000001</v>
      </c>
      <c r="L78">
        <v>2420.8570399999999</v>
      </c>
      <c r="M78">
        <v>2438.3933339999999</v>
      </c>
      <c r="N78">
        <v>2454.34683</v>
      </c>
      <c r="O78">
        <v>2482.1279880000002</v>
      </c>
      <c r="P78">
        <v>2520.6283699999999</v>
      </c>
      <c r="Q78">
        <v>2567.1092549999998</v>
      </c>
      <c r="R78">
        <v>2619.1615830000001</v>
      </c>
      <c r="S78">
        <v>2675.089262</v>
      </c>
      <c r="T78">
        <v>2736.9579709999998</v>
      </c>
      <c r="U78">
        <v>2803.7678989999999</v>
      </c>
      <c r="V78">
        <v>2874.4228939999998</v>
      </c>
      <c r="W78">
        <v>2948.0511259999998</v>
      </c>
      <c r="X78">
        <v>3024.0743499999999</v>
      </c>
      <c r="Y78">
        <v>3102.1635679999999</v>
      </c>
      <c r="Z78">
        <v>3182.1641960000002</v>
      </c>
      <c r="AA78">
        <v>3264.0282520000001</v>
      </c>
      <c r="AB78">
        <v>3347.765609</v>
      </c>
      <c r="AC78">
        <v>3433.4150340000001</v>
      </c>
      <c r="AD78">
        <v>3533.4476380000001</v>
      </c>
      <c r="AE78">
        <v>3647.6433379999999</v>
      </c>
      <c r="AF78">
        <v>3773.3614400000001</v>
      </c>
      <c r="AG78">
        <v>3907.8700239999998</v>
      </c>
      <c r="AH78">
        <v>4049.1090370000002</v>
      </c>
      <c r="AI78">
        <v>4195.7871230000001</v>
      </c>
      <c r="AJ78">
        <v>4347.2523529999999</v>
      </c>
      <c r="AK78">
        <v>4503.3236489999999</v>
      </c>
      <c r="AL78">
        <v>4664.152325</v>
      </c>
      <c r="AM78">
        <v>4830.1306400000003</v>
      </c>
    </row>
    <row r="79" spans="1:39" x14ac:dyDescent="0.25">
      <c r="A79" t="s">
        <v>88</v>
      </c>
      <c r="B79">
        <v>8814662.9269999899</v>
      </c>
      <c r="C79">
        <v>9060892.1870000008</v>
      </c>
      <c r="D79">
        <v>9343048.0419999994</v>
      </c>
      <c r="E79">
        <v>9659793.4409999996</v>
      </c>
      <c r="F79">
        <v>9982592.7090000007</v>
      </c>
      <c r="G79">
        <v>10294695.25</v>
      </c>
      <c r="H79">
        <v>10590151.789999999</v>
      </c>
      <c r="I79">
        <v>10867606.550000001</v>
      </c>
      <c r="J79">
        <v>11128554.74</v>
      </c>
      <c r="K79">
        <v>11375401.789999999</v>
      </c>
      <c r="L79">
        <v>11610675.73</v>
      </c>
      <c r="M79">
        <v>11836735.26</v>
      </c>
      <c r="N79">
        <v>12055723.220000001</v>
      </c>
      <c r="O79">
        <v>12283460.85</v>
      </c>
      <c r="P79">
        <v>12530903.539999999</v>
      </c>
      <c r="Q79">
        <v>12801335.15</v>
      </c>
      <c r="R79">
        <v>13095289.359999999</v>
      </c>
      <c r="S79">
        <v>13412435.4</v>
      </c>
      <c r="T79">
        <v>13737897.43</v>
      </c>
      <c r="U79">
        <v>14071648.189999999</v>
      </c>
      <c r="V79">
        <v>14413074.880000001</v>
      </c>
      <c r="W79">
        <v>14762245.58</v>
      </c>
      <c r="X79">
        <v>15119575.16</v>
      </c>
      <c r="Y79">
        <v>15485559.4</v>
      </c>
      <c r="Z79">
        <v>15860660.85</v>
      </c>
      <c r="AA79">
        <v>16245281.880000001</v>
      </c>
      <c r="AB79">
        <v>16639777.26</v>
      </c>
      <c r="AC79">
        <v>17044483.530000001</v>
      </c>
      <c r="AD79">
        <v>17476404.079999998</v>
      </c>
      <c r="AE79">
        <v>17939987.5</v>
      </c>
      <c r="AF79">
        <v>18434591.440000001</v>
      </c>
      <c r="AG79">
        <v>18958228.059999999</v>
      </c>
      <c r="AH79">
        <v>19508749.010000002</v>
      </c>
      <c r="AI79">
        <v>20084393.149999999</v>
      </c>
      <c r="AJ79">
        <v>20683950.949999999</v>
      </c>
      <c r="AK79">
        <v>21306824.98</v>
      </c>
      <c r="AL79">
        <v>21953060.440000001</v>
      </c>
      <c r="AM79">
        <v>22623366.449999999</v>
      </c>
    </row>
    <row r="80" spans="1:39" x14ac:dyDescent="0.25">
      <c r="A80" t="s">
        <v>89</v>
      </c>
      <c r="B80">
        <v>68248372.930000007</v>
      </c>
      <c r="C80">
        <v>70441619.840000004</v>
      </c>
      <c r="D80">
        <v>73005674.680000007</v>
      </c>
      <c r="E80">
        <v>75899076.280000001</v>
      </c>
      <c r="F80">
        <v>78732577.290000007</v>
      </c>
      <c r="G80">
        <v>81419488.760000005</v>
      </c>
      <c r="H80">
        <v>83938898.920000002</v>
      </c>
      <c r="I80">
        <v>86295612.319999903</v>
      </c>
      <c r="J80">
        <v>88525339.870000005</v>
      </c>
      <c r="K80">
        <v>90671091.459999904</v>
      </c>
      <c r="L80">
        <v>92772915.969999999</v>
      </c>
      <c r="M80">
        <v>94864769.010000005</v>
      </c>
      <c r="N80">
        <v>96975184.459999904</v>
      </c>
      <c r="O80">
        <v>99200256.090000004</v>
      </c>
      <c r="P80">
        <v>101625101.8</v>
      </c>
      <c r="Q80">
        <v>104276217.5</v>
      </c>
      <c r="R80">
        <v>107161813.40000001</v>
      </c>
      <c r="S80">
        <v>110286603</v>
      </c>
      <c r="T80">
        <v>113336006.90000001</v>
      </c>
      <c r="U80">
        <v>116314870.59999999</v>
      </c>
      <c r="V80">
        <v>119231184.3</v>
      </c>
      <c r="W80">
        <v>122105906.90000001</v>
      </c>
      <c r="X80">
        <v>124964696.59999999</v>
      </c>
      <c r="Y80">
        <v>127832270.40000001</v>
      </c>
      <c r="Z80">
        <v>130730066.8</v>
      </c>
      <c r="AA80">
        <v>133675781</v>
      </c>
      <c r="AB80">
        <v>136683760.19999999</v>
      </c>
      <c r="AC80">
        <v>139765722.30000001</v>
      </c>
      <c r="AD80">
        <v>143162734.69999999</v>
      </c>
      <c r="AE80">
        <v>146843867</v>
      </c>
      <c r="AF80">
        <v>150769918.69999999</v>
      </c>
      <c r="AG80">
        <v>154912094.30000001</v>
      </c>
      <c r="AH80">
        <v>159249631.69999999</v>
      </c>
      <c r="AI80">
        <v>163770051.30000001</v>
      </c>
      <c r="AJ80">
        <v>168467755.30000001</v>
      </c>
      <c r="AK80">
        <v>173343096.80000001</v>
      </c>
      <c r="AL80">
        <v>178402003.69999999</v>
      </c>
      <c r="AM80">
        <v>183655906.40000001</v>
      </c>
    </row>
    <row r="81" spans="1:39" x14ac:dyDescent="0.25">
      <c r="A81" t="s">
        <v>90</v>
      </c>
      <c r="B81">
        <v>57504410.18</v>
      </c>
      <c r="C81">
        <v>59255500.560000002</v>
      </c>
      <c r="D81">
        <v>61224487.530000001</v>
      </c>
      <c r="E81">
        <v>63401438.990000002</v>
      </c>
      <c r="F81">
        <v>65511431.609999999</v>
      </c>
      <c r="G81">
        <v>67477204.319999903</v>
      </c>
      <c r="H81">
        <v>69272452.060000002</v>
      </c>
      <c r="I81">
        <v>70904341.420000002</v>
      </c>
      <c r="J81">
        <v>72391210.579999998</v>
      </c>
      <c r="K81">
        <v>73752474.819999903</v>
      </c>
      <c r="L81">
        <v>75005294.180000007</v>
      </c>
      <c r="M81">
        <v>76163806.629999995</v>
      </c>
      <c r="N81">
        <v>77239327.700000003</v>
      </c>
      <c r="O81">
        <v>78424732.760000005</v>
      </c>
      <c r="P81">
        <v>79758972.159999996</v>
      </c>
      <c r="Q81">
        <v>81245364.040000007</v>
      </c>
      <c r="R81">
        <v>82874324.159999996</v>
      </c>
      <c r="S81">
        <v>84632175.25</v>
      </c>
      <c r="T81">
        <v>86497506.840000004</v>
      </c>
      <c r="U81">
        <v>88463985.150000006</v>
      </c>
      <c r="V81">
        <v>90521454.599999994</v>
      </c>
      <c r="W81">
        <v>92660771.709999904</v>
      </c>
      <c r="X81">
        <v>94874626.900000006</v>
      </c>
      <c r="Y81">
        <v>97157332.780000001</v>
      </c>
      <c r="Z81">
        <v>99504525.409999996</v>
      </c>
      <c r="AA81">
        <v>101912952.7</v>
      </c>
      <c r="AB81">
        <v>104380350.40000001</v>
      </c>
      <c r="AC81">
        <v>106905393.7</v>
      </c>
      <c r="AD81">
        <v>109666055.90000001</v>
      </c>
      <c r="AE81">
        <v>112691329.5</v>
      </c>
      <c r="AF81">
        <v>115971252</v>
      </c>
      <c r="AG81">
        <v>119484804.59999999</v>
      </c>
      <c r="AH81">
        <v>123210381.09999999</v>
      </c>
      <c r="AI81">
        <v>127129992.59999999</v>
      </c>
      <c r="AJ81">
        <v>131230880.5</v>
      </c>
      <c r="AK81">
        <v>135505990.69999999</v>
      </c>
      <c r="AL81">
        <v>139954002.5</v>
      </c>
      <c r="AM81">
        <v>144579248.5</v>
      </c>
    </row>
    <row r="82" spans="1:39" x14ac:dyDescent="0.25">
      <c r="A82" t="s">
        <v>91</v>
      </c>
      <c r="B82">
        <v>6833613.2439999999</v>
      </c>
      <c r="C82">
        <v>7063327.8569999998</v>
      </c>
      <c r="D82">
        <v>7331432.2709999997</v>
      </c>
      <c r="E82">
        <v>7635247.2089999998</v>
      </c>
      <c r="F82">
        <v>7936799.8760000002</v>
      </c>
      <c r="G82">
        <v>8218272.2510000002</v>
      </c>
      <c r="H82">
        <v>8473186.3359999899</v>
      </c>
      <c r="I82">
        <v>8700232.1390000004</v>
      </c>
      <c r="J82">
        <v>8902673.7640000004</v>
      </c>
      <c r="K82">
        <v>9084833.2139999997</v>
      </c>
      <c r="L82">
        <v>9250698.1679999996</v>
      </c>
      <c r="M82">
        <v>9403434.13199999</v>
      </c>
      <c r="N82">
        <v>9545334.9539999999</v>
      </c>
      <c r="O82">
        <v>9698057.3929999899</v>
      </c>
      <c r="P82">
        <v>9872532.5539999995</v>
      </c>
      <c r="Q82">
        <v>10070676.710000001</v>
      </c>
      <c r="R82">
        <v>10291400.65</v>
      </c>
      <c r="S82">
        <v>10532539.439999999</v>
      </c>
      <c r="T82">
        <v>10777429.6</v>
      </c>
      <c r="U82">
        <v>11027556.02</v>
      </c>
      <c r="V82">
        <v>11283972.130000001</v>
      </c>
      <c r="W82">
        <v>11547297.24</v>
      </c>
      <c r="X82">
        <v>11817912.08</v>
      </c>
      <c r="Y82">
        <v>12096062.34</v>
      </c>
      <c r="Z82">
        <v>12381923.66</v>
      </c>
      <c r="AA82">
        <v>12675651.689999999</v>
      </c>
      <c r="AB82">
        <v>12977423.33</v>
      </c>
      <c r="AC82">
        <v>13287472.24</v>
      </c>
      <c r="AD82">
        <v>13633298.710000001</v>
      </c>
      <c r="AE82">
        <v>14015438.210000001</v>
      </c>
      <c r="AF82">
        <v>14432053.210000001</v>
      </c>
      <c r="AG82">
        <v>14880920.58</v>
      </c>
      <c r="AH82">
        <v>15359830.539999999</v>
      </c>
      <c r="AI82">
        <v>15867048.82</v>
      </c>
      <c r="AJ82">
        <v>16401454.380000001</v>
      </c>
      <c r="AK82">
        <v>16962618.460000001</v>
      </c>
      <c r="AL82">
        <v>17550862.260000002</v>
      </c>
      <c r="AM82">
        <v>18167301.699999999</v>
      </c>
    </row>
    <row r="83" spans="1:39" x14ac:dyDescent="0.25">
      <c r="A83" t="s">
        <v>136</v>
      </c>
      <c r="B83">
        <v>41882012.060000002</v>
      </c>
      <c r="C83">
        <v>43003524.969999999</v>
      </c>
      <c r="D83">
        <v>44352768.640000001</v>
      </c>
      <c r="E83">
        <v>45884440.280000001</v>
      </c>
      <c r="F83">
        <v>47401398.920000002</v>
      </c>
      <c r="G83">
        <v>48926452.509999998</v>
      </c>
      <c r="H83">
        <v>50289930.520000003</v>
      </c>
      <c r="I83">
        <v>51486334.18</v>
      </c>
      <c r="J83">
        <v>52546575.259999998</v>
      </c>
      <c r="K83">
        <v>53495355.829999998</v>
      </c>
      <c r="L83">
        <v>54345120.020000003</v>
      </c>
      <c r="M83">
        <v>55097721.530000001</v>
      </c>
      <c r="N83">
        <v>55746516.600000001</v>
      </c>
      <c r="O83">
        <v>56553742.07</v>
      </c>
      <c r="P83">
        <v>57476900.380000003</v>
      </c>
      <c r="Q83">
        <v>58496782.07</v>
      </c>
      <c r="R83">
        <v>59598713.960000001</v>
      </c>
      <c r="S83">
        <v>60769735.399999999</v>
      </c>
      <c r="T83">
        <v>61972396.82</v>
      </c>
      <c r="U83">
        <v>63223420.240000002</v>
      </c>
      <c r="V83">
        <v>64522483.130000003</v>
      </c>
      <c r="W83">
        <v>65864153.43</v>
      </c>
      <c r="X83">
        <v>67242772.879999995</v>
      </c>
      <c r="Y83">
        <v>68653586.370000005</v>
      </c>
      <c r="Z83">
        <v>70092868.129999995</v>
      </c>
      <c r="AA83">
        <v>71557855.230000004</v>
      </c>
      <c r="AB83">
        <v>73046687.760000005</v>
      </c>
      <c r="AC83">
        <v>74558394.319999903</v>
      </c>
      <c r="AD83">
        <v>76294437.810000002</v>
      </c>
      <c r="AE83">
        <v>78295606.489999995</v>
      </c>
      <c r="AF83">
        <v>80538208.25</v>
      </c>
      <c r="AG83">
        <v>82990126.489999995</v>
      </c>
      <c r="AH83">
        <v>85624080.519999996</v>
      </c>
      <c r="AI83">
        <v>88420194.189999998</v>
      </c>
      <c r="AJ83">
        <v>91365824.670000002</v>
      </c>
      <c r="AK83">
        <v>94454736.409999996</v>
      </c>
      <c r="AL83">
        <v>97686273.859999999</v>
      </c>
      <c r="AM83">
        <v>101064761.40000001</v>
      </c>
    </row>
    <row r="84" spans="1:39" x14ac:dyDescent="0.25">
      <c r="A84" t="s">
        <v>134</v>
      </c>
      <c r="B84">
        <v>125966805.8</v>
      </c>
      <c r="C84">
        <v>127435218.59999999</v>
      </c>
      <c r="D84">
        <v>128665994.8</v>
      </c>
      <c r="E84">
        <v>129787125.7</v>
      </c>
      <c r="F84">
        <v>130546378.09999999</v>
      </c>
      <c r="G84">
        <v>126084895.7</v>
      </c>
      <c r="H84">
        <v>123970013.90000001</v>
      </c>
      <c r="I84">
        <v>123393670</v>
      </c>
      <c r="J84">
        <v>123427372.3</v>
      </c>
      <c r="K84">
        <v>123441400.5</v>
      </c>
      <c r="L84">
        <v>122941529.3</v>
      </c>
      <c r="M84">
        <v>121449704</v>
      </c>
      <c r="N84">
        <v>118428378.59999999</v>
      </c>
      <c r="O84">
        <v>118028618</v>
      </c>
      <c r="P84">
        <v>117694546.3</v>
      </c>
      <c r="Q84">
        <v>117059034.2</v>
      </c>
      <c r="R84">
        <v>116052314.09999999</v>
      </c>
      <c r="S84">
        <v>114660622.3</v>
      </c>
      <c r="T84">
        <v>113372239.5</v>
      </c>
      <c r="U84">
        <v>112488682.3</v>
      </c>
      <c r="V84">
        <v>112000060</v>
      </c>
      <c r="W84">
        <v>111792483</v>
      </c>
      <c r="X84">
        <v>111733774.3</v>
      </c>
      <c r="Y84">
        <v>111703026.3</v>
      </c>
      <c r="Z84">
        <v>111599038.59999999</v>
      </c>
      <c r="AA84">
        <v>111340971</v>
      </c>
      <c r="AB84">
        <v>110866485.40000001</v>
      </c>
      <c r="AC84">
        <v>110129415.8</v>
      </c>
      <c r="AD84">
        <v>107452202</v>
      </c>
      <c r="AE84">
        <v>106384025.3</v>
      </c>
      <c r="AF84">
        <v>106681488.59999999</v>
      </c>
      <c r="AG84">
        <v>107965085.2</v>
      </c>
      <c r="AH84">
        <v>109965853.7</v>
      </c>
      <c r="AI84">
        <v>112497563.59999999</v>
      </c>
      <c r="AJ84">
        <v>115432316.90000001</v>
      </c>
      <c r="AK84">
        <v>118684227.09999999</v>
      </c>
      <c r="AL84">
        <v>122197619.7</v>
      </c>
      <c r="AM84">
        <v>125939238.2</v>
      </c>
    </row>
    <row r="85" spans="1:39" x14ac:dyDescent="0.25">
      <c r="A85" t="s">
        <v>250</v>
      </c>
      <c r="B85">
        <v>121404962</v>
      </c>
      <c r="C85">
        <v>124618267.90000001</v>
      </c>
      <c r="D85">
        <v>129314749.09999999</v>
      </c>
      <c r="E85">
        <v>135011450.19999999</v>
      </c>
      <c r="F85">
        <v>139942338</v>
      </c>
      <c r="G85">
        <v>143745925.40000001</v>
      </c>
      <c r="H85">
        <v>146593610.69999999</v>
      </c>
      <c r="I85">
        <v>148758997.5</v>
      </c>
      <c r="J85">
        <v>150469800.30000001</v>
      </c>
      <c r="K85">
        <v>151884075.59999999</v>
      </c>
      <c r="L85">
        <v>153102938.69999999</v>
      </c>
      <c r="M85">
        <v>154189915.69999999</v>
      </c>
      <c r="N85">
        <v>155186995</v>
      </c>
      <c r="O85">
        <v>156909130.19999999</v>
      </c>
      <c r="P85">
        <v>159392757.59999999</v>
      </c>
      <c r="Q85">
        <v>162485320.40000001</v>
      </c>
      <c r="R85">
        <v>166018842.80000001</v>
      </c>
      <c r="S85">
        <v>169863642.80000001</v>
      </c>
      <c r="T85">
        <v>173992049.5</v>
      </c>
      <c r="U85">
        <v>178337244.19999999</v>
      </c>
      <c r="V85">
        <v>182857854.09999999</v>
      </c>
      <c r="W85">
        <v>187531550.5</v>
      </c>
      <c r="X85">
        <v>192347577.69999999</v>
      </c>
      <c r="Y85">
        <v>197301376.40000001</v>
      </c>
      <c r="Z85">
        <v>202391419.40000001</v>
      </c>
      <c r="AA85">
        <v>207617677.09999999</v>
      </c>
      <c r="AB85">
        <v>212981072.19999999</v>
      </c>
      <c r="AC85">
        <v>218483491.90000001</v>
      </c>
      <c r="AD85">
        <v>224914315.19999999</v>
      </c>
      <c r="AE85">
        <v>232262503.30000001</v>
      </c>
      <c r="AF85">
        <v>240353592.09999999</v>
      </c>
      <c r="AG85">
        <v>249009155.5</v>
      </c>
      <c r="AH85">
        <v>258096593.40000001</v>
      </c>
      <c r="AI85">
        <v>267533298.19999999</v>
      </c>
      <c r="AJ85">
        <v>277277656.89999998</v>
      </c>
      <c r="AK85">
        <v>287317933.89999998</v>
      </c>
      <c r="AL85">
        <v>297663266.30000001</v>
      </c>
      <c r="AM85">
        <v>308337759.39999998</v>
      </c>
    </row>
    <row r="86" spans="1:39" x14ac:dyDescent="0.25">
      <c r="A86" t="s">
        <v>94</v>
      </c>
      <c r="B86">
        <v>8814662.9269999899</v>
      </c>
      <c r="C86">
        <v>9060892.1870000008</v>
      </c>
      <c r="D86">
        <v>9343048.0419999994</v>
      </c>
      <c r="E86">
        <v>9659793.4409999996</v>
      </c>
      <c r="F86">
        <v>9982592.7090000007</v>
      </c>
      <c r="G86">
        <v>10298380.48</v>
      </c>
      <c r="H86">
        <v>10599122.91</v>
      </c>
      <c r="I86">
        <v>10881602.35</v>
      </c>
      <c r="J86">
        <v>11146628.359999999</v>
      </c>
      <c r="K86">
        <v>11396670.82</v>
      </c>
      <c r="L86">
        <v>11634835.380000001</v>
      </c>
      <c r="M86">
        <v>11864252.890000001</v>
      </c>
      <c r="N86">
        <v>12087867.029999999</v>
      </c>
      <c r="O86">
        <v>12320397.74</v>
      </c>
      <c r="P86">
        <v>12573075.369999999</v>
      </c>
      <c r="Q86">
        <v>12848686.48</v>
      </c>
      <c r="R86">
        <v>13147071.529999999</v>
      </c>
      <c r="S86">
        <v>13467128.310000001</v>
      </c>
      <c r="T86">
        <v>13795757.51</v>
      </c>
      <c r="U86">
        <v>14133649.449999999</v>
      </c>
      <c r="V86">
        <v>14480681.82</v>
      </c>
      <c r="W86">
        <v>14837084.029999999</v>
      </c>
      <c r="X86">
        <v>15203211.26</v>
      </c>
      <c r="Y86">
        <v>15579374.83</v>
      </c>
      <c r="Z86">
        <v>15965783.33</v>
      </c>
      <c r="AA86">
        <v>16362541.960000001</v>
      </c>
      <c r="AB86">
        <v>16769675.710000001</v>
      </c>
      <c r="AC86">
        <v>17187162.140000001</v>
      </c>
      <c r="AD86">
        <v>17629375.379999999</v>
      </c>
      <c r="AE86">
        <v>18104154.219999999</v>
      </c>
      <c r="AF86">
        <v>18611742.23</v>
      </c>
      <c r="AG86">
        <v>19150178.09</v>
      </c>
      <c r="AH86">
        <v>19717021.039999999</v>
      </c>
      <c r="AI86">
        <v>20310050.73</v>
      </c>
      <c r="AJ86">
        <v>20927548.050000001</v>
      </c>
      <c r="AK86">
        <v>21568409.300000001</v>
      </c>
      <c r="AL86">
        <v>22232197.059999999</v>
      </c>
      <c r="AM86">
        <v>22919170.690000001</v>
      </c>
    </row>
    <row r="87" spans="1:39" x14ac:dyDescent="0.25">
      <c r="A87" t="s">
        <v>95</v>
      </c>
      <c r="B87" s="11">
        <v>68248372.930000007</v>
      </c>
      <c r="C87">
        <v>70441619.840000004</v>
      </c>
      <c r="D87">
        <v>73005674.680000007</v>
      </c>
      <c r="E87">
        <v>75899076.280000001</v>
      </c>
      <c r="F87">
        <v>78732577.290000007</v>
      </c>
      <c r="G87">
        <v>81453671.120000005</v>
      </c>
      <c r="H87">
        <v>84030875.480000004</v>
      </c>
      <c r="I87">
        <v>86452724.939999998</v>
      </c>
      <c r="J87">
        <v>88747037.290000007</v>
      </c>
      <c r="K87">
        <v>90955084.819999903</v>
      </c>
      <c r="L87">
        <v>93122694.590000004</v>
      </c>
      <c r="M87">
        <v>95292900.549999997</v>
      </c>
      <c r="N87">
        <v>97503312.450000003</v>
      </c>
      <c r="O87">
        <v>99821385.730000004</v>
      </c>
      <c r="P87">
        <v>102337436.09999999</v>
      </c>
      <c r="Q87">
        <v>105071214.2</v>
      </c>
      <c r="R87">
        <v>108018952.59999999</v>
      </c>
      <c r="S87">
        <v>111170660.5</v>
      </c>
      <c r="T87">
        <v>114265921.5</v>
      </c>
      <c r="U87">
        <v>117326869.7</v>
      </c>
      <c r="V87">
        <v>120369318.3</v>
      </c>
      <c r="W87">
        <v>123414912</v>
      </c>
      <c r="X87">
        <v>126485641.09999999</v>
      </c>
      <c r="Y87">
        <v>129600188.09999999</v>
      </c>
      <c r="Z87">
        <v>132772784.59999999</v>
      </c>
      <c r="AA87">
        <v>136013406.90000001</v>
      </c>
      <c r="AB87">
        <v>139328510.69999999</v>
      </c>
      <c r="AC87">
        <v>142721914.59999999</v>
      </c>
      <c r="AD87">
        <v>146380817.80000001</v>
      </c>
      <c r="AE87">
        <v>150328806.40000001</v>
      </c>
      <c r="AF87">
        <v>154540252.80000001</v>
      </c>
      <c r="AG87">
        <v>158986474.80000001</v>
      </c>
      <c r="AH87">
        <v>163643150.90000001</v>
      </c>
      <c r="AI87">
        <v>168492008.30000001</v>
      </c>
      <c r="AJ87">
        <v>173520923.09999999</v>
      </c>
      <c r="AK87">
        <v>178723672.19999999</v>
      </c>
      <c r="AL87">
        <v>184099734</v>
      </c>
      <c r="AM87">
        <v>189654258.59999999</v>
      </c>
    </row>
    <row r="88" spans="1:39" x14ac:dyDescent="0.25">
      <c r="A88" t="s">
        <v>96</v>
      </c>
      <c r="B88">
        <v>57504410.18</v>
      </c>
      <c r="C88">
        <v>59255500.560000002</v>
      </c>
      <c r="D88">
        <v>61224487.530000001</v>
      </c>
      <c r="E88">
        <v>63401438.990000002</v>
      </c>
      <c r="F88">
        <v>65511431.609999999</v>
      </c>
      <c r="G88">
        <v>67484923.730000004</v>
      </c>
      <c r="H88">
        <v>69291740.030000001</v>
      </c>
      <c r="I88">
        <v>70933287.769999996</v>
      </c>
      <c r="J88">
        <v>72425235.829999998</v>
      </c>
      <c r="K88">
        <v>73787414.810000002</v>
      </c>
      <c r="L88">
        <v>75038913.769999996</v>
      </c>
      <c r="M88">
        <v>76196624.349999994</v>
      </c>
      <c r="N88">
        <v>77275382.269999996</v>
      </c>
      <c r="O88">
        <v>78466352.5</v>
      </c>
      <c r="P88">
        <v>79809091.689999998</v>
      </c>
      <c r="Q88">
        <v>81305147.510000005</v>
      </c>
      <c r="R88">
        <v>82943255.599999994</v>
      </c>
      <c r="S88">
        <v>84708596.769999996</v>
      </c>
      <c r="T88">
        <v>86579977.510000005</v>
      </c>
      <c r="U88">
        <v>88547388.680000007</v>
      </c>
      <c r="V88">
        <v>90601764.950000003</v>
      </c>
      <c r="W88">
        <v>92735669.489999995</v>
      </c>
      <c r="X88">
        <v>94943042.590000004</v>
      </c>
      <c r="Y88">
        <v>97218929.420000002</v>
      </c>
      <c r="Z88">
        <v>99559276.390000001</v>
      </c>
      <c r="AA88">
        <v>101960792.59999999</v>
      </c>
      <c r="AB88">
        <v>104420864.90000001</v>
      </c>
      <c r="AC88">
        <v>106937526.90000001</v>
      </c>
      <c r="AD88">
        <v>109687438.8</v>
      </c>
      <c r="AE88">
        <v>112706673.2</v>
      </c>
      <c r="AF88">
        <v>115987603.5</v>
      </c>
      <c r="AG88">
        <v>119509149.09999999</v>
      </c>
      <c r="AH88">
        <v>123248280.7</v>
      </c>
      <c r="AI88">
        <v>127185114.8</v>
      </c>
      <c r="AJ88">
        <v>131304949.09999999</v>
      </c>
      <c r="AK88">
        <v>135598934.30000001</v>
      </c>
      <c r="AL88">
        <v>140064199.59999999</v>
      </c>
      <c r="AM88">
        <v>144703820.09999999</v>
      </c>
    </row>
    <row r="89" spans="1:39" x14ac:dyDescent="0.25">
      <c r="A89" t="s">
        <v>97</v>
      </c>
      <c r="B89">
        <v>6833613.2439999999</v>
      </c>
      <c r="C89">
        <v>7063327.8569999998</v>
      </c>
      <c r="D89">
        <v>7331432.2709999997</v>
      </c>
      <c r="E89">
        <v>7635247.2089999998</v>
      </c>
      <c r="F89">
        <v>7936799.8760000002</v>
      </c>
      <c r="G89">
        <v>8223514.2199999997</v>
      </c>
      <c r="H89">
        <v>8486192.7390000001</v>
      </c>
      <c r="I89">
        <v>8720730.966</v>
      </c>
      <c r="J89">
        <v>8929256.3530000001</v>
      </c>
      <c r="K89">
        <v>9115928.71199999</v>
      </c>
      <c r="L89">
        <v>9285323.375</v>
      </c>
      <c r="M89">
        <v>9441327.7770000007</v>
      </c>
      <c r="N89">
        <v>9586774.5280000009</v>
      </c>
      <c r="O89">
        <v>9742291.9010000005</v>
      </c>
      <c r="P89">
        <v>9919258.0390000008</v>
      </c>
      <c r="Q89">
        <v>10119125.77</v>
      </c>
      <c r="R89">
        <v>10340178.859999999</v>
      </c>
      <c r="S89">
        <v>10579771.539999999</v>
      </c>
      <c r="T89">
        <v>10824311.23</v>
      </c>
      <c r="U89">
        <v>11076001.880000001</v>
      </c>
      <c r="V89">
        <v>11335924.08</v>
      </c>
      <c r="W89">
        <v>11604579.77</v>
      </c>
      <c r="X89">
        <v>11882109.890000001</v>
      </c>
      <c r="Y89">
        <v>12168443.560000001</v>
      </c>
      <c r="Z89">
        <v>12463402.67</v>
      </c>
      <c r="AA89">
        <v>12766773.43</v>
      </c>
      <c r="AB89">
        <v>13078356.050000001</v>
      </c>
      <c r="AC89">
        <v>13398002.050000001</v>
      </c>
      <c r="AD89">
        <v>13750823.130000001</v>
      </c>
      <c r="AE89">
        <v>14141882.07</v>
      </c>
      <c r="AF89">
        <v>14570104.67</v>
      </c>
      <c r="AG89">
        <v>15032993.619999999</v>
      </c>
      <c r="AH89">
        <v>15527897.58</v>
      </c>
      <c r="AI89">
        <v>16052575.630000001</v>
      </c>
      <c r="AJ89">
        <v>16605431.9</v>
      </c>
      <c r="AK89">
        <v>17185618.760000002</v>
      </c>
      <c r="AL89">
        <v>17793091.59</v>
      </c>
      <c r="AM89">
        <v>18428648.149999999</v>
      </c>
    </row>
    <row r="90" spans="1:39" x14ac:dyDescent="0.25">
      <c r="A90" t="s">
        <v>92</v>
      </c>
      <c r="B90">
        <v>41882012.060000002</v>
      </c>
      <c r="C90">
        <v>43003524.969999999</v>
      </c>
      <c r="D90">
        <v>44352768.640000001</v>
      </c>
      <c r="E90">
        <v>45884440.280000001</v>
      </c>
      <c r="F90">
        <v>47401398.920000002</v>
      </c>
      <c r="G90">
        <v>48778333.350000001</v>
      </c>
      <c r="H90">
        <v>49991528</v>
      </c>
      <c r="I90">
        <v>51064015.549999997</v>
      </c>
      <c r="J90">
        <v>52023081.270000003</v>
      </c>
      <c r="K90">
        <v>52885783.82</v>
      </c>
      <c r="L90">
        <v>53657206.130000003</v>
      </c>
      <c r="M90">
        <v>54332305.530000001</v>
      </c>
      <c r="N90">
        <v>54898984.390000001</v>
      </c>
      <c r="O90">
        <v>55586202.259999998</v>
      </c>
      <c r="P90">
        <v>56376554.810000002</v>
      </c>
      <c r="Q90">
        <v>57257773.579999998</v>
      </c>
      <c r="R90">
        <v>58217672.450000003</v>
      </c>
      <c r="S90">
        <v>59245566.409999996</v>
      </c>
      <c r="T90">
        <v>60382376.210000001</v>
      </c>
      <c r="U90">
        <v>61577791.450000003</v>
      </c>
      <c r="V90">
        <v>62818378.850000001</v>
      </c>
      <c r="W90">
        <v>64099446.219999999</v>
      </c>
      <c r="X90">
        <v>65418075.990000002</v>
      </c>
      <c r="Y90">
        <v>66772079.630000003</v>
      </c>
      <c r="Z90">
        <v>68159834.709999904</v>
      </c>
      <c r="AA90">
        <v>69580213.849999994</v>
      </c>
      <c r="AB90">
        <v>71032537.030000001</v>
      </c>
      <c r="AC90">
        <v>72516556.540000007</v>
      </c>
      <c r="AD90">
        <v>74217508.909999996</v>
      </c>
      <c r="AE90">
        <v>76152449.260000005</v>
      </c>
      <c r="AF90">
        <v>78301387.909999996</v>
      </c>
      <c r="AG90">
        <v>80637576.659999996</v>
      </c>
      <c r="AH90">
        <v>83137245.409999996</v>
      </c>
      <c r="AI90">
        <v>85782685.810000002</v>
      </c>
      <c r="AJ90">
        <v>88562541.010000005</v>
      </c>
      <c r="AK90">
        <v>91471215.890000001</v>
      </c>
      <c r="AL90">
        <v>94508199.569999903</v>
      </c>
      <c r="AM90">
        <v>97677570.549999997</v>
      </c>
    </row>
    <row r="91" spans="1:39" x14ac:dyDescent="0.25">
      <c r="A91" t="s">
        <v>93</v>
      </c>
      <c r="B91" s="11">
        <v>125966805.8</v>
      </c>
      <c r="C91">
        <v>127435218.59999999</v>
      </c>
      <c r="D91">
        <v>128665994.8</v>
      </c>
      <c r="E91">
        <v>129787125.7</v>
      </c>
      <c r="F91">
        <v>130546378.09999999</v>
      </c>
      <c r="G91">
        <v>119542397.90000001</v>
      </c>
      <c r="H91">
        <v>111173924.2</v>
      </c>
      <c r="I91">
        <v>105657296.09999999</v>
      </c>
      <c r="J91">
        <v>101941531.3</v>
      </c>
      <c r="K91">
        <v>99058833.840000004</v>
      </c>
      <c r="L91">
        <v>96164831.980000004</v>
      </c>
      <c r="M91">
        <v>92467384.579999998</v>
      </c>
      <c r="N91">
        <v>87182634.109999999</v>
      </c>
      <c r="O91">
        <v>83974760.239999995</v>
      </c>
      <c r="P91">
        <v>80560243.980000004</v>
      </c>
      <c r="Q91">
        <v>76704532.090000004</v>
      </c>
      <c r="R91">
        <v>72439186.900000006</v>
      </c>
      <c r="S91">
        <v>67852260.370000005</v>
      </c>
      <c r="T91">
        <v>65132794.009999998</v>
      </c>
      <c r="U91">
        <v>62805486.009999998</v>
      </c>
      <c r="V91">
        <v>60677874.890000001</v>
      </c>
      <c r="W91">
        <v>58668343.380000003</v>
      </c>
      <c r="X91">
        <v>56715281.939999998</v>
      </c>
      <c r="Y91">
        <v>54774369.170000002</v>
      </c>
      <c r="Z91">
        <v>52817844.609999999</v>
      </c>
      <c r="AA91">
        <v>50831704.259999998</v>
      </c>
      <c r="AB91">
        <v>48812336.060000002</v>
      </c>
      <c r="AC91">
        <v>46763453.200000003</v>
      </c>
      <c r="AD91">
        <v>44966143.530000001</v>
      </c>
      <c r="AE91">
        <v>43224629.509999998</v>
      </c>
      <c r="AF91">
        <v>41509174.07</v>
      </c>
      <c r="AG91">
        <v>39810170.810000002</v>
      </c>
      <c r="AH91">
        <v>38122942.100000001</v>
      </c>
      <c r="AI91">
        <v>36445305.049999997</v>
      </c>
      <c r="AJ91">
        <v>34776702.170000002</v>
      </c>
      <c r="AK91">
        <v>33117723.91</v>
      </c>
      <c r="AL91">
        <v>31469842.359999999</v>
      </c>
      <c r="AM91">
        <v>29835283.280000001</v>
      </c>
    </row>
    <row r="92" spans="1:39" x14ac:dyDescent="0.25">
      <c r="A92" t="s">
        <v>251</v>
      </c>
      <c r="B92">
        <v>121404962</v>
      </c>
      <c r="C92">
        <v>124618267.90000001</v>
      </c>
      <c r="D92">
        <v>129314749.09999999</v>
      </c>
      <c r="E92">
        <v>135011450.19999999</v>
      </c>
      <c r="F92">
        <v>139942338</v>
      </c>
      <c r="G92">
        <v>143857880.5</v>
      </c>
      <c r="H92">
        <v>146809765.19999999</v>
      </c>
      <c r="I92">
        <v>149021307.40000001</v>
      </c>
      <c r="J92">
        <v>150724362.19999999</v>
      </c>
      <c r="K92">
        <v>152101219.40000001</v>
      </c>
      <c r="L92">
        <v>153276388.59999999</v>
      </c>
      <c r="M92">
        <v>154330978.5</v>
      </c>
      <c r="N92">
        <v>155319824.80000001</v>
      </c>
      <c r="O92">
        <v>157070299.69999999</v>
      </c>
      <c r="P92">
        <v>159606035.80000001</v>
      </c>
      <c r="Q92">
        <v>162761751.80000001</v>
      </c>
      <c r="R92">
        <v>166361705.09999999</v>
      </c>
      <c r="S92">
        <v>170272436.30000001</v>
      </c>
      <c r="T92">
        <v>174426029.30000001</v>
      </c>
      <c r="U92">
        <v>178771990</v>
      </c>
      <c r="V92">
        <v>183282937.30000001</v>
      </c>
      <c r="W92">
        <v>187944128.40000001</v>
      </c>
      <c r="X92">
        <v>192748427.90000001</v>
      </c>
      <c r="Y92">
        <v>197692964.30000001</v>
      </c>
      <c r="Z92">
        <v>202776974.59999999</v>
      </c>
      <c r="AA92">
        <v>208000607.69999999</v>
      </c>
      <c r="AB92">
        <v>213364393.5</v>
      </c>
      <c r="AC92">
        <v>218869159.69999999</v>
      </c>
      <c r="AD92">
        <v>225307134.30000001</v>
      </c>
      <c r="AE92">
        <v>232690572.5</v>
      </c>
      <c r="AF92">
        <v>240849804</v>
      </c>
      <c r="AG92">
        <v>249600894.59999999</v>
      </c>
      <c r="AH92">
        <v>258802007.69999999</v>
      </c>
      <c r="AI92">
        <v>268362123.5</v>
      </c>
      <c r="AJ92">
        <v>278233146.30000001</v>
      </c>
      <c r="AK92">
        <v>288398717.19999999</v>
      </c>
      <c r="AL92">
        <v>298864795.19999999</v>
      </c>
      <c r="AM92">
        <v>309653337.60000002</v>
      </c>
    </row>
    <row r="93" spans="1:39" x14ac:dyDescent="0.25">
      <c r="A93" t="s">
        <v>98</v>
      </c>
      <c r="B93" s="11">
        <v>3.4552374029999999</v>
      </c>
      <c r="C93">
        <v>3.603545832</v>
      </c>
      <c r="D93">
        <v>3.7566509030000002</v>
      </c>
      <c r="E93">
        <v>3.901603181</v>
      </c>
      <c r="F93">
        <v>4.02290115</v>
      </c>
      <c r="G93">
        <v>4.3448902690000004</v>
      </c>
      <c r="H93">
        <v>4.526534914</v>
      </c>
      <c r="I93">
        <v>4.6014886050000001</v>
      </c>
      <c r="J93">
        <v>4.6120026080000001</v>
      </c>
      <c r="K93">
        <v>4.5767736149999996</v>
      </c>
      <c r="L93">
        <v>4.498089341</v>
      </c>
      <c r="M93">
        <v>4.3686666269999996</v>
      </c>
      <c r="N93">
        <v>4.1753008439999997</v>
      </c>
      <c r="O93">
        <v>4.1711568110000004</v>
      </c>
      <c r="P93">
        <v>4.1620692180000001</v>
      </c>
      <c r="Q93">
        <v>4.1183244239999999</v>
      </c>
      <c r="R93">
        <v>4.0329321910000004</v>
      </c>
      <c r="S93">
        <v>3.9038902439999998</v>
      </c>
      <c r="T93">
        <v>3.7954773899999998</v>
      </c>
      <c r="U93">
        <v>3.730715843</v>
      </c>
      <c r="V93">
        <v>3.7087959719999999</v>
      </c>
      <c r="W93">
        <v>3.7211334530000002</v>
      </c>
      <c r="X93">
        <v>3.7576869940000002</v>
      </c>
      <c r="Y93">
        <v>3.8090795069999999</v>
      </c>
      <c r="Z93">
        <v>3.8671725270000001</v>
      </c>
      <c r="AA93">
        <v>3.925124587</v>
      </c>
      <c r="AB93">
        <v>3.977303525</v>
      </c>
      <c r="AC93">
        <v>4.019175121</v>
      </c>
      <c r="AD93">
        <v>4.1753294580000002</v>
      </c>
      <c r="AE93">
        <v>4.3056088260000003</v>
      </c>
      <c r="AF93">
        <v>4.4108961630000003</v>
      </c>
      <c r="AG93">
        <v>4.50015389</v>
      </c>
      <c r="AH93">
        <v>4.5793769869999998</v>
      </c>
      <c r="AI93">
        <v>4.6519427210000002</v>
      </c>
      <c r="AJ93">
        <v>4.7197985850000004</v>
      </c>
      <c r="AK93">
        <v>4.7842156779999998</v>
      </c>
      <c r="AL93">
        <v>4.8461578750000003</v>
      </c>
      <c r="AM93">
        <v>4.9064526190000004</v>
      </c>
    </row>
    <row r="94" spans="1:39" x14ac:dyDescent="0.25">
      <c r="A94" t="s">
        <v>99</v>
      </c>
      <c r="B94">
        <v>0.51584152589999999</v>
      </c>
      <c r="C94">
        <v>0.64532372520000003</v>
      </c>
      <c r="D94">
        <v>0.82211654619999996</v>
      </c>
      <c r="E94">
        <v>1.0445481560000001</v>
      </c>
      <c r="F94">
        <v>1.3170118120000001</v>
      </c>
      <c r="G94">
        <v>1.6469359610000001</v>
      </c>
      <c r="H94">
        <v>1.9772073459999999</v>
      </c>
      <c r="I94">
        <v>2.3160617569999999</v>
      </c>
      <c r="J94">
        <v>2.6757156320000002</v>
      </c>
      <c r="K94">
        <v>3.0619069799999998</v>
      </c>
      <c r="L94">
        <v>3.4721329829999998</v>
      </c>
      <c r="M94">
        <v>3.893838283</v>
      </c>
      <c r="N94">
        <v>4.3009233619999998</v>
      </c>
      <c r="O94">
        <v>4.6796714130000003</v>
      </c>
      <c r="P94">
        <v>5.0587899820000004</v>
      </c>
      <c r="Q94">
        <v>5.4270364339999997</v>
      </c>
      <c r="R94">
        <v>5.7701773899999997</v>
      </c>
      <c r="S94">
        <v>6.0730092149999999</v>
      </c>
      <c r="T94">
        <v>6.2770682940000002</v>
      </c>
      <c r="U94">
        <v>6.5290205520000004</v>
      </c>
      <c r="V94">
        <v>6.8514011339999996</v>
      </c>
      <c r="W94">
        <v>7.2436775129999997</v>
      </c>
      <c r="X94">
        <v>7.698982547</v>
      </c>
      <c r="Y94">
        <v>8.2081507519999999</v>
      </c>
      <c r="Z94">
        <v>8.7610089640000002</v>
      </c>
      <c r="AA94">
        <v>9.3468425120000003</v>
      </c>
      <c r="AB94">
        <v>9.9545950259999998</v>
      </c>
      <c r="AC94">
        <v>10.5730033</v>
      </c>
      <c r="AD94">
        <v>11.16713227</v>
      </c>
      <c r="AE94">
        <v>11.66770066</v>
      </c>
      <c r="AF94">
        <v>12.107801479999999</v>
      </c>
      <c r="AG94">
        <v>12.51389086</v>
      </c>
      <c r="AH94">
        <v>12.90190788</v>
      </c>
      <c r="AI94">
        <v>13.28064915</v>
      </c>
      <c r="AJ94">
        <v>13.655112000000001</v>
      </c>
      <c r="AK94">
        <v>14.028535489999999</v>
      </c>
      <c r="AL94">
        <v>14.403413499999999</v>
      </c>
      <c r="AM94">
        <v>14.781972959999999</v>
      </c>
    </row>
    <row r="95" spans="1:39" x14ac:dyDescent="0.25">
      <c r="A95" t="s">
        <v>100</v>
      </c>
      <c r="B95">
        <v>0.74823260869999997</v>
      </c>
      <c r="C95">
        <v>0.7546295408</v>
      </c>
      <c r="D95">
        <v>0.75662726930000002</v>
      </c>
      <c r="E95">
        <v>0.75482780989999998</v>
      </c>
      <c r="F95">
        <v>0.74788602059999998</v>
      </c>
      <c r="G95">
        <v>0.87599603169999996</v>
      </c>
      <c r="H95">
        <v>1.004411258</v>
      </c>
      <c r="I95">
        <v>1.126714121</v>
      </c>
      <c r="J95">
        <v>1.247492002</v>
      </c>
      <c r="K95">
        <v>1.368778853</v>
      </c>
      <c r="L95">
        <v>1.4889481250000001</v>
      </c>
      <c r="M95">
        <v>1.6026245290000001</v>
      </c>
      <c r="N95">
        <v>1.7001044750000001</v>
      </c>
      <c r="O95">
        <v>1.6910429570000001</v>
      </c>
      <c r="P95">
        <v>1.6640764669999999</v>
      </c>
      <c r="Q95">
        <v>1.6266957660000001</v>
      </c>
      <c r="R95">
        <v>1.5790582769999999</v>
      </c>
      <c r="S95">
        <v>1.521140868</v>
      </c>
      <c r="T95">
        <v>1.5001559289999999</v>
      </c>
      <c r="U95">
        <v>1.492437708</v>
      </c>
      <c r="V95">
        <v>1.4950688320000001</v>
      </c>
      <c r="W95">
        <v>1.505678201</v>
      </c>
      <c r="X95">
        <v>1.5216399899999999</v>
      </c>
      <c r="Y95">
        <v>1.5404431519999999</v>
      </c>
      <c r="Z95">
        <v>1.559869969</v>
      </c>
      <c r="AA95">
        <v>1.578038571</v>
      </c>
      <c r="AB95">
        <v>1.593392428</v>
      </c>
      <c r="AC95">
        <v>1.604674927</v>
      </c>
      <c r="AD95">
        <v>1.660404054</v>
      </c>
      <c r="AE95">
        <v>1.7057576029999999</v>
      </c>
      <c r="AF95">
        <v>1.7409776370000001</v>
      </c>
      <c r="AG95">
        <v>1.7695896289999999</v>
      </c>
      <c r="AH95">
        <v>1.7940019549999999</v>
      </c>
      <c r="AI95">
        <v>1.8156291229999999</v>
      </c>
      <c r="AJ95">
        <v>1.8353232829999999</v>
      </c>
      <c r="AK95">
        <v>1.8536505809999999</v>
      </c>
      <c r="AL95">
        <v>1.8710330589999999</v>
      </c>
      <c r="AM95">
        <v>1.887819259</v>
      </c>
    </row>
    <row r="96" spans="1:39" x14ac:dyDescent="0.25">
      <c r="A96" t="s">
        <v>101</v>
      </c>
      <c r="B96">
        <v>2.4028705899999999E-3</v>
      </c>
      <c r="C96">
        <v>4.6347877300000001E-3</v>
      </c>
      <c r="D96">
        <v>9.4973667000000008E-3</v>
      </c>
      <c r="E96">
        <v>1.94403584E-2</v>
      </c>
      <c r="F96">
        <v>3.9479752600000001E-2</v>
      </c>
      <c r="G96">
        <v>7.3844326200000004E-2</v>
      </c>
      <c r="H96">
        <v>0.13202345090000001</v>
      </c>
      <c r="I96">
        <v>0.23056824670000001</v>
      </c>
      <c r="J96">
        <v>0.39760046160000001</v>
      </c>
      <c r="K96">
        <v>0.67979361029999996</v>
      </c>
      <c r="L96">
        <v>1.152801097</v>
      </c>
      <c r="M96">
        <v>1.9352216790000001</v>
      </c>
      <c r="N96">
        <v>3.2033090290000001</v>
      </c>
      <c r="O96">
        <v>3.470348253</v>
      </c>
      <c r="P96">
        <v>3.5843252040000002</v>
      </c>
      <c r="Q96">
        <v>3.6680384539999999</v>
      </c>
      <c r="R96">
        <v>3.7322676590000001</v>
      </c>
      <c r="S96">
        <v>3.775787915</v>
      </c>
      <c r="T96">
        <v>4.1700486870000004</v>
      </c>
      <c r="U96">
        <v>4.669037221</v>
      </c>
      <c r="V96">
        <v>5.2573475939999996</v>
      </c>
      <c r="W96">
        <v>5.9416883560000002</v>
      </c>
      <c r="X96">
        <v>6.729954384</v>
      </c>
      <c r="Y96">
        <v>7.6294493000000001</v>
      </c>
      <c r="Z96">
        <v>8.6468780299999999</v>
      </c>
      <c r="AA96">
        <v>9.7883188969999999</v>
      </c>
      <c r="AB96">
        <v>11.059077459999999</v>
      </c>
      <c r="AC96">
        <v>12.4634713</v>
      </c>
      <c r="AD96">
        <v>13.29427495</v>
      </c>
      <c r="AE96">
        <v>13.96102275</v>
      </c>
      <c r="AF96">
        <v>14.55563555</v>
      </c>
      <c r="AG96">
        <v>15.113967110000001</v>
      </c>
      <c r="AH96">
        <v>15.65518301</v>
      </c>
      <c r="AI96">
        <v>16.190311779999998</v>
      </c>
      <c r="AJ96">
        <v>16.72613239</v>
      </c>
      <c r="AK96">
        <v>17.26729886</v>
      </c>
      <c r="AL96">
        <v>17.817447739999999</v>
      </c>
      <c r="AM96">
        <v>18.379779079999999</v>
      </c>
    </row>
    <row r="97" spans="1:39" x14ac:dyDescent="0.25">
      <c r="A97" t="s">
        <v>102</v>
      </c>
      <c r="B97">
        <v>18.786700339999999</v>
      </c>
      <c r="C97">
        <v>24.394175690000001</v>
      </c>
      <c r="D97">
        <v>32.495764829999999</v>
      </c>
      <c r="E97">
        <v>43.315090470000001</v>
      </c>
      <c r="F97">
        <v>57.420073309999999</v>
      </c>
      <c r="G97">
        <v>67.398974129999999</v>
      </c>
      <c r="H97">
        <v>75.135746209999894</v>
      </c>
      <c r="I97">
        <v>81.658835949999997</v>
      </c>
      <c r="J97">
        <v>87.533411659999999</v>
      </c>
      <c r="K97">
        <v>92.965660810000003</v>
      </c>
      <c r="L97">
        <v>97.893264310000006</v>
      </c>
      <c r="M97">
        <v>102.029404</v>
      </c>
      <c r="N97">
        <v>104.86205219999999</v>
      </c>
      <c r="O97">
        <v>104.3359013</v>
      </c>
      <c r="P97">
        <v>103.1503111</v>
      </c>
      <c r="Q97">
        <v>101.5198039</v>
      </c>
      <c r="R97">
        <v>99.460523629999997</v>
      </c>
      <c r="S97">
        <v>96.991751719999996</v>
      </c>
      <c r="T97">
        <v>96.601943180000006</v>
      </c>
      <c r="U97">
        <v>96.747786559999994</v>
      </c>
      <c r="V97">
        <v>97.24176353</v>
      </c>
      <c r="W97">
        <v>97.974806209999997</v>
      </c>
      <c r="X97">
        <v>98.835121619999995</v>
      </c>
      <c r="Y97">
        <v>99.718083440000001</v>
      </c>
      <c r="Z97">
        <v>100.53283740000001</v>
      </c>
      <c r="AA97">
        <v>101.20366060000001</v>
      </c>
      <c r="AB97">
        <v>101.6691507</v>
      </c>
      <c r="AC97">
        <v>101.8808725</v>
      </c>
      <c r="AD97">
        <v>55.201942789999997</v>
      </c>
      <c r="AE97">
        <v>27.796430059999999</v>
      </c>
      <c r="AF97">
        <v>13.834022920000001</v>
      </c>
      <c r="AG97">
        <v>6.87211163</v>
      </c>
      <c r="AH97">
        <v>3.4157175789999998</v>
      </c>
      <c r="AI97">
        <v>1.703053154</v>
      </c>
      <c r="AJ97">
        <v>0.85575850659999997</v>
      </c>
      <c r="AK97">
        <v>0.43809566649999998</v>
      </c>
      <c r="AL97">
        <v>0.23155563409999999</v>
      </c>
      <c r="AM97">
        <v>0.133841661</v>
      </c>
    </row>
    <row r="98" spans="1:39" x14ac:dyDescent="0.25">
      <c r="A98" t="s">
        <v>103</v>
      </c>
      <c r="B98">
        <v>11.05650142</v>
      </c>
      <c r="C98">
        <v>12.05545513</v>
      </c>
      <c r="D98">
        <v>13.220356689999999</v>
      </c>
      <c r="E98">
        <v>14.47729374</v>
      </c>
      <c r="F98">
        <v>15.77601466</v>
      </c>
      <c r="G98">
        <v>17.365420660000002</v>
      </c>
      <c r="H98">
        <v>18.41150979</v>
      </c>
      <c r="I98">
        <v>19.061127819999999</v>
      </c>
      <c r="J98">
        <v>19.468191600000001</v>
      </c>
      <c r="K98">
        <v>19.702087939999998</v>
      </c>
      <c r="L98">
        <v>19.76963113</v>
      </c>
      <c r="M98">
        <v>19.635460219999999</v>
      </c>
      <c r="N98">
        <v>19.231668389999999</v>
      </c>
      <c r="O98">
        <v>18.953781200000002</v>
      </c>
      <c r="P98">
        <v>18.636457759999999</v>
      </c>
      <c r="Q98">
        <v>18.24981841</v>
      </c>
      <c r="R98">
        <v>17.790668700000001</v>
      </c>
      <c r="S98">
        <v>17.262866800000001</v>
      </c>
      <c r="T98">
        <v>15.81697906</v>
      </c>
      <c r="U98">
        <v>14.45355196</v>
      </c>
      <c r="V98">
        <v>13.244439549999999</v>
      </c>
      <c r="W98">
        <v>12.165455590000001</v>
      </c>
      <c r="X98">
        <v>11.18862577</v>
      </c>
      <c r="Y98">
        <v>10.292256070000001</v>
      </c>
      <c r="Z98">
        <v>9.4609440379999903</v>
      </c>
      <c r="AA98">
        <v>8.6842139950000004</v>
      </c>
      <c r="AB98">
        <v>7.9551597220000003</v>
      </c>
      <c r="AC98">
        <v>7.2693527690000002</v>
      </c>
      <c r="AD98">
        <v>6.2119541939999996</v>
      </c>
      <c r="AE98">
        <v>5.2230905600000002</v>
      </c>
      <c r="AF98">
        <v>4.3621004939999999</v>
      </c>
      <c r="AG98">
        <v>3.6302293159999999</v>
      </c>
      <c r="AH98">
        <v>3.0153568709999998</v>
      </c>
      <c r="AI98">
        <v>2.5020807409999999</v>
      </c>
      <c r="AJ98">
        <v>2.075218155</v>
      </c>
      <c r="AK98">
        <v>1.721054992</v>
      </c>
      <c r="AL98">
        <v>1.4276707870000001</v>
      </c>
      <c r="AM98">
        <v>1.1849067470000001</v>
      </c>
    </row>
    <row r="99" spans="1:39" x14ac:dyDescent="0.25">
      <c r="A99" t="s">
        <v>104</v>
      </c>
      <c r="B99" s="11">
        <v>7.0719006999999997E-5</v>
      </c>
      <c r="C99">
        <v>3.4454798099999999E-4</v>
      </c>
      <c r="D99">
        <v>2.07409875E-3</v>
      </c>
      <c r="E99">
        <v>1.29326748E-2</v>
      </c>
      <c r="F99">
        <v>8.0249190200000001E-2</v>
      </c>
      <c r="G99">
        <v>0.115342641</v>
      </c>
      <c r="H99">
        <v>0.13682206869999999</v>
      </c>
      <c r="I99">
        <v>0.15606559380000001</v>
      </c>
      <c r="J99">
        <v>0.17544816069999999</v>
      </c>
      <c r="K99">
        <v>0.1954555006</v>
      </c>
      <c r="L99">
        <v>0.2158398003</v>
      </c>
      <c r="M99">
        <v>0.23572870260000001</v>
      </c>
      <c r="N99">
        <v>0.25351784820000001</v>
      </c>
      <c r="O99">
        <v>0.25115451950000001</v>
      </c>
      <c r="P99">
        <v>0.245323705</v>
      </c>
      <c r="Q99">
        <v>0.23736735079999999</v>
      </c>
      <c r="R99">
        <v>0.2272501797</v>
      </c>
      <c r="S99">
        <v>0.2149470745</v>
      </c>
      <c r="T99">
        <v>0.19485663919999999</v>
      </c>
      <c r="U99">
        <v>0.17765210140000001</v>
      </c>
      <c r="V99">
        <v>0.16372859319999999</v>
      </c>
      <c r="W99">
        <v>0.15233139070000001</v>
      </c>
      <c r="X99">
        <v>0.14270713309999999</v>
      </c>
      <c r="Y99">
        <v>0.13426156489999999</v>
      </c>
      <c r="Z99">
        <v>0.12656072230000001</v>
      </c>
      <c r="AA99">
        <v>0.1193034452</v>
      </c>
      <c r="AB99">
        <v>0.1122921039</v>
      </c>
      <c r="AC99">
        <v>0.1054075639</v>
      </c>
      <c r="AD99">
        <v>0.1059145661</v>
      </c>
      <c r="AE99">
        <v>0.1060820879</v>
      </c>
      <c r="AF99">
        <v>0.1056070628</v>
      </c>
      <c r="AG99">
        <v>0.1047165984</v>
      </c>
      <c r="AH99">
        <v>0.1035769802</v>
      </c>
      <c r="AI99">
        <v>0.10228079079999999</v>
      </c>
      <c r="AJ99">
        <v>0.10088032750000001</v>
      </c>
      <c r="AK99">
        <v>9.9409022700000002E-2</v>
      </c>
      <c r="AL99">
        <v>9.7891462600000007E-2</v>
      </c>
      <c r="AM99">
        <v>9.6347726199999997E-2</v>
      </c>
    </row>
    <row r="100" spans="1:39" x14ac:dyDescent="0.25">
      <c r="A100" t="s">
        <v>105</v>
      </c>
      <c r="B100">
        <v>1.454606002</v>
      </c>
      <c r="C100">
        <v>1.44579115</v>
      </c>
      <c r="D100">
        <v>1.4286849049999999</v>
      </c>
      <c r="E100">
        <v>1.405754146</v>
      </c>
      <c r="F100">
        <v>1.3735099449999999</v>
      </c>
      <c r="G100">
        <v>1.46553322</v>
      </c>
      <c r="H100">
        <v>1.5153862819999999</v>
      </c>
      <c r="I100">
        <v>1.529936229</v>
      </c>
      <c r="J100">
        <v>1.5231801389999999</v>
      </c>
      <c r="K100">
        <v>1.501550473</v>
      </c>
      <c r="L100">
        <v>1.4660374949999999</v>
      </c>
      <c r="M100">
        <v>1.4145272440000001</v>
      </c>
      <c r="N100">
        <v>1.3430688390000001</v>
      </c>
      <c r="O100">
        <v>1.312609025</v>
      </c>
      <c r="P100">
        <v>1.2792186800000001</v>
      </c>
      <c r="Q100">
        <v>1.235973776</v>
      </c>
      <c r="R100">
        <v>1.181668511</v>
      </c>
      <c r="S100">
        <v>1.116505783</v>
      </c>
      <c r="T100">
        <v>1.0823729769999999</v>
      </c>
      <c r="U100">
        <v>1.0633601690000001</v>
      </c>
      <c r="V100">
        <v>1.056985185</v>
      </c>
      <c r="W100">
        <v>1.060541628</v>
      </c>
      <c r="X100">
        <v>1.071104856</v>
      </c>
      <c r="Y100">
        <v>1.0859631750000001</v>
      </c>
      <c r="Z100">
        <v>1.102765955</v>
      </c>
      <c r="AA100">
        <v>1.1195388100000001</v>
      </c>
      <c r="AB100">
        <v>1.1346580959999999</v>
      </c>
      <c r="AC100">
        <v>1.146818618</v>
      </c>
      <c r="AD100">
        <v>1.191446612</v>
      </c>
      <c r="AE100">
        <v>1.2286584039999999</v>
      </c>
      <c r="AF100">
        <v>1.2587177949999999</v>
      </c>
      <c r="AG100">
        <v>1.2841830990000001</v>
      </c>
      <c r="AH100">
        <v>1.3067646900000001</v>
      </c>
      <c r="AI100">
        <v>1.327426029</v>
      </c>
      <c r="AJ100">
        <v>1.3467229039999999</v>
      </c>
      <c r="AK100">
        <v>1.36501838</v>
      </c>
      <c r="AL100">
        <v>1.382588044</v>
      </c>
      <c r="AM100">
        <v>1.3996686380000001</v>
      </c>
    </row>
    <row r="101" spans="1:39" x14ac:dyDescent="0.25">
      <c r="A101" t="s">
        <v>106</v>
      </c>
      <c r="B101">
        <v>344.32535730000001</v>
      </c>
      <c r="C101">
        <v>343.9884917</v>
      </c>
      <c r="D101">
        <v>340.96077530000002</v>
      </c>
      <c r="E101">
        <v>336.18906920000001</v>
      </c>
      <c r="F101">
        <v>329.43063860000001</v>
      </c>
      <c r="G101">
        <v>352.59849100000002</v>
      </c>
      <c r="H101">
        <v>366.99382919999999</v>
      </c>
      <c r="I101">
        <v>373.64297959999999</v>
      </c>
      <c r="J101">
        <v>375.52493229999999</v>
      </c>
      <c r="K101">
        <v>374.06927560000003</v>
      </c>
      <c r="L101">
        <v>369.49478920000001</v>
      </c>
      <c r="M101">
        <v>361.25161980000001</v>
      </c>
      <c r="N101">
        <v>348.25042450000001</v>
      </c>
      <c r="O101">
        <v>330.68845279999999</v>
      </c>
      <c r="P101">
        <v>312.67467620000002</v>
      </c>
      <c r="Q101">
        <v>294.47090470000001</v>
      </c>
      <c r="R101">
        <v>276.1606549</v>
      </c>
      <c r="S101">
        <v>257.8660605</v>
      </c>
      <c r="T101">
        <v>249.74143330000001</v>
      </c>
      <c r="U101">
        <v>243.62099850000001</v>
      </c>
      <c r="V101">
        <v>238.54772729999999</v>
      </c>
      <c r="W101">
        <v>234.14902570000001</v>
      </c>
      <c r="X101">
        <v>230.11363069999999</v>
      </c>
      <c r="Y101">
        <v>226.1804937</v>
      </c>
      <c r="Z101">
        <v>222.14552230000001</v>
      </c>
      <c r="AA101">
        <v>217.85826069999999</v>
      </c>
      <c r="AB101">
        <v>213.21443439999999</v>
      </c>
      <c r="AC101">
        <v>208.14817249999999</v>
      </c>
      <c r="AD101">
        <v>156.87150579999999</v>
      </c>
      <c r="AE101">
        <v>114.0614441</v>
      </c>
      <c r="AF101">
        <v>82.271795920000002</v>
      </c>
      <c r="AG101">
        <v>59.190574320000003</v>
      </c>
      <c r="AH101">
        <v>42.569558049999998</v>
      </c>
      <c r="AI101">
        <v>30.648111889999999</v>
      </c>
      <c r="AJ101">
        <v>22.114380839999999</v>
      </c>
      <c r="AK101">
        <v>16.011209579999999</v>
      </c>
      <c r="AL101">
        <v>11.647652109999999</v>
      </c>
      <c r="AM101">
        <v>8.5280738379999903</v>
      </c>
    </row>
    <row r="102" spans="1:39" x14ac:dyDescent="0.25">
      <c r="A102" t="s">
        <v>107</v>
      </c>
      <c r="B102">
        <v>1654.8800980000001</v>
      </c>
      <c r="C102">
        <v>1723.3166220000001</v>
      </c>
      <c r="D102">
        <v>1790.0034900000001</v>
      </c>
      <c r="E102">
        <v>1851.422726</v>
      </c>
      <c r="F102">
        <v>1903.4099269999999</v>
      </c>
      <c r="G102">
        <v>2077.4679719999999</v>
      </c>
      <c r="H102">
        <v>2197.1999879999998</v>
      </c>
      <c r="I102">
        <v>2271.5823959999998</v>
      </c>
      <c r="J102">
        <v>2317.7165580000001</v>
      </c>
      <c r="K102">
        <v>2343.5154250000001</v>
      </c>
      <c r="L102">
        <v>2349.5926079999999</v>
      </c>
      <c r="M102">
        <v>2331.612842</v>
      </c>
      <c r="N102">
        <v>2281.4361829999998</v>
      </c>
      <c r="O102">
        <v>2322.5099959999998</v>
      </c>
      <c r="P102">
        <v>2367.513508</v>
      </c>
      <c r="Q102">
        <v>2404.894155</v>
      </c>
      <c r="R102">
        <v>2432.3690879999999</v>
      </c>
      <c r="S102">
        <v>2449.150729</v>
      </c>
      <c r="T102">
        <v>2437.5182479999999</v>
      </c>
      <c r="U102">
        <v>2431.028515</v>
      </c>
      <c r="V102">
        <v>2432.3545349999999</v>
      </c>
      <c r="W102">
        <v>2439.4283009999999</v>
      </c>
      <c r="X102">
        <v>2449.4749879999999</v>
      </c>
      <c r="Y102">
        <v>2459.885096</v>
      </c>
      <c r="Z102">
        <v>2468.4329269999998</v>
      </c>
      <c r="AA102">
        <v>2473.305378</v>
      </c>
      <c r="AB102">
        <v>2473.0722110000002</v>
      </c>
      <c r="AC102">
        <v>2466.643877</v>
      </c>
      <c r="AD102">
        <v>2599.1103739999999</v>
      </c>
      <c r="AE102">
        <v>2729.0982979999999</v>
      </c>
      <c r="AF102">
        <v>2849.3945650000001</v>
      </c>
      <c r="AG102">
        <v>2963.8998080000001</v>
      </c>
      <c r="AH102">
        <v>3075.8087580000001</v>
      </c>
      <c r="AI102">
        <v>3187.0970349999998</v>
      </c>
      <c r="AJ102">
        <v>3299.00315</v>
      </c>
      <c r="AK102">
        <v>3412.3883519999999</v>
      </c>
      <c r="AL102">
        <v>3527.937606</v>
      </c>
      <c r="AM102">
        <v>3646.2688419999999</v>
      </c>
    </row>
    <row r="103" spans="1:39" x14ac:dyDescent="0.25">
      <c r="A103" t="s">
        <v>108</v>
      </c>
      <c r="B103">
        <v>5.531089014</v>
      </c>
      <c r="C103">
        <v>6.3430234710000004</v>
      </c>
      <c r="D103">
        <v>7.3791304340000003</v>
      </c>
      <c r="E103">
        <v>8.5963609160000001</v>
      </c>
      <c r="F103">
        <v>9.9702533790000007</v>
      </c>
      <c r="G103">
        <v>7.1238130579999996</v>
      </c>
      <c r="H103">
        <v>4.6469382420000001</v>
      </c>
      <c r="I103">
        <v>2.9385906319999999</v>
      </c>
      <c r="J103">
        <v>1.828794136</v>
      </c>
      <c r="K103">
        <v>1.125716771</v>
      </c>
      <c r="L103">
        <v>0.68591923290000001</v>
      </c>
      <c r="M103">
        <v>0.41347952970000001</v>
      </c>
      <c r="N103">
        <v>0.24567896080000001</v>
      </c>
      <c r="O103">
        <v>0.21684745759999999</v>
      </c>
      <c r="P103">
        <v>0.19919869170000001</v>
      </c>
      <c r="Q103">
        <v>0.18334067849999999</v>
      </c>
      <c r="R103">
        <v>0.16836439819999999</v>
      </c>
      <c r="S103">
        <v>0.15417171669999999</v>
      </c>
      <c r="T103">
        <v>0.16758893999999999</v>
      </c>
      <c r="U103">
        <v>0.1862596967</v>
      </c>
      <c r="V103">
        <v>0.20827084609999999</v>
      </c>
      <c r="W103">
        <v>0.23365731209999999</v>
      </c>
      <c r="X103">
        <v>0.2626263479</v>
      </c>
      <c r="Y103">
        <v>0.29537895240000001</v>
      </c>
      <c r="Z103">
        <v>0.3320982267</v>
      </c>
      <c r="AA103">
        <v>0.37294947919999999</v>
      </c>
      <c r="AB103">
        <v>0.418077961</v>
      </c>
      <c r="AC103">
        <v>0.46760472819999999</v>
      </c>
      <c r="AD103">
        <v>0.51980283869999999</v>
      </c>
      <c r="AE103">
        <v>0.5732047603</v>
      </c>
      <c r="AF103">
        <v>0.62926770219999995</v>
      </c>
      <c r="AG103">
        <v>0.68922970169999997</v>
      </c>
      <c r="AH103">
        <v>0.75398751230000005</v>
      </c>
      <c r="AI103">
        <v>0.82422158779999999</v>
      </c>
      <c r="AJ103">
        <v>0.90051121670000001</v>
      </c>
      <c r="AK103">
        <v>0.98341125139999996</v>
      </c>
      <c r="AL103">
        <v>1.0734995629999999</v>
      </c>
      <c r="AM103">
        <v>1.1714085460000001</v>
      </c>
    </row>
    <row r="104" spans="1:39" x14ac:dyDescent="0.25">
      <c r="A104" t="s">
        <v>109</v>
      </c>
      <c r="B104" s="11">
        <v>127.6313988</v>
      </c>
      <c r="C104">
        <v>122.58462280000001</v>
      </c>
      <c r="D104">
        <v>117.2675563</v>
      </c>
      <c r="E104">
        <v>112.29000480000001</v>
      </c>
      <c r="F104">
        <v>107.2463204</v>
      </c>
      <c r="G104">
        <v>57.49889795</v>
      </c>
      <c r="H104">
        <v>27.883837849999999</v>
      </c>
      <c r="I104">
        <v>13.115292889999999</v>
      </c>
      <c r="J104">
        <v>6.0940863800000002</v>
      </c>
      <c r="K104">
        <v>2.8270710760000002</v>
      </c>
      <c r="L104">
        <v>1.3269002409999999</v>
      </c>
      <c r="M104">
        <v>0.64459512389999996</v>
      </c>
      <c r="N104">
        <v>0.33872206939999999</v>
      </c>
      <c r="O104">
        <v>0.31413479890000001</v>
      </c>
      <c r="P104">
        <v>0.30879682190000002</v>
      </c>
      <c r="Q104">
        <v>0.30502754739999999</v>
      </c>
      <c r="R104">
        <v>0.30107293029999999</v>
      </c>
      <c r="S104">
        <v>0.29675660100000001</v>
      </c>
      <c r="T104">
        <v>0.29699561460000001</v>
      </c>
      <c r="U104">
        <v>0.29857978359999998</v>
      </c>
      <c r="V104">
        <v>0.30110802619999999</v>
      </c>
      <c r="W104">
        <v>0.3043284389</v>
      </c>
      <c r="X104">
        <v>0.30797926460000002</v>
      </c>
      <c r="Y104">
        <v>0.3118164262</v>
      </c>
      <c r="Z104">
        <v>0.31563037309999997</v>
      </c>
      <c r="AA104">
        <v>0.31924972309999999</v>
      </c>
      <c r="AB104">
        <v>0.32253922709999999</v>
      </c>
      <c r="AC104">
        <v>0.32539609409999998</v>
      </c>
      <c r="AD104">
        <v>0.33480579389999998</v>
      </c>
      <c r="AE104">
        <v>0.3440443607</v>
      </c>
      <c r="AF104">
        <v>0.35309213099999998</v>
      </c>
      <c r="AG104">
        <v>0.36228202910000001</v>
      </c>
      <c r="AH104">
        <v>0.37179488630000002</v>
      </c>
      <c r="AI104">
        <v>0.38169900550000002</v>
      </c>
      <c r="AJ104">
        <v>0.39201017760000001</v>
      </c>
      <c r="AK104">
        <v>0.40272756580000002</v>
      </c>
      <c r="AL104">
        <v>0.4138519779</v>
      </c>
      <c r="AM104">
        <v>0.42539479749999998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1067532.8419999999</v>
      </c>
      <c r="D109">
        <v>1422072.9010000001</v>
      </c>
      <c r="E109">
        <v>1895545.9790000001</v>
      </c>
      <c r="F109">
        <v>2512805.304</v>
      </c>
      <c r="G109">
        <v>2949499.8859999999</v>
      </c>
      <c r="H109">
        <v>3288074.8960000002</v>
      </c>
      <c r="I109">
        <v>3573536.9920000001</v>
      </c>
      <c r="J109">
        <v>3830618.9530000002</v>
      </c>
      <c r="K109">
        <v>4068343.91</v>
      </c>
      <c r="L109">
        <v>4283984.67</v>
      </c>
      <c r="M109">
        <v>4464989.5530000003</v>
      </c>
      <c r="N109">
        <v>4588951.3169999998</v>
      </c>
      <c r="O109">
        <v>4565926.0089999996</v>
      </c>
      <c r="P109">
        <v>4514042.4579999996</v>
      </c>
      <c r="Q109">
        <v>4442688.5389999999</v>
      </c>
      <c r="R109">
        <v>4352570.7460000003</v>
      </c>
      <c r="S109">
        <v>4244532.8629999999</v>
      </c>
      <c r="T109">
        <v>4227474.1430000002</v>
      </c>
      <c r="U109">
        <v>4233856.51</v>
      </c>
      <c r="V109">
        <v>4255473.8279999997</v>
      </c>
      <c r="W109">
        <v>4287553.0889999997</v>
      </c>
      <c r="X109">
        <v>4325202.0329999998</v>
      </c>
      <c r="Y109">
        <v>4363842.0240000002</v>
      </c>
      <c r="Z109">
        <v>4399497.1169999996</v>
      </c>
      <c r="AA109">
        <v>4428853.5420000004</v>
      </c>
      <c r="AB109">
        <v>4449224.2230000002</v>
      </c>
      <c r="AC109">
        <v>4458489.551</v>
      </c>
      <c r="AD109">
        <v>2415735.9380000001</v>
      </c>
      <c r="AE109">
        <v>1216421.5900000001</v>
      </c>
      <c r="AF109">
        <v>605401.63320000004</v>
      </c>
      <c r="AG109">
        <v>300735.91960000002</v>
      </c>
      <c r="AH109">
        <v>149477.9222</v>
      </c>
      <c r="AI109">
        <v>74528.657860000007</v>
      </c>
      <c r="AJ109">
        <v>37449.525750000001</v>
      </c>
      <c r="AK109">
        <v>19171.851429999999</v>
      </c>
      <c r="AL109">
        <v>10133.289489999999</v>
      </c>
      <c r="AM109">
        <v>5857.150928</v>
      </c>
    </row>
    <row r="110" spans="1:39" x14ac:dyDescent="0.25">
      <c r="A110" t="s">
        <v>115</v>
      </c>
      <c r="B110">
        <v>483852.31530000002</v>
      </c>
      <c r="C110">
        <v>527568.31980000006</v>
      </c>
      <c r="D110">
        <v>578546.49959999998</v>
      </c>
      <c r="E110">
        <v>633552.31700000004</v>
      </c>
      <c r="F110">
        <v>690386.67209999997</v>
      </c>
      <c r="G110">
        <v>759941.92669999995</v>
      </c>
      <c r="H110">
        <v>805720.66159999999</v>
      </c>
      <c r="I110">
        <v>834149.11040000001</v>
      </c>
      <c r="J110">
        <v>851962.95109999995</v>
      </c>
      <c r="K110">
        <v>862198.67409999995</v>
      </c>
      <c r="L110">
        <v>865154.48529999994</v>
      </c>
      <c r="M110">
        <v>859282.92550000001</v>
      </c>
      <c r="N110">
        <v>841612.27150000003</v>
      </c>
      <c r="O110">
        <v>829451.43030000001</v>
      </c>
      <c r="P110">
        <v>815564.78780000005</v>
      </c>
      <c r="Q110">
        <v>798644.75719999999</v>
      </c>
      <c r="R110">
        <v>778551.54280000005</v>
      </c>
      <c r="S110">
        <v>755453.98609999998</v>
      </c>
      <c r="T110">
        <v>692179.34730000002</v>
      </c>
      <c r="U110">
        <v>632513.33409999998</v>
      </c>
      <c r="V110">
        <v>579600.40830000001</v>
      </c>
      <c r="W110">
        <v>532382.13699999999</v>
      </c>
      <c r="X110">
        <v>489634.31359999999</v>
      </c>
      <c r="Y110">
        <v>450407.56939999998</v>
      </c>
      <c r="Z110">
        <v>414027.86499999999</v>
      </c>
      <c r="AA110">
        <v>380036.76640000002</v>
      </c>
      <c r="AB110">
        <v>348132.04499999998</v>
      </c>
      <c r="AC110">
        <v>318119.90379999997</v>
      </c>
      <c r="AD110">
        <v>271846.24729999999</v>
      </c>
      <c r="AE110">
        <v>228571.8026</v>
      </c>
      <c r="AF110">
        <v>190893.33439999999</v>
      </c>
      <c r="AG110">
        <v>158865.34020000001</v>
      </c>
      <c r="AH110">
        <v>131957.42009999999</v>
      </c>
      <c r="AI110">
        <v>109495.53690000001</v>
      </c>
      <c r="AJ110">
        <v>90815.265209999998</v>
      </c>
      <c r="AK110">
        <v>75316.450549999994</v>
      </c>
      <c r="AL110">
        <v>62477.432009999997</v>
      </c>
      <c r="AM110">
        <v>51853.64256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34419375.469999999</v>
      </c>
      <c r="D113">
        <v>34116423.159999996</v>
      </c>
      <c r="E113">
        <v>33638967.810000002</v>
      </c>
      <c r="F113">
        <v>32962721.469999999</v>
      </c>
      <c r="G113">
        <v>35280889.170000002</v>
      </c>
      <c r="H113">
        <v>36721281.979999997</v>
      </c>
      <c r="I113">
        <v>37386593.780000001</v>
      </c>
      <c r="J113">
        <v>37574901.350000001</v>
      </c>
      <c r="K113">
        <v>37429248.829999998</v>
      </c>
      <c r="L113">
        <v>36971527.219999999</v>
      </c>
      <c r="M113">
        <v>36146718.399999999</v>
      </c>
      <c r="N113">
        <v>34845823.07</v>
      </c>
      <c r="O113">
        <v>33088577.949999999</v>
      </c>
      <c r="P113">
        <v>31286125.370000001</v>
      </c>
      <c r="Q113">
        <v>29464661.98</v>
      </c>
      <c r="R113">
        <v>27632544.41</v>
      </c>
      <c r="S113">
        <v>25801993.300000001</v>
      </c>
      <c r="T113">
        <v>24989045.77</v>
      </c>
      <c r="U113">
        <v>24376637.07</v>
      </c>
      <c r="V113">
        <v>23869007.219999999</v>
      </c>
      <c r="W113">
        <v>23428874.579999998</v>
      </c>
      <c r="X113">
        <v>23025094.289999999</v>
      </c>
      <c r="Y113">
        <v>22631545.890000001</v>
      </c>
      <c r="Z113">
        <v>22227807.98</v>
      </c>
      <c r="AA113">
        <v>21798825.989999998</v>
      </c>
      <c r="AB113">
        <v>21334166.260000002</v>
      </c>
      <c r="AC113">
        <v>20827237.760000002</v>
      </c>
      <c r="AD113">
        <v>15696511.699999999</v>
      </c>
      <c r="AE113">
        <v>11412950.890000001</v>
      </c>
      <c r="AF113">
        <v>8232089.2709999997</v>
      </c>
      <c r="AG113">
        <v>5922589.7120000003</v>
      </c>
      <c r="AH113">
        <v>4259496.71</v>
      </c>
      <c r="AI113">
        <v>3066642.4160000002</v>
      </c>
      <c r="AJ113">
        <v>2212761.375</v>
      </c>
      <c r="AK113">
        <v>1602075.67</v>
      </c>
      <c r="AL113">
        <v>1165457.7050000001</v>
      </c>
      <c r="AM113">
        <v>853314.31480000005</v>
      </c>
    </row>
    <row r="114" spans="1:39" x14ac:dyDescent="0.25">
      <c r="A114" t="s">
        <v>119</v>
      </c>
      <c r="B114">
        <v>56591382.229999997</v>
      </c>
      <c r="C114">
        <v>58931683.200000003</v>
      </c>
      <c r="D114">
        <v>61212151.740000002</v>
      </c>
      <c r="E114">
        <v>63312484.859999999</v>
      </c>
      <c r="F114">
        <v>65090273.829999998</v>
      </c>
      <c r="G114">
        <v>71042478.670000002</v>
      </c>
      <c r="H114">
        <v>75136914.459999904</v>
      </c>
      <c r="I114">
        <v>77680544.829999998</v>
      </c>
      <c r="J114">
        <v>79258179.370000005</v>
      </c>
      <c r="K114">
        <v>80140414.590000004</v>
      </c>
      <c r="L114">
        <v>80348234</v>
      </c>
      <c r="M114">
        <v>79733385.969999999</v>
      </c>
      <c r="N114">
        <v>78017511.480000004</v>
      </c>
      <c r="O114">
        <v>79422098.959999904</v>
      </c>
      <c r="P114">
        <v>80961069.030000001</v>
      </c>
      <c r="Q114">
        <v>82239362.540000007</v>
      </c>
      <c r="R114">
        <v>83178913.670000002</v>
      </c>
      <c r="S114">
        <v>83752789.829999998</v>
      </c>
      <c r="T114">
        <v>83354997.769999996</v>
      </c>
      <c r="U114">
        <v>83133070.540000007</v>
      </c>
      <c r="V114">
        <v>83178415.980000004</v>
      </c>
      <c r="W114">
        <v>83420315.219999999</v>
      </c>
      <c r="X114">
        <v>83763878.400000006</v>
      </c>
      <c r="Y114">
        <v>84119869.409999996</v>
      </c>
      <c r="Z114">
        <v>84412176.739999995</v>
      </c>
      <c r="AA114">
        <v>84578798.290000007</v>
      </c>
      <c r="AB114">
        <v>84570824.760000005</v>
      </c>
      <c r="AC114">
        <v>84350997.180000007</v>
      </c>
      <c r="AD114">
        <v>88880909.760000005</v>
      </c>
      <c r="AE114">
        <v>93326063.370000005</v>
      </c>
      <c r="AF114">
        <v>97439794.680000007</v>
      </c>
      <c r="AG114">
        <v>101355492.2</v>
      </c>
      <c r="AH114">
        <v>105182405.2</v>
      </c>
      <c r="AI114">
        <v>108988093.3</v>
      </c>
      <c r="AJ114">
        <v>112814909.40000001</v>
      </c>
      <c r="AK114">
        <v>116692305.3</v>
      </c>
      <c r="AL114">
        <v>120643704.5</v>
      </c>
      <c r="AM114">
        <v>124690238.3</v>
      </c>
    </row>
    <row r="115" spans="1:39" x14ac:dyDescent="0.25">
      <c r="A115" t="s">
        <v>120</v>
      </c>
      <c r="B115">
        <v>1083848.0830000001</v>
      </c>
      <c r="C115">
        <v>1242951.2180000001</v>
      </c>
      <c r="D115">
        <v>1445982.22</v>
      </c>
      <c r="E115">
        <v>1684505.3970000001</v>
      </c>
      <c r="F115">
        <v>1953727.3729999999</v>
      </c>
      <c r="G115">
        <v>1395951.34</v>
      </c>
      <c r="H115">
        <v>910593.75300000003</v>
      </c>
      <c r="I115">
        <v>575833.40520000004</v>
      </c>
      <c r="J115">
        <v>358362.52370000002</v>
      </c>
      <c r="K115">
        <v>220590.54930000001</v>
      </c>
      <c r="L115">
        <v>134409.74160000001</v>
      </c>
      <c r="M115">
        <v>81023.645489999995</v>
      </c>
      <c r="N115">
        <v>48142.177779999998</v>
      </c>
      <c r="O115">
        <v>42492.482150000003</v>
      </c>
      <c r="P115">
        <v>39034.106939999998</v>
      </c>
      <c r="Q115">
        <v>35926.63983</v>
      </c>
      <c r="R115">
        <v>32991.953249999999</v>
      </c>
      <c r="S115">
        <v>30210.81727</v>
      </c>
      <c r="T115">
        <v>32839.99783</v>
      </c>
      <c r="U115">
        <v>36498.637909999998</v>
      </c>
      <c r="V115">
        <v>40811.846749999997</v>
      </c>
      <c r="W115">
        <v>45786.467909999999</v>
      </c>
      <c r="X115">
        <v>51463.113839999998</v>
      </c>
      <c r="Y115">
        <v>57881.171399999999</v>
      </c>
      <c r="Z115">
        <v>65076.520250000001</v>
      </c>
      <c r="AA115">
        <v>73081.553530000005</v>
      </c>
      <c r="AB115">
        <v>81924.734030000007</v>
      </c>
      <c r="AC115">
        <v>91629.783349999998</v>
      </c>
      <c r="AD115">
        <v>101858.2974</v>
      </c>
      <c r="AE115">
        <v>112322.70510000001</v>
      </c>
      <c r="AF115">
        <v>123308.55469999999</v>
      </c>
      <c r="AG115">
        <v>135058.4467</v>
      </c>
      <c r="AH115">
        <v>147748.1048</v>
      </c>
      <c r="AI115">
        <v>161510.86799999999</v>
      </c>
      <c r="AJ115">
        <v>176460.25099999999</v>
      </c>
      <c r="AK115">
        <v>192704.98019999999</v>
      </c>
      <c r="AL115">
        <v>210358.29300000001</v>
      </c>
      <c r="AM115">
        <v>229544.1103</v>
      </c>
    </row>
    <row r="116" spans="1:39" x14ac:dyDescent="0.25">
      <c r="A116" t="s">
        <v>121</v>
      </c>
      <c r="B116">
        <v>32532501.420000002</v>
      </c>
      <c r="C116">
        <v>31246107.559999999</v>
      </c>
      <c r="D116">
        <v>29890818.23</v>
      </c>
      <c r="E116">
        <v>28622069.289999999</v>
      </c>
      <c r="F116">
        <v>27336463.460000001</v>
      </c>
      <c r="G116">
        <v>14656134.75</v>
      </c>
      <c r="H116">
        <v>7107428.1339999996</v>
      </c>
      <c r="I116">
        <v>3343011.8969999999</v>
      </c>
      <c r="J116">
        <v>1553347.183</v>
      </c>
      <c r="K116">
        <v>720603.97880000004</v>
      </c>
      <c r="L116">
        <v>338219.15600000002</v>
      </c>
      <c r="M116">
        <v>164303.549</v>
      </c>
      <c r="N116">
        <v>86338.285940000002</v>
      </c>
      <c r="O116">
        <v>80071.133660000007</v>
      </c>
      <c r="P116">
        <v>78710.514370000004</v>
      </c>
      <c r="Q116">
        <v>77749.748210000005</v>
      </c>
      <c r="R116">
        <v>76741.739289999998</v>
      </c>
      <c r="S116">
        <v>75641.532070000001</v>
      </c>
      <c r="T116">
        <v>75702.455239999996</v>
      </c>
      <c r="U116">
        <v>76106.250690000001</v>
      </c>
      <c r="V116">
        <v>76750.68505</v>
      </c>
      <c r="W116">
        <v>77571.549509999997</v>
      </c>
      <c r="X116">
        <v>78502.123749999999</v>
      </c>
      <c r="Y116">
        <v>79480.193929999994</v>
      </c>
      <c r="Z116">
        <v>80452.346820000006</v>
      </c>
      <c r="AA116">
        <v>81374.898100000006</v>
      </c>
      <c r="AB116">
        <v>82213.373540000001</v>
      </c>
      <c r="AC116">
        <v>82941.572320000007</v>
      </c>
      <c r="AD116">
        <v>85340.050099999906</v>
      </c>
      <c r="AE116">
        <v>87694.907049999994</v>
      </c>
      <c r="AF116">
        <v>90001.131080000006</v>
      </c>
      <c r="AG116">
        <v>92343.582670000003</v>
      </c>
      <c r="AH116">
        <v>94768.354659999997</v>
      </c>
      <c r="AI116">
        <v>97292.857050000006</v>
      </c>
      <c r="AJ116">
        <v>99921.114879999906</v>
      </c>
      <c r="AK116">
        <v>102652.9148</v>
      </c>
      <c r="AL116">
        <v>105488.46279999999</v>
      </c>
      <c r="AM116">
        <v>108430.66039999999</v>
      </c>
    </row>
    <row r="117" spans="1:39" x14ac:dyDescent="0.25">
      <c r="A117" t="s">
        <v>172</v>
      </c>
      <c r="B117">
        <v>80.751014299999994</v>
      </c>
      <c r="C117">
        <v>83.445014939999893</v>
      </c>
      <c r="D117">
        <v>85.524439659999999</v>
      </c>
      <c r="E117">
        <v>87.046764830000001</v>
      </c>
      <c r="F117">
        <v>87.940907969999998</v>
      </c>
      <c r="G117">
        <v>94.591925430000003</v>
      </c>
      <c r="H117">
        <v>97.886466279999894</v>
      </c>
      <c r="I117">
        <v>99.370144780000004</v>
      </c>
      <c r="J117">
        <v>99.830878010000006</v>
      </c>
      <c r="K117">
        <v>99.545489459999999</v>
      </c>
      <c r="L117">
        <v>98.501050140000004</v>
      </c>
      <c r="M117">
        <v>96.507819170000005</v>
      </c>
      <c r="N117">
        <v>93.244550430000004</v>
      </c>
      <c r="O117">
        <v>94.821421650000005</v>
      </c>
      <c r="P117">
        <v>96.094857599999997</v>
      </c>
      <c r="Q117">
        <v>96.955090760000004</v>
      </c>
      <c r="R117">
        <v>97.372566849999998</v>
      </c>
      <c r="S117">
        <v>97.344209509999999</v>
      </c>
      <c r="T117">
        <v>97.558669030000004</v>
      </c>
      <c r="U117">
        <v>98.190045960000006</v>
      </c>
      <c r="V117">
        <v>99.164196410000002</v>
      </c>
      <c r="W117">
        <v>100.35080720000001</v>
      </c>
      <c r="X117">
        <v>101.6207706</v>
      </c>
      <c r="Y117">
        <v>102.8636786</v>
      </c>
      <c r="Z117">
        <v>103.9903012</v>
      </c>
      <c r="AA117">
        <v>104.9300889</v>
      </c>
      <c r="AB117">
        <v>105.6277736</v>
      </c>
      <c r="AC117">
        <v>106.04053620000001</v>
      </c>
      <c r="AD117">
        <v>109.9215674</v>
      </c>
      <c r="AE117">
        <v>112.71241209999999</v>
      </c>
      <c r="AF117">
        <v>114.8446986</v>
      </c>
      <c r="AG117">
        <v>116.5657963</v>
      </c>
      <c r="AH117">
        <v>118.0205643</v>
      </c>
      <c r="AI117">
        <v>119.2945974</v>
      </c>
      <c r="AJ117">
        <v>120.44202199999999</v>
      </c>
      <c r="AK117">
        <v>121.50053509999999</v>
      </c>
      <c r="AL117">
        <v>122.4989121</v>
      </c>
      <c r="AM117">
        <v>123.46088039999999</v>
      </c>
    </row>
    <row r="118" spans="1:39" x14ac:dyDescent="0.25">
      <c r="A118" t="s">
        <v>173</v>
      </c>
      <c r="B118">
        <v>12.055532449999999</v>
      </c>
      <c r="C118">
        <v>15.229645440000001</v>
      </c>
      <c r="D118">
        <v>19.08229558</v>
      </c>
      <c r="E118">
        <v>23.743459730000001</v>
      </c>
      <c r="F118">
        <v>29.32468107</v>
      </c>
      <c r="G118">
        <v>36.233975270000002</v>
      </c>
      <c r="H118">
        <v>43.072902139999997</v>
      </c>
      <c r="I118">
        <v>50.229282210000001</v>
      </c>
      <c r="J118">
        <v>57.967624819999997</v>
      </c>
      <c r="K118">
        <v>66.399034929999999</v>
      </c>
      <c r="L118">
        <v>75.474563020000005</v>
      </c>
      <c r="M118">
        <v>84.945781100000005</v>
      </c>
      <c r="N118">
        <v>94.280599960000004</v>
      </c>
      <c r="O118">
        <v>103.1510845</v>
      </c>
      <c r="P118">
        <v>112.46980480000001</v>
      </c>
      <c r="Q118">
        <v>122.08853120000001</v>
      </c>
      <c r="R118">
        <v>131.91960069999999</v>
      </c>
      <c r="S118">
        <v>141.889837</v>
      </c>
      <c r="T118">
        <v>149.50905180000001</v>
      </c>
      <c r="U118">
        <v>158.20839950000001</v>
      </c>
      <c r="V118">
        <v>167.98767670000001</v>
      </c>
      <c r="W118">
        <v>178.7326319</v>
      </c>
      <c r="X118">
        <v>190.29436029999999</v>
      </c>
      <c r="Y118">
        <v>202.51907639999999</v>
      </c>
      <c r="Z118">
        <v>215.2569469</v>
      </c>
      <c r="AA118">
        <v>228.36252390000001</v>
      </c>
      <c r="AB118">
        <v>241.6926105</v>
      </c>
      <c r="AC118">
        <v>255.10420360000001</v>
      </c>
      <c r="AD118">
        <v>267.98215640000001</v>
      </c>
      <c r="AE118">
        <v>278.46587030000001</v>
      </c>
      <c r="AF118">
        <v>287.53349780000002</v>
      </c>
      <c r="AG118">
        <v>295.7507774</v>
      </c>
      <c r="AH118">
        <v>303.45179589999998</v>
      </c>
      <c r="AI118">
        <v>310.83510849999999</v>
      </c>
      <c r="AJ118">
        <v>318.02743980000002</v>
      </c>
      <c r="AK118">
        <v>325.11874569999998</v>
      </c>
      <c r="AL118">
        <v>332.17987479999999</v>
      </c>
      <c r="AM118">
        <v>339.27176630000002</v>
      </c>
    </row>
    <row r="119" spans="1:39" x14ac:dyDescent="0.25">
      <c r="A119" t="s">
        <v>174</v>
      </c>
      <c r="B119">
        <v>17.48665437</v>
      </c>
      <c r="C119">
        <v>17.481396350000001</v>
      </c>
      <c r="D119">
        <v>17.333367419999998</v>
      </c>
      <c r="E119">
        <v>17.067201780000001</v>
      </c>
      <c r="F119">
        <v>16.680828470000002</v>
      </c>
      <c r="G119">
        <v>19.768083950000001</v>
      </c>
      <c r="H119">
        <v>22.538084439999999</v>
      </c>
      <c r="I119">
        <v>25.207751760000001</v>
      </c>
      <c r="J119">
        <v>27.901459490000001</v>
      </c>
      <c r="K119">
        <v>30.6526098</v>
      </c>
      <c r="L119">
        <v>33.417239479999999</v>
      </c>
      <c r="M119">
        <v>36.072484209999999</v>
      </c>
      <c r="N119">
        <v>38.399082669999999</v>
      </c>
      <c r="O119">
        <v>38.138050059999998</v>
      </c>
      <c r="P119">
        <v>37.749117380000001</v>
      </c>
      <c r="Q119">
        <v>37.199054670000002</v>
      </c>
      <c r="R119">
        <v>36.48820817</v>
      </c>
      <c r="S119">
        <v>35.627116430000001</v>
      </c>
      <c r="T119">
        <v>35.703118400000001</v>
      </c>
      <c r="U119">
        <v>35.931676410000001</v>
      </c>
      <c r="V119">
        <v>36.28562823</v>
      </c>
      <c r="W119">
        <v>36.717267460000002</v>
      </c>
      <c r="X119">
        <v>37.179342030000001</v>
      </c>
      <c r="Y119">
        <v>37.631454140000002</v>
      </c>
      <c r="Z119">
        <v>38.040964389999999</v>
      </c>
      <c r="AA119">
        <v>38.382075569999998</v>
      </c>
      <c r="AB119">
        <v>38.634587029999999</v>
      </c>
      <c r="AC119">
        <v>38.782856799999998</v>
      </c>
      <c r="AD119">
        <v>40.14557302</v>
      </c>
      <c r="AE119">
        <v>41.106770670000003</v>
      </c>
      <c r="AF119">
        <v>41.825335709999997</v>
      </c>
      <c r="AG119">
        <v>42.392251700000003</v>
      </c>
      <c r="AH119">
        <v>42.860763630000001</v>
      </c>
      <c r="AI119">
        <v>43.262325490000002</v>
      </c>
      <c r="AJ119">
        <v>43.616819059999997</v>
      </c>
      <c r="AK119">
        <v>43.938073350000003</v>
      </c>
      <c r="AL119">
        <v>44.236618129999997</v>
      </c>
      <c r="AM119">
        <v>44.521103760000003</v>
      </c>
    </row>
    <row r="120" spans="1:39" x14ac:dyDescent="0.25">
      <c r="A120" t="s">
        <v>175</v>
      </c>
      <c r="B120">
        <v>5.6156558400000001E-2</v>
      </c>
      <c r="C120">
        <v>0.1152016872</v>
      </c>
      <c r="D120">
        <v>0.23439839060000001</v>
      </c>
      <c r="E120">
        <v>0.47361229459999998</v>
      </c>
      <c r="F120">
        <v>0.94987667490000005</v>
      </c>
      <c r="G120">
        <v>1.747204896</v>
      </c>
      <c r="H120">
        <v>3.091903404</v>
      </c>
      <c r="I120">
        <v>5.3675077929999997</v>
      </c>
      <c r="J120">
        <v>9.2213635889999903</v>
      </c>
      <c r="K120">
        <v>15.724083309999999</v>
      </c>
      <c r="L120">
        <v>26.607134479999999</v>
      </c>
      <c r="M120">
        <v>44.579299540000001</v>
      </c>
      <c r="N120">
        <v>73.655925730000007</v>
      </c>
      <c r="O120">
        <v>76.343845740000006</v>
      </c>
      <c r="P120">
        <v>78.858962039999994</v>
      </c>
      <c r="Q120">
        <v>81.097014090000002</v>
      </c>
      <c r="R120">
        <v>83.014547260000001</v>
      </c>
      <c r="S120">
        <v>84.588445879999995</v>
      </c>
      <c r="T120">
        <v>95.052885770000003</v>
      </c>
      <c r="U120">
        <v>107.26682340000001</v>
      </c>
      <c r="V120">
        <v>121.4650602</v>
      </c>
      <c r="W120">
        <v>137.8211469</v>
      </c>
      <c r="X120">
        <v>156.4861803</v>
      </c>
      <c r="Y120">
        <v>177.6045445</v>
      </c>
      <c r="Z120">
        <v>201.31835609999999</v>
      </c>
      <c r="AA120">
        <v>227.76610590000001</v>
      </c>
      <c r="AB120">
        <v>257.07846519999998</v>
      </c>
      <c r="AC120">
        <v>289.37299830000001</v>
      </c>
      <c r="AD120">
        <v>306.6277331</v>
      </c>
      <c r="AE120">
        <v>321.39764830000001</v>
      </c>
      <c r="AF120">
        <v>334.75288890000002</v>
      </c>
      <c r="AG120">
        <v>347.31772430000001</v>
      </c>
      <c r="AH120">
        <v>359.4644361</v>
      </c>
      <c r="AI120">
        <v>371.416719</v>
      </c>
      <c r="AJ120">
        <v>383.31970209999997</v>
      </c>
      <c r="AK120">
        <v>395.2789846</v>
      </c>
      <c r="AL120">
        <v>407.38046279999998</v>
      </c>
      <c r="AM120">
        <v>419.70076970000002</v>
      </c>
    </row>
    <row r="121" spans="1:39" x14ac:dyDescent="0.25">
      <c r="A121" t="s">
        <v>176</v>
      </c>
      <c r="B121">
        <v>6.4122143400000002</v>
      </c>
      <c r="C121">
        <v>8.5258861259999996</v>
      </c>
      <c r="D121">
        <v>11.243679419999999</v>
      </c>
      <c r="E121">
        <v>14.724818089999999</v>
      </c>
      <c r="F121">
        <v>19.141119509999999</v>
      </c>
      <c r="G121">
        <v>21.892361210000001</v>
      </c>
      <c r="H121">
        <v>24.089253410000001</v>
      </c>
      <c r="I121">
        <v>26.002718959999999</v>
      </c>
      <c r="J121">
        <v>27.777290470000001</v>
      </c>
      <c r="K121">
        <v>29.451588640000001</v>
      </c>
      <c r="L121">
        <v>30.987757609999999</v>
      </c>
      <c r="M121">
        <v>32.28300411</v>
      </c>
      <c r="N121">
        <v>33.166301850000004</v>
      </c>
      <c r="O121">
        <v>32.941184069999998</v>
      </c>
      <c r="P121">
        <v>32.605588609999998</v>
      </c>
      <c r="Q121">
        <v>32.130809569999997</v>
      </c>
      <c r="R121">
        <v>31.517141630000001</v>
      </c>
      <c r="S121">
        <v>30.773683380000001</v>
      </c>
      <c r="T121">
        <v>30.804886329999999</v>
      </c>
      <c r="U121">
        <v>30.967460519999999</v>
      </c>
      <c r="V121">
        <v>31.23758217</v>
      </c>
      <c r="W121">
        <v>31.573866639999999</v>
      </c>
      <c r="X121">
        <v>31.935503619999999</v>
      </c>
      <c r="Y121">
        <v>32.287745569999998</v>
      </c>
      <c r="Z121">
        <v>32.602649309999997</v>
      </c>
      <c r="AA121">
        <v>32.858254010000003</v>
      </c>
      <c r="AB121">
        <v>33.037483029999997</v>
      </c>
      <c r="AC121">
        <v>33.127230359999999</v>
      </c>
      <c r="AD121">
        <v>16.827827859999999</v>
      </c>
      <c r="AE121">
        <v>8.4556856269999905</v>
      </c>
      <c r="AF121">
        <v>4.2220169439999999</v>
      </c>
      <c r="AG121">
        <v>2.0999651620000002</v>
      </c>
      <c r="AH121">
        <v>1.0419108909999999</v>
      </c>
      <c r="AI121">
        <v>0.51609018790000005</v>
      </c>
      <c r="AJ121">
        <v>0.25533761630000001</v>
      </c>
      <c r="AK121">
        <v>0.12622543850000001</v>
      </c>
      <c r="AL121">
        <v>6.23638423E-2</v>
      </c>
      <c r="AM121">
        <v>3.08007959E-2</v>
      </c>
    </row>
    <row r="122" spans="1:39" x14ac:dyDescent="0.25">
      <c r="A122" t="s">
        <v>177</v>
      </c>
      <c r="B122">
        <v>3.7737684480000002</v>
      </c>
      <c r="C122">
        <v>4.1363809319999998</v>
      </c>
      <c r="D122">
        <v>4.4967965159999999</v>
      </c>
      <c r="E122">
        <v>4.8546564429999997</v>
      </c>
      <c r="F122">
        <v>5.2022315570000002</v>
      </c>
      <c r="G122">
        <v>5.6707843499999999</v>
      </c>
      <c r="H122">
        <v>5.9470562960000004</v>
      </c>
      <c r="I122">
        <v>6.1182279560000001</v>
      </c>
      <c r="J122">
        <v>6.2290950059999997</v>
      </c>
      <c r="K122">
        <v>6.2946557360000002</v>
      </c>
      <c r="L122">
        <v>6.3122121919999996</v>
      </c>
      <c r="M122">
        <v>6.2674887549999996</v>
      </c>
      <c r="N122">
        <v>6.1368407500000002</v>
      </c>
      <c r="O122">
        <v>6.0624238220000004</v>
      </c>
      <c r="P122">
        <v>5.9684068149999998</v>
      </c>
      <c r="Q122">
        <v>5.8498849540000002</v>
      </c>
      <c r="R122">
        <v>5.7073139690000003</v>
      </c>
      <c r="S122">
        <v>5.5427297830000004</v>
      </c>
      <c r="T122">
        <v>5.0599584259999997</v>
      </c>
      <c r="U122">
        <v>4.6389110310000001</v>
      </c>
      <c r="V122">
        <v>4.2674748960000004</v>
      </c>
      <c r="W122">
        <v>3.9337290810000001</v>
      </c>
      <c r="X122">
        <v>3.628553728</v>
      </c>
      <c r="Y122">
        <v>3.3456509080000001</v>
      </c>
      <c r="Z122">
        <v>3.0809092539999998</v>
      </c>
      <c r="AA122">
        <v>2.831741525</v>
      </c>
      <c r="AB122">
        <v>2.5965649630000001</v>
      </c>
      <c r="AC122">
        <v>2.3744360640000002</v>
      </c>
      <c r="AD122">
        <v>2.0150134999999998</v>
      </c>
      <c r="AE122">
        <v>1.691504957</v>
      </c>
      <c r="AF122">
        <v>1.4109738540000001</v>
      </c>
      <c r="AG122">
        <v>1.1724265140000001</v>
      </c>
      <c r="AH122">
        <v>0.97180396469999997</v>
      </c>
      <c r="AI122">
        <v>0.80417068680000003</v>
      </c>
      <c r="AJ122">
        <v>0.66467903910000004</v>
      </c>
      <c r="AK122">
        <v>0.5489320888</v>
      </c>
      <c r="AL122">
        <v>0.45308443520000002</v>
      </c>
      <c r="AM122">
        <v>0.37383741399999998</v>
      </c>
    </row>
    <row r="123" spans="1:39" x14ac:dyDescent="0.25">
      <c r="A123" t="s">
        <v>178</v>
      </c>
      <c r="B123">
        <v>1.65276387E-3</v>
      </c>
      <c r="C123">
        <v>1.02510786E-2</v>
      </c>
      <c r="D123">
        <v>6.3061710800000004E-2</v>
      </c>
      <c r="E123">
        <v>0.38524276359999998</v>
      </c>
      <c r="F123">
        <v>2.3360339159999999</v>
      </c>
      <c r="G123">
        <v>2.8218536849999998</v>
      </c>
      <c r="H123">
        <v>3.2794068830000001</v>
      </c>
      <c r="I123">
        <v>3.7387015940000001</v>
      </c>
      <c r="J123">
        <v>4.2181497969999997</v>
      </c>
      <c r="K123">
        <v>4.7235761539999999</v>
      </c>
      <c r="L123">
        <v>5.2490707099999998</v>
      </c>
      <c r="M123">
        <v>5.7755891479999999</v>
      </c>
      <c r="N123">
        <v>6.2668525519999996</v>
      </c>
      <c r="O123">
        <v>6.2243496260000004</v>
      </c>
      <c r="P123">
        <v>6.1609709940000004</v>
      </c>
      <c r="Q123">
        <v>6.0712921770000001</v>
      </c>
      <c r="R123">
        <v>5.9553684330000003</v>
      </c>
      <c r="S123">
        <v>5.8149185819999998</v>
      </c>
      <c r="T123">
        <v>5.4094930320000003</v>
      </c>
      <c r="U123">
        <v>5.0537685190000001</v>
      </c>
      <c r="V123">
        <v>4.7376171569999999</v>
      </c>
      <c r="W123">
        <v>4.4502367889999999</v>
      </c>
      <c r="X123">
        <v>4.1831353470000003</v>
      </c>
      <c r="Y123">
        <v>3.9304173439999999</v>
      </c>
      <c r="Z123">
        <v>3.6883033740000002</v>
      </c>
      <c r="AA123">
        <v>3.4545463490000001</v>
      </c>
      <c r="AB123">
        <v>3.2279462350000001</v>
      </c>
      <c r="AC123">
        <v>3.0079960739999998</v>
      </c>
      <c r="AD123">
        <v>3.0273235860000001</v>
      </c>
      <c r="AE123">
        <v>3.0138265780000002</v>
      </c>
      <c r="AF123">
        <v>2.9814535580000001</v>
      </c>
      <c r="AG123">
        <v>2.9380475029999999</v>
      </c>
      <c r="AH123">
        <v>2.8881247449999998</v>
      </c>
      <c r="AI123">
        <v>2.8343248110000001</v>
      </c>
      <c r="AJ123">
        <v>2.7782892760000002</v>
      </c>
      <c r="AK123">
        <v>2.7211231520000001</v>
      </c>
      <c r="AL123">
        <v>2.6636233950000001</v>
      </c>
      <c r="AM123">
        <v>2.606396841</v>
      </c>
    </row>
    <row r="124" spans="1:39" x14ac:dyDescent="0.25">
      <c r="A124" t="s">
        <v>179</v>
      </c>
      <c r="B124">
        <v>33.995033239999998</v>
      </c>
      <c r="C124">
        <v>33.343994520000003</v>
      </c>
      <c r="D124">
        <v>32.438234700000002</v>
      </c>
      <c r="E124">
        <v>31.337861310000001</v>
      </c>
      <c r="F124">
        <v>30.050894920000001</v>
      </c>
      <c r="G124">
        <v>32.111889140000002</v>
      </c>
      <c r="H124">
        <v>33.012602780000002</v>
      </c>
      <c r="I124">
        <v>33.293416489999998</v>
      </c>
      <c r="J124">
        <v>33.228646949999998</v>
      </c>
      <c r="K124">
        <v>32.916577910000001</v>
      </c>
      <c r="L124">
        <v>32.357821749999999</v>
      </c>
      <c r="M124">
        <v>31.49533594</v>
      </c>
      <c r="N124">
        <v>30.231001030000002</v>
      </c>
      <c r="O124">
        <v>30.02596892</v>
      </c>
      <c r="P124">
        <v>29.720233390000001</v>
      </c>
      <c r="Q124">
        <v>29.287627010000001</v>
      </c>
      <c r="R124">
        <v>28.728416339999999</v>
      </c>
      <c r="S124">
        <v>28.05089289</v>
      </c>
      <c r="T124">
        <v>28.112691949999999</v>
      </c>
      <c r="U124">
        <v>28.294630739999999</v>
      </c>
      <c r="V124">
        <v>28.575343790000002</v>
      </c>
      <c r="W124">
        <v>28.917279820000001</v>
      </c>
      <c r="X124">
        <v>29.283234889999999</v>
      </c>
      <c r="Y124">
        <v>29.64139363</v>
      </c>
      <c r="Z124">
        <v>29.96604336</v>
      </c>
      <c r="AA124">
        <v>30.23685438</v>
      </c>
      <c r="AB124">
        <v>30.43790053</v>
      </c>
      <c r="AC124">
        <v>30.55684299</v>
      </c>
      <c r="AD124">
        <v>31.67225633</v>
      </c>
      <c r="AE124">
        <v>32.473369849999997</v>
      </c>
      <c r="AF124">
        <v>33.084615419999999</v>
      </c>
      <c r="AG124">
        <v>33.577301990000002</v>
      </c>
      <c r="AH124">
        <v>33.993186139999999</v>
      </c>
      <c r="AI124">
        <v>34.356940659999999</v>
      </c>
      <c r="AJ124">
        <v>34.68416714</v>
      </c>
      <c r="AK124">
        <v>34.985730519999997</v>
      </c>
      <c r="AL124">
        <v>35.269922989999998</v>
      </c>
      <c r="AM124">
        <v>35.543580349999999</v>
      </c>
    </row>
    <row r="125" spans="1:39" x14ac:dyDescent="0.25">
      <c r="A125" t="s">
        <v>180</v>
      </c>
      <c r="B125">
        <v>103.399939</v>
      </c>
      <c r="C125">
        <v>102.7594739</v>
      </c>
      <c r="D125">
        <v>101.2886754</v>
      </c>
      <c r="E125">
        <v>99.145376839999997</v>
      </c>
      <c r="F125">
        <v>96.329644419999994</v>
      </c>
      <c r="G125">
        <v>103.5629483</v>
      </c>
      <c r="H125">
        <v>107.1159933</v>
      </c>
      <c r="I125">
        <v>108.68482729999999</v>
      </c>
      <c r="J125">
        <v>109.1337845</v>
      </c>
      <c r="K125">
        <v>108.7670225</v>
      </c>
      <c r="L125">
        <v>107.57165310000001</v>
      </c>
      <c r="M125">
        <v>105.3418187</v>
      </c>
      <c r="N125">
        <v>101.7286071</v>
      </c>
      <c r="O125">
        <v>96.786465570000004</v>
      </c>
      <c r="P125">
        <v>91.769178850000003</v>
      </c>
      <c r="Q125">
        <v>86.627512749999994</v>
      </c>
      <c r="R125">
        <v>81.397370649999999</v>
      </c>
      <c r="S125">
        <v>76.132906520000006</v>
      </c>
      <c r="T125">
        <v>74.247884729999996</v>
      </c>
      <c r="U125">
        <v>72.717947690000003</v>
      </c>
      <c r="V125">
        <v>71.463614500000006</v>
      </c>
      <c r="W125">
        <v>70.373132470000002</v>
      </c>
      <c r="X125">
        <v>69.346481019999999</v>
      </c>
      <c r="Y125">
        <v>68.306168740000004</v>
      </c>
      <c r="Z125">
        <v>67.196498419999998</v>
      </c>
      <c r="AA125">
        <v>65.979615249999995</v>
      </c>
      <c r="AB125">
        <v>64.631434479999996</v>
      </c>
      <c r="AC125">
        <v>63.138391769999998</v>
      </c>
      <c r="AD125">
        <v>46.288691300000004</v>
      </c>
      <c r="AE125">
        <v>33.568669130000004</v>
      </c>
      <c r="AF125">
        <v>24.1904374</v>
      </c>
      <c r="AG125">
        <v>17.36498022</v>
      </c>
      <c r="AH125">
        <v>12.434583249999999</v>
      </c>
      <c r="AI125">
        <v>8.8892416549999904</v>
      </c>
      <c r="AJ125">
        <v>6.3473487960000003</v>
      </c>
      <c r="AK125">
        <v>4.5285889880000001</v>
      </c>
      <c r="AL125">
        <v>3.2291434379999999</v>
      </c>
      <c r="AM125">
        <v>2.3017325739999999</v>
      </c>
    </row>
    <row r="126" spans="1:39" x14ac:dyDescent="0.25">
      <c r="A126" t="s">
        <v>181</v>
      </c>
      <c r="B126">
        <v>441.38007470000002</v>
      </c>
      <c r="C126">
        <v>458.71266480000003</v>
      </c>
      <c r="D126">
        <v>472.8312459</v>
      </c>
      <c r="E126">
        <v>483.99866309999999</v>
      </c>
      <c r="F126">
        <v>491.76551319999999</v>
      </c>
      <c r="G126">
        <v>536.25047329999995</v>
      </c>
      <c r="H126">
        <v>562.578036</v>
      </c>
      <c r="I126">
        <v>578.97864240000001</v>
      </c>
      <c r="J126">
        <v>589.68218960000002</v>
      </c>
      <c r="K126">
        <v>596.10285999999996</v>
      </c>
      <c r="L126">
        <v>597.98044070000003</v>
      </c>
      <c r="M126">
        <v>593.95715610000002</v>
      </c>
      <c r="N126">
        <v>581.78507520000005</v>
      </c>
      <c r="O126">
        <v>596.48587129999999</v>
      </c>
      <c r="P126">
        <v>609.46452060000001</v>
      </c>
      <c r="Q126">
        <v>619.97400549999998</v>
      </c>
      <c r="R126">
        <v>627.76061400000003</v>
      </c>
      <c r="S126">
        <v>632.73542610000004</v>
      </c>
      <c r="T126">
        <v>630.53838689999998</v>
      </c>
      <c r="U126">
        <v>631.02528930000005</v>
      </c>
      <c r="V126">
        <v>633.67684039999995</v>
      </c>
      <c r="W126">
        <v>637.62809540000001</v>
      </c>
      <c r="X126">
        <v>642.04090029999998</v>
      </c>
      <c r="Y126">
        <v>646.2133106</v>
      </c>
      <c r="Z126">
        <v>649.59148089999997</v>
      </c>
      <c r="AA126">
        <v>651.75018339999997</v>
      </c>
      <c r="AB126">
        <v>652.36835129999997</v>
      </c>
      <c r="AC126">
        <v>651.20887319999997</v>
      </c>
      <c r="AD126">
        <v>690.42521299999999</v>
      </c>
      <c r="AE126">
        <v>724.08709950000002</v>
      </c>
      <c r="AF126">
        <v>754.59748609999997</v>
      </c>
      <c r="AG126">
        <v>783.35906260000002</v>
      </c>
      <c r="AH126">
        <v>811.20899940000004</v>
      </c>
      <c r="AI126">
        <v>838.65083670000001</v>
      </c>
      <c r="AJ126">
        <v>866.01174560000004</v>
      </c>
      <c r="AK126">
        <v>893.53027220000001</v>
      </c>
      <c r="AL126">
        <v>921.40093290000004</v>
      </c>
      <c r="AM126">
        <v>949.79771640000001</v>
      </c>
    </row>
    <row r="127" spans="1:39" x14ac:dyDescent="0.25">
      <c r="A127" t="s">
        <v>182</v>
      </c>
      <c r="B127">
        <v>6.4144215210000004</v>
      </c>
      <c r="C127">
        <v>7.4355778370000003</v>
      </c>
      <c r="D127">
        <v>8.5488831810000008</v>
      </c>
      <c r="E127">
        <v>9.7606018490000004</v>
      </c>
      <c r="F127">
        <v>11.06164523</v>
      </c>
      <c r="G127">
        <v>7.3970300360000003</v>
      </c>
      <c r="H127">
        <v>4.7588334239999996</v>
      </c>
      <c r="I127">
        <v>3.0033663549999998</v>
      </c>
      <c r="J127">
        <v>1.875822823</v>
      </c>
      <c r="K127">
        <v>1.1628482600000001</v>
      </c>
      <c r="L127">
        <v>0.71534716050000002</v>
      </c>
      <c r="M127">
        <v>0.43572555810000002</v>
      </c>
      <c r="N127">
        <v>0.2617270008</v>
      </c>
      <c r="O127">
        <v>0.2453575167</v>
      </c>
      <c r="P127">
        <v>0.2292244232</v>
      </c>
      <c r="Q127">
        <v>0.2132058879</v>
      </c>
      <c r="R127">
        <v>0.1973935835</v>
      </c>
      <c r="S127">
        <v>0.18191745479999999</v>
      </c>
      <c r="T127">
        <v>0.2039217197</v>
      </c>
      <c r="U127">
        <v>0.22956118149999999</v>
      </c>
      <c r="V127">
        <v>0.25930999360000001</v>
      </c>
      <c r="W127">
        <v>0.29350709060000002</v>
      </c>
      <c r="X127">
        <v>0.33244023509999998</v>
      </c>
      <c r="Y127">
        <v>0.3763799827</v>
      </c>
      <c r="Z127">
        <v>0.4255892725</v>
      </c>
      <c r="AA127">
        <v>0.48032063730000002</v>
      </c>
      <c r="AB127">
        <v>0.5408074947</v>
      </c>
      <c r="AC127">
        <v>0.60725326759999998</v>
      </c>
      <c r="AD127">
        <v>0.67567186810000002</v>
      </c>
      <c r="AE127">
        <v>0.74366894900000002</v>
      </c>
      <c r="AF127">
        <v>0.81334319249999998</v>
      </c>
      <c r="AG127">
        <v>0.88611277529999999</v>
      </c>
      <c r="AH127">
        <v>0.96300940710000005</v>
      </c>
      <c r="AI127">
        <v>1.044837131</v>
      </c>
      <c r="AJ127">
        <v>1.1322982580000001</v>
      </c>
      <c r="AK127">
        <v>1.226071991</v>
      </c>
      <c r="AL127">
        <v>1.326859665</v>
      </c>
      <c r="AM127">
        <v>1.4354137739999999</v>
      </c>
    </row>
    <row r="128" spans="1:39" x14ac:dyDescent="0.25">
      <c r="A128" t="s">
        <v>183</v>
      </c>
      <c r="B128">
        <v>148.01453799999999</v>
      </c>
      <c r="C128">
        <v>141.51658549999999</v>
      </c>
      <c r="D128">
        <v>134.19852399999999</v>
      </c>
      <c r="E128">
        <v>126.3748617</v>
      </c>
      <c r="F128">
        <v>118.12710509999999</v>
      </c>
      <c r="G128">
        <v>58.751774470000001</v>
      </c>
      <c r="H128">
        <v>28.11239716</v>
      </c>
      <c r="I128">
        <v>13.195913450000001</v>
      </c>
      <c r="J128">
        <v>6.1299471910000003</v>
      </c>
      <c r="K128">
        <v>2.8263226270000001</v>
      </c>
      <c r="L128">
        <v>1.2931512279999999</v>
      </c>
      <c r="M128">
        <v>0.58584032799999997</v>
      </c>
      <c r="N128">
        <v>0.2617270008</v>
      </c>
      <c r="O128">
        <v>0.25995192109999998</v>
      </c>
      <c r="P128">
        <v>0.25730499439999999</v>
      </c>
      <c r="Q128">
        <v>0.25355967439999999</v>
      </c>
      <c r="R128">
        <v>0.24871826899999999</v>
      </c>
      <c r="S128">
        <v>0.24285256250000001</v>
      </c>
      <c r="T128">
        <v>0.2433875922</v>
      </c>
      <c r="U128">
        <v>0.2449627399</v>
      </c>
      <c r="V128">
        <v>0.2473930328</v>
      </c>
      <c r="W128">
        <v>0.2503533678</v>
      </c>
      <c r="X128">
        <v>0.25352164929999998</v>
      </c>
      <c r="Y128">
        <v>0.25662243359999998</v>
      </c>
      <c r="Z128">
        <v>0.25943311130000002</v>
      </c>
      <c r="AA128">
        <v>0.26177767660000001</v>
      </c>
      <c r="AB128">
        <v>0.26351824769999999</v>
      </c>
      <c r="AC128">
        <v>0.26454800029999997</v>
      </c>
      <c r="AD128">
        <v>0.2742303264</v>
      </c>
      <c r="AE128">
        <v>0.28119287520000003</v>
      </c>
      <c r="AF128">
        <v>0.28651246470000002</v>
      </c>
      <c r="AG128">
        <v>0.29080622789999999</v>
      </c>
      <c r="AH128">
        <v>0.2944355568</v>
      </c>
      <c r="AI128">
        <v>0.2976139914</v>
      </c>
      <c r="AJ128">
        <v>0.30047656540000001</v>
      </c>
      <c r="AK128">
        <v>0.30311732460000002</v>
      </c>
      <c r="AL128">
        <v>0.30560805749999997</v>
      </c>
      <c r="AM128">
        <v>0.30800795850000001</v>
      </c>
    </row>
    <row r="129" spans="1:39" x14ac:dyDescent="0.25">
      <c r="A129" t="s">
        <v>185</v>
      </c>
      <c r="B129">
        <v>80.751014299999994</v>
      </c>
      <c r="C129">
        <v>83.445014939999893</v>
      </c>
      <c r="D129">
        <v>85.524439659999999</v>
      </c>
      <c r="E129">
        <v>87.046764830000001</v>
      </c>
      <c r="F129">
        <v>87.940907969999998</v>
      </c>
      <c r="G129">
        <v>97.430559400000007</v>
      </c>
      <c r="H129">
        <v>102.7053518</v>
      </c>
      <c r="I129">
        <v>105.1705394</v>
      </c>
      <c r="J129">
        <v>105.7315626</v>
      </c>
      <c r="K129">
        <v>104.77831</v>
      </c>
      <c r="L129">
        <v>102.3083853</v>
      </c>
      <c r="M129">
        <v>98.051629980000001</v>
      </c>
      <c r="N129">
        <v>91.576553770000004</v>
      </c>
      <c r="O129">
        <v>96.219224550000007</v>
      </c>
      <c r="P129">
        <v>100.315853</v>
      </c>
      <c r="Q129">
        <v>103.64757419999999</v>
      </c>
      <c r="R129">
        <v>106.10429569999999</v>
      </c>
      <c r="S129">
        <v>107.63301679999999</v>
      </c>
      <c r="T129">
        <v>108.9840107</v>
      </c>
      <c r="U129">
        <v>110.55469979999999</v>
      </c>
      <c r="V129">
        <v>112.2621386</v>
      </c>
      <c r="W129">
        <v>113.9855147</v>
      </c>
      <c r="X129">
        <v>115.6130596</v>
      </c>
      <c r="Y129">
        <v>117.05676440000001</v>
      </c>
      <c r="Z129">
        <v>118.25368779999999</v>
      </c>
      <c r="AA129">
        <v>119.1624671</v>
      </c>
      <c r="AB129">
        <v>119.7588689</v>
      </c>
      <c r="AC129">
        <v>120.03185360000001</v>
      </c>
      <c r="AD129">
        <v>123.49438910000001</v>
      </c>
      <c r="AE129">
        <v>126.7845695</v>
      </c>
      <c r="AF129">
        <v>129.8384944</v>
      </c>
      <c r="AG129">
        <v>132.60620650000001</v>
      </c>
      <c r="AH129">
        <v>135.04385479999999</v>
      </c>
      <c r="AI129">
        <v>137.1089064</v>
      </c>
      <c r="AJ129">
        <v>138.75759410000001</v>
      </c>
      <c r="AK129">
        <v>139.94398090000001</v>
      </c>
      <c r="AL129">
        <v>140.62020509999999</v>
      </c>
      <c r="AM129">
        <v>140.73765900000001</v>
      </c>
    </row>
    <row r="130" spans="1:39" x14ac:dyDescent="0.25">
      <c r="A130" t="s">
        <v>186</v>
      </c>
      <c r="B130">
        <v>12.055532449999999</v>
      </c>
      <c r="C130">
        <v>15.229645440000001</v>
      </c>
      <c r="D130">
        <v>19.08229558</v>
      </c>
      <c r="E130">
        <v>23.743459730000001</v>
      </c>
      <c r="F130">
        <v>29.32468107</v>
      </c>
      <c r="G130">
        <v>38.666893719999997</v>
      </c>
      <c r="H130">
        <v>48.510851719999998</v>
      </c>
      <c r="I130">
        <v>59.120985230000002</v>
      </c>
      <c r="J130">
        <v>70.738190880000005</v>
      </c>
      <c r="K130">
        <v>83.430034610000007</v>
      </c>
      <c r="L130">
        <v>96.953613799999999</v>
      </c>
      <c r="M130">
        <v>110.5883364</v>
      </c>
      <c r="N130">
        <v>122.9250914</v>
      </c>
      <c r="O130">
        <v>144.4895392</v>
      </c>
      <c r="P130">
        <v>168.5242618</v>
      </c>
      <c r="Q130">
        <v>194.79164040000001</v>
      </c>
      <c r="R130">
        <v>223.08093160000001</v>
      </c>
      <c r="S130">
        <v>253.15896129999999</v>
      </c>
      <c r="T130">
        <v>274.04613840000002</v>
      </c>
      <c r="U130">
        <v>297.20165170000001</v>
      </c>
      <c r="V130">
        <v>322.64164890000001</v>
      </c>
      <c r="W130">
        <v>350.22721480000001</v>
      </c>
      <c r="X130">
        <v>379.7696277</v>
      </c>
      <c r="Y130">
        <v>411.07679150000001</v>
      </c>
      <c r="Z130">
        <v>443.97063320000001</v>
      </c>
      <c r="AA130">
        <v>478.29093030000001</v>
      </c>
      <c r="AB130">
        <v>513.89388889999998</v>
      </c>
      <c r="AC130">
        <v>550.64967730000001</v>
      </c>
      <c r="AD130">
        <v>577.09123439999996</v>
      </c>
      <c r="AE130">
        <v>603.50660500000004</v>
      </c>
      <c r="AF130">
        <v>629.56050310000001</v>
      </c>
      <c r="AG130">
        <v>654.96219029999997</v>
      </c>
      <c r="AH130">
        <v>679.43134729999997</v>
      </c>
      <c r="AI130">
        <v>702.675476</v>
      </c>
      <c r="AJ130">
        <v>724.37635590000002</v>
      </c>
      <c r="AK130">
        <v>744.18361679999998</v>
      </c>
      <c r="AL130">
        <v>761.7140799</v>
      </c>
      <c r="AM130">
        <v>776.55631300000005</v>
      </c>
    </row>
    <row r="131" spans="1:39" x14ac:dyDescent="0.25">
      <c r="A131" t="s">
        <v>187</v>
      </c>
      <c r="B131">
        <v>17.48665437</v>
      </c>
      <c r="C131">
        <v>17.481396350000001</v>
      </c>
      <c r="D131">
        <v>17.333367419999998</v>
      </c>
      <c r="E131">
        <v>17.067201780000001</v>
      </c>
      <c r="F131">
        <v>16.680828470000002</v>
      </c>
      <c r="G131">
        <v>20.36130958</v>
      </c>
      <c r="H131">
        <v>23.647619339999999</v>
      </c>
      <c r="I131">
        <v>26.679168650000001</v>
      </c>
      <c r="J131">
        <v>29.550625749999998</v>
      </c>
      <c r="K131">
        <v>32.263929529999999</v>
      </c>
      <c r="L131">
        <v>34.708907310000001</v>
      </c>
      <c r="M131">
        <v>36.649526549999997</v>
      </c>
      <c r="N131">
        <v>37.712184260000001</v>
      </c>
      <c r="O131">
        <v>37.6115821</v>
      </c>
      <c r="P131">
        <v>37.221312079999997</v>
      </c>
      <c r="Q131">
        <v>36.504265029999999</v>
      </c>
      <c r="R131">
        <v>35.471519450000002</v>
      </c>
      <c r="S131">
        <v>34.155032009999999</v>
      </c>
      <c r="T131">
        <v>33.98005654</v>
      </c>
      <c r="U131">
        <v>33.868085540000003</v>
      </c>
      <c r="V131">
        <v>33.790831339999997</v>
      </c>
      <c r="W131">
        <v>33.710667909999998</v>
      </c>
      <c r="X131">
        <v>33.595160059999998</v>
      </c>
      <c r="Y131">
        <v>33.420924759999998</v>
      </c>
      <c r="Z131">
        <v>33.17330699</v>
      </c>
      <c r="AA131">
        <v>32.844729370000003</v>
      </c>
      <c r="AB131">
        <v>32.432917269999997</v>
      </c>
      <c r="AC131">
        <v>31.93941585</v>
      </c>
      <c r="AD131">
        <v>32.016322359999997</v>
      </c>
      <c r="AE131">
        <v>32.024649140000001</v>
      </c>
      <c r="AF131">
        <v>31.95326292</v>
      </c>
      <c r="AG131">
        <v>31.79577063</v>
      </c>
      <c r="AH131">
        <v>31.548164180000001</v>
      </c>
      <c r="AI131">
        <v>31.20747957</v>
      </c>
      <c r="AJ131">
        <v>30.771137509999999</v>
      </c>
      <c r="AK131">
        <v>30.2367268</v>
      </c>
      <c r="AL131">
        <v>29.602067250000001</v>
      </c>
      <c r="AM131">
        <v>28.865454400000001</v>
      </c>
    </row>
    <row r="132" spans="1:39" x14ac:dyDescent="0.25">
      <c r="A132" t="s">
        <v>188</v>
      </c>
      <c r="B132">
        <v>5.6156558400000001E-2</v>
      </c>
      <c r="C132">
        <v>0.1152016872</v>
      </c>
      <c r="D132">
        <v>0.23439839060000001</v>
      </c>
      <c r="E132">
        <v>0.47361229459999998</v>
      </c>
      <c r="F132">
        <v>0.94987667490000005</v>
      </c>
      <c r="G132">
        <v>1.9111951300000001</v>
      </c>
      <c r="H132">
        <v>3.6587814189999999</v>
      </c>
      <c r="I132">
        <v>6.8041056360000001</v>
      </c>
      <c r="J132">
        <v>12.422675849999999</v>
      </c>
      <c r="K132">
        <v>22.35709889</v>
      </c>
      <c r="L132">
        <v>39.64503861</v>
      </c>
      <c r="M132">
        <v>69.002684720000005</v>
      </c>
      <c r="N132">
        <v>117.03857429999999</v>
      </c>
      <c r="O132">
        <v>130.3957681</v>
      </c>
      <c r="P132">
        <v>144.15447610000001</v>
      </c>
      <c r="Q132">
        <v>157.93363149999999</v>
      </c>
      <c r="R132">
        <v>171.437318</v>
      </c>
      <c r="S132">
        <v>184.40590649999999</v>
      </c>
      <c r="T132">
        <v>192.61365989999999</v>
      </c>
      <c r="U132">
        <v>201.5563521</v>
      </c>
      <c r="V132">
        <v>211.12884589999999</v>
      </c>
      <c r="W132">
        <v>221.1357251</v>
      </c>
      <c r="X132">
        <v>231.37217140000001</v>
      </c>
      <c r="Y132">
        <v>241.654967</v>
      </c>
      <c r="Z132">
        <v>251.83082400000001</v>
      </c>
      <c r="AA132">
        <v>261.77529759999999</v>
      </c>
      <c r="AB132">
        <v>271.38875200000001</v>
      </c>
      <c r="AC132">
        <v>280.59223859999997</v>
      </c>
      <c r="AD132">
        <v>288.68203990000001</v>
      </c>
      <c r="AE132">
        <v>296.36870210000001</v>
      </c>
      <c r="AF132">
        <v>303.50287359999999</v>
      </c>
      <c r="AG132">
        <v>309.96780380000001</v>
      </c>
      <c r="AH132">
        <v>315.661023</v>
      </c>
      <c r="AI132">
        <v>320.48314859999999</v>
      </c>
      <c r="AJ132">
        <v>324.33191870000002</v>
      </c>
      <c r="AK132">
        <v>327.10000650000001</v>
      </c>
      <c r="AL132">
        <v>328.67559230000001</v>
      </c>
      <c r="AM132">
        <v>328.94512040000001</v>
      </c>
    </row>
    <row r="133" spans="1:39" x14ac:dyDescent="0.25">
      <c r="A133" t="s">
        <v>189</v>
      </c>
      <c r="B133">
        <v>6.4122143400000002</v>
      </c>
      <c r="C133">
        <v>8.5258861259999996</v>
      </c>
      <c r="D133">
        <v>11.243679419999999</v>
      </c>
      <c r="E133">
        <v>14.724818089999999</v>
      </c>
      <c r="F133">
        <v>19.141119509999999</v>
      </c>
      <c r="G133">
        <v>22.54933484</v>
      </c>
      <c r="H133">
        <v>25.275151319999999</v>
      </c>
      <c r="I133">
        <v>27.520539360000001</v>
      </c>
      <c r="J133">
        <v>29.419117490000001</v>
      </c>
      <c r="K133">
        <v>30.999774129999999</v>
      </c>
      <c r="L133">
        <v>32.185519309999997</v>
      </c>
      <c r="M133">
        <v>32.799427110000003</v>
      </c>
      <c r="N133">
        <v>32.573009550000002</v>
      </c>
      <c r="O133">
        <v>34.833683370000003</v>
      </c>
      <c r="P133">
        <v>36.963328699999998</v>
      </c>
      <c r="Q133">
        <v>38.87090061</v>
      </c>
      <c r="R133">
        <v>40.50068649</v>
      </c>
      <c r="S133">
        <v>41.815653390000001</v>
      </c>
      <c r="T133">
        <v>41.852971099999998</v>
      </c>
      <c r="U133">
        <v>41.967282679999997</v>
      </c>
      <c r="V133">
        <v>42.124725570000003</v>
      </c>
      <c r="W133">
        <v>42.278889450000001</v>
      </c>
      <c r="X133">
        <v>42.388781659999999</v>
      </c>
      <c r="Y133">
        <v>42.423909549999998</v>
      </c>
      <c r="Z133">
        <v>42.364198960000003</v>
      </c>
      <c r="AA133">
        <v>42.198199879999997</v>
      </c>
      <c r="AB133">
        <v>41.921060160000003</v>
      </c>
      <c r="AC133">
        <v>41.532800659999999</v>
      </c>
      <c r="AD133">
        <v>40.850190769999998</v>
      </c>
      <c r="AE133">
        <v>40.09271081</v>
      </c>
      <c r="AF133">
        <v>39.2513547</v>
      </c>
      <c r="AG133">
        <v>38.323678569999998</v>
      </c>
      <c r="AH133">
        <v>37.310435820000002</v>
      </c>
      <c r="AI133">
        <v>36.213735139999997</v>
      </c>
      <c r="AJ133">
        <v>35.036165830000002</v>
      </c>
      <c r="AK133">
        <v>33.780509410000001</v>
      </c>
      <c r="AL133">
        <v>32.449787389999997</v>
      </c>
      <c r="AM133">
        <v>31.047498130000001</v>
      </c>
    </row>
    <row r="134" spans="1:39" x14ac:dyDescent="0.25">
      <c r="A134" t="s">
        <v>190</v>
      </c>
      <c r="B134">
        <v>3.7737684480000002</v>
      </c>
      <c r="C134">
        <v>4.1363809319999998</v>
      </c>
      <c r="D134">
        <v>4.4967965159999999</v>
      </c>
      <c r="E134">
        <v>4.8546564429999997</v>
      </c>
      <c r="F134">
        <v>5.2022315570000002</v>
      </c>
      <c r="G134">
        <v>5.9092715069999997</v>
      </c>
      <c r="H134">
        <v>6.3866311910000002</v>
      </c>
      <c r="I134">
        <v>6.7052176389999998</v>
      </c>
      <c r="J134">
        <v>6.9113588479999999</v>
      </c>
      <c r="K134">
        <v>7.0221515170000002</v>
      </c>
      <c r="L134">
        <v>7.0299146410000004</v>
      </c>
      <c r="M134">
        <v>6.90770295</v>
      </c>
      <c r="N134">
        <v>6.6145932969999999</v>
      </c>
      <c r="O134">
        <v>6.5306296110000002</v>
      </c>
      <c r="P134">
        <v>6.3978951889999998</v>
      </c>
      <c r="Q134">
        <v>6.2115651319999996</v>
      </c>
      <c r="R134">
        <v>5.9751555889999999</v>
      </c>
      <c r="S134">
        <v>5.6955558479999997</v>
      </c>
      <c r="T134">
        <v>5.3408187189999996</v>
      </c>
      <c r="U134">
        <v>5.0173767150000002</v>
      </c>
      <c r="V134">
        <v>4.7183185759999997</v>
      </c>
      <c r="W134">
        <v>4.4366795640000003</v>
      </c>
      <c r="X134">
        <v>4.1674437099999997</v>
      </c>
      <c r="Y134">
        <v>3.9076333970000001</v>
      </c>
      <c r="Z134">
        <v>3.6558337650000001</v>
      </c>
      <c r="AA134">
        <v>3.411659513</v>
      </c>
      <c r="AB134">
        <v>3.1753260779999999</v>
      </c>
      <c r="AC134">
        <v>2.9473492879999998</v>
      </c>
      <c r="AD134">
        <v>3.3871390720000001</v>
      </c>
      <c r="AE134">
        <v>3.8842118750000001</v>
      </c>
      <c r="AF134">
        <v>4.4431470930000003</v>
      </c>
      <c r="AG134">
        <v>5.0687606049999996</v>
      </c>
      <c r="AH134">
        <v>5.7658516459999998</v>
      </c>
      <c r="AI134">
        <v>6.5389047820000004</v>
      </c>
      <c r="AJ134">
        <v>7.3917422759999996</v>
      </c>
      <c r="AK134">
        <v>8.3271231579999903</v>
      </c>
      <c r="AL134">
        <v>9.3462888670000002</v>
      </c>
      <c r="AM134">
        <v>10.448465280000001</v>
      </c>
    </row>
    <row r="135" spans="1:39" x14ac:dyDescent="0.25">
      <c r="A135" t="s">
        <v>191</v>
      </c>
      <c r="B135">
        <v>1.65276387E-3</v>
      </c>
      <c r="C135">
        <v>1.02510786E-2</v>
      </c>
      <c r="D135">
        <v>6.3061710800000004E-2</v>
      </c>
      <c r="E135">
        <v>0.38524276359999998</v>
      </c>
      <c r="F135">
        <v>2.3360339159999999</v>
      </c>
      <c r="G135">
        <v>2.9065354349999999</v>
      </c>
      <c r="H135">
        <v>3.4408499020000001</v>
      </c>
      <c r="I135">
        <v>3.9569356010000001</v>
      </c>
      <c r="J135">
        <v>4.4674711739999999</v>
      </c>
      <c r="K135">
        <v>4.9718809970000004</v>
      </c>
      <c r="L135">
        <v>5.4519616690000001</v>
      </c>
      <c r="M135">
        <v>5.8679797760000003</v>
      </c>
      <c r="N135">
        <v>6.1547485440000003</v>
      </c>
      <c r="O135">
        <v>6.1548416049999997</v>
      </c>
      <c r="P135">
        <v>6.1073612410000004</v>
      </c>
      <c r="Q135">
        <v>6.0058183239999998</v>
      </c>
      <c r="R135">
        <v>5.8516053130000003</v>
      </c>
      <c r="S135">
        <v>5.6495854479999998</v>
      </c>
      <c r="T135">
        <v>5.2166336009999998</v>
      </c>
      <c r="U135">
        <v>4.8257102009999997</v>
      </c>
      <c r="V135">
        <v>4.4686240499999998</v>
      </c>
      <c r="W135">
        <v>4.1375823589999996</v>
      </c>
      <c r="X135">
        <v>3.8270167339999999</v>
      </c>
      <c r="Y135">
        <v>3.533511115</v>
      </c>
      <c r="Z135">
        <v>3.2552258009999999</v>
      </c>
      <c r="AA135">
        <v>2.991316672</v>
      </c>
      <c r="AB135">
        <v>2.741492552</v>
      </c>
      <c r="AC135">
        <v>2.5057190650000001</v>
      </c>
      <c r="AD135">
        <v>2.456463109</v>
      </c>
      <c r="AE135">
        <v>2.4030155230000001</v>
      </c>
      <c r="AF135">
        <v>2.344880973</v>
      </c>
      <c r="AG135">
        <v>2.2819616360000001</v>
      </c>
      <c r="AH135">
        <v>2.214351035</v>
      </c>
      <c r="AI135">
        <v>2.1422219550000001</v>
      </c>
      <c r="AJ135">
        <v>2.0657735659999998</v>
      </c>
      <c r="AK135">
        <v>1.9852140250000001</v>
      </c>
      <c r="AL135">
        <v>1.900763105</v>
      </c>
      <c r="AM135">
        <v>1.8126658170000001</v>
      </c>
    </row>
    <row r="136" spans="1:39" x14ac:dyDescent="0.25">
      <c r="A136" t="s">
        <v>192</v>
      </c>
      <c r="B136">
        <v>33.995033239999998</v>
      </c>
      <c r="C136">
        <v>33.343994520000003</v>
      </c>
      <c r="D136">
        <v>32.438234700000002</v>
      </c>
      <c r="E136">
        <v>31.337861310000001</v>
      </c>
      <c r="F136">
        <v>30.050894920000001</v>
      </c>
      <c r="G136">
        <v>33.075543269999997</v>
      </c>
      <c r="H136">
        <v>34.637791249999999</v>
      </c>
      <c r="I136">
        <v>35.236806600000001</v>
      </c>
      <c r="J136">
        <v>35.192686250000001</v>
      </c>
      <c r="K136">
        <v>34.646907939999998</v>
      </c>
      <c r="L136">
        <v>33.608540179999999</v>
      </c>
      <c r="M136">
        <v>31.9991588</v>
      </c>
      <c r="N136">
        <v>29.690216589999999</v>
      </c>
      <c r="O136">
        <v>29.715698060000001</v>
      </c>
      <c r="P136">
        <v>29.511322310000001</v>
      </c>
      <c r="Q136">
        <v>29.045125410000001</v>
      </c>
      <c r="R136">
        <v>28.323185420000001</v>
      </c>
      <c r="S136">
        <v>27.368415599999999</v>
      </c>
      <c r="T136">
        <v>27.415262970000001</v>
      </c>
      <c r="U136">
        <v>27.512643839999999</v>
      </c>
      <c r="V136">
        <v>27.638464670000001</v>
      </c>
      <c r="W136">
        <v>27.762319900000001</v>
      </c>
      <c r="X136">
        <v>27.857264690000001</v>
      </c>
      <c r="Y136">
        <v>27.903172130000002</v>
      </c>
      <c r="Z136">
        <v>27.886707569999999</v>
      </c>
      <c r="AA136">
        <v>27.800174500000001</v>
      </c>
      <c r="AB136">
        <v>27.640201690000001</v>
      </c>
      <c r="AC136">
        <v>27.40662275</v>
      </c>
      <c r="AD136">
        <v>34.199308979999998</v>
      </c>
      <c r="AE136">
        <v>42.584112570000002</v>
      </c>
      <c r="AF136">
        <v>52.892703779999998</v>
      </c>
      <c r="AG136">
        <v>65.518997600000006</v>
      </c>
      <c r="AH136">
        <v>80.926231189999996</v>
      </c>
      <c r="AI136">
        <v>99.653200690000006</v>
      </c>
      <c r="AJ136">
        <v>122.31886489999999</v>
      </c>
      <c r="AK136">
        <v>149.6242551</v>
      </c>
      <c r="AL136">
        <v>182.35034959999999</v>
      </c>
      <c r="AM136">
        <v>221.35039029999999</v>
      </c>
    </row>
    <row r="137" spans="1:39" x14ac:dyDescent="0.25">
      <c r="A137" t="s">
        <v>193</v>
      </c>
      <c r="B137">
        <v>103.399939</v>
      </c>
      <c r="C137">
        <v>102.7594739</v>
      </c>
      <c r="D137">
        <v>101.2886754</v>
      </c>
      <c r="E137">
        <v>99.145376839999997</v>
      </c>
      <c r="F137">
        <v>96.329644419999994</v>
      </c>
      <c r="G137">
        <v>73.70930147</v>
      </c>
      <c r="H137">
        <v>53.663409440000002</v>
      </c>
      <c r="I137">
        <v>37.952236679999999</v>
      </c>
      <c r="J137">
        <v>26.351540719999999</v>
      </c>
      <c r="K137">
        <v>18.035610139999999</v>
      </c>
      <c r="L137">
        <v>12.162665629999999</v>
      </c>
      <c r="M137">
        <v>8.0506406590000008</v>
      </c>
      <c r="N137">
        <v>5.1929962410000003</v>
      </c>
      <c r="O137">
        <v>4.6169493079999997</v>
      </c>
      <c r="P137">
        <v>4.0730746099999999</v>
      </c>
      <c r="Q137">
        <v>3.5609959440000001</v>
      </c>
      <c r="R137">
        <v>3.084642552</v>
      </c>
      <c r="S137">
        <v>2.6477497319999999</v>
      </c>
      <c r="T137">
        <v>2.0154816250000001</v>
      </c>
      <c r="U137">
        <v>1.5370142849999999</v>
      </c>
      <c r="V137">
        <v>1.173325859</v>
      </c>
      <c r="W137">
        <v>0.89561144069999998</v>
      </c>
      <c r="X137">
        <v>0.68290689839999996</v>
      </c>
      <c r="Y137">
        <v>0.51979938069999998</v>
      </c>
      <c r="Z137">
        <v>0.39476493779999999</v>
      </c>
      <c r="AA137">
        <v>0.2990528891</v>
      </c>
      <c r="AB137">
        <v>0.2259440134</v>
      </c>
      <c r="AC137">
        <v>0.17024497550000001</v>
      </c>
      <c r="AD137">
        <v>0.18077905329999999</v>
      </c>
      <c r="AE137">
        <v>0.19155362440000001</v>
      </c>
      <c r="AF137">
        <v>0.20246526940000001</v>
      </c>
      <c r="AG137">
        <v>0.21341945549999999</v>
      </c>
      <c r="AH137">
        <v>0.22432004019999999</v>
      </c>
      <c r="AI137">
        <v>0.2350617723</v>
      </c>
      <c r="AJ137">
        <v>0.24552526690000001</v>
      </c>
      <c r="AK137">
        <v>0.25557404480000001</v>
      </c>
      <c r="AL137">
        <v>0.26505337639999998</v>
      </c>
      <c r="AM137">
        <v>0.27379091169999997</v>
      </c>
    </row>
    <row r="138" spans="1:39" x14ac:dyDescent="0.25">
      <c r="A138" t="s">
        <v>194</v>
      </c>
      <c r="B138">
        <v>441.38007470000002</v>
      </c>
      <c r="C138">
        <v>458.71266480000003</v>
      </c>
      <c r="D138">
        <v>472.8312459</v>
      </c>
      <c r="E138">
        <v>483.99866309999999</v>
      </c>
      <c r="F138">
        <v>491.76551319999999</v>
      </c>
      <c r="G138">
        <v>554.8799573</v>
      </c>
      <c r="H138">
        <v>595.70827759999997</v>
      </c>
      <c r="I138">
        <v>621.25712090000002</v>
      </c>
      <c r="J138">
        <v>636.09011599999997</v>
      </c>
      <c r="K138">
        <v>641.98089549999997</v>
      </c>
      <c r="L138">
        <v>638.4085043</v>
      </c>
      <c r="M138">
        <v>623.1304427</v>
      </c>
      <c r="N138">
        <v>592.71397290000004</v>
      </c>
      <c r="O138">
        <v>571.50428850000003</v>
      </c>
      <c r="P138">
        <v>546.79430530000002</v>
      </c>
      <c r="Q138">
        <v>518.45411569999999</v>
      </c>
      <c r="R138">
        <v>487.05827110000001</v>
      </c>
      <c r="S138">
        <v>453.40910839999998</v>
      </c>
      <c r="T138">
        <v>437.6190411</v>
      </c>
      <c r="U138">
        <v>423.1548573</v>
      </c>
      <c r="V138">
        <v>409.58508030000002</v>
      </c>
      <c r="W138">
        <v>396.41417760000002</v>
      </c>
      <c r="X138">
        <v>383.26142069999997</v>
      </c>
      <c r="Y138">
        <v>369.89070900000002</v>
      </c>
      <c r="Z138">
        <v>356.18883099999999</v>
      </c>
      <c r="AA138">
        <v>342.13207119999998</v>
      </c>
      <c r="AB138">
        <v>327.7560239</v>
      </c>
      <c r="AC138">
        <v>313.13254410000002</v>
      </c>
      <c r="AD138">
        <v>299.87720460000003</v>
      </c>
      <c r="AE138">
        <v>286.56764989999999</v>
      </c>
      <c r="AF138">
        <v>273.16733570000002</v>
      </c>
      <c r="AG138">
        <v>259.68907610000002</v>
      </c>
      <c r="AH138">
        <v>246.16663579999999</v>
      </c>
      <c r="AI138">
        <v>232.64009429999999</v>
      </c>
      <c r="AJ138">
        <v>219.1493533</v>
      </c>
      <c r="AK138">
        <v>205.7321622</v>
      </c>
      <c r="AL138">
        <v>192.42443840000001</v>
      </c>
      <c r="AM138">
        <v>179.2616367</v>
      </c>
    </row>
    <row r="139" spans="1:39" x14ac:dyDescent="0.25">
      <c r="A139" t="s">
        <v>195</v>
      </c>
      <c r="B139">
        <v>6.4144215210000004</v>
      </c>
      <c r="C139">
        <v>7.4355778370000003</v>
      </c>
      <c r="D139">
        <v>8.5488831810000008</v>
      </c>
      <c r="E139">
        <v>9.7606018490000004</v>
      </c>
      <c r="F139">
        <v>11.06164523</v>
      </c>
      <c r="G139">
        <v>7.6190094569999998</v>
      </c>
      <c r="H139">
        <v>4.9931076279999997</v>
      </c>
      <c r="I139">
        <v>3.1786776649999999</v>
      </c>
      <c r="J139">
        <v>1.9866967250000001</v>
      </c>
      <c r="K139">
        <v>1.2239758549999999</v>
      </c>
      <c r="L139">
        <v>0.74299728750000005</v>
      </c>
      <c r="M139">
        <v>0.44269574890000002</v>
      </c>
      <c r="N139">
        <v>0.2570451218</v>
      </c>
      <c r="O139">
        <v>0.2416372748</v>
      </c>
      <c r="P139">
        <v>0.22539727079999999</v>
      </c>
      <c r="Q139">
        <v>0.2083604235</v>
      </c>
      <c r="R139">
        <v>0.19083853009999999</v>
      </c>
      <c r="S139">
        <v>0.17320308170000001</v>
      </c>
      <c r="T139">
        <v>0.19531481179999999</v>
      </c>
      <c r="U139">
        <v>0.2206540454</v>
      </c>
      <c r="V139">
        <v>0.24953432079999999</v>
      </c>
      <c r="W139">
        <v>0.28216876099999999</v>
      </c>
      <c r="X139">
        <v>0.31873404350000001</v>
      </c>
      <c r="Y139">
        <v>0.35940189639999998</v>
      </c>
      <c r="Z139">
        <v>0.40435315240000003</v>
      </c>
      <c r="AA139">
        <v>0.45378268150000001</v>
      </c>
      <c r="AB139">
        <v>0.50790022769999998</v>
      </c>
      <c r="AC139">
        <v>0.56693011370000002</v>
      </c>
      <c r="AD139">
        <v>0.62179528149999996</v>
      </c>
      <c r="AE139">
        <v>0.68050885250000004</v>
      </c>
      <c r="AF139">
        <v>0.74291312769999995</v>
      </c>
      <c r="AG139">
        <v>0.80884554149999999</v>
      </c>
      <c r="AH139">
        <v>0.87809954820000002</v>
      </c>
      <c r="AI139">
        <v>0.95038982319999998</v>
      </c>
      <c r="AJ139">
        <v>1.025321476</v>
      </c>
      <c r="AK139">
        <v>1.102363183</v>
      </c>
      <c r="AL139">
        <v>1.1808245829999999</v>
      </c>
      <c r="AM139">
        <v>1.2598393370000001</v>
      </c>
    </row>
    <row r="140" spans="1:39" x14ac:dyDescent="0.25">
      <c r="A140" t="s">
        <v>196</v>
      </c>
      <c r="B140">
        <v>148.01453799999999</v>
      </c>
      <c r="C140">
        <v>141.51658549999999</v>
      </c>
      <c r="D140">
        <v>134.19852399999999</v>
      </c>
      <c r="E140">
        <v>126.3748617</v>
      </c>
      <c r="F140">
        <v>118.12710509999999</v>
      </c>
      <c r="G140">
        <v>60.514871929999998</v>
      </c>
      <c r="H140">
        <v>29.49635177</v>
      </c>
      <c r="I140">
        <v>13.966180080000001</v>
      </c>
      <c r="J140">
        <v>6.4922688129999999</v>
      </c>
      <c r="K140">
        <v>2.9748942970000001</v>
      </c>
      <c r="L140">
        <v>1.3431350639999999</v>
      </c>
      <c r="M140">
        <v>0.59521186650000002</v>
      </c>
      <c r="N140">
        <v>0.2570451218</v>
      </c>
      <c r="O140">
        <v>0.25736261900000001</v>
      </c>
      <c r="P140">
        <v>0.25568881459999998</v>
      </c>
      <c r="Q140">
        <v>0.25174441619999999</v>
      </c>
      <c r="R140">
        <v>0.24557955949999999</v>
      </c>
      <c r="S140">
        <v>0.23739048439999999</v>
      </c>
      <c r="T140">
        <v>0.23849344629999999</v>
      </c>
      <c r="U140">
        <v>0.2400417269</v>
      </c>
      <c r="V140">
        <v>0.2418458912</v>
      </c>
      <c r="W140">
        <v>0.24364131580000001</v>
      </c>
      <c r="X140">
        <v>0.24519072389999999</v>
      </c>
      <c r="Y140">
        <v>0.24631424339999999</v>
      </c>
      <c r="Z140">
        <v>0.2468900419</v>
      </c>
      <c r="AA140">
        <v>0.24684494370000001</v>
      </c>
      <c r="AB140">
        <v>0.2461434619</v>
      </c>
      <c r="AC140">
        <v>0.24477834909999999</v>
      </c>
      <c r="AD140">
        <v>0.25065532550000003</v>
      </c>
      <c r="AE140">
        <v>0.25612344339999998</v>
      </c>
      <c r="AF140">
        <v>0.26105957359999998</v>
      </c>
      <c r="AG140">
        <v>0.26537085669999999</v>
      </c>
      <c r="AH140">
        <v>0.2689784107</v>
      </c>
      <c r="AI140">
        <v>0.27180753089999998</v>
      </c>
      <c r="AJ140">
        <v>0.27378257340000001</v>
      </c>
      <c r="AK140">
        <v>0.2748251578</v>
      </c>
      <c r="AL140">
        <v>0.27485472709999997</v>
      </c>
      <c r="AM140">
        <v>0.27379091169999997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7330845.9029999999</v>
      </c>
      <c r="E2">
        <v>7413774.6279999996</v>
      </c>
      <c r="F2">
        <v>7497281.8289999999</v>
      </c>
      <c r="G2">
        <v>7579530.7580000004</v>
      </c>
      <c r="H2">
        <v>7659696.9309999999</v>
      </c>
      <c r="I2">
        <v>7737525.3969999999</v>
      </c>
      <c r="J2">
        <v>7813146.7309999997</v>
      </c>
      <c r="K2">
        <v>7886812.193</v>
      </c>
      <c r="L2">
        <v>7958782.8949999996</v>
      </c>
      <c r="M2">
        <v>8029305.7249999996</v>
      </c>
      <c r="N2">
        <v>8098623.3870000001</v>
      </c>
      <c r="O2">
        <v>8166995.1880000001</v>
      </c>
      <c r="P2">
        <v>8235069.449</v>
      </c>
      <c r="Q2">
        <v>8303269.3820000002</v>
      </c>
      <c r="R2">
        <v>8371680.0619999999</v>
      </c>
      <c r="S2">
        <v>8440258.2430000007</v>
      </c>
      <c r="T2">
        <v>8508907.2060000002</v>
      </c>
      <c r="U2">
        <v>8576854.4529999997</v>
      </c>
      <c r="V2">
        <v>8645012.71199999</v>
      </c>
      <c r="W2">
        <v>8713774.6429999899</v>
      </c>
      <c r="X2">
        <v>8783227.3190000001</v>
      </c>
      <c r="Y2">
        <v>8853289.0309999995</v>
      </c>
      <c r="Z2">
        <v>8923788.4879999999</v>
      </c>
      <c r="AA2">
        <v>8994512.31399999</v>
      </c>
      <c r="AB2">
        <v>9065235.3739999998</v>
      </c>
      <c r="AC2">
        <v>9135741.3939999994</v>
      </c>
      <c r="AD2">
        <v>9205837.9379999898</v>
      </c>
      <c r="AE2">
        <v>9275175.4210000001</v>
      </c>
      <c r="AF2">
        <v>9343956.6830000002</v>
      </c>
      <c r="AG2">
        <v>9412168.7100000009</v>
      </c>
      <c r="AH2">
        <v>9479699.091</v>
      </c>
      <c r="AI2">
        <v>9546456.1300000008</v>
      </c>
      <c r="AJ2">
        <v>9612431.0109999999</v>
      </c>
      <c r="AK2">
        <v>9677724.5940000005</v>
      </c>
      <c r="AL2">
        <v>9742556.0500000007</v>
      </c>
      <c r="AM2">
        <v>9807264.0130000003</v>
      </c>
      <c r="AN2">
        <v>9872306.1989999898</v>
      </c>
    </row>
    <row r="3" spans="1:40" x14ac:dyDescent="0.25">
      <c r="A3" s="7" t="s">
        <v>234</v>
      </c>
      <c r="B3" t="s">
        <v>255</v>
      </c>
      <c r="C3">
        <v>100707</v>
      </c>
      <c r="D3">
        <v>101821.1292</v>
      </c>
      <c r="E3">
        <v>102921.6761</v>
      </c>
      <c r="F3">
        <v>103991.7236</v>
      </c>
      <c r="G3">
        <v>105034.3009</v>
      </c>
      <c r="H3">
        <v>106068.6064</v>
      </c>
      <c r="I3">
        <v>107100.6863</v>
      </c>
      <c r="J3">
        <v>108131.4734</v>
      </c>
      <c r="K3">
        <v>109162.14449999999</v>
      </c>
      <c r="L3">
        <v>110194.0524</v>
      </c>
      <c r="M3">
        <v>111227.6744</v>
      </c>
      <c r="N3">
        <v>112262.0218</v>
      </c>
      <c r="O3">
        <v>113294.6303</v>
      </c>
      <c r="P3">
        <v>114326.1011</v>
      </c>
      <c r="Q3">
        <v>115349.3404</v>
      </c>
      <c r="R3">
        <v>116357.22349999999</v>
      </c>
      <c r="S3">
        <v>117343.8811</v>
      </c>
      <c r="T3">
        <v>118304.38069999999</v>
      </c>
      <c r="U3">
        <v>119222.0322</v>
      </c>
      <c r="V3">
        <v>120110.9632</v>
      </c>
      <c r="W3">
        <v>120986.3247</v>
      </c>
      <c r="X3">
        <v>121857.7991</v>
      </c>
      <c r="Y3">
        <v>122729.86599999999</v>
      </c>
      <c r="Z3">
        <v>123603.24890000001</v>
      </c>
      <c r="AA3">
        <v>124476.2936</v>
      </c>
      <c r="AB3">
        <v>125346.0506</v>
      </c>
      <c r="AC3">
        <v>126209.0664</v>
      </c>
      <c r="AD3">
        <v>127061.93949999999</v>
      </c>
      <c r="AE3">
        <v>127895.3858</v>
      </c>
      <c r="AF3">
        <v>128703.5673</v>
      </c>
      <c r="AG3">
        <v>129484.95879999999</v>
      </c>
      <c r="AH3">
        <v>130241.1162</v>
      </c>
      <c r="AI3">
        <v>130975.3734</v>
      </c>
      <c r="AJ3">
        <v>131692.2078</v>
      </c>
      <c r="AK3">
        <v>132397.03</v>
      </c>
      <c r="AL3">
        <v>133096.19440000001</v>
      </c>
      <c r="AM3">
        <v>133797.1036</v>
      </c>
      <c r="AN3">
        <v>134508.34400000001</v>
      </c>
    </row>
    <row r="4" spans="1:40" x14ac:dyDescent="0.25">
      <c r="A4" s="7" t="s">
        <v>233</v>
      </c>
      <c r="B4" t="s">
        <v>256</v>
      </c>
      <c r="C4">
        <v>1859303</v>
      </c>
      <c r="D4">
        <v>1880388.6640000001</v>
      </c>
      <c r="E4">
        <v>1902296.4110000001</v>
      </c>
      <c r="F4">
        <v>1924746.737</v>
      </c>
      <c r="G4">
        <v>1946845.16</v>
      </c>
      <c r="H4">
        <v>1967977.7439999999</v>
      </c>
      <c r="I4">
        <v>1987969.8529999999</v>
      </c>
      <c r="J4">
        <v>2006897.723</v>
      </c>
      <c r="K4">
        <v>2024920.9169999999</v>
      </c>
      <c r="L4">
        <v>2042207.6189999999</v>
      </c>
      <c r="M4">
        <v>2058913.321</v>
      </c>
      <c r="N4">
        <v>2075180.55</v>
      </c>
      <c r="O4">
        <v>2091143.1740000001</v>
      </c>
      <c r="P4">
        <v>2107245.1779999998</v>
      </c>
      <c r="Q4">
        <v>2123732.523</v>
      </c>
      <c r="R4">
        <v>2140679.7220000001</v>
      </c>
      <c r="S4">
        <v>2158070.6159999999</v>
      </c>
      <c r="T4">
        <v>2175848.0449999999</v>
      </c>
      <c r="U4">
        <v>2194198.9530000002</v>
      </c>
      <c r="V4">
        <v>2213179.7710000002</v>
      </c>
      <c r="W4">
        <v>2232758.0189999999</v>
      </c>
      <c r="X4">
        <v>2252856.3160000001</v>
      </c>
      <c r="Y4">
        <v>2273378</v>
      </c>
      <c r="Z4">
        <v>2294221.9750000001</v>
      </c>
      <c r="AA4">
        <v>2315291.2560000001</v>
      </c>
      <c r="AB4">
        <v>2336497.8199999998</v>
      </c>
      <c r="AC4">
        <v>2357765.3360000001</v>
      </c>
      <c r="AD4">
        <v>2379030.8309999998</v>
      </c>
      <c r="AE4">
        <v>2400486.8360000001</v>
      </c>
      <c r="AF4">
        <v>2422236.08</v>
      </c>
      <c r="AG4">
        <v>2444252.3810000001</v>
      </c>
      <c r="AH4">
        <v>2466435.6669999999</v>
      </c>
      <c r="AI4">
        <v>2488675.6469999999</v>
      </c>
      <c r="AJ4">
        <v>2510888.682</v>
      </c>
      <c r="AK4">
        <v>2533035.4449999998</v>
      </c>
      <c r="AL4">
        <v>2555126.6549999998</v>
      </c>
      <c r="AM4">
        <v>2577222.8130000001</v>
      </c>
      <c r="AN4">
        <v>2599431.8939999999</v>
      </c>
    </row>
    <row r="5" spans="1:40" x14ac:dyDescent="0.25">
      <c r="A5" s="7" t="s">
        <v>233</v>
      </c>
      <c r="B5" t="s">
        <v>257</v>
      </c>
      <c r="C5">
        <v>286222</v>
      </c>
      <c r="D5">
        <v>289424.39429999999</v>
      </c>
      <c r="E5">
        <v>292653.38160000002</v>
      </c>
      <c r="F5">
        <v>295865.43819999998</v>
      </c>
      <c r="G5">
        <v>299020.80129999999</v>
      </c>
      <c r="H5">
        <v>302113.71179999999</v>
      </c>
      <c r="I5">
        <v>305138.25180000003</v>
      </c>
      <c r="J5">
        <v>308095.9792</v>
      </c>
      <c r="K5">
        <v>310995.82069999998</v>
      </c>
      <c r="L5">
        <v>313848.05349999998</v>
      </c>
      <c r="M5">
        <v>316660.34080000001</v>
      </c>
      <c r="N5">
        <v>319436.22590000002</v>
      </c>
      <c r="O5">
        <v>322174.99129999999</v>
      </c>
      <c r="P5">
        <v>324906.83230000001</v>
      </c>
      <c r="Q5">
        <v>327632.4474</v>
      </c>
      <c r="R5">
        <v>330343.69130000001</v>
      </c>
      <c r="S5">
        <v>333029.60440000001</v>
      </c>
      <c r="T5">
        <v>335678.38630000001</v>
      </c>
      <c r="U5">
        <v>338282.15159999998</v>
      </c>
      <c r="V5">
        <v>340862.17709999997</v>
      </c>
      <c r="W5">
        <v>343436.26</v>
      </c>
      <c r="X5">
        <v>346013.80330000003</v>
      </c>
      <c r="Y5">
        <v>348596.64399999997</v>
      </c>
      <c r="Z5">
        <v>351181.07929999998</v>
      </c>
      <c r="AA5">
        <v>353759.908</v>
      </c>
      <c r="AB5">
        <v>356324.147</v>
      </c>
      <c r="AC5">
        <v>358864.36410000001</v>
      </c>
      <c r="AD5">
        <v>361371.67550000001</v>
      </c>
      <c r="AE5">
        <v>363853.78379999998</v>
      </c>
      <c r="AF5">
        <v>366307.8775</v>
      </c>
      <c r="AG5">
        <v>368728.86450000003</v>
      </c>
      <c r="AH5">
        <v>371113.31280000001</v>
      </c>
      <c r="AI5">
        <v>373460.83669999999</v>
      </c>
      <c r="AJ5">
        <v>375774.81760000001</v>
      </c>
      <c r="AK5">
        <v>378062.777</v>
      </c>
      <c r="AL5">
        <v>380336.55869999999</v>
      </c>
      <c r="AM5">
        <v>382612.42570000002</v>
      </c>
      <c r="AN5">
        <v>384911.14490000001</v>
      </c>
    </row>
    <row r="6" spans="1:40" x14ac:dyDescent="0.25">
      <c r="A6" s="7" t="s">
        <v>233</v>
      </c>
      <c r="B6" t="s">
        <v>258</v>
      </c>
      <c r="C6">
        <v>288023.5</v>
      </c>
      <c r="D6">
        <v>291256.36410000001</v>
      </c>
      <c r="E6">
        <v>294540.23109999998</v>
      </c>
      <c r="F6">
        <v>297855.54710000003</v>
      </c>
      <c r="G6">
        <v>301161.50939999998</v>
      </c>
      <c r="H6">
        <v>304410.26939999999</v>
      </c>
      <c r="I6">
        <v>307559.88750000001</v>
      </c>
      <c r="J6">
        <v>310593.18790000002</v>
      </c>
      <c r="K6">
        <v>313512.48009999999</v>
      </c>
      <c r="L6">
        <v>316328.79840000003</v>
      </c>
      <c r="M6">
        <v>319054.70880000002</v>
      </c>
      <c r="N6">
        <v>321700.66930000001</v>
      </c>
      <c r="O6">
        <v>324273.55499999999</v>
      </c>
      <c r="P6">
        <v>326816.6839</v>
      </c>
      <c r="Q6">
        <v>329349.48959999997</v>
      </c>
      <c r="R6">
        <v>331881.59850000002</v>
      </c>
      <c r="S6">
        <v>334414.09629999998</v>
      </c>
      <c r="T6">
        <v>336941.5331</v>
      </c>
      <c r="U6">
        <v>339464.5773</v>
      </c>
      <c r="V6">
        <v>341997.69020000001</v>
      </c>
      <c r="W6">
        <v>344547.69439999998</v>
      </c>
      <c r="X6">
        <v>347114.53879999998</v>
      </c>
      <c r="Y6">
        <v>349693.7499</v>
      </c>
      <c r="Z6">
        <v>352278.2512</v>
      </c>
      <c r="AA6">
        <v>354859.609</v>
      </c>
      <c r="AB6">
        <v>357428.93569999997</v>
      </c>
      <c r="AC6">
        <v>359977.59389999998</v>
      </c>
      <c r="AD6">
        <v>362497.77559999999</v>
      </c>
      <c r="AE6">
        <v>365002.78200000001</v>
      </c>
      <c r="AF6">
        <v>367511.2732</v>
      </c>
      <c r="AG6">
        <v>370032.5772</v>
      </c>
      <c r="AH6">
        <v>372567.05459999997</v>
      </c>
      <c r="AI6">
        <v>375110.84139999998</v>
      </c>
      <c r="AJ6">
        <v>377660.35110000003</v>
      </c>
      <c r="AK6">
        <v>380215.26179999998</v>
      </c>
      <c r="AL6">
        <v>382780.0919</v>
      </c>
      <c r="AM6">
        <v>385364.8591</v>
      </c>
      <c r="AN6">
        <v>387985.27120000002</v>
      </c>
    </row>
    <row r="7" spans="1:40" x14ac:dyDescent="0.25">
      <c r="A7" s="7" t="s">
        <v>233</v>
      </c>
      <c r="B7" t="s">
        <v>259</v>
      </c>
      <c r="C7">
        <v>71746.000010000003</v>
      </c>
      <c r="D7">
        <v>72541.383050000004</v>
      </c>
      <c r="E7">
        <v>73332.110339999999</v>
      </c>
      <c r="F7">
        <v>74105.574529999998</v>
      </c>
      <c r="G7">
        <v>74887.939339999997</v>
      </c>
      <c r="H7">
        <v>75703.711420000007</v>
      </c>
      <c r="I7">
        <v>76548.811719999998</v>
      </c>
      <c r="J7">
        <v>77418.117079999996</v>
      </c>
      <c r="K7">
        <v>78310.944399999906</v>
      </c>
      <c r="L7">
        <v>79232.050610000006</v>
      </c>
      <c r="M7">
        <v>80191.308879999997</v>
      </c>
      <c r="N7">
        <v>81204.031409999996</v>
      </c>
      <c r="O7">
        <v>82292.852719999995</v>
      </c>
      <c r="P7">
        <v>83391.852180000002</v>
      </c>
      <c r="Q7">
        <v>84512.302880000003</v>
      </c>
      <c r="R7">
        <v>85671.941439999995</v>
      </c>
      <c r="S7">
        <v>86887.887759999998</v>
      </c>
      <c r="T7">
        <v>88177.301340000005</v>
      </c>
      <c r="U7">
        <v>89324.59405</v>
      </c>
      <c r="V7">
        <v>90363.214189999999</v>
      </c>
      <c r="W7">
        <v>91334.529179999998</v>
      </c>
      <c r="X7">
        <v>92268.226360000001</v>
      </c>
      <c r="Y7">
        <v>93185.217629999999</v>
      </c>
      <c r="Z7">
        <v>94100.749249999906</v>
      </c>
      <c r="AA7">
        <v>95026.29002</v>
      </c>
      <c r="AB7">
        <v>95970.685240000006</v>
      </c>
      <c r="AC7">
        <v>96940.941040000005</v>
      </c>
      <c r="AD7">
        <v>97942.815010000006</v>
      </c>
      <c r="AE7">
        <v>98858.472559999995</v>
      </c>
      <c r="AF7">
        <v>99684.366810000007</v>
      </c>
      <c r="AG7">
        <v>100435.40820000001</v>
      </c>
      <c r="AH7">
        <v>101127.5408</v>
      </c>
      <c r="AI7">
        <v>101775.0393</v>
      </c>
      <c r="AJ7">
        <v>102390.7043</v>
      </c>
      <c r="AK7">
        <v>102986.3664</v>
      </c>
      <c r="AL7">
        <v>103573.376</v>
      </c>
      <c r="AM7">
        <v>104163.0658</v>
      </c>
      <c r="AN7">
        <v>104767.17849999999</v>
      </c>
    </row>
    <row r="8" spans="1:40" x14ac:dyDescent="0.25">
      <c r="A8" s="7" t="s">
        <v>233</v>
      </c>
      <c r="B8" t="s">
        <v>260</v>
      </c>
      <c r="C8">
        <v>28100</v>
      </c>
      <c r="D8">
        <v>28408.196449999999</v>
      </c>
      <c r="E8">
        <v>28701.13134</v>
      </c>
      <c r="F8">
        <v>28974.289089999998</v>
      </c>
      <c r="G8">
        <v>29243.639500000001</v>
      </c>
      <c r="H8">
        <v>29524.19282</v>
      </c>
      <c r="I8">
        <v>29817.734349999999</v>
      </c>
      <c r="J8">
        <v>30121.730960000001</v>
      </c>
      <c r="K8">
        <v>30433.881710000001</v>
      </c>
      <c r="L8">
        <v>30752.479090000001</v>
      </c>
      <c r="M8">
        <v>31075.868429999999</v>
      </c>
      <c r="N8">
        <v>31401.998</v>
      </c>
      <c r="O8">
        <v>31728.233090000002</v>
      </c>
      <c r="P8">
        <v>32048.344239999999</v>
      </c>
      <c r="Q8">
        <v>32357.12788</v>
      </c>
      <c r="R8">
        <v>32652.30618</v>
      </c>
      <c r="S8">
        <v>32932.941010000002</v>
      </c>
      <c r="T8">
        <v>33198.504979999998</v>
      </c>
      <c r="U8">
        <v>33439.984279999997</v>
      </c>
      <c r="V8">
        <v>33661.216469999999</v>
      </c>
      <c r="W8">
        <v>33867.638469999998</v>
      </c>
      <c r="X8">
        <v>34063.8321</v>
      </c>
      <c r="Y8">
        <v>34252.972329999997</v>
      </c>
      <c r="Z8">
        <v>34436.874400000001</v>
      </c>
      <c r="AA8">
        <v>34616.263489999998</v>
      </c>
      <c r="AB8">
        <v>34791.097869999998</v>
      </c>
      <c r="AC8">
        <v>34960.866820000003</v>
      </c>
      <c r="AD8">
        <v>35124.832589999998</v>
      </c>
      <c r="AE8">
        <v>35278.002789999999</v>
      </c>
      <c r="AF8">
        <v>35416.18679</v>
      </c>
      <c r="AG8">
        <v>35538.797680000003</v>
      </c>
      <c r="AH8">
        <v>35647.773639999999</v>
      </c>
      <c r="AI8">
        <v>35746.066890000002</v>
      </c>
      <c r="AJ8">
        <v>35836.830650000004</v>
      </c>
      <c r="AK8">
        <v>35923.086430000003</v>
      </c>
      <c r="AL8">
        <v>36007.668899999997</v>
      </c>
      <c r="AM8">
        <v>36093.301390000001</v>
      </c>
      <c r="AN8">
        <v>36182.710489999998</v>
      </c>
    </row>
    <row r="9" spans="1:40" x14ac:dyDescent="0.25">
      <c r="A9" s="7" t="s">
        <v>233</v>
      </c>
      <c r="B9" t="s">
        <v>261</v>
      </c>
      <c r="C9">
        <v>2093869</v>
      </c>
      <c r="D9">
        <v>2116944.6260000002</v>
      </c>
      <c r="E9">
        <v>2138889.5989999999</v>
      </c>
      <c r="F9">
        <v>2159332.77</v>
      </c>
      <c r="G9">
        <v>2179193.5490000001</v>
      </c>
      <c r="H9">
        <v>2199645.5830000001</v>
      </c>
      <c r="I9">
        <v>2221098.2059999998</v>
      </c>
      <c r="J9">
        <v>2243564.4700000002</v>
      </c>
      <c r="K9">
        <v>2266985.844</v>
      </c>
      <c r="L9">
        <v>2291290.19</v>
      </c>
      <c r="M9">
        <v>2316379.4380000001</v>
      </c>
      <c r="N9">
        <v>2342107.5219999999</v>
      </c>
      <c r="O9">
        <v>2368265.227</v>
      </c>
      <c r="P9">
        <v>2394713.77</v>
      </c>
      <c r="Q9">
        <v>2420900.8390000002</v>
      </c>
      <c r="R9">
        <v>2446500.452</v>
      </c>
      <c r="S9">
        <v>2471344.4739999999</v>
      </c>
      <c r="T9">
        <v>2495343.0019999999</v>
      </c>
      <c r="U9">
        <v>2518284.5189999999</v>
      </c>
      <c r="V9">
        <v>2540267.6379999998</v>
      </c>
      <c r="W9">
        <v>2561428.2549999999</v>
      </c>
      <c r="X9">
        <v>2581889.6519999998</v>
      </c>
      <c r="Y9">
        <v>2601742.236</v>
      </c>
      <c r="Z9">
        <v>2621039.7960000001</v>
      </c>
      <c r="AA9">
        <v>2639804.6349999998</v>
      </c>
      <c r="AB9">
        <v>2658036.253</v>
      </c>
      <c r="AC9">
        <v>2675720.665</v>
      </c>
      <c r="AD9">
        <v>2692838.8470000001</v>
      </c>
      <c r="AE9">
        <v>2709372.8930000002</v>
      </c>
      <c r="AF9">
        <v>2724972.9750000001</v>
      </c>
      <c r="AG9">
        <v>2739479.2779999999</v>
      </c>
      <c r="AH9">
        <v>2752944.145</v>
      </c>
      <c r="AI9">
        <v>2765539.0580000002</v>
      </c>
      <c r="AJ9">
        <v>2777490.477</v>
      </c>
      <c r="AK9">
        <v>2789045.1529999999</v>
      </c>
      <c r="AL9">
        <v>2800456.585</v>
      </c>
      <c r="AM9">
        <v>2811983.7</v>
      </c>
      <c r="AN9">
        <v>2823895.0729999999</v>
      </c>
    </row>
    <row r="10" spans="1:40" x14ac:dyDescent="0.25">
      <c r="A10" s="23" t="s">
        <v>237</v>
      </c>
      <c r="B10" t="s">
        <v>262</v>
      </c>
      <c r="C10">
        <v>52938</v>
      </c>
      <c r="D10">
        <v>53466.770429999997</v>
      </c>
      <c r="E10">
        <v>53980.03701</v>
      </c>
      <c r="F10">
        <v>54492.14776</v>
      </c>
      <c r="G10">
        <v>55033.77663</v>
      </c>
      <c r="H10">
        <v>55616.857739999999</v>
      </c>
      <c r="I10">
        <v>56213.179499999998</v>
      </c>
      <c r="J10">
        <v>56799.322070000002</v>
      </c>
      <c r="K10">
        <v>57364.584459999998</v>
      </c>
      <c r="L10">
        <v>57905.402849999999</v>
      </c>
      <c r="M10">
        <v>58419.945910000002</v>
      </c>
      <c r="N10">
        <v>58904.934970000002</v>
      </c>
      <c r="O10">
        <v>59354.141900000002</v>
      </c>
      <c r="P10">
        <v>59792.433239999998</v>
      </c>
      <c r="Q10">
        <v>60223.218500000003</v>
      </c>
      <c r="R10">
        <v>60648.234819999998</v>
      </c>
      <c r="S10">
        <v>61067.736320000004</v>
      </c>
      <c r="T10">
        <v>61480.565040000001</v>
      </c>
      <c r="U10">
        <v>61874.243869999998</v>
      </c>
      <c r="V10">
        <v>62246.248019999999</v>
      </c>
      <c r="W10">
        <v>62596.779759999998</v>
      </c>
      <c r="X10">
        <v>62926.686410000002</v>
      </c>
      <c r="Y10">
        <v>63236.809000000001</v>
      </c>
      <c r="Z10">
        <v>63527.776899999997</v>
      </c>
      <c r="AA10">
        <v>63799.964520000001</v>
      </c>
      <c r="AB10">
        <v>64053.525159999997</v>
      </c>
      <c r="AC10">
        <v>64288.470289999997</v>
      </c>
      <c r="AD10">
        <v>64504.76973</v>
      </c>
      <c r="AE10">
        <v>64697.669609999997</v>
      </c>
      <c r="AF10">
        <v>64879.601629999997</v>
      </c>
      <c r="AG10">
        <v>65060.616439999998</v>
      </c>
      <c r="AH10">
        <v>65246.508090000003</v>
      </c>
      <c r="AI10">
        <v>65440.13809</v>
      </c>
      <c r="AJ10">
        <v>65642.98775</v>
      </c>
      <c r="AK10">
        <v>65856.175749999995</v>
      </c>
      <c r="AL10">
        <v>66081.039409999998</v>
      </c>
      <c r="AM10">
        <v>66319.451230000006</v>
      </c>
      <c r="AN10">
        <v>66573.986300000004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5618876.3590000002</v>
      </c>
      <c r="E11">
        <v>5678545.6469999999</v>
      </c>
      <c r="F11">
        <v>5736224.6739999996</v>
      </c>
      <c r="G11">
        <v>5792876.0930000003</v>
      </c>
      <c r="H11">
        <v>5850682.6469999999</v>
      </c>
      <c r="I11">
        <v>5909625.7609999999</v>
      </c>
      <c r="J11">
        <v>5969958.892</v>
      </c>
      <c r="K11">
        <v>6032017.699</v>
      </c>
      <c r="L11">
        <v>6096358.7709999997</v>
      </c>
      <c r="M11">
        <v>6163861.102</v>
      </c>
      <c r="N11">
        <v>6235870.3289999999</v>
      </c>
      <c r="O11">
        <v>6314446.159</v>
      </c>
      <c r="P11">
        <v>6393709.4630000005</v>
      </c>
      <c r="Q11">
        <v>6475302.3959999997</v>
      </c>
      <c r="R11">
        <v>6560284.0939999996</v>
      </c>
      <c r="S11">
        <v>6649591.6689999998</v>
      </c>
      <c r="T11">
        <v>6744201.8969999999</v>
      </c>
      <c r="U11">
        <v>6824406.4000000004</v>
      </c>
      <c r="V11">
        <v>6898125.7549999999</v>
      </c>
      <c r="W11">
        <v>6969959.9139999999</v>
      </c>
      <c r="X11">
        <v>7042440.9110000003</v>
      </c>
      <c r="Y11">
        <v>7116926.1279999996</v>
      </c>
      <c r="Z11">
        <v>7194139.7779999999</v>
      </c>
      <c r="AA11">
        <v>7274481.54</v>
      </c>
      <c r="AB11">
        <v>7358197.4950000001</v>
      </c>
      <c r="AC11">
        <v>7445473.9199999999</v>
      </c>
      <c r="AD11">
        <v>7536489.2970000003</v>
      </c>
      <c r="AE11">
        <v>7619029.1710000001</v>
      </c>
      <c r="AF11">
        <v>7694431.233</v>
      </c>
      <c r="AG11">
        <v>7764336.0750000002</v>
      </c>
      <c r="AH11">
        <v>7830063.1179999998</v>
      </c>
      <c r="AI11">
        <v>7892656</v>
      </c>
      <c r="AJ11">
        <v>7952995.9440000001</v>
      </c>
      <c r="AK11">
        <v>8011892.7479999997</v>
      </c>
      <c r="AL11">
        <v>8070149.5710000005</v>
      </c>
      <c r="AM11">
        <v>8128609.1809999999</v>
      </c>
      <c r="AN11">
        <v>8188188.7889999999</v>
      </c>
    </row>
    <row r="12" spans="1:40" x14ac:dyDescent="0.25">
      <c r="A12" s="7" t="s">
        <v>233</v>
      </c>
      <c r="B12" t="s">
        <v>264</v>
      </c>
      <c r="C12">
        <v>4011081</v>
      </c>
      <c r="D12">
        <v>4055400.9040000001</v>
      </c>
      <c r="E12">
        <v>4098777.56</v>
      </c>
      <c r="F12">
        <v>4140607.9109999998</v>
      </c>
      <c r="G12">
        <v>4181622.355</v>
      </c>
      <c r="H12">
        <v>4222995.13</v>
      </c>
      <c r="I12">
        <v>4264901.5049999999</v>
      </c>
      <c r="J12">
        <v>4307230.5290000001</v>
      </c>
      <c r="K12">
        <v>4349922.6840000004</v>
      </c>
      <c r="L12">
        <v>4392964.5109999999</v>
      </c>
      <c r="M12">
        <v>4436328.6770000001</v>
      </c>
      <c r="N12">
        <v>4479937.3640000001</v>
      </c>
      <c r="O12">
        <v>4523657.2580000004</v>
      </c>
      <c r="P12">
        <v>4567224.6890000002</v>
      </c>
      <c r="Q12">
        <v>4610265.3490000004</v>
      </c>
      <c r="R12">
        <v>4652532.62</v>
      </c>
      <c r="S12">
        <v>4693866.8540000003</v>
      </c>
      <c r="T12">
        <v>4734156.8600000003</v>
      </c>
      <c r="U12">
        <v>4772020.108</v>
      </c>
      <c r="V12">
        <v>4808013.835</v>
      </c>
      <c r="W12">
        <v>4842759.6629999997</v>
      </c>
      <c r="X12">
        <v>4876710.0439999998</v>
      </c>
      <c r="Y12">
        <v>4910141.2139999997</v>
      </c>
      <c r="Z12">
        <v>4943186.8600000003</v>
      </c>
      <c r="AA12">
        <v>4975878.3229999999</v>
      </c>
      <c r="AB12">
        <v>5008181.3669999996</v>
      </c>
      <c r="AC12">
        <v>5040026.358</v>
      </c>
      <c r="AD12">
        <v>5071331.4960000003</v>
      </c>
      <c r="AE12">
        <v>5101456.6979999999</v>
      </c>
      <c r="AF12">
        <v>5130090.7019999996</v>
      </c>
      <c r="AG12">
        <v>5157198.3219999997</v>
      </c>
      <c r="AH12">
        <v>5182927.7280000001</v>
      </c>
      <c r="AI12">
        <v>5207515.3600000003</v>
      </c>
      <c r="AJ12">
        <v>5231238.8439999996</v>
      </c>
      <c r="AK12">
        <v>5254397.7220000001</v>
      </c>
      <c r="AL12">
        <v>5277310.3320000004</v>
      </c>
      <c r="AM12">
        <v>5300318.8080000002</v>
      </c>
      <c r="AN12">
        <v>5323797.0039999997</v>
      </c>
    </row>
    <row r="13" spans="1:40" x14ac:dyDescent="0.25">
      <c r="A13" s="7" t="s">
        <v>235</v>
      </c>
      <c r="B13" t="s">
        <v>265</v>
      </c>
      <c r="C13">
        <v>50441</v>
      </c>
      <c r="D13">
        <v>51004.877330000003</v>
      </c>
      <c r="E13">
        <v>51581.37513</v>
      </c>
      <c r="F13">
        <v>52172.645069999999</v>
      </c>
      <c r="G13">
        <v>52780.468939999999</v>
      </c>
      <c r="H13">
        <v>53387.819920000002</v>
      </c>
      <c r="I13">
        <v>53976.357530000001</v>
      </c>
      <c r="J13">
        <v>54534.283309999999</v>
      </c>
      <c r="K13">
        <v>55056.334159999999</v>
      </c>
      <c r="L13">
        <v>55541.814429999999</v>
      </c>
      <c r="M13">
        <v>55992.713600000003</v>
      </c>
      <c r="N13">
        <v>56412.362840000002</v>
      </c>
      <c r="O13">
        <v>56804.588280000004</v>
      </c>
      <c r="P13">
        <v>57176.51971</v>
      </c>
      <c r="Q13">
        <v>57541.358249999997</v>
      </c>
      <c r="R13">
        <v>57910.80917</v>
      </c>
      <c r="S13">
        <v>58292.395700000001</v>
      </c>
      <c r="T13">
        <v>58689.477599999998</v>
      </c>
      <c r="U13">
        <v>59104.959779999997</v>
      </c>
      <c r="V13">
        <v>59539.161890000003</v>
      </c>
      <c r="W13">
        <v>59989.953699999998</v>
      </c>
      <c r="X13">
        <v>60454.198519999998</v>
      </c>
      <c r="Y13">
        <v>60928.605190000002</v>
      </c>
      <c r="Z13">
        <v>61410.098189999997</v>
      </c>
      <c r="AA13">
        <v>61895.94083</v>
      </c>
      <c r="AB13">
        <v>62383.759879999998</v>
      </c>
      <c r="AC13">
        <v>62871.544329999997</v>
      </c>
      <c r="AD13">
        <v>63357.648090000002</v>
      </c>
      <c r="AE13">
        <v>63842.890829999997</v>
      </c>
      <c r="AF13">
        <v>64334.331810000003</v>
      </c>
      <c r="AG13">
        <v>64837.059459999997</v>
      </c>
      <c r="AH13">
        <v>65352.58885</v>
      </c>
      <c r="AI13">
        <v>65879.931979999994</v>
      </c>
      <c r="AJ13">
        <v>66417.029869999998</v>
      </c>
      <c r="AK13">
        <v>66961.896550000005</v>
      </c>
      <c r="AL13">
        <v>67513.338669999997</v>
      </c>
      <c r="AM13">
        <v>68071.333299999998</v>
      </c>
      <c r="AN13">
        <v>68637.190480000005</v>
      </c>
    </row>
    <row r="14" spans="1:40" x14ac:dyDescent="0.25">
      <c r="A14" s="7" t="s">
        <v>235</v>
      </c>
      <c r="B14" t="s">
        <v>266</v>
      </c>
      <c r="C14">
        <v>17000</v>
      </c>
      <c r="D14">
        <v>17124.106169999999</v>
      </c>
      <c r="E14">
        <v>17175.22724</v>
      </c>
      <c r="F14">
        <v>17164.994640000001</v>
      </c>
      <c r="G14">
        <v>17224.623439999999</v>
      </c>
      <c r="H14">
        <v>17386.748800000001</v>
      </c>
      <c r="I14">
        <v>17644.381850000002</v>
      </c>
      <c r="J14">
        <v>17981.472170000001</v>
      </c>
      <c r="K14">
        <v>18382.48976</v>
      </c>
      <c r="L14">
        <v>18834.502380000002</v>
      </c>
      <c r="M14">
        <v>19327.100160000002</v>
      </c>
      <c r="N14">
        <v>19851.809120000002</v>
      </c>
      <c r="O14">
        <v>20401.497820000001</v>
      </c>
      <c r="P14">
        <v>20904.70535</v>
      </c>
      <c r="Q14">
        <v>21346.124159999999</v>
      </c>
      <c r="R14">
        <v>21733.573359999999</v>
      </c>
      <c r="S14">
        <v>22081.26814</v>
      </c>
      <c r="T14">
        <v>22402.942470000002</v>
      </c>
      <c r="U14">
        <v>22699.35036</v>
      </c>
      <c r="V14">
        <v>22973.14587</v>
      </c>
      <c r="W14">
        <v>23227.4028</v>
      </c>
      <c r="X14">
        <v>23465.368539999999</v>
      </c>
      <c r="Y14">
        <v>23690.140200000002</v>
      </c>
      <c r="Z14">
        <v>23904.41057</v>
      </c>
      <c r="AA14">
        <v>24110.348010000002</v>
      </c>
      <c r="AB14">
        <v>24309.587</v>
      </c>
      <c r="AC14">
        <v>24503.286769999999</v>
      </c>
      <c r="AD14">
        <v>24692.221570000002</v>
      </c>
      <c r="AE14">
        <v>24831.33915</v>
      </c>
      <c r="AF14">
        <v>24918.834220000001</v>
      </c>
      <c r="AG14">
        <v>24965.795859999998</v>
      </c>
      <c r="AH14">
        <v>24984.72782</v>
      </c>
      <c r="AI14">
        <v>24985.80574</v>
      </c>
      <c r="AJ14">
        <v>24976.340080000002</v>
      </c>
      <c r="AK14">
        <v>24961.274450000001</v>
      </c>
      <c r="AL14">
        <v>24943.888009999999</v>
      </c>
      <c r="AM14">
        <v>24926.41778</v>
      </c>
      <c r="AN14">
        <v>24910.529429999999</v>
      </c>
    </row>
    <row r="15" spans="1:40" x14ac:dyDescent="0.25">
      <c r="A15" s="7" t="s">
        <v>235</v>
      </c>
      <c r="B15" t="s">
        <v>267</v>
      </c>
      <c r="C15">
        <v>37402</v>
      </c>
      <c r="D15">
        <v>37657.571069999998</v>
      </c>
      <c r="E15">
        <v>37736.313730000002</v>
      </c>
      <c r="F15">
        <v>37671.392780000002</v>
      </c>
      <c r="G15">
        <v>37701.209940000001</v>
      </c>
      <c r="H15">
        <v>37894.125769999999</v>
      </c>
      <c r="I15">
        <v>38251.9447</v>
      </c>
      <c r="J15">
        <v>38761.409509999998</v>
      </c>
      <c r="K15">
        <v>39406.34403</v>
      </c>
      <c r="L15">
        <v>40171.429640000002</v>
      </c>
      <c r="M15">
        <v>41043.166319999997</v>
      </c>
      <c r="N15">
        <v>42009.641150000003</v>
      </c>
      <c r="O15">
        <v>43059.684220000003</v>
      </c>
      <c r="P15">
        <v>44052.009120000002</v>
      </c>
      <c r="Q15">
        <v>44923.428699999997</v>
      </c>
      <c r="R15">
        <v>45653.831270000002</v>
      </c>
      <c r="S15">
        <v>46244.0766</v>
      </c>
      <c r="T15">
        <v>46702.657780000001</v>
      </c>
      <c r="U15">
        <v>47096.068859999999</v>
      </c>
      <c r="V15">
        <v>47480.936979999999</v>
      </c>
      <c r="W15">
        <v>47890.505830000002</v>
      </c>
      <c r="X15">
        <v>48339.353109999996</v>
      </c>
      <c r="Y15">
        <v>48830.178079999998</v>
      </c>
      <c r="Z15">
        <v>49359.0046</v>
      </c>
      <c r="AA15">
        <v>49918.553740000003</v>
      </c>
      <c r="AB15">
        <v>50500.275589999997</v>
      </c>
      <c r="AC15">
        <v>51095.521950000002</v>
      </c>
      <c r="AD15">
        <v>51696.196000000004</v>
      </c>
      <c r="AE15">
        <v>52185.037190000003</v>
      </c>
      <c r="AF15">
        <v>52548.085400000004</v>
      </c>
      <c r="AG15">
        <v>52806.08685</v>
      </c>
      <c r="AH15">
        <v>52985.441070000001</v>
      </c>
      <c r="AI15">
        <v>53108.908470000002</v>
      </c>
      <c r="AJ15">
        <v>53193.690869999999</v>
      </c>
      <c r="AK15">
        <v>53252.238409999998</v>
      </c>
      <c r="AL15">
        <v>53293.640460000002</v>
      </c>
      <c r="AM15">
        <v>53324.851119999999</v>
      </c>
      <c r="AN15">
        <v>53351.602599999998</v>
      </c>
    </row>
    <row r="16" spans="1:40" x14ac:dyDescent="0.25">
      <c r="A16" s="7" t="s">
        <v>235</v>
      </c>
      <c r="B16" t="s">
        <v>268</v>
      </c>
      <c r="C16">
        <v>1072343</v>
      </c>
      <c r="D16">
        <v>1084460.135</v>
      </c>
      <c r="E16">
        <v>1096511.243</v>
      </c>
      <c r="F16">
        <v>1108198.889</v>
      </c>
      <c r="G16">
        <v>1119489.4010000001</v>
      </c>
      <c r="H16">
        <v>1130770.068</v>
      </c>
      <c r="I16">
        <v>1142095.4669999999</v>
      </c>
      <c r="J16">
        <v>1153518.1440000001</v>
      </c>
      <c r="K16">
        <v>1165112.0719999999</v>
      </c>
      <c r="L16">
        <v>1176942.639</v>
      </c>
      <c r="M16">
        <v>1189048.4950000001</v>
      </c>
      <c r="N16">
        <v>1201436.906</v>
      </c>
      <c r="O16">
        <v>1214086.4339999999</v>
      </c>
      <c r="P16">
        <v>1227138.0819999999</v>
      </c>
      <c r="Q16">
        <v>1240386.811</v>
      </c>
      <c r="R16">
        <v>1253640.4140000001</v>
      </c>
      <c r="S16">
        <v>1266768.764</v>
      </c>
      <c r="T16">
        <v>1279695.7479999999</v>
      </c>
      <c r="U16">
        <v>1292223.8060000001</v>
      </c>
      <c r="V16">
        <v>1304436.5889999999</v>
      </c>
      <c r="W16">
        <v>1316419.0060000001</v>
      </c>
      <c r="X16">
        <v>1328228.4820000001</v>
      </c>
      <c r="Y16">
        <v>1339897.1089999999</v>
      </c>
      <c r="Z16">
        <v>1351437.757</v>
      </c>
      <c r="AA16">
        <v>1362850.081</v>
      </c>
      <c r="AB16">
        <v>1374125.7420000001</v>
      </c>
      <c r="AC16">
        <v>1385252.777</v>
      </c>
      <c r="AD16">
        <v>1396219.1980000001</v>
      </c>
      <c r="AE16">
        <v>1407049.2819999999</v>
      </c>
      <c r="AF16">
        <v>1417625.804</v>
      </c>
      <c r="AG16">
        <v>1427849.61</v>
      </c>
      <c r="AH16">
        <v>1437679.88</v>
      </c>
      <c r="AI16">
        <v>1447127.9939999999</v>
      </c>
      <c r="AJ16">
        <v>1456244.328</v>
      </c>
      <c r="AK16">
        <v>1465106.8089999999</v>
      </c>
      <c r="AL16">
        <v>1473813.1769999999</v>
      </c>
      <c r="AM16">
        <v>1482476.672</v>
      </c>
      <c r="AN16">
        <v>1491224.247</v>
      </c>
    </row>
    <row r="17" spans="1:40" x14ac:dyDescent="0.25">
      <c r="A17" s="7" t="s">
        <v>235</v>
      </c>
      <c r="B17" t="s">
        <v>269</v>
      </c>
      <c r="C17">
        <v>1078867</v>
      </c>
      <c r="D17">
        <v>1091393.058</v>
      </c>
      <c r="E17">
        <v>1104700.7379999999</v>
      </c>
      <c r="F17">
        <v>1118703.0970000001</v>
      </c>
      <c r="G17">
        <v>1132745.291</v>
      </c>
      <c r="H17">
        <v>1146132.0260000001</v>
      </c>
      <c r="I17">
        <v>1158463.3629999999</v>
      </c>
      <c r="J17">
        <v>1169621.8929999999</v>
      </c>
      <c r="K17">
        <v>1179665.9620000001</v>
      </c>
      <c r="L17">
        <v>1188747.213</v>
      </c>
      <c r="M17">
        <v>1197056.4269999999</v>
      </c>
      <c r="N17">
        <v>1204792.152</v>
      </c>
      <c r="O17">
        <v>1212144.8289999999</v>
      </c>
      <c r="P17">
        <v>1219500.2279999999</v>
      </c>
      <c r="Q17">
        <v>1227226.379</v>
      </c>
      <c r="R17">
        <v>1235545.2919999999</v>
      </c>
      <c r="S17">
        <v>1244541.4790000001</v>
      </c>
      <c r="T17">
        <v>1254201.9669999999</v>
      </c>
      <c r="U17">
        <v>1264552.2949999999</v>
      </c>
      <c r="V17">
        <v>1275515.128</v>
      </c>
      <c r="W17">
        <v>1286968.6029999999</v>
      </c>
      <c r="X17">
        <v>1298790.6329999999</v>
      </c>
      <c r="Y17">
        <v>1310875.3400000001</v>
      </c>
      <c r="Z17">
        <v>1323136.081</v>
      </c>
      <c r="AA17">
        <v>1335503.4669999999</v>
      </c>
      <c r="AB17">
        <v>1347922.3589999999</v>
      </c>
      <c r="AC17">
        <v>1360349.34</v>
      </c>
      <c r="AD17">
        <v>1372751.11</v>
      </c>
      <c r="AE17">
        <v>1385260.0290000001</v>
      </c>
      <c r="AF17">
        <v>1398062.5379999999</v>
      </c>
      <c r="AG17">
        <v>1411234.466</v>
      </c>
      <c r="AH17">
        <v>1424742.4410000001</v>
      </c>
      <c r="AI17">
        <v>1438495.9210000001</v>
      </c>
      <c r="AJ17">
        <v>1452392.382</v>
      </c>
      <c r="AK17">
        <v>1466347.27</v>
      </c>
      <c r="AL17">
        <v>1480309.672</v>
      </c>
      <c r="AM17">
        <v>1494268.111</v>
      </c>
      <c r="AN17">
        <v>1508250.8810000001</v>
      </c>
    </row>
    <row r="18" spans="1:40" x14ac:dyDescent="0.25">
      <c r="A18" s="7" t="s">
        <v>235</v>
      </c>
      <c r="B18" t="s">
        <v>270</v>
      </c>
      <c r="C18">
        <v>24045</v>
      </c>
      <c r="D18">
        <v>24290.929359999998</v>
      </c>
      <c r="E18">
        <v>24545.616549999999</v>
      </c>
      <c r="F18">
        <v>24815.455849999998</v>
      </c>
      <c r="G18">
        <v>25100.00632</v>
      </c>
      <c r="H18">
        <v>25405.730439999999</v>
      </c>
      <c r="I18">
        <v>25702.873869999999</v>
      </c>
      <c r="J18">
        <v>25973.942429999999</v>
      </c>
      <c r="K18">
        <v>26214.195059999998</v>
      </c>
      <c r="L18">
        <v>26424.591639999999</v>
      </c>
      <c r="M18">
        <v>26607.2372</v>
      </c>
      <c r="N18">
        <v>26763.31784</v>
      </c>
      <c r="O18">
        <v>26892.35253</v>
      </c>
      <c r="P18">
        <v>27021.980169999999</v>
      </c>
      <c r="Q18">
        <v>27159.010040000001</v>
      </c>
      <c r="R18">
        <v>27304.92813</v>
      </c>
      <c r="S18">
        <v>27459.285820000001</v>
      </c>
      <c r="T18">
        <v>27620.649170000001</v>
      </c>
      <c r="U18">
        <v>27782.147730000001</v>
      </c>
      <c r="V18">
        <v>27944.309249999998</v>
      </c>
      <c r="W18">
        <v>28107.794190000001</v>
      </c>
      <c r="X18">
        <v>28272.348470000001</v>
      </c>
      <c r="Y18">
        <v>28437.134320000001</v>
      </c>
      <c r="Z18">
        <v>28601.086329999998</v>
      </c>
      <c r="AA18">
        <v>28763.119600000002</v>
      </c>
      <c r="AB18">
        <v>28922.23487</v>
      </c>
      <c r="AC18">
        <v>29077.572219999998</v>
      </c>
      <c r="AD18">
        <v>29228.443090000001</v>
      </c>
      <c r="AE18">
        <v>29381.067569999999</v>
      </c>
      <c r="AF18">
        <v>29543.080440000002</v>
      </c>
      <c r="AG18">
        <v>29717.635010000002</v>
      </c>
      <c r="AH18">
        <v>29904.481970000001</v>
      </c>
      <c r="AI18">
        <v>30101.75243</v>
      </c>
      <c r="AJ18">
        <v>30307.209220000001</v>
      </c>
      <c r="AK18">
        <v>30518.946309999999</v>
      </c>
      <c r="AL18">
        <v>30735.708050000001</v>
      </c>
      <c r="AM18">
        <v>30956.990249999999</v>
      </c>
      <c r="AN18">
        <v>31183.037489999999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31187535.039999999</v>
      </c>
      <c r="E19">
        <v>31536209.280000001</v>
      </c>
      <c r="F19">
        <v>31882981.739999998</v>
      </c>
      <c r="G19">
        <v>32222958.84</v>
      </c>
      <c r="H19">
        <v>32556941.059999999</v>
      </c>
      <c r="I19">
        <v>32884138.719999999</v>
      </c>
      <c r="J19">
        <v>33204931.449999999</v>
      </c>
      <c r="K19">
        <v>33520686.82</v>
      </c>
      <c r="L19">
        <v>33833039.369999997</v>
      </c>
      <c r="M19">
        <v>34143471.259999998</v>
      </c>
      <c r="N19">
        <v>34453154.979999997</v>
      </c>
      <c r="O19">
        <v>34762932.710000001</v>
      </c>
      <c r="P19">
        <v>35077035.359999999</v>
      </c>
      <c r="Q19">
        <v>35395441.490000002</v>
      </c>
      <c r="R19">
        <v>35717405.509999998</v>
      </c>
      <c r="S19">
        <v>36042129.450000003</v>
      </c>
      <c r="T19">
        <v>36368879.850000001</v>
      </c>
      <c r="U19">
        <v>36695216.380000003</v>
      </c>
      <c r="V19">
        <v>37022761.119999997</v>
      </c>
      <c r="W19">
        <v>37352386.149999999</v>
      </c>
      <c r="X19">
        <v>37684119.969999999</v>
      </c>
      <c r="Y19">
        <v>38017471.840000004</v>
      </c>
      <c r="Z19">
        <v>38351680.350000001</v>
      </c>
      <c r="AA19">
        <v>38685871.439999998</v>
      </c>
      <c r="AB19">
        <v>39019161.520000003</v>
      </c>
      <c r="AC19">
        <v>39350732.229999997</v>
      </c>
      <c r="AD19">
        <v>39679890.600000001</v>
      </c>
      <c r="AE19">
        <v>40006885.490000002</v>
      </c>
      <c r="AF19">
        <v>40331120.920000002</v>
      </c>
      <c r="AG19">
        <v>40651750.609999999</v>
      </c>
      <c r="AH19">
        <v>40968155.920000002</v>
      </c>
      <c r="AI19">
        <v>41280185.649999999</v>
      </c>
      <c r="AJ19">
        <v>41588257.25</v>
      </c>
      <c r="AK19">
        <v>41893385.549999997</v>
      </c>
      <c r="AL19">
        <v>42197179.289999999</v>
      </c>
      <c r="AM19">
        <v>42501831.810000002</v>
      </c>
      <c r="AN19">
        <v>42810119.850000001</v>
      </c>
    </row>
    <row r="20" spans="1:40" x14ac:dyDescent="0.25">
      <c r="A20" s="7" t="s">
        <v>236</v>
      </c>
      <c r="B20" t="s">
        <v>272</v>
      </c>
      <c r="C20">
        <v>2580167</v>
      </c>
      <c r="D20">
        <v>2608798.2590000001</v>
      </c>
      <c r="E20">
        <v>2634685.7059999998</v>
      </c>
      <c r="F20">
        <v>2657009.3480000002</v>
      </c>
      <c r="G20">
        <v>2678118.8849999998</v>
      </c>
      <c r="H20">
        <v>2700816.963</v>
      </c>
      <c r="I20">
        <v>2726286.358</v>
      </c>
      <c r="J20">
        <v>2754727.55</v>
      </c>
      <c r="K20">
        <v>2786081.5950000002</v>
      </c>
      <c r="L20">
        <v>2820229.0290000001</v>
      </c>
      <c r="M20">
        <v>2857012.344</v>
      </c>
      <c r="N20">
        <v>2896209.5669999998</v>
      </c>
      <c r="O20">
        <v>2937506.86</v>
      </c>
      <c r="P20">
        <v>2980404.1639999999</v>
      </c>
      <c r="Q20">
        <v>3023666.199</v>
      </c>
      <c r="R20">
        <v>3066621.6809999999</v>
      </c>
      <c r="S20">
        <v>3109004.2009999999</v>
      </c>
      <c r="T20">
        <v>3150766.5780000002</v>
      </c>
      <c r="U20">
        <v>3191356.6340000001</v>
      </c>
      <c r="V20">
        <v>3230731.3640000001</v>
      </c>
      <c r="W20">
        <v>3269005.4240000001</v>
      </c>
      <c r="X20">
        <v>3306338.2510000002</v>
      </c>
      <c r="Y20">
        <v>3342873.923</v>
      </c>
      <c r="Z20">
        <v>3378720.2179999999</v>
      </c>
      <c r="AA20">
        <v>3413949.841</v>
      </c>
      <c r="AB20">
        <v>3448611.145</v>
      </c>
      <c r="AC20">
        <v>3482741.4819999998</v>
      </c>
      <c r="AD20">
        <v>3516379.6850000001</v>
      </c>
      <c r="AE20">
        <v>3549339.665</v>
      </c>
      <c r="AF20">
        <v>3580743.0040000002</v>
      </c>
      <c r="AG20">
        <v>3610168.2740000002</v>
      </c>
      <c r="AH20">
        <v>3637705.7919999999</v>
      </c>
      <c r="AI20">
        <v>3663742.2889999999</v>
      </c>
      <c r="AJ20">
        <v>3688802.6919999998</v>
      </c>
      <c r="AK20">
        <v>3713459.497</v>
      </c>
      <c r="AL20">
        <v>3738294.7349999999</v>
      </c>
      <c r="AM20">
        <v>3763894.4440000001</v>
      </c>
      <c r="AN20">
        <v>3790859.1090000002</v>
      </c>
    </row>
    <row r="21" spans="1:40" x14ac:dyDescent="0.25">
      <c r="A21" s="23" t="s">
        <v>237</v>
      </c>
      <c r="B21" t="s">
        <v>273</v>
      </c>
      <c r="C21">
        <v>37645</v>
      </c>
      <c r="D21">
        <v>37946.289340000003</v>
      </c>
      <c r="E21">
        <v>38287.097130000002</v>
      </c>
      <c r="F21">
        <v>38695.646090000002</v>
      </c>
      <c r="G21">
        <v>39158.738640000003</v>
      </c>
      <c r="H21">
        <v>39631.851009999998</v>
      </c>
      <c r="I21">
        <v>40057.964780000002</v>
      </c>
      <c r="J21">
        <v>40408.564200000001</v>
      </c>
      <c r="K21">
        <v>40678.103580000003</v>
      </c>
      <c r="L21">
        <v>40871.60817</v>
      </c>
      <c r="M21">
        <v>40996.391329999999</v>
      </c>
      <c r="N21">
        <v>41057.944600000003</v>
      </c>
      <c r="O21">
        <v>41058.324189999999</v>
      </c>
      <c r="P21">
        <v>41058.905789999997</v>
      </c>
      <c r="Q21">
        <v>41089.685140000001</v>
      </c>
      <c r="R21">
        <v>41164.965550000001</v>
      </c>
      <c r="S21">
        <v>41287.493770000001</v>
      </c>
      <c r="T21">
        <v>41453.627630000003</v>
      </c>
      <c r="U21">
        <v>41652.283170000002</v>
      </c>
      <c r="V21">
        <v>41876.13798</v>
      </c>
      <c r="W21">
        <v>42119.225740000002</v>
      </c>
      <c r="X21">
        <v>42376.427430000003</v>
      </c>
      <c r="Y21">
        <v>42643.502159999996</v>
      </c>
      <c r="Z21">
        <v>42917.050219999997</v>
      </c>
      <c r="AA21">
        <v>43194.401270000002</v>
      </c>
      <c r="AB21">
        <v>43473.496599999999</v>
      </c>
      <c r="AC21">
        <v>43752.801910000002</v>
      </c>
      <c r="AD21">
        <v>44031.258150000001</v>
      </c>
      <c r="AE21">
        <v>44304.29926</v>
      </c>
      <c r="AF21">
        <v>44609.718000000001</v>
      </c>
      <c r="AG21">
        <v>44966.307229999999</v>
      </c>
      <c r="AH21">
        <v>45376.847000000002</v>
      </c>
      <c r="AI21">
        <v>45835.855589999999</v>
      </c>
      <c r="AJ21">
        <v>46335.086280000003</v>
      </c>
      <c r="AK21">
        <v>46866.57662</v>
      </c>
      <c r="AL21">
        <v>47424.05141</v>
      </c>
      <c r="AM21">
        <v>48003.401160000001</v>
      </c>
      <c r="AN21">
        <v>48602.713620000002</v>
      </c>
    </row>
    <row r="22" spans="1:40" x14ac:dyDescent="0.25">
      <c r="A22" s="23" t="s">
        <v>237</v>
      </c>
      <c r="B22" t="s">
        <v>274</v>
      </c>
      <c r="C22">
        <v>27443.5</v>
      </c>
      <c r="D22">
        <v>27698.80039</v>
      </c>
      <c r="E22">
        <v>27946.36174</v>
      </c>
      <c r="F22">
        <v>28193.457409999999</v>
      </c>
      <c r="G22">
        <v>28483.71917</v>
      </c>
      <c r="H22">
        <v>28946.80185</v>
      </c>
      <c r="I22">
        <v>29433.981640000002</v>
      </c>
      <c r="J22">
        <v>29874.705389999999</v>
      </c>
      <c r="K22">
        <v>30252.03817</v>
      </c>
      <c r="L22">
        <v>30567.368539999999</v>
      </c>
      <c r="M22">
        <v>30823.208289999999</v>
      </c>
      <c r="N22">
        <v>31016.818630000002</v>
      </c>
      <c r="O22">
        <v>31138.402389999999</v>
      </c>
      <c r="P22">
        <v>31304.89042</v>
      </c>
      <c r="Q22">
        <v>31499.01511</v>
      </c>
      <c r="R22">
        <v>31703.782149999999</v>
      </c>
      <c r="S22">
        <v>31909.343830000002</v>
      </c>
      <c r="T22">
        <v>32110.127219999998</v>
      </c>
      <c r="U22">
        <v>32277.975620000001</v>
      </c>
      <c r="V22">
        <v>32429.06868</v>
      </c>
      <c r="W22">
        <v>32574.536680000001</v>
      </c>
      <c r="X22">
        <v>32718.718870000001</v>
      </c>
      <c r="Y22">
        <v>32861.940369999997</v>
      </c>
      <c r="Z22">
        <v>33002.64662</v>
      </c>
      <c r="AA22">
        <v>33138.637300000002</v>
      </c>
      <c r="AB22">
        <v>33267.705600000001</v>
      </c>
      <c r="AC22">
        <v>33387.944799999997</v>
      </c>
      <c r="AD22">
        <v>33497.884380000003</v>
      </c>
      <c r="AE22">
        <v>33644.47782</v>
      </c>
      <c r="AF22">
        <v>33824.22193</v>
      </c>
      <c r="AG22">
        <v>34028.19139</v>
      </c>
      <c r="AH22">
        <v>34248.940730000002</v>
      </c>
      <c r="AI22">
        <v>34481.07271</v>
      </c>
      <c r="AJ22">
        <v>34720.912329999999</v>
      </c>
      <c r="AK22">
        <v>34966.178549999997</v>
      </c>
      <c r="AL22">
        <v>35215.739249999999</v>
      </c>
      <c r="AM22">
        <v>35469.424550000003</v>
      </c>
      <c r="AN22">
        <v>35727.897190000003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23200.214059999998</v>
      </c>
      <c r="E23">
        <v>23766.1584</v>
      </c>
      <c r="F23">
        <v>24364.384529999999</v>
      </c>
      <c r="G23">
        <v>24922.857019999999</v>
      </c>
      <c r="H23">
        <v>26201.630209999999</v>
      </c>
      <c r="I23">
        <v>27293.532200000001</v>
      </c>
      <c r="J23">
        <v>27945.64978</v>
      </c>
      <c r="K23">
        <v>28159.630150000001</v>
      </c>
      <c r="L23">
        <v>28003.146420000001</v>
      </c>
      <c r="M23">
        <v>27530.53441</v>
      </c>
      <c r="N23">
        <v>26757.920880000001</v>
      </c>
      <c r="O23">
        <v>25660.387139999999</v>
      </c>
      <c r="P23">
        <v>25095.688450000001</v>
      </c>
      <c r="Q23">
        <v>24753.013500000001</v>
      </c>
      <c r="R23">
        <v>24467.530859999999</v>
      </c>
      <c r="S23">
        <v>24153.505969999998</v>
      </c>
      <c r="T23">
        <v>23767.765090000001</v>
      </c>
      <c r="U23">
        <v>23362.90352</v>
      </c>
      <c r="V23">
        <v>22992.46716</v>
      </c>
      <c r="W23">
        <v>22678.6005</v>
      </c>
      <c r="X23">
        <v>22419.239109999999</v>
      </c>
      <c r="Y23">
        <v>22199.276450000001</v>
      </c>
      <c r="Z23">
        <v>21998.74496</v>
      </c>
      <c r="AA23">
        <v>21797.59304</v>
      </c>
      <c r="AB23">
        <v>21578.071449999999</v>
      </c>
      <c r="AC23">
        <v>21325.704610000001</v>
      </c>
      <c r="AD23">
        <v>21029.50735</v>
      </c>
      <c r="AE23">
        <v>21065.87529</v>
      </c>
      <c r="AF23">
        <v>21155.36634</v>
      </c>
      <c r="AG23">
        <v>21201.0095</v>
      </c>
      <c r="AH23">
        <v>21178.56321</v>
      </c>
      <c r="AI23">
        <v>21091.005669999999</v>
      </c>
      <c r="AJ23">
        <v>20949.300380000001</v>
      </c>
      <c r="AK23">
        <v>20765.09145</v>
      </c>
      <c r="AL23">
        <v>20548.452990000002</v>
      </c>
      <c r="AM23">
        <v>20307.549060000001</v>
      </c>
      <c r="AN23">
        <v>20048.904190000001</v>
      </c>
    </row>
    <row r="24" spans="1:40" x14ac:dyDescent="0.25">
      <c r="A24" s="31" t="s">
        <v>441</v>
      </c>
      <c r="B24" t="s">
        <v>276</v>
      </c>
      <c r="C24">
        <v>2038.2376609999999</v>
      </c>
      <c r="D24">
        <v>2309.427056</v>
      </c>
      <c r="E24">
        <v>2774.3121679999999</v>
      </c>
      <c r="F24">
        <v>3426.8730489999998</v>
      </c>
      <c r="G24">
        <v>4277.7055620000001</v>
      </c>
      <c r="H24">
        <v>5346.6432699999996</v>
      </c>
      <c r="I24">
        <v>6530.5691539999998</v>
      </c>
      <c r="J24">
        <v>7782.7667899999997</v>
      </c>
      <c r="K24">
        <v>9091.2729080000008</v>
      </c>
      <c r="L24">
        <v>10456.679459999999</v>
      </c>
      <c r="M24">
        <v>11874.082259999999</v>
      </c>
      <c r="N24">
        <v>13318.46581</v>
      </c>
      <c r="O24">
        <v>14730.24087</v>
      </c>
      <c r="P24">
        <v>16045.96033</v>
      </c>
      <c r="Q24">
        <v>17309.868060000001</v>
      </c>
      <c r="R24">
        <v>18537.366409999999</v>
      </c>
      <c r="S24">
        <v>19730.44398</v>
      </c>
      <c r="T24">
        <v>20883.7464</v>
      </c>
      <c r="U24">
        <v>21791.562689999999</v>
      </c>
      <c r="V24">
        <v>22613.75534</v>
      </c>
      <c r="W24">
        <v>23441.58556</v>
      </c>
      <c r="X24">
        <v>24316.591629999999</v>
      </c>
      <c r="Y24">
        <v>25249.713640000002</v>
      </c>
      <c r="Z24">
        <v>26234.761460000002</v>
      </c>
      <c r="AA24">
        <v>27256.695919999998</v>
      </c>
      <c r="AB24">
        <v>28296.39316</v>
      </c>
      <c r="AC24">
        <v>29333.293160000001</v>
      </c>
      <c r="AD24">
        <v>30346.856319999999</v>
      </c>
      <c r="AE24">
        <v>31289.022379999999</v>
      </c>
      <c r="AF24">
        <v>32023.935560000002</v>
      </c>
      <c r="AG24">
        <v>32545.12558</v>
      </c>
      <c r="AH24">
        <v>32888.903169999998</v>
      </c>
      <c r="AI24">
        <v>33098.141230000001</v>
      </c>
      <c r="AJ24">
        <v>33209.236729999997</v>
      </c>
      <c r="AK24">
        <v>33249.631300000001</v>
      </c>
      <c r="AL24">
        <v>33239.089339999999</v>
      </c>
      <c r="AM24">
        <v>33191.740380000003</v>
      </c>
      <c r="AN24">
        <v>33117.87444</v>
      </c>
    </row>
    <row r="25" spans="1:40" x14ac:dyDescent="0.25">
      <c r="A25" s="31" t="s">
        <v>442</v>
      </c>
      <c r="B25" t="s">
        <v>277</v>
      </c>
      <c r="C25">
        <v>3008.1718510000001</v>
      </c>
      <c r="D25">
        <v>3007.16228</v>
      </c>
      <c r="E25">
        <v>2983.178351</v>
      </c>
      <c r="F25">
        <v>2941.344227</v>
      </c>
      <c r="G25">
        <v>2882.9986159999999</v>
      </c>
      <c r="H25">
        <v>3108.559898</v>
      </c>
      <c r="I25">
        <v>3444.8903759999998</v>
      </c>
      <c r="J25">
        <v>3826.9075640000001</v>
      </c>
      <c r="K25">
        <v>4227.8346069999998</v>
      </c>
      <c r="L25">
        <v>4634.7117930000004</v>
      </c>
      <c r="M25">
        <v>5036.626851</v>
      </c>
      <c r="N25">
        <v>5417.8384159999996</v>
      </c>
      <c r="O25">
        <v>5752.7250839999997</v>
      </c>
      <c r="P25">
        <v>5847.9812190000002</v>
      </c>
      <c r="Q25">
        <v>5800.6437800000003</v>
      </c>
      <c r="R25">
        <v>5668.2741029999997</v>
      </c>
      <c r="S25">
        <v>5483.7873600000003</v>
      </c>
      <c r="T25">
        <v>5265.9420719999998</v>
      </c>
      <c r="U25">
        <v>5104.3958300000004</v>
      </c>
      <c r="V25">
        <v>4982.2237940000005</v>
      </c>
      <c r="W25">
        <v>4889.426289</v>
      </c>
      <c r="X25">
        <v>4817.8363890000001</v>
      </c>
      <c r="Y25">
        <v>4760.1429690000004</v>
      </c>
      <c r="Z25">
        <v>4709.8986809999997</v>
      </c>
      <c r="AA25">
        <v>4661.6362939999999</v>
      </c>
      <c r="AB25">
        <v>4610.9066030000004</v>
      </c>
      <c r="AC25">
        <v>4554.2381359999999</v>
      </c>
      <c r="AD25">
        <v>4489.0525509999998</v>
      </c>
      <c r="AE25">
        <v>4492.5530049999998</v>
      </c>
      <c r="AF25">
        <v>4506.4773779999996</v>
      </c>
      <c r="AG25">
        <v>4510.8498760000002</v>
      </c>
      <c r="AH25">
        <v>4500.8603949999997</v>
      </c>
      <c r="AI25">
        <v>4477.3046539999996</v>
      </c>
      <c r="AJ25">
        <v>4442.5729330000004</v>
      </c>
      <c r="AK25">
        <v>4399.1475620000001</v>
      </c>
      <c r="AL25">
        <v>4349.1540839999998</v>
      </c>
      <c r="AM25">
        <v>4294.304768</v>
      </c>
      <c r="AN25">
        <v>4235.9637039999998</v>
      </c>
    </row>
    <row r="26" spans="1:40" x14ac:dyDescent="0.25">
      <c r="A26" s="31" t="s">
        <v>125</v>
      </c>
      <c r="B26" t="s">
        <v>278</v>
      </c>
      <c r="C26">
        <v>74.414284050000006</v>
      </c>
      <c r="D26">
        <v>108.3306953</v>
      </c>
      <c r="E26">
        <v>190.11368759999999</v>
      </c>
      <c r="F26">
        <v>365.71773469999999</v>
      </c>
      <c r="G26">
        <v>733.29626819999999</v>
      </c>
      <c r="H26">
        <v>1430.269957</v>
      </c>
      <c r="I26">
        <v>2686.2237239999999</v>
      </c>
      <c r="J26">
        <v>4884.1442440000001</v>
      </c>
      <c r="K26">
        <v>8666.7422800000004</v>
      </c>
      <c r="L26">
        <v>15102.50909</v>
      </c>
      <c r="M26">
        <v>25934.395039999999</v>
      </c>
      <c r="N26">
        <v>43925.273379999999</v>
      </c>
      <c r="O26">
        <v>73265.757970000006</v>
      </c>
      <c r="P26">
        <v>94830.937669999999</v>
      </c>
      <c r="Q26">
        <v>107327.93919999999</v>
      </c>
      <c r="R26">
        <v>113093.91529999999</v>
      </c>
      <c r="S26">
        <v>114674.38830000001</v>
      </c>
      <c r="T26">
        <v>113843.21</v>
      </c>
      <c r="U26">
        <v>117761.1808</v>
      </c>
      <c r="V26">
        <v>124837.5787</v>
      </c>
      <c r="W26">
        <v>134393.35509999999</v>
      </c>
      <c r="X26">
        <v>146121.8075</v>
      </c>
      <c r="Y26">
        <v>159879.81200000001</v>
      </c>
      <c r="Z26">
        <v>175598.15979999999</v>
      </c>
      <c r="AA26">
        <v>193239.51149999999</v>
      </c>
      <c r="AB26">
        <v>212776.78510000001</v>
      </c>
      <c r="AC26">
        <v>234180.85389999999</v>
      </c>
      <c r="AD26">
        <v>257412.8204</v>
      </c>
      <c r="AE26">
        <v>274051.86090000003</v>
      </c>
      <c r="AF26">
        <v>285423.79460000002</v>
      </c>
      <c r="AG26">
        <v>293031.04359999998</v>
      </c>
      <c r="AH26">
        <v>298122.1041</v>
      </c>
      <c r="AI26">
        <v>301601.57319999998</v>
      </c>
      <c r="AJ26">
        <v>304075.37650000001</v>
      </c>
      <c r="AK26">
        <v>305932.20990000002</v>
      </c>
      <c r="AL26">
        <v>307416.97960000002</v>
      </c>
      <c r="AM26">
        <v>308684.46389999997</v>
      </c>
      <c r="AN26">
        <v>309834.95390000002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510.93074050000001</v>
      </c>
      <c r="E27">
        <v>637.53315899999996</v>
      </c>
      <c r="F27">
        <v>822.57472770000004</v>
      </c>
      <c r="G27">
        <v>1075.08636</v>
      </c>
      <c r="H27">
        <v>1317.8922219999999</v>
      </c>
      <c r="I27">
        <v>1526.783553</v>
      </c>
      <c r="J27">
        <v>1697.0511779999999</v>
      </c>
      <c r="K27">
        <v>1833.9629520000001</v>
      </c>
      <c r="L27">
        <v>1944.327972</v>
      </c>
      <c r="M27">
        <v>2032.2082230000001</v>
      </c>
      <c r="N27">
        <v>2097.382826</v>
      </c>
      <c r="O27">
        <v>2134.8925869999998</v>
      </c>
      <c r="P27">
        <v>2119.4612929999998</v>
      </c>
      <c r="Q27">
        <v>2073.7663440000001</v>
      </c>
      <c r="R27">
        <v>2009.8360339999999</v>
      </c>
      <c r="S27">
        <v>1934.2696209999999</v>
      </c>
      <c r="T27">
        <v>1850.844118</v>
      </c>
      <c r="U27">
        <v>1788.376037</v>
      </c>
      <c r="V27">
        <v>1740.5096559999999</v>
      </c>
      <c r="W27">
        <v>1703.4940690000001</v>
      </c>
      <c r="X27">
        <v>1674.3164139999999</v>
      </c>
      <c r="Y27">
        <v>1650.3237180000001</v>
      </c>
      <c r="Z27">
        <v>1629.2055620000001</v>
      </c>
      <c r="AA27">
        <v>1609.021602</v>
      </c>
      <c r="AB27">
        <v>1588.2055740000001</v>
      </c>
      <c r="AC27">
        <v>1565.544566</v>
      </c>
      <c r="AD27">
        <v>1540.1446579999999</v>
      </c>
      <c r="AE27">
        <v>1059.475389</v>
      </c>
      <c r="AF27">
        <v>601.71005990000003</v>
      </c>
      <c r="AG27">
        <v>308.82577930000002</v>
      </c>
      <c r="AH27">
        <v>150.00063410000001</v>
      </c>
      <c r="AI27">
        <v>71.088505119999894</v>
      </c>
      <c r="AJ27">
        <v>33.508457239999998</v>
      </c>
      <c r="AK27">
        <v>15.904234799999999</v>
      </c>
      <c r="AL27">
        <v>7.5740955139999997</v>
      </c>
      <c r="AM27">
        <v>3.6852992200000001</v>
      </c>
      <c r="AN27">
        <v>1.9314065330000001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4805.179177</v>
      </c>
      <c r="E28">
        <v>5126.8044639999998</v>
      </c>
      <c r="F28">
        <v>5503.9538839999996</v>
      </c>
      <c r="G28">
        <v>5907.8608999999997</v>
      </c>
      <c r="H28">
        <v>6381.1974060000002</v>
      </c>
      <c r="I28">
        <v>6762.5740340000002</v>
      </c>
      <c r="J28">
        <v>7014.6724679999998</v>
      </c>
      <c r="K28">
        <v>7149.6515019999997</v>
      </c>
      <c r="L28">
        <v>7189.210094</v>
      </c>
      <c r="M28">
        <v>7147.8385930000004</v>
      </c>
      <c r="N28">
        <v>7028.1123960000004</v>
      </c>
      <c r="O28">
        <v>6820.591289</v>
      </c>
      <c r="P28">
        <v>6604.4558619999998</v>
      </c>
      <c r="Q28">
        <v>6377.6159319999997</v>
      </c>
      <c r="R28">
        <v>6136.9199330000001</v>
      </c>
      <c r="S28">
        <v>5881.3411260000003</v>
      </c>
      <c r="T28">
        <v>5611.5536249999996</v>
      </c>
      <c r="U28">
        <v>5168.7427010000001</v>
      </c>
      <c r="V28">
        <v>4683.5809330000002</v>
      </c>
      <c r="W28">
        <v>4216.0971890000001</v>
      </c>
      <c r="X28">
        <v>3787.6978020000001</v>
      </c>
      <c r="Y28">
        <v>3402.09852</v>
      </c>
      <c r="Z28">
        <v>3056.2157860000002</v>
      </c>
      <c r="AA28">
        <v>2745.1271499999998</v>
      </c>
      <c r="AB28">
        <v>2464.0551839999998</v>
      </c>
      <c r="AC28">
        <v>2208.9980620000001</v>
      </c>
      <c r="AD28">
        <v>1976.8010489999999</v>
      </c>
      <c r="AE28">
        <v>1700.0245070000001</v>
      </c>
      <c r="AF28">
        <v>1424.2935110000001</v>
      </c>
      <c r="AG28">
        <v>1173.71336</v>
      </c>
      <c r="AH28">
        <v>957.40543090000006</v>
      </c>
      <c r="AI28">
        <v>776.17066499999999</v>
      </c>
      <c r="AJ28">
        <v>626.96188229999996</v>
      </c>
      <c r="AK28">
        <v>505.38966629999999</v>
      </c>
      <c r="AL28">
        <v>406.95034329999999</v>
      </c>
      <c r="AM28">
        <v>327.54076909999998</v>
      </c>
      <c r="AN28">
        <v>263.62896840000002</v>
      </c>
    </row>
    <row r="29" spans="1:40" x14ac:dyDescent="0.25">
      <c r="A29" s="31" t="s">
        <v>445</v>
      </c>
      <c r="B29" t="s">
        <v>281</v>
      </c>
      <c r="C29">
        <v>0.34929036270000002</v>
      </c>
      <c r="D29">
        <v>0.85879926750000002</v>
      </c>
      <c r="E29">
        <v>3.515008554</v>
      </c>
      <c r="F29">
        <v>18.797551030000001</v>
      </c>
      <c r="G29">
        <v>114.3846569</v>
      </c>
      <c r="H29">
        <v>316.54662519999999</v>
      </c>
      <c r="I29">
        <v>565.26744210000004</v>
      </c>
      <c r="J29">
        <v>792.94204090000005</v>
      </c>
      <c r="K29">
        <v>974.85856009999998</v>
      </c>
      <c r="L29">
        <v>1115.180824</v>
      </c>
      <c r="M29">
        <v>1225.2312159999999</v>
      </c>
      <c r="N29">
        <v>1313.212473</v>
      </c>
      <c r="O29">
        <v>1381.409214</v>
      </c>
      <c r="P29">
        <v>1375.5376699999999</v>
      </c>
      <c r="Q29">
        <v>1330.677633</v>
      </c>
      <c r="R29">
        <v>1267.1332520000001</v>
      </c>
      <c r="S29">
        <v>1195.680664</v>
      </c>
      <c r="T29">
        <v>1121.747973</v>
      </c>
      <c r="U29">
        <v>1023.511755</v>
      </c>
      <c r="V29">
        <v>923.19764850000001</v>
      </c>
      <c r="W29">
        <v>830.08217219999995</v>
      </c>
      <c r="X29">
        <v>746.78220839999994</v>
      </c>
      <c r="Y29">
        <v>673.06401779999999</v>
      </c>
      <c r="Z29">
        <v>607.73209259999999</v>
      </c>
      <c r="AA29">
        <v>549.44743140000003</v>
      </c>
      <c r="AB29">
        <v>497.02907750000003</v>
      </c>
      <c r="AC29">
        <v>449.52979429999999</v>
      </c>
      <c r="AD29">
        <v>406.22357729999999</v>
      </c>
      <c r="AE29">
        <v>382.2821659</v>
      </c>
      <c r="AF29">
        <v>365.51630349999999</v>
      </c>
      <c r="AG29">
        <v>351.30672850000002</v>
      </c>
      <c r="AH29">
        <v>337.92231600000002</v>
      </c>
      <c r="AI29">
        <v>324.78568250000001</v>
      </c>
      <c r="AJ29">
        <v>311.7660692</v>
      </c>
      <c r="AK29">
        <v>298.8900112</v>
      </c>
      <c r="AL29">
        <v>286.2270145</v>
      </c>
      <c r="AM29">
        <v>273.84756320000002</v>
      </c>
      <c r="AN29">
        <v>261.8101762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3782.2881630000002</v>
      </c>
      <c r="E30">
        <v>3711.8983400000002</v>
      </c>
      <c r="F30">
        <v>3617.8619349999999</v>
      </c>
      <c r="G30">
        <v>3505.530495</v>
      </c>
      <c r="H30">
        <v>3570.1656370000001</v>
      </c>
      <c r="I30">
        <v>3646.3125260000002</v>
      </c>
      <c r="J30">
        <v>3684.2587119999998</v>
      </c>
      <c r="K30">
        <v>3676.2925959999998</v>
      </c>
      <c r="L30">
        <v>3626.94542</v>
      </c>
      <c r="M30">
        <v>3540.9918779999998</v>
      </c>
      <c r="N30">
        <v>3419.4713769999998</v>
      </c>
      <c r="O30">
        <v>3258.935207</v>
      </c>
      <c r="P30">
        <v>3139.7219500000001</v>
      </c>
      <c r="Q30">
        <v>3036.6881680000001</v>
      </c>
      <c r="R30">
        <v>2936.3626279999999</v>
      </c>
      <c r="S30">
        <v>2832.2062179999998</v>
      </c>
      <c r="T30">
        <v>2721.473532</v>
      </c>
      <c r="U30">
        <v>2644.0299450000002</v>
      </c>
      <c r="V30">
        <v>2588.19364</v>
      </c>
      <c r="W30">
        <v>2547.5339640000002</v>
      </c>
      <c r="X30">
        <v>2517.3111990000002</v>
      </c>
      <c r="Y30">
        <v>2493.5499450000002</v>
      </c>
      <c r="Z30">
        <v>2472.855145</v>
      </c>
      <c r="AA30">
        <v>2452.3919989999999</v>
      </c>
      <c r="AB30">
        <v>2429.8735379999998</v>
      </c>
      <c r="AC30">
        <v>2403.5282299999999</v>
      </c>
      <c r="AD30">
        <v>2372.0527160000001</v>
      </c>
      <c r="AE30">
        <v>2377.7728139999999</v>
      </c>
      <c r="AF30">
        <v>2389.2730929999998</v>
      </c>
      <c r="AG30">
        <v>2395.6476680000001</v>
      </c>
      <c r="AH30">
        <v>2394.1774930000001</v>
      </c>
      <c r="AI30">
        <v>2385.2120209999998</v>
      </c>
      <c r="AJ30">
        <v>2370.0024189999999</v>
      </c>
      <c r="AK30">
        <v>2349.8772739999999</v>
      </c>
      <c r="AL30">
        <v>2325.987983</v>
      </c>
      <c r="AM30">
        <v>2299.2698850000002</v>
      </c>
      <c r="AN30">
        <v>2270.4725170000002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12957.720939999999</v>
      </c>
      <c r="E31">
        <v>12726.932360000001</v>
      </c>
      <c r="F31">
        <v>12383.6646</v>
      </c>
      <c r="G31">
        <v>11952.206039999999</v>
      </c>
      <c r="H31">
        <v>12101.77485</v>
      </c>
      <c r="I31">
        <v>12301.17239</v>
      </c>
      <c r="J31">
        <v>12395.085800000001</v>
      </c>
      <c r="K31">
        <v>12359.90014</v>
      </c>
      <c r="L31">
        <v>12207.53205</v>
      </c>
      <c r="M31">
        <v>11948.441049999999</v>
      </c>
      <c r="N31">
        <v>11580.088180000001</v>
      </c>
      <c r="O31">
        <v>11084.99986</v>
      </c>
      <c r="P31">
        <v>10460.34073</v>
      </c>
      <c r="Q31">
        <v>9782.2009789999902</v>
      </c>
      <c r="R31">
        <v>9086.5921849999995</v>
      </c>
      <c r="S31">
        <v>8392.6646270000001</v>
      </c>
      <c r="T31">
        <v>7711.5927529999999</v>
      </c>
      <c r="U31">
        <v>7220.3853929999996</v>
      </c>
      <c r="V31">
        <v>6840.8607039999997</v>
      </c>
      <c r="W31">
        <v>6532.703426</v>
      </c>
      <c r="X31">
        <v>6271.3078919999998</v>
      </c>
      <c r="Y31">
        <v>6039.927087</v>
      </c>
      <c r="Z31">
        <v>5826.5933329999998</v>
      </c>
      <c r="AA31">
        <v>5622.6922199999999</v>
      </c>
      <c r="AB31">
        <v>5422.1440970000003</v>
      </c>
      <c r="AC31">
        <v>5220.8407980000002</v>
      </c>
      <c r="AD31">
        <v>5016.2166420000003</v>
      </c>
      <c r="AE31">
        <v>4142.6943080000001</v>
      </c>
      <c r="AF31">
        <v>3145.028362</v>
      </c>
      <c r="AG31">
        <v>2279.7654849999999</v>
      </c>
      <c r="AH31">
        <v>1612.0314780000001</v>
      </c>
      <c r="AI31">
        <v>1125.422116</v>
      </c>
      <c r="AJ31">
        <v>781.08187869999995</v>
      </c>
      <c r="AK31">
        <v>541.11649350000005</v>
      </c>
      <c r="AL31">
        <v>375.28135680000003</v>
      </c>
      <c r="AM31">
        <v>261.05582829999997</v>
      </c>
      <c r="AN31">
        <v>182.4775678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42776.334390000004</v>
      </c>
      <c r="E32">
        <v>43601.382420000002</v>
      </c>
      <c r="F32">
        <v>44329.473120000002</v>
      </c>
      <c r="G32">
        <v>44860.675450000002</v>
      </c>
      <c r="H32">
        <v>46927.473680000003</v>
      </c>
      <c r="I32">
        <v>48882.861550000001</v>
      </c>
      <c r="J32">
        <v>50249.890670000001</v>
      </c>
      <c r="K32">
        <v>50989.53471</v>
      </c>
      <c r="L32">
        <v>51174.711719999999</v>
      </c>
      <c r="M32">
        <v>50856.495790000001</v>
      </c>
      <c r="N32">
        <v>50020.761989999999</v>
      </c>
      <c r="O32">
        <v>48580.05502</v>
      </c>
      <c r="P32">
        <v>48004.186020000001</v>
      </c>
      <c r="Q32">
        <v>47787.592779999999</v>
      </c>
      <c r="R32">
        <v>47651.004209999999</v>
      </c>
      <c r="S32">
        <v>47443.022259999998</v>
      </c>
      <c r="T32">
        <v>47082.94616</v>
      </c>
      <c r="U32">
        <v>46340.685129999998</v>
      </c>
      <c r="V32">
        <v>45497.337019999999</v>
      </c>
      <c r="W32">
        <v>44687.02317</v>
      </c>
      <c r="X32">
        <v>43950.502990000001</v>
      </c>
      <c r="Y32">
        <v>43279.874989999997</v>
      </c>
      <c r="Z32">
        <v>42646.650119999998</v>
      </c>
      <c r="AA32">
        <v>42017.10065</v>
      </c>
      <c r="AB32">
        <v>41359.783739999999</v>
      </c>
      <c r="AC32">
        <v>40648.735560000001</v>
      </c>
      <c r="AD32">
        <v>39864.439879999998</v>
      </c>
      <c r="AE32">
        <v>40311.871659999997</v>
      </c>
      <c r="AF32">
        <v>41188.565609999998</v>
      </c>
      <c r="AG32">
        <v>42168.207690000003</v>
      </c>
      <c r="AH32">
        <v>43121.952550000002</v>
      </c>
      <c r="AI32">
        <v>44006.09274</v>
      </c>
      <c r="AJ32">
        <v>44812.181069999999</v>
      </c>
      <c r="AK32">
        <v>45545.160199999998</v>
      </c>
      <c r="AL32">
        <v>46214.210149999999</v>
      </c>
      <c r="AM32">
        <v>46829.19238</v>
      </c>
      <c r="AN32">
        <v>47399.473899999997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438.15729640000001</v>
      </c>
      <c r="E33">
        <v>490.39517030000002</v>
      </c>
      <c r="F33">
        <v>557.17316389999996</v>
      </c>
      <c r="G33">
        <v>635.7263782</v>
      </c>
      <c r="H33">
        <v>549.18478519999996</v>
      </c>
      <c r="I33">
        <v>401.17932009999998</v>
      </c>
      <c r="J33">
        <v>265.66978929999999</v>
      </c>
      <c r="K33">
        <v>166.34631010000001</v>
      </c>
      <c r="L33">
        <v>100.94593740000001</v>
      </c>
      <c r="M33">
        <v>60.152136540000001</v>
      </c>
      <c r="N33">
        <v>35.483958450000003</v>
      </c>
      <c r="O33">
        <v>20.708211519999999</v>
      </c>
      <c r="P33">
        <v>15.14014592</v>
      </c>
      <c r="Q33">
        <v>12.44246154</v>
      </c>
      <c r="R33">
        <v>10.846751190000001</v>
      </c>
      <c r="S33">
        <v>9.7261920279999998</v>
      </c>
      <c r="T33">
        <v>8.8261683919999996</v>
      </c>
      <c r="U33">
        <v>8.8930033720000008</v>
      </c>
      <c r="V33">
        <v>9.4732770599999903</v>
      </c>
      <c r="W33">
        <v>10.395212709999999</v>
      </c>
      <c r="X33">
        <v>11.58473742</v>
      </c>
      <c r="Y33">
        <v>13.00742821</v>
      </c>
      <c r="Z33">
        <v>14.646457399999999</v>
      </c>
      <c r="AA33">
        <v>16.492940950000001</v>
      </c>
      <c r="AB33">
        <v>18.541221839999999</v>
      </c>
      <c r="AC33">
        <v>20.78635603</v>
      </c>
      <c r="AD33">
        <v>23.222682429999999</v>
      </c>
      <c r="AE33">
        <v>25.76092822</v>
      </c>
      <c r="AF33">
        <v>28.29601375</v>
      </c>
      <c r="AG33">
        <v>30.805056270000001</v>
      </c>
      <c r="AH33">
        <v>33.300711419999999</v>
      </c>
      <c r="AI33">
        <v>35.807561309999997</v>
      </c>
      <c r="AJ33">
        <v>38.351131840000001</v>
      </c>
      <c r="AK33">
        <v>40.954116239999998</v>
      </c>
      <c r="AL33">
        <v>43.635923869999999</v>
      </c>
      <c r="AM33">
        <v>46.413418440000001</v>
      </c>
      <c r="AN33">
        <v>49.301924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6026.7983489999997</v>
      </c>
      <c r="E34">
        <v>5771.5697479999999</v>
      </c>
      <c r="F34">
        <v>5460.0916230000003</v>
      </c>
      <c r="G34">
        <v>5120.3010690000001</v>
      </c>
      <c r="H34">
        <v>3424.2921230000002</v>
      </c>
      <c r="I34">
        <v>1879.688392</v>
      </c>
      <c r="J34">
        <v>923.05384630000003</v>
      </c>
      <c r="K34">
        <v>427.16263889999999</v>
      </c>
      <c r="L34">
        <v>192.36262780000001</v>
      </c>
      <c r="M34">
        <v>86.475052649999995</v>
      </c>
      <c r="N34">
        <v>39.719796700000003</v>
      </c>
      <c r="O34">
        <v>19.332427030000002</v>
      </c>
      <c r="P34">
        <v>13.423853790000001</v>
      </c>
      <c r="Q34">
        <v>11.21662648</v>
      </c>
      <c r="R34">
        <v>10.30252793</v>
      </c>
      <c r="S34">
        <v>9.915977303</v>
      </c>
      <c r="T34">
        <v>9.7523051410000008</v>
      </c>
      <c r="U34">
        <v>9.7672954500000007</v>
      </c>
      <c r="V34">
        <v>9.8725003539999996</v>
      </c>
      <c r="W34">
        <v>10.023442190000001</v>
      </c>
      <c r="X34">
        <v>10.194566330000001</v>
      </c>
      <c r="Y34">
        <v>10.36933514</v>
      </c>
      <c r="Z34">
        <v>10.53609327</v>
      </c>
      <c r="AA34">
        <v>10.686251800000001</v>
      </c>
      <c r="AB34">
        <v>10.813427600000001</v>
      </c>
      <c r="AC34">
        <v>10.91298413</v>
      </c>
      <c r="AD34">
        <v>10.98174641</v>
      </c>
      <c r="AE34">
        <v>11.13900121</v>
      </c>
      <c r="AF34">
        <v>11.29891655</v>
      </c>
      <c r="AG34">
        <v>11.43100162</v>
      </c>
      <c r="AH34">
        <v>11.528056530000001</v>
      </c>
      <c r="AI34">
        <v>11.59195261</v>
      </c>
      <c r="AJ34">
        <v>11.62737503</v>
      </c>
      <c r="AK34">
        <v>11.63934759</v>
      </c>
      <c r="AL34">
        <v>11.63241837</v>
      </c>
      <c r="AM34">
        <v>11.610501790000001</v>
      </c>
      <c r="AN34">
        <v>11.57694646</v>
      </c>
    </row>
    <row r="35" spans="1:40" x14ac:dyDescent="0.25">
      <c r="A35" s="7" t="s">
        <v>234</v>
      </c>
      <c r="B35" t="s">
        <v>287</v>
      </c>
      <c r="C35">
        <v>7249503</v>
      </c>
      <c r="D35">
        <v>7330845.9029999999</v>
      </c>
      <c r="E35">
        <v>7413774.6279999996</v>
      </c>
      <c r="F35">
        <v>7497281.8289999999</v>
      </c>
      <c r="G35">
        <v>7579530.7580000004</v>
      </c>
      <c r="H35">
        <v>7659681.6469999999</v>
      </c>
      <c r="I35">
        <v>7737395.1600000001</v>
      </c>
      <c r="J35">
        <v>7812802.6330000004</v>
      </c>
      <c r="K35">
        <v>7886207.7359999996</v>
      </c>
      <c r="L35">
        <v>7957969.4519999996</v>
      </c>
      <c r="M35">
        <v>8028448.8609999996</v>
      </c>
      <c r="N35">
        <v>8098031.4850000003</v>
      </c>
      <c r="O35">
        <v>8167184.5750000002</v>
      </c>
      <c r="P35">
        <v>8236416.0429999996</v>
      </c>
      <c r="Q35">
        <v>8306031.0880000005</v>
      </c>
      <c r="R35">
        <v>8375893.1849999996</v>
      </c>
      <c r="S35">
        <v>8445763.477</v>
      </c>
      <c r="T35">
        <v>8515419.2880000006</v>
      </c>
      <c r="U35">
        <v>8584065.2070000004</v>
      </c>
      <c r="V35">
        <v>8652343.727</v>
      </c>
      <c r="W35">
        <v>8720570.9969999995</v>
      </c>
      <c r="X35">
        <v>8788868.33699999</v>
      </c>
      <c r="Y35">
        <v>8857232.8910000008</v>
      </c>
      <c r="Z35">
        <v>8925578.1400000006</v>
      </c>
      <c r="AA35">
        <v>8993761.227</v>
      </c>
      <c r="AB35">
        <v>9061603.9710000008</v>
      </c>
      <c r="AC35">
        <v>9128910.5059999898</v>
      </c>
      <c r="AD35">
        <v>9195482.9460000005</v>
      </c>
      <c r="AE35">
        <v>9261114.7520000003</v>
      </c>
      <c r="AF35">
        <v>9326564.5620000008</v>
      </c>
      <c r="AG35">
        <v>9391992.65499999</v>
      </c>
      <c r="AH35">
        <v>9457317.7029999997</v>
      </c>
      <c r="AI35">
        <v>9522410.1999999899</v>
      </c>
      <c r="AJ35">
        <v>9587194.0079999994</v>
      </c>
      <c r="AK35">
        <v>9651692.5669999998</v>
      </c>
      <c r="AL35">
        <v>9716048.5960000008</v>
      </c>
      <c r="AM35">
        <v>9780533.2789999899</v>
      </c>
      <c r="AN35">
        <v>9845552.4210000001</v>
      </c>
    </row>
    <row r="36" spans="1:40" x14ac:dyDescent="0.25">
      <c r="A36" s="7" t="s">
        <v>234</v>
      </c>
      <c r="B36" t="s">
        <v>288</v>
      </c>
      <c r="C36">
        <v>100707</v>
      </c>
      <c r="D36">
        <v>101821.1292</v>
      </c>
      <c r="E36">
        <v>102921.6761</v>
      </c>
      <c r="F36">
        <v>103991.7236</v>
      </c>
      <c r="G36">
        <v>105034.3009</v>
      </c>
      <c r="H36">
        <v>106064.307</v>
      </c>
      <c r="I36">
        <v>107086.62480000001</v>
      </c>
      <c r="J36">
        <v>108103.5419</v>
      </c>
      <c r="K36">
        <v>109118.1718</v>
      </c>
      <c r="L36">
        <v>110133.8147</v>
      </c>
      <c r="M36">
        <v>111152.6259</v>
      </c>
      <c r="N36">
        <v>112175.2427</v>
      </c>
      <c r="O36">
        <v>113201.333</v>
      </c>
      <c r="P36">
        <v>114228.04549999999</v>
      </c>
      <c r="Q36">
        <v>115246.8147</v>
      </c>
      <c r="R36">
        <v>116248.8465</v>
      </c>
      <c r="S36">
        <v>117226.8849</v>
      </c>
      <c r="T36">
        <v>118175.46219999999</v>
      </c>
      <c r="U36">
        <v>119081.6387</v>
      </c>
      <c r="V36">
        <v>119956.13649999999</v>
      </c>
      <c r="W36">
        <v>120810.548</v>
      </c>
      <c r="X36">
        <v>121652.4259</v>
      </c>
      <c r="Y36">
        <v>122485.3317</v>
      </c>
      <c r="Z36">
        <v>123309.81269999999</v>
      </c>
      <c r="AA36">
        <v>124124.41469999999</v>
      </c>
      <c r="AB36">
        <v>124926.5315</v>
      </c>
      <c r="AC36">
        <v>125713.0615</v>
      </c>
      <c r="AD36">
        <v>126480.895</v>
      </c>
      <c r="AE36">
        <v>127221.8276</v>
      </c>
      <c r="AF36">
        <v>127940.08040000001</v>
      </c>
      <c r="AG36">
        <v>128640.132</v>
      </c>
      <c r="AH36">
        <v>129326.0098</v>
      </c>
      <c r="AI36">
        <v>130001.6263</v>
      </c>
      <c r="AJ36">
        <v>130671.20510000001</v>
      </c>
      <c r="AK36">
        <v>131339.5993</v>
      </c>
      <c r="AL36">
        <v>132012.5526</v>
      </c>
      <c r="AM36">
        <v>132696.93650000001</v>
      </c>
      <c r="AN36">
        <v>133400.97010000001</v>
      </c>
    </row>
    <row r="37" spans="1:40" x14ac:dyDescent="0.25">
      <c r="A37" s="7" t="s">
        <v>233</v>
      </c>
      <c r="B37" t="s">
        <v>289</v>
      </c>
      <c r="C37">
        <v>1859303</v>
      </c>
      <c r="D37">
        <v>1880388.6640000001</v>
      </c>
      <c r="E37">
        <v>1902296.4110000001</v>
      </c>
      <c r="F37">
        <v>1924746.737</v>
      </c>
      <c r="G37">
        <v>1946845.16</v>
      </c>
      <c r="H37">
        <v>1967969.922</v>
      </c>
      <c r="I37">
        <v>1987926.9469999999</v>
      </c>
      <c r="J37">
        <v>2006789.628</v>
      </c>
      <c r="K37">
        <v>2024729.6769999999</v>
      </c>
      <c r="L37">
        <v>2041941.791</v>
      </c>
      <c r="M37">
        <v>2058610.645</v>
      </c>
      <c r="N37">
        <v>2074911.3219999999</v>
      </c>
      <c r="O37">
        <v>2091022.5549999999</v>
      </c>
      <c r="P37">
        <v>2107414.023</v>
      </c>
      <c r="Q37">
        <v>2124293.9890000001</v>
      </c>
      <c r="R37">
        <v>2141675.6349999998</v>
      </c>
      <c r="S37">
        <v>2159492.1809999999</v>
      </c>
      <c r="T37">
        <v>2177658.4130000002</v>
      </c>
      <c r="U37">
        <v>2196244.4380000001</v>
      </c>
      <c r="V37">
        <v>2215250.8769999999</v>
      </c>
      <c r="W37">
        <v>2234645.0819999999</v>
      </c>
      <c r="X37">
        <v>2254378.7489999998</v>
      </c>
      <c r="Y37">
        <v>2274394.7570000002</v>
      </c>
      <c r="Z37">
        <v>2294631.2439999999</v>
      </c>
      <c r="AA37">
        <v>2315024.5019999999</v>
      </c>
      <c r="AB37">
        <v>2335511.182</v>
      </c>
      <c r="AC37">
        <v>2356030.16</v>
      </c>
      <c r="AD37">
        <v>2376524.4040000001</v>
      </c>
      <c r="AE37">
        <v>2397329.7880000002</v>
      </c>
      <c r="AF37">
        <v>2418604.872</v>
      </c>
      <c r="AG37">
        <v>2440331.264</v>
      </c>
      <c r="AH37">
        <v>2462396.7450000001</v>
      </c>
      <c r="AI37">
        <v>2484666.6430000002</v>
      </c>
      <c r="AJ37">
        <v>2507028.0729999999</v>
      </c>
      <c r="AK37">
        <v>2529411.5559999999</v>
      </c>
      <c r="AL37">
        <v>2551799.0060000001</v>
      </c>
      <c r="AM37">
        <v>2574225.0950000002</v>
      </c>
      <c r="AN37">
        <v>2596776.2910000002</v>
      </c>
    </row>
    <row r="38" spans="1:40" x14ac:dyDescent="0.25">
      <c r="A38" s="7" t="s">
        <v>233</v>
      </c>
      <c r="B38" t="s">
        <v>290</v>
      </c>
      <c r="C38">
        <v>286222</v>
      </c>
      <c r="D38">
        <v>289424.39429999999</v>
      </c>
      <c r="E38">
        <v>292653.38160000002</v>
      </c>
      <c r="F38">
        <v>295865.43819999998</v>
      </c>
      <c r="G38">
        <v>299020.80129999999</v>
      </c>
      <c r="H38">
        <v>302106.99430000002</v>
      </c>
      <c r="I38">
        <v>305116.32490000001</v>
      </c>
      <c r="J38">
        <v>308051.5539</v>
      </c>
      <c r="K38">
        <v>310924.23060000001</v>
      </c>
      <c r="L38">
        <v>313748.42210000003</v>
      </c>
      <c r="M38">
        <v>316535.58880000003</v>
      </c>
      <c r="N38">
        <v>319293.08120000002</v>
      </c>
      <c r="O38">
        <v>322025.03739999997</v>
      </c>
      <c r="P38">
        <v>324759.05190000002</v>
      </c>
      <c r="Q38">
        <v>327491.85470000003</v>
      </c>
      <c r="R38">
        <v>330209.2378</v>
      </c>
      <c r="S38">
        <v>332895.245</v>
      </c>
      <c r="T38">
        <v>335535.8947</v>
      </c>
      <c r="U38">
        <v>338120.147</v>
      </c>
      <c r="V38">
        <v>340661.17469999997</v>
      </c>
      <c r="W38">
        <v>343172.43910000002</v>
      </c>
      <c r="X38">
        <v>345662.67739999999</v>
      </c>
      <c r="Y38">
        <v>348135.17979999998</v>
      </c>
      <c r="Z38">
        <v>350588.58510000003</v>
      </c>
      <c r="AA38">
        <v>353018.16739999998</v>
      </c>
      <c r="AB38">
        <v>355417.14039999997</v>
      </c>
      <c r="AC38">
        <v>357777.79680000001</v>
      </c>
      <c r="AD38">
        <v>360092.44449999998</v>
      </c>
      <c r="AE38">
        <v>362379.8235</v>
      </c>
      <c r="AF38">
        <v>364653.51490000001</v>
      </c>
      <c r="AG38">
        <v>366917.0907</v>
      </c>
      <c r="AH38">
        <v>369170.3517</v>
      </c>
      <c r="AI38">
        <v>371412.9534</v>
      </c>
      <c r="AJ38">
        <v>373646.83020000003</v>
      </c>
      <c r="AK38">
        <v>375877.50790000003</v>
      </c>
      <c r="AL38">
        <v>378114.77220000001</v>
      </c>
      <c r="AM38">
        <v>380373.04300000001</v>
      </c>
      <c r="AN38">
        <v>382671.64480000001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291256.36410000001</v>
      </c>
      <c r="E39">
        <v>294540.23109999998</v>
      </c>
      <c r="F39">
        <v>297855.54710000003</v>
      </c>
      <c r="G39">
        <v>301161.50939999998</v>
      </c>
      <c r="H39">
        <v>304401.85269999999</v>
      </c>
      <c r="I39">
        <v>307535.74810000003</v>
      </c>
      <c r="J39">
        <v>310548.77559999999</v>
      </c>
      <c r="K39">
        <v>313445.61800000002</v>
      </c>
      <c r="L39">
        <v>316240.1483</v>
      </c>
      <c r="M39">
        <v>318947.80680000002</v>
      </c>
      <c r="N39">
        <v>321582.40649999998</v>
      </c>
      <c r="O39">
        <v>324155.772</v>
      </c>
      <c r="P39">
        <v>326709.87270000001</v>
      </c>
      <c r="Q39">
        <v>329259.8455</v>
      </c>
      <c r="R39">
        <v>331808.56180000002</v>
      </c>
      <c r="S39">
        <v>334351.57299999997</v>
      </c>
      <c r="T39">
        <v>336880.74810000003</v>
      </c>
      <c r="U39">
        <v>339390.57299999997</v>
      </c>
      <c r="V39">
        <v>341887.37479999999</v>
      </c>
      <c r="W39">
        <v>344376.00349999999</v>
      </c>
      <c r="X39">
        <v>346858.30009999999</v>
      </c>
      <c r="Y39">
        <v>349333.08669999999</v>
      </c>
      <c r="Z39">
        <v>351796.6238</v>
      </c>
      <c r="AA39">
        <v>354243.26380000002</v>
      </c>
      <c r="AB39">
        <v>356666.16029999999</v>
      </c>
      <c r="AC39">
        <v>359057.96279999998</v>
      </c>
      <c r="AD39">
        <v>361411.46490000002</v>
      </c>
      <c r="AE39">
        <v>363753.17379999999</v>
      </c>
      <c r="AF39">
        <v>366113.56589999999</v>
      </c>
      <c r="AG39">
        <v>368506.76189999998</v>
      </c>
      <c r="AH39">
        <v>370934.2781</v>
      </c>
      <c r="AI39">
        <v>373391.42739999999</v>
      </c>
      <c r="AJ39">
        <v>375872.99310000002</v>
      </c>
      <c r="AK39">
        <v>378376.78989999997</v>
      </c>
      <c r="AL39">
        <v>380905.53330000001</v>
      </c>
      <c r="AM39">
        <v>383467.6899</v>
      </c>
      <c r="AN39">
        <v>386077.81939999998</v>
      </c>
    </row>
    <row r="40" spans="1:40" x14ac:dyDescent="0.25">
      <c r="A40" s="7" t="s">
        <v>233</v>
      </c>
      <c r="B40" t="s">
        <v>292</v>
      </c>
      <c r="C40">
        <v>71746.000010000003</v>
      </c>
      <c r="D40">
        <v>72541.383050000004</v>
      </c>
      <c r="E40">
        <v>73332.110339999999</v>
      </c>
      <c r="F40">
        <v>74105.574529999998</v>
      </c>
      <c r="G40">
        <v>74887.939339999997</v>
      </c>
      <c r="H40">
        <v>75710.534180000002</v>
      </c>
      <c r="I40">
        <v>76566.989440000005</v>
      </c>
      <c r="J40">
        <v>77451.077539999998</v>
      </c>
      <c r="K40">
        <v>78362.739109999995</v>
      </c>
      <c r="L40">
        <v>79309.212190000006</v>
      </c>
      <c r="M40">
        <v>80305.732539999997</v>
      </c>
      <c r="N40">
        <v>81376.963109999997</v>
      </c>
      <c r="O40">
        <v>82559.81465</v>
      </c>
      <c r="P40">
        <v>83758.698069999999</v>
      </c>
      <c r="Q40">
        <v>84981.070269999997</v>
      </c>
      <c r="R40">
        <v>86239.048580000002</v>
      </c>
      <c r="S40">
        <v>87541.481159999996</v>
      </c>
      <c r="T40">
        <v>88895.211670000004</v>
      </c>
      <c r="U40">
        <v>90131.968649999995</v>
      </c>
      <c r="V40">
        <v>91284.560840000006</v>
      </c>
      <c r="W40">
        <v>92389.454939999996</v>
      </c>
      <c r="X40">
        <v>93471.580749999906</v>
      </c>
      <c r="Y40">
        <v>94547.093630000003</v>
      </c>
      <c r="Z40">
        <v>95626.102849999996</v>
      </c>
      <c r="AA40">
        <v>96714.390410000007</v>
      </c>
      <c r="AB40">
        <v>97814.557000000001</v>
      </c>
      <c r="AC40">
        <v>98926.880940000003</v>
      </c>
      <c r="AD40">
        <v>100050.0178</v>
      </c>
      <c r="AE40">
        <v>101000.59970000001</v>
      </c>
      <c r="AF40">
        <v>101811.9333</v>
      </c>
      <c r="AG40">
        <v>102519.6577</v>
      </c>
      <c r="AH40">
        <v>103147.78109999999</v>
      </c>
      <c r="AI40">
        <v>103712.9565</v>
      </c>
      <c r="AJ40">
        <v>104228.0946</v>
      </c>
      <c r="AK40">
        <v>104704.4846</v>
      </c>
      <c r="AL40">
        <v>105153.07520000001</v>
      </c>
      <c r="AM40">
        <v>105585.35249999999</v>
      </c>
      <c r="AN40">
        <v>106014.02529999999</v>
      </c>
    </row>
    <row r="41" spans="1:40" x14ac:dyDescent="0.25">
      <c r="A41" s="7" t="s">
        <v>233</v>
      </c>
      <c r="B41" t="s">
        <v>293</v>
      </c>
      <c r="C41">
        <v>28100</v>
      </c>
      <c r="D41">
        <v>28408.196449999999</v>
      </c>
      <c r="E41">
        <v>28701.13134</v>
      </c>
      <c r="F41">
        <v>28974.289089999998</v>
      </c>
      <c r="G41">
        <v>29243.639500000001</v>
      </c>
      <c r="H41">
        <v>29523.936079999999</v>
      </c>
      <c r="I41">
        <v>29816.52418</v>
      </c>
      <c r="J41">
        <v>30118.67842</v>
      </c>
      <c r="K41">
        <v>30428.14963</v>
      </c>
      <c r="L41">
        <v>30743.465980000001</v>
      </c>
      <c r="M41">
        <v>31063.315269999999</v>
      </c>
      <c r="N41">
        <v>31386.051360000001</v>
      </c>
      <c r="O41">
        <v>31709.540089999999</v>
      </c>
      <c r="P41">
        <v>32025.667420000002</v>
      </c>
      <c r="Q41">
        <v>32329.09791</v>
      </c>
      <c r="R41">
        <v>32617.473890000001</v>
      </c>
      <c r="S41">
        <v>32889.728499999997</v>
      </c>
      <c r="T41">
        <v>33145.304700000001</v>
      </c>
      <c r="U41">
        <v>33377.945509999998</v>
      </c>
      <c r="V41">
        <v>33590.836869999999</v>
      </c>
      <c r="W41">
        <v>33788.353799999997</v>
      </c>
      <c r="X41">
        <v>33974.152549999999</v>
      </c>
      <c r="Y41">
        <v>34150.709609999998</v>
      </c>
      <c r="Z41">
        <v>34319.357920000002</v>
      </c>
      <c r="AA41">
        <v>34480.522400000002</v>
      </c>
      <c r="AB41">
        <v>34634.007210000003</v>
      </c>
      <c r="AC41">
        <v>34779.262190000001</v>
      </c>
      <c r="AD41">
        <v>34915.599370000004</v>
      </c>
      <c r="AE41">
        <v>35035.98214</v>
      </c>
      <c r="AF41">
        <v>35139.997009999999</v>
      </c>
      <c r="AG41">
        <v>35229.666369999999</v>
      </c>
      <c r="AH41">
        <v>35308.317649999997</v>
      </c>
      <c r="AI41">
        <v>35379.592199999999</v>
      </c>
      <c r="AJ41">
        <v>35446.97335</v>
      </c>
      <c r="AK41">
        <v>35513.64602</v>
      </c>
      <c r="AL41">
        <v>35582.542399999998</v>
      </c>
      <c r="AM41">
        <v>35656.469069999999</v>
      </c>
      <c r="AN41">
        <v>35738.249510000001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2116944.6260000002</v>
      </c>
      <c r="E42">
        <v>2138889.5989999999</v>
      </c>
      <c r="F42">
        <v>2159332.77</v>
      </c>
      <c r="G42">
        <v>2179193.5490000001</v>
      </c>
      <c r="H42">
        <v>2199636.9369999999</v>
      </c>
      <c r="I42">
        <v>2221059.389</v>
      </c>
      <c r="J42">
        <v>2243468.338</v>
      </c>
      <c r="K42">
        <v>2266805.96</v>
      </c>
      <c r="L42">
        <v>2291006.1630000002</v>
      </c>
      <c r="M42">
        <v>2315978.0950000002</v>
      </c>
      <c r="N42">
        <v>2341582.7119999998</v>
      </c>
      <c r="O42">
        <v>2367618.9989999998</v>
      </c>
      <c r="P42">
        <v>2393921.8369999998</v>
      </c>
      <c r="Q42">
        <v>2419926.0129999998</v>
      </c>
      <c r="R42">
        <v>2445290.5780000002</v>
      </c>
      <c r="S42">
        <v>2469837.0350000001</v>
      </c>
      <c r="T42">
        <v>2493474.8330000001</v>
      </c>
      <c r="U42">
        <v>2516011.827</v>
      </c>
      <c r="V42">
        <v>2537526.176</v>
      </c>
      <c r="W42">
        <v>2558135.5219999999</v>
      </c>
      <c r="X42">
        <v>2577950.8309999998</v>
      </c>
      <c r="Y42">
        <v>2597054.7340000002</v>
      </c>
      <c r="Z42">
        <v>2615496.341</v>
      </c>
      <c r="AA42">
        <v>2633295.5499999998</v>
      </c>
      <c r="AB42">
        <v>2650451.3709999998</v>
      </c>
      <c r="AC42">
        <v>2666951.1409999998</v>
      </c>
      <c r="AD42">
        <v>2682778.98</v>
      </c>
      <c r="AE42">
        <v>2697930.2659999998</v>
      </c>
      <c r="AF42">
        <v>2712133.8119999999</v>
      </c>
      <c r="AG42">
        <v>2725285.898</v>
      </c>
      <c r="AH42">
        <v>2737475.4109999998</v>
      </c>
      <c r="AI42">
        <v>2748897.327</v>
      </c>
      <c r="AJ42">
        <v>2759794.0690000001</v>
      </c>
      <c r="AK42">
        <v>2770424.233</v>
      </c>
      <c r="AL42">
        <v>2781051.0159999998</v>
      </c>
      <c r="AM42">
        <v>2791942.0639999998</v>
      </c>
      <c r="AN42">
        <v>2803374.4440000001</v>
      </c>
    </row>
    <row r="43" spans="1:40" x14ac:dyDescent="0.25">
      <c r="A43" s="23" t="s">
        <v>237</v>
      </c>
      <c r="B43" t="s">
        <v>295</v>
      </c>
      <c r="C43">
        <v>52938</v>
      </c>
      <c r="D43">
        <v>53466.770429999997</v>
      </c>
      <c r="E43">
        <v>53980.03701</v>
      </c>
      <c r="F43">
        <v>54492.14776</v>
      </c>
      <c r="G43">
        <v>55033.77663</v>
      </c>
      <c r="H43">
        <v>55555.883840000002</v>
      </c>
      <c r="I43">
        <v>56061.88134</v>
      </c>
      <c r="J43">
        <v>56556.423289999999</v>
      </c>
      <c r="K43">
        <v>57041.681199999999</v>
      </c>
      <c r="L43">
        <v>57517.553019999999</v>
      </c>
      <c r="M43">
        <v>57981.360280000001</v>
      </c>
      <c r="N43">
        <v>58427.402540000003</v>
      </c>
      <c r="O43">
        <v>58846.860390000002</v>
      </c>
      <c r="P43">
        <v>59256.119870000002</v>
      </c>
      <c r="Q43">
        <v>59655.980479999998</v>
      </c>
      <c r="R43">
        <v>60047.493349999997</v>
      </c>
      <c r="S43">
        <v>60430.766909999998</v>
      </c>
      <c r="T43">
        <v>60804.82733</v>
      </c>
      <c r="U43">
        <v>61168.860639999999</v>
      </c>
      <c r="V43">
        <v>61517.281349999997</v>
      </c>
      <c r="W43">
        <v>61847.119530000004</v>
      </c>
      <c r="X43">
        <v>62157.778879999998</v>
      </c>
      <c r="Y43">
        <v>62449.695800000001</v>
      </c>
      <c r="Z43">
        <v>62723.513919999998</v>
      </c>
      <c r="AA43">
        <v>62979.724889999998</v>
      </c>
      <c r="AB43">
        <v>63218.577539999998</v>
      </c>
      <c r="AC43">
        <v>63440.124649999998</v>
      </c>
      <c r="AD43">
        <v>63644.328049999996</v>
      </c>
      <c r="AE43">
        <v>63829.623789999998</v>
      </c>
      <c r="AF43">
        <v>64000.997969999997</v>
      </c>
      <c r="AG43">
        <v>64164.629710000001</v>
      </c>
      <c r="AH43">
        <v>64325.602680000004</v>
      </c>
      <c r="AI43">
        <v>64487.532670000001</v>
      </c>
      <c r="AJ43">
        <v>64653.172780000001</v>
      </c>
      <c r="AK43">
        <v>64825.00879</v>
      </c>
      <c r="AL43">
        <v>65005.671880000002</v>
      </c>
      <c r="AM43">
        <v>65198.20033</v>
      </c>
      <c r="AN43">
        <v>65406.201079999999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5618876.3590000002</v>
      </c>
      <c r="E44">
        <v>5678545.6469999999</v>
      </c>
      <c r="F44">
        <v>5736224.6739999996</v>
      </c>
      <c r="G44">
        <v>5792876.0930000003</v>
      </c>
      <c r="H44">
        <v>5851118.7549999999</v>
      </c>
      <c r="I44">
        <v>5910532.0820000004</v>
      </c>
      <c r="J44">
        <v>5971390.2439999999</v>
      </c>
      <c r="K44">
        <v>6034229.8930000002</v>
      </c>
      <c r="L44">
        <v>6099941.7039999999</v>
      </c>
      <c r="M44">
        <v>6169927.2819999997</v>
      </c>
      <c r="N44">
        <v>6246368.4069999997</v>
      </c>
      <c r="O44">
        <v>6332603.3459999999</v>
      </c>
      <c r="P44">
        <v>6419774.966</v>
      </c>
      <c r="Q44">
        <v>6509529.2280000001</v>
      </c>
      <c r="R44">
        <v>6602437.3600000003</v>
      </c>
      <c r="S44">
        <v>6698777.3420000002</v>
      </c>
      <c r="T44">
        <v>6798772.3130000001</v>
      </c>
      <c r="U44">
        <v>6887286.2709999997</v>
      </c>
      <c r="V44">
        <v>6971093.3779999996</v>
      </c>
      <c r="W44">
        <v>7053984.7390000001</v>
      </c>
      <c r="X44">
        <v>7137933.0140000004</v>
      </c>
      <c r="Y44">
        <v>7223863.5060000001</v>
      </c>
      <c r="Z44">
        <v>7312106.8190000001</v>
      </c>
      <c r="AA44">
        <v>7402656.8470000001</v>
      </c>
      <c r="AB44">
        <v>7495318.165</v>
      </c>
      <c r="AC44">
        <v>7589792.7249999996</v>
      </c>
      <c r="AD44">
        <v>7685734.0300000003</v>
      </c>
      <c r="AE44">
        <v>7765945.3789999997</v>
      </c>
      <c r="AF44">
        <v>7836563.7779999999</v>
      </c>
      <c r="AG44">
        <v>7900825.1509999996</v>
      </c>
      <c r="AH44">
        <v>7960472.2699999996</v>
      </c>
      <c r="AI44">
        <v>8016529.2489999998</v>
      </c>
      <c r="AJ44">
        <v>8069710.9570000004</v>
      </c>
      <c r="AK44">
        <v>8120641.0779999997</v>
      </c>
      <c r="AL44">
        <v>8169974.4919999996</v>
      </c>
      <c r="AM44">
        <v>8218473.784</v>
      </c>
      <c r="AN44">
        <v>8267064.1799999997</v>
      </c>
    </row>
    <row r="45" spans="1:40" x14ac:dyDescent="0.25">
      <c r="A45" s="7" t="s">
        <v>233</v>
      </c>
      <c r="B45" t="s">
        <v>297</v>
      </c>
      <c r="C45">
        <v>4011081</v>
      </c>
      <c r="D45">
        <v>4055400.9040000001</v>
      </c>
      <c r="E45">
        <v>4098777.56</v>
      </c>
      <c r="F45">
        <v>4140607.9109999998</v>
      </c>
      <c r="G45">
        <v>4181622.355</v>
      </c>
      <c r="H45">
        <v>4222816.55</v>
      </c>
      <c r="I45">
        <v>4264345.7</v>
      </c>
      <c r="J45">
        <v>4306164.2520000003</v>
      </c>
      <c r="K45">
        <v>4348286.3459999999</v>
      </c>
      <c r="L45">
        <v>4390768.841</v>
      </c>
      <c r="M45">
        <v>4433652.0559999999</v>
      </c>
      <c r="N45">
        <v>4476933.9550000001</v>
      </c>
      <c r="O45">
        <v>4520583.523</v>
      </c>
      <c r="P45">
        <v>4564086.4239999996</v>
      </c>
      <c r="Q45">
        <v>4607015.6059999997</v>
      </c>
      <c r="R45">
        <v>4649059.5269999998</v>
      </c>
      <c r="S45">
        <v>4689993.0480000004</v>
      </c>
      <c r="T45">
        <v>4729659.7549999999</v>
      </c>
      <c r="U45">
        <v>4767009.7949999999</v>
      </c>
      <c r="V45">
        <v>4802494.2139999997</v>
      </c>
      <c r="W45">
        <v>4836610.5470000003</v>
      </c>
      <c r="X45">
        <v>4869724.7790000001</v>
      </c>
      <c r="Y45">
        <v>4902059.6519999998</v>
      </c>
      <c r="Z45">
        <v>4933716.4919999996</v>
      </c>
      <c r="AA45">
        <v>4964706.09</v>
      </c>
      <c r="AB45">
        <v>4994979.4639999997</v>
      </c>
      <c r="AC45">
        <v>5024454.5449999999</v>
      </c>
      <c r="AD45">
        <v>5053037.62</v>
      </c>
      <c r="AE45">
        <v>5079854.4919999996</v>
      </c>
      <c r="AF45">
        <v>5105053.2759999996</v>
      </c>
      <c r="AG45">
        <v>5128864.2209999999</v>
      </c>
      <c r="AH45">
        <v>5151555.8020000001</v>
      </c>
      <c r="AI45">
        <v>5173409.9730000002</v>
      </c>
      <c r="AJ45">
        <v>5194715.3229999999</v>
      </c>
      <c r="AK45">
        <v>5215768.4929999998</v>
      </c>
      <c r="AL45">
        <v>5236881.5539999995</v>
      </c>
      <c r="AM45">
        <v>5258392.6830000002</v>
      </c>
      <c r="AN45">
        <v>5280677.6409999998</v>
      </c>
    </row>
    <row r="46" spans="1:40" x14ac:dyDescent="0.25">
      <c r="A46" s="7" t="s">
        <v>235</v>
      </c>
      <c r="B46" t="s">
        <v>298</v>
      </c>
      <c r="C46">
        <v>50441</v>
      </c>
      <c r="D46">
        <v>51004.877330000003</v>
      </c>
      <c r="E46">
        <v>51581.37513</v>
      </c>
      <c r="F46">
        <v>52172.645069999999</v>
      </c>
      <c r="G46">
        <v>52780.468939999999</v>
      </c>
      <c r="H46">
        <v>53386.977780000001</v>
      </c>
      <c r="I46">
        <v>53974.73605</v>
      </c>
      <c r="J46">
        <v>54532.174529999997</v>
      </c>
      <c r="K46">
        <v>55053.729169999999</v>
      </c>
      <c r="L46">
        <v>55538.626649999998</v>
      </c>
      <c r="M46">
        <v>55989.141510000001</v>
      </c>
      <c r="N46">
        <v>56409.344060000003</v>
      </c>
      <c r="O46">
        <v>56804.374029999999</v>
      </c>
      <c r="P46">
        <v>57181.599049999997</v>
      </c>
      <c r="Q46">
        <v>57553.490769999997</v>
      </c>
      <c r="R46">
        <v>57930.466699999997</v>
      </c>
      <c r="S46">
        <v>58318.89329</v>
      </c>
      <c r="T46">
        <v>58721.386019999998</v>
      </c>
      <c r="U46">
        <v>59139.130499999999</v>
      </c>
      <c r="V46">
        <v>59571.100749999998</v>
      </c>
      <c r="W46">
        <v>60015.190110000003</v>
      </c>
      <c r="X46">
        <v>60469.050990000003</v>
      </c>
      <c r="Y46">
        <v>60930.382519999999</v>
      </c>
      <c r="Z46">
        <v>61396.99555</v>
      </c>
      <c r="AA46">
        <v>61866.812480000001</v>
      </c>
      <c r="AB46">
        <v>62337.86391</v>
      </c>
      <c r="AC46">
        <v>62808.302190000002</v>
      </c>
      <c r="AD46">
        <v>63276.435270000002</v>
      </c>
      <c r="AE46">
        <v>63745.29264</v>
      </c>
      <c r="AF46">
        <v>64222.924070000001</v>
      </c>
      <c r="AG46">
        <v>64714.681550000001</v>
      </c>
      <c r="AH46">
        <v>65222.056069999999</v>
      </c>
      <c r="AI46">
        <v>65743.758759999997</v>
      </c>
      <c r="AJ46">
        <v>66277.257750000004</v>
      </c>
      <c r="AK46">
        <v>66820.014989999996</v>
      </c>
      <c r="AL46">
        <v>67370.284769999998</v>
      </c>
      <c r="AM46">
        <v>67927.555699999997</v>
      </c>
      <c r="AN46">
        <v>68492.761230000004</v>
      </c>
    </row>
    <row r="47" spans="1:40" x14ac:dyDescent="0.25">
      <c r="A47" s="7" t="s">
        <v>235</v>
      </c>
      <c r="B47" t="s">
        <v>299</v>
      </c>
      <c r="C47">
        <v>17000</v>
      </c>
      <c r="D47">
        <v>17124.106169999999</v>
      </c>
      <c r="E47">
        <v>17175.22724</v>
      </c>
      <c r="F47">
        <v>17164.994640000001</v>
      </c>
      <c r="G47">
        <v>17224.623439999999</v>
      </c>
      <c r="H47">
        <v>17388.331750000001</v>
      </c>
      <c r="I47">
        <v>17649.449339999999</v>
      </c>
      <c r="J47">
        <v>17990.973099999999</v>
      </c>
      <c r="K47">
        <v>18396.341779999999</v>
      </c>
      <c r="L47">
        <v>18852.005990000001</v>
      </c>
      <c r="M47">
        <v>19347.454539999999</v>
      </c>
      <c r="N47">
        <v>19874.536599999999</v>
      </c>
      <c r="O47">
        <v>20426.73043</v>
      </c>
      <c r="P47">
        <v>20931.396970000002</v>
      </c>
      <c r="Q47">
        <v>21373.23803</v>
      </c>
      <c r="R47">
        <v>21759.869269999999</v>
      </c>
      <c r="S47">
        <v>22104.983939999998</v>
      </c>
      <c r="T47">
        <v>22421.582480000001</v>
      </c>
      <c r="U47">
        <v>22712.495800000001</v>
      </c>
      <c r="V47">
        <v>22981.225770000001</v>
      </c>
      <c r="W47">
        <v>23231.643919999999</v>
      </c>
      <c r="X47">
        <v>23467.539560000001</v>
      </c>
      <c r="Y47">
        <v>23692.219229999999</v>
      </c>
      <c r="Z47">
        <v>23908.300869999999</v>
      </c>
      <c r="AA47">
        <v>24117.678550000001</v>
      </c>
      <c r="AB47">
        <v>24321.591909999999</v>
      </c>
      <c r="AC47">
        <v>24520.745050000001</v>
      </c>
      <c r="AD47">
        <v>24715.438849999999</v>
      </c>
      <c r="AE47">
        <v>24855.56524</v>
      </c>
      <c r="AF47">
        <v>24939.17052</v>
      </c>
      <c r="AG47">
        <v>24978.371640000001</v>
      </c>
      <c r="AH47">
        <v>24986.658179999999</v>
      </c>
      <c r="AI47">
        <v>24974.911220000002</v>
      </c>
      <c r="AJ47">
        <v>24950.895069999999</v>
      </c>
      <c r="AK47">
        <v>24919.85658</v>
      </c>
      <c r="AL47">
        <v>24885.314729999998</v>
      </c>
      <c r="AM47">
        <v>24849.736209999999</v>
      </c>
      <c r="AN47">
        <v>24815.032810000001</v>
      </c>
    </row>
    <row r="48" spans="1:40" x14ac:dyDescent="0.25">
      <c r="A48" s="7" t="s">
        <v>235</v>
      </c>
      <c r="B48" t="s">
        <v>300</v>
      </c>
      <c r="C48">
        <v>37402</v>
      </c>
      <c r="D48">
        <v>37657.571069999998</v>
      </c>
      <c r="E48">
        <v>37736.313730000002</v>
      </c>
      <c r="F48">
        <v>37671.392780000002</v>
      </c>
      <c r="G48">
        <v>37701.209940000001</v>
      </c>
      <c r="H48">
        <v>37890.02405</v>
      </c>
      <c r="I48">
        <v>38238.485979999998</v>
      </c>
      <c r="J48">
        <v>38733.549980000003</v>
      </c>
      <c r="K48">
        <v>39359.352650000001</v>
      </c>
      <c r="L48">
        <v>40100.785640000002</v>
      </c>
      <c r="M48">
        <v>40943.686970000002</v>
      </c>
      <c r="N48">
        <v>41874.590270000001</v>
      </c>
      <c r="O48">
        <v>42880.485849999997</v>
      </c>
      <c r="P48">
        <v>43825.319159999999</v>
      </c>
      <c r="Q48">
        <v>44649.634120000002</v>
      </c>
      <c r="R48">
        <v>45336.065549999999</v>
      </c>
      <c r="S48">
        <v>45888.932500000003</v>
      </c>
      <c r="T48">
        <v>46321.449260000001</v>
      </c>
      <c r="U48">
        <v>46692.21931</v>
      </c>
      <c r="V48">
        <v>47045.060440000001</v>
      </c>
      <c r="W48">
        <v>47404.81654</v>
      </c>
      <c r="X48">
        <v>47781.938549999999</v>
      </c>
      <c r="Y48">
        <v>48177.907189999998</v>
      </c>
      <c r="Z48">
        <v>48589.367080000004</v>
      </c>
      <c r="AA48">
        <v>49010.822330000003</v>
      </c>
      <c r="AB48">
        <v>49436.247340000002</v>
      </c>
      <c r="AC48">
        <v>49859.981310000003</v>
      </c>
      <c r="AD48">
        <v>50277.177689999997</v>
      </c>
      <c r="AE48">
        <v>50610.096440000001</v>
      </c>
      <c r="AF48">
        <v>50859.00187</v>
      </c>
      <c r="AG48">
        <v>51045.249069999998</v>
      </c>
      <c r="AH48">
        <v>51190.988440000001</v>
      </c>
      <c r="AI48">
        <v>51313.46501</v>
      </c>
      <c r="AJ48">
        <v>51424.73504</v>
      </c>
      <c r="AK48">
        <v>51532.894330000003</v>
      </c>
      <c r="AL48">
        <v>51643.433239999998</v>
      </c>
      <c r="AM48">
        <v>51760.328500000003</v>
      </c>
      <c r="AN48">
        <v>51886.82991</v>
      </c>
    </row>
    <row r="49" spans="1:40" x14ac:dyDescent="0.25">
      <c r="A49" s="7" t="s">
        <v>235</v>
      </c>
      <c r="B49" t="s">
        <v>301</v>
      </c>
      <c r="C49">
        <v>1072343</v>
      </c>
      <c r="D49">
        <v>1084460.135</v>
      </c>
      <c r="E49">
        <v>1096511.243</v>
      </c>
      <c r="F49">
        <v>1108198.889</v>
      </c>
      <c r="G49">
        <v>1119489.4010000001</v>
      </c>
      <c r="H49">
        <v>1130660.8959999999</v>
      </c>
      <c r="I49">
        <v>1141806.6189999999</v>
      </c>
      <c r="J49">
        <v>1153024.8470000001</v>
      </c>
      <c r="K49">
        <v>1164419.257</v>
      </c>
      <c r="L49">
        <v>1176073.1669999999</v>
      </c>
      <c r="M49">
        <v>1188034.399</v>
      </c>
      <c r="N49">
        <v>1200316.0630000001</v>
      </c>
      <c r="O49">
        <v>1212906.9709999999</v>
      </c>
      <c r="P49">
        <v>1225882.9439999999</v>
      </c>
      <c r="Q49">
        <v>1239034.551</v>
      </c>
      <c r="R49">
        <v>1252159.5919999999</v>
      </c>
      <c r="S49">
        <v>1265117.1310000001</v>
      </c>
      <c r="T49">
        <v>1277825.459</v>
      </c>
      <c r="U49">
        <v>1290189.3929999999</v>
      </c>
      <c r="V49">
        <v>1302241.987</v>
      </c>
      <c r="W49">
        <v>1314031.7520000001</v>
      </c>
      <c r="X49">
        <v>1325602.0090000001</v>
      </c>
      <c r="Y49">
        <v>1336983.8970000001</v>
      </c>
      <c r="Z49">
        <v>1348194.92</v>
      </c>
      <c r="AA49">
        <v>1359240.4029999999</v>
      </c>
      <c r="AB49">
        <v>1370116.318</v>
      </c>
      <c r="AC49">
        <v>1380812.5859999999</v>
      </c>
      <c r="AD49">
        <v>1391316.378</v>
      </c>
      <c r="AE49">
        <v>1401607.098</v>
      </c>
      <c r="AF49">
        <v>1411620.301</v>
      </c>
      <c r="AG49">
        <v>1421290.9820000001</v>
      </c>
      <c r="AH49">
        <v>1430596.3259999999</v>
      </c>
      <c r="AI49">
        <v>1439555.5859999999</v>
      </c>
      <c r="AJ49">
        <v>1448221.578</v>
      </c>
      <c r="AK49">
        <v>1456671.861</v>
      </c>
      <c r="AL49">
        <v>1465002.561</v>
      </c>
      <c r="AM49">
        <v>1473325.179</v>
      </c>
      <c r="AN49">
        <v>1481765.733</v>
      </c>
    </row>
    <row r="50" spans="1:40" x14ac:dyDescent="0.25">
      <c r="A50" s="7" t="s">
        <v>235</v>
      </c>
      <c r="B50" t="s">
        <v>302</v>
      </c>
      <c r="C50">
        <v>1078867</v>
      </c>
      <c r="D50">
        <v>1091393.058</v>
      </c>
      <c r="E50">
        <v>1104700.7379999999</v>
      </c>
      <c r="F50">
        <v>1118703.0970000001</v>
      </c>
      <c r="G50">
        <v>1132745.291</v>
      </c>
      <c r="H50">
        <v>1146144.25</v>
      </c>
      <c r="I50">
        <v>1158502.0190000001</v>
      </c>
      <c r="J50">
        <v>1169691.297</v>
      </c>
      <c r="K50">
        <v>1179759.9809999999</v>
      </c>
      <c r="L50">
        <v>1188861.7890000001</v>
      </c>
      <c r="M50">
        <v>1197200.361</v>
      </c>
      <c r="N50">
        <v>1204998.014</v>
      </c>
      <c r="O50">
        <v>1212482.2120000001</v>
      </c>
      <c r="P50">
        <v>1220052.4080000001</v>
      </c>
      <c r="Q50">
        <v>1228055.5349999999</v>
      </c>
      <c r="R50">
        <v>1236677.405</v>
      </c>
      <c r="S50">
        <v>1245969.8430000001</v>
      </c>
      <c r="T50">
        <v>1255897.068</v>
      </c>
      <c r="U50">
        <v>1266422.5120000001</v>
      </c>
      <c r="V50">
        <v>1277441.6869999999</v>
      </c>
      <c r="W50">
        <v>1288842.2250000001</v>
      </c>
      <c r="X50">
        <v>1300527.888</v>
      </c>
      <c r="Y50">
        <v>1312421.3759999999</v>
      </c>
      <c r="Z50">
        <v>1324460.6769999999</v>
      </c>
      <c r="AA50">
        <v>1336594.513</v>
      </c>
      <c r="AB50">
        <v>1348778.7819999999</v>
      </c>
      <c r="AC50">
        <v>1360974.389</v>
      </c>
      <c r="AD50">
        <v>1373146.3629999999</v>
      </c>
      <c r="AE50">
        <v>1385479.436</v>
      </c>
      <c r="AF50">
        <v>1398177.219</v>
      </c>
      <c r="AG50">
        <v>1411317.1159999999</v>
      </c>
      <c r="AH50">
        <v>1424861.68</v>
      </c>
      <c r="AI50">
        <v>1438709.318</v>
      </c>
      <c r="AJ50">
        <v>1452741.777</v>
      </c>
      <c r="AK50">
        <v>1466856.5190000001</v>
      </c>
      <c r="AL50">
        <v>1480984.6089999999</v>
      </c>
      <c r="AM50">
        <v>1495098.3529999999</v>
      </c>
      <c r="AN50">
        <v>1509212.9839999999</v>
      </c>
    </row>
    <row r="51" spans="1:40" x14ac:dyDescent="0.25">
      <c r="A51" s="7" t="s">
        <v>235</v>
      </c>
      <c r="B51" t="s">
        <v>303</v>
      </c>
      <c r="C51">
        <v>24045</v>
      </c>
      <c r="D51">
        <v>24290.929359999998</v>
      </c>
      <c r="E51">
        <v>24545.616549999999</v>
      </c>
      <c r="F51">
        <v>24815.455849999998</v>
      </c>
      <c r="G51">
        <v>25100.00632</v>
      </c>
      <c r="H51">
        <v>25389.045719999998</v>
      </c>
      <c r="I51">
        <v>25661.126840000001</v>
      </c>
      <c r="J51">
        <v>25905.746200000001</v>
      </c>
      <c r="K51">
        <v>26121.128919999999</v>
      </c>
      <c r="L51">
        <v>26308.849600000001</v>
      </c>
      <c r="M51">
        <v>26470.39745</v>
      </c>
      <c r="N51">
        <v>26605.686959999999</v>
      </c>
      <c r="O51">
        <v>26712.803029999999</v>
      </c>
      <c r="P51">
        <v>26813.257269999998</v>
      </c>
      <c r="Q51">
        <v>26915.40754</v>
      </c>
      <c r="R51">
        <v>27022.680660000002</v>
      </c>
      <c r="S51">
        <v>27136.037240000001</v>
      </c>
      <c r="T51">
        <v>27255.196360000002</v>
      </c>
      <c r="U51">
        <v>27386.472600000001</v>
      </c>
      <c r="V51">
        <v>27526.272150000001</v>
      </c>
      <c r="W51">
        <v>27671.08798</v>
      </c>
      <c r="X51">
        <v>27818.622790000001</v>
      </c>
      <c r="Y51">
        <v>27967.365949999999</v>
      </c>
      <c r="Z51">
        <v>28116.235919999999</v>
      </c>
      <c r="AA51">
        <v>28264.38435</v>
      </c>
      <c r="AB51">
        <v>28411.09834</v>
      </c>
      <c r="AC51">
        <v>28555.758010000001</v>
      </c>
      <c r="AD51">
        <v>28697.826059999999</v>
      </c>
      <c r="AE51">
        <v>28838.986440000001</v>
      </c>
      <c r="AF51">
        <v>28984.831989999999</v>
      </c>
      <c r="AG51">
        <v>29138.74683</v>
      </c>
      <c r="AH51">
        <v>29301.396939999999</v>
      </c>
      <c r="AI51">
        <v>29471.804189999999</v>
      </c>
      <c r="AJ51">
        <v>29648.438419999999</v>
      </c>
      <c r="AK51">
        <v>29829.92123</v>
      </c>
      <c r="AL51">
        <v>30015.384409999999</v>
      </c>
      <c r="AM51">
        <v>30204.612969999998</v>
      </c>
      <c r="AN51">
        <v>30398.078959999999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31187535.039999999</v>
      </c>
      <c r="E52">
        <v>31536209.280000001</v>
      </c>
      <c r="F52">
        <v>31882981.739999998</v>
      </c>
      <c r="G52">
        <v>32222958.84</v>
      </c>
      <c r="H52">
        <v>32555416.82</v>
      </c>
      <c r="I52">
        <v>32879980.710000001</v>
      </c>
      <c r="J52">
        <v>33197620.82</v>
      </c>
      <c r="K52">
        <v>33510181.370000001</v>
      </c>
      <c r="L52">
        <v>33819753.57</v>
      </c>
      <c r="M52">
        <v>34128227.100000001</v>
      </c>
      <c r="N52">
        <v>34437218.130000003</v>
      </c>
      <c r="O52">
        <v>34748216.200000003</v>
      </c>
      <c r="P52">
        <v>35064681.909999996</v>
      </c>
      <c r="Q52">
        <v>35386090.549999997</v>
      </c>
      <c r="R52">
        <v>35710958.600000001</v>
      </c>
      <c r="S52">
        <v>36037837.75</v>
      </c>
      <c r="T52">
        <v>36365596.509999998</v>
      </c>
      <c r="U52">
        <v>36692231.420000002</v>
      </c>
      <c r="V52">
        <v>37018407.969999999</v>
      </c>
      <c r="W52">
        <v>37344642.82</v>
      </c>
      <c r="X52">
        <v>37671099.700000003</v>
      </c>
      <c r="Y52">
        <v>37997632.020000003</v>
      </c>
      <c r="Z52">
        <v>38323847.469999999</v>
      </c>
      <c r="AA52">
        <v>38649172.329999998</v>
      </c>
      <c r="AB52">
        <v>38972916.310000002</v>
      </c>
      <c r="AC52">
        <v>39294339</v>
      </c>
      <c r="AD52">
        <v>39612716.799999997</v>
      </c>
      <c r="AE52">
        <v>39928731.340000004</v>
      </c>
      <c r="AF52">
        <v>40243131.450000003</v>
      </c>
      <c r="AG52">
        <v>40555594.170000002</v>
      </c>
      <c r="AH52">
        <v>40865562.369999997</v>
      </c>
      <c r="AI52">
        <v>41172701.659999996</v>
      </c>
      <c r="AJ52">
        <v>41477152.630000003</v>
      </c>
      <c r="AK52">
        <v>41779633.369999997</v>
      </c>
      <c r="AL52">
        <v>42081474.159999996</v>
      </c>
      <c r="AM52">
        <v>42384633.409999996</v>
      </c>
      <c r="AN52">
        <v>42691716.469999999</v>
      </c>
    </row>
    <row r="53" spans="1:40" x14ac:dyDescent="0.25">
      <c r="A53" s="7" t="s">
        <v>236</v>
      </c>
      <c r="B53" t="s">
        <v>305</v>
      </c>
      <c r="C53">
        <v>2580167</v>
      </c>
      <c r="D53">
        <v>2608798.2590000001</v>
      </c>
      <c r="E53">
        <v>2634685.7059999998</v>
      </c>
      <c r="F53">
        <v>2657009.3480000002</v>
      </c>
      <c r="G53">
        <v>2678118.8849999998</v>
      </c>
      <c r="H53">
        <v>2700831.1839999999</v>
      </c>
      <c r="I53">
        <v>2726336.7220000001</v>
      </c>
      <c r="J53">
        <v>2754837.2549999999</v>
      </c>
      <c r="K53">
        <v>2786272.2209999999</v>
      </c>
      <c r="L53">
        <v>2820520.2039999999</v>
      </c>
      <c r="M53">
        <v>2857425.21</v>
      </c>
      <c r="N53">
        <v>2896771.9049999998</v>
      </c>
      <c r="O53">
        <v>2938257.7609999999</v>
      </c>
      <c r="P53">
        <v>2981340.6549999998</v>
      </c>
      <c r="Q53">
        <v>3024761.6379999998</v>
      </c>
      <c r="R53">
        <v>3067831.3229999999</v>
      </c>
      <c r="S53">
        <v>3110265.7769999998</v>
      </c>
      <c r="T53">
        <v>3151999.142</v>
      </c>
      <c r="U53">
        <v>3192544.0869999998</v>
      </c>
      <c r="V53">
        <v>3231895.7370000002</v>
      </c>
      <c r="W53">
        <v>3270187.4959999998</v>
      </c>
      <c r="X53">
        <v>3307585.8930000002</v>
      </c>
      <c r="Y53">
        <v>3344235.023</v>
      </c>
      <c r="Z53">
        <v>3380238.0619999999</v>
      </c>
      <c r="AA53">
        <v>3415659.9890000001</v>
      </c>
      <c r="AB53">
        <v>3450539.4789999998</v>
      </c>
      <c r="AC53">
        <v>3484903.2829999998</v>
      </c>
      <c r="AD53">
        <v>3518779.6519999998</v>
      </c>
      <c r="AE53">
        <v>3551881.4350000001</v>
      </c>
      <c r="AF53">
        <v>3583332.6120000002</v>
      </c>
      <c r="AG53">
        <v>3612733.47</v>
      </c>
      <c r="AH53">
        <v>3640190.7220000001</v>
      </c>
      <c r="AI53">
        <v>3666099.5389999999</v>
      </c>
      <c r="AJ53">
        <v>3690987.8319999999</v>
      </c>
      <c r="AK53">
        <v>3715428.8480000002</v>
      </c>
      <c r="AL53">
        <v>3740005.4819999998</v>
      </c>
      <c r="AM53">
        <v>3765306.0109999999</v>
      </c>
      <c r="AN53">
        <v>3791935.0180000002</v>
      </c>
    </row>
    <row r="54" spans="1:40" x14ac:dyDescent="0.25">
      <c r="A54" s="23" t="s">
        <v>237</v>
      </c>
      <c r="B54" t="s">
        <v>306</v>
      </c>
      <c r="C54">
        <v>37645</v>
      </c>
      <c r="D54">
        <v>37946.289340000003</v>
      </c>
      <c r="E54">
        <v>38287.097130000002</v>
      </c>
      <c r="F54">
        <v>38695.646090000002</v>
      </c>
      <c r="G54">
        <v>39158.738640000003</v>
      </c>
      <c r="H54">
        <v>39503.713589999999</v>
      </c>
      <c r="I54">
        <v>39752.248659999997</v>
      </c>
      <c r="J54">
        <v>39929.343430000001</v>
      </c>
      <c r="K54">
        <v>40052.160799999998</v>
      </c>
      <c r="L54">
        <v>40131.375509999998</v>
      </c>
      <c r="M54">
        <v>40172.43288</v>
      </c>
      <c r="N54">
        <v>40176.445879999999</v>
      </c>
      <c r="O54">
        <v>40141.199419999997</v>
      </c>
      <c r="P54">
        <v>40115.364909999997</v>
      </c>
      <c r="Q54">
        <v>40123.476860000002</v>
      </c>
      <c r="R54">
        <v>40177.515099999997</v>
      </c>
      <c r="S54">
        <v>40279.106240000001</v>
      </c>
      <c r="T54">
        <v>40424.2091</v>
      </c>
      <c r="U54">
        <v>40614.977619999998</v>
      </c>
      <c r="V54">
        <v>40837.599470000001</v>
      </c>
      <c r="W54">
        <v>41082.069150000003</v>
      </c>
      <c r="X54">
        <v>41341.913310000004</v>
      </c>
      <c r="Y54">
        <v>41612.903290000002</v>
      </c>
      <c r="Z54">
        <v>41892.168440000001</v>
      </c>
      <c r="AA54">
        <v>42177.651720000002</v>
      </c>
      <c r="AB54">
        <v>42467.791649999999</v>
      </c>
      <c r="AC54">
        <v>42761.349800000004</v>
      </c>
      <c r="AD54">
        <v>43057.331550000003</v>
      </c>
      <c r="AE54">
        <v>43364.775659999999</v>
      </c>
      <c r="AF54">
        <v>43703.67974</v>
      </c>
      <c r="AG54">
        <v>44083.564079999996</v>
      </c>
      <c r="AH54">
        <v>44504.224119999999</v>
      </c>
      <c r="AI54">
        <v>44960.190840000003</v>
      </c>
      <c r="AJ54">
        <v>45444.432439999997</v>
      </c>
      <c r="AK54">
        <v>45950.535230000001</v>
      </c>
      <c r="AL54">
        <v>46473.720970000002</v>
      </c>
      <c r="AM54">
        <v>47011.182410000001</v>
      </c>
      <c r="AN54">
        <v>47562.09059</v>
      </c>
    </row>
    <row r="55" spans="1:40" x14ac:dyDescent="0.25">
      <c r="A55" s="23" t="s">
        <v>237</v>
      </c>
      <c r="B55" t="s">
        <v>307</v>
      </c>
      <c r="C55">
        <v>27443.5</v>
      </c>
      <c r="D55">
        <v>27698.80039</v>
      </c>
      <c r="E55">
        <v>27946.36174</v>
      </c>
      <c r="F55">
        <v>28193.457409999999</v>
      </c>
      <c r="G55">
        <v>28483.71917</v>
      </c>
      <c r="H55">
        <v>28995.039339999999</v>
      </c>
      <c r="I55">
        <v>29548.22119</v>
      </c>
      <c r="J55">
        <v>30046.874070000002</v>
      </c>
      <c r="K55">
        <v>30459.674360000001</v>
      </c>
      <c r="L55">
        <v>30781.324250000001</v>
      </c>
      <c r="M55">
        <v>31010.133600000001</v>
      </c>
      <c r="N55">
        <v>31138.308089999999</v>
      </c>
      <c r="O55">
        <v>31149.591489999999</v>
      </c>
      <c r="P55">
        <v>31134.303639999998</v>
      </c>
      <c r="Q55">
        <v>31102.205249999999</v>
      </c>
      <c r="R55">
        <v>31056.553489999998</v>
      </c>
      <c r="S55">
        <v>31001.020929999999</v>
      </c>
      <c r="T55">
        <v>30939.876420000001</v>
      </c>
      <c r="U55">
        <v>30928.22395</v>
      </c>
      <c r="V55">
        <v>30949.533309999999</v>
      </c>
      <c r="W55">
        <v>30990.5059</v>
      </c>
      <c r="X55">
        <v>31043.22237</v>
      </c>
      <c r="Y55">
        <v>31102.94742</v>
      </c>
      <c r="Z55">
        <v>31166.778330000001</v>
      </c>
      <c r="AA55">
        <v>31232.927940000001</v>
      </c>
      <c r="AB55">
        <v>31300.31999</v>
      </c>
      <c r="AC55">
        <v>31368.343390000002</v>
      </c>
      <c r="AD55">
        <v>31436.697899999999</v>
      </c>
      <c r="AE55">
        <v>31496.62846</v>
      </c>
      <c r="AF55">
        <v>31552.53486</v>
      </c>
      <c r="AG55">
        <v>31609.992539999999</v>
      </c>
      <c r="AH55">
        <v>31672.340820000001</v>
      </c>
      <c r="AI55">
        <v>31740.832640000001</v>
      </c>
      <c r="AJ55">
        <v>31815.580529999999</v>
      </c>
      <c r="AK55">
        <v>31896.348900000001</v>
      </c>
      <c r="AL55">
        <v>31983.042509999999</v>
      </c>
      <c r="AM55">
        <v>32075.963449999999</v>
      </c>
      <c r="AN55">
        <v>32175.93161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23200.214059999998</v>
      </c>
      <c r="E56">
        <v>23766.1584</v>
      </c>
      <c r="F56">
        <v>24364.384529999999</v>
      </c>
      <c r="G56">
        <v>24922.857019999999</v>
      </c>
      <c r="H56">
        <v>26613.712189999998</v>
      </c>
      <c r="I56">
        <v>28224.505069999999</v>
      </c>
      <c r="J56">
        <v>29303.137719999999</v>
      </c>
      <c r="K56">
        <v>29749.139490000001</v>
      </c>
      <c r="L56">
        <v>29596.81495</v>
      </c>
      <c r="M56">
        <v>28894.844389999998</v>
      </c>
      <c r="N56">
        <v>27654.582640000001</v>
      </c>
      <c r="O56">
        <v>25840.853459999998</v>
      </c>
      <c r="P56">
        <v>25361.233499999998</v>
      </c>
      <c r="Q56">
        <v>25435.112949999999</v>
      </c>
      <c r="R56">
        <v>25676.112860000001</v>
      </c>
      <c r="S56">
        <v>25878.298279999999</v>
      </c>
      <c r="T56">
        <v>25930.308929999999</v>
      </c>
      <c r="U56">
        <v>25861.234700000001</v>
      </c>
      <c r="V56">
        <v>25744.020380000002</v>
      </c>
      <c r="W56">
        <v>25612.221130000002</v>
      </c>
      <c r="X56">
        <v>25472.510989999999</v>
      </c>
      <c r="Y56">
        <v>25317.57777</v>
      </c>
      <c r="Z56">
        <v>25135.058789999999</v>
      </c>
      <c r="AA56">
        <v>24912.675139999999</v>
      </c>
      <c r="AB56">
        <v>24640.710879999999</v>
      </c>
      <c r="AC56">
        <v>24312.887019999998</v>
      </c>
      <c r="AD56">
        <v>23926.363249999999</v>
      </c>
      <c r="AE56">
        <v>23846.421920000001</v>
      </c>
      <c r="AF56">
        <v>23912.982090000001</v>
      </c>
      <c r="AG56">
        <v>24040.447120000001</v>
      </c>
      <c r="AH56">
        <v>24179.193459999999</v>
      </c>
      <c r="AI56">
        <v>24297.91979</v>
      </c>
      <c r="AJ56">
        <v>24375.038690000001</v>
      </c>
      <c r="AK56">
        <v>24394.294709999998</v>
      </c>
      <c r="AL56">
        <v>24342.490600000001</v>
      </c>
      <c r="AM56">
        <v>24208.336910000002</v>
      </c>
      <c r="AN56">
        <v>23981.950339999999</v>
      </c>
    </row>
    <row r="57" spans="1:40" x14ac:dyDescent="0.25">
      <c r="A57" s="31" t="s">
        <v>441</v>
      </c>
      <c r="B57" t="s">
        <v>309</v>
      </c>
      <c r="C57">
        <v>2038.2376609999999</v>
      </c>
      <c r="D57">
        <v>2309.427056</v>
      </c>
      <c r="E57">
        <v>2774.3121679999999</v>
      </c>
      <c r="F57">
        <v>3426.8730489999998</v>
      </c>
      <c r="G57">
        <v>4277.7055620000001</v>
      </c>
      <c r="H57">
        <v>5532.6681339999996</v>
      </c>
      <c r="I57">
        <v>7077.3573050000005</v>
      </c>
      <c r="J57">
        <v>8841.2588259999902</v>
      </c>
      <c r="K57">
        <v>10783.15991</v>
      </c>
      <c r="L57">
        <v>12873.562320000001</v>
      </c>
      <c r="M57">
        <v>15068.478499999999</v>
      </c>
      <c r="N57">
        <v>17277.534339999998</v>
      </c>
      <c r="O57">
        <v>19328.19744</v>
      </c>
      <c r="P57">
        <v>21972.533380000001</v>
      </c>
      <c r="Q57">
        <v>25085.234990000001</v>
      </c>
      <c r="R57">
        <v>28565.318500000001</v>
      </c>
      <c r="S57">
        <v>32324.059809999999</v>
      </c>
      <c r="T57">
        <v>36277.486790000003</v>
      </c>
      <c r="U57">
        <v>39524.91577</v>
      </c>
      <c r="V57">
        <v>42430.644939999998</v>
      </c>
      <c r="W57">
        <v>45225.613590000001</v>
      </c>
      <c r="X57">
        <v>48033.828909999997</v>
      </c>
      <c r="Y57">
        <v>50909.353490000001</v>
      </c>
      <c r="Z57">
        <v>53865.09405</v>
      </c>
      <c r="AA57">
        <v>56891.688190000001</v>
      </c>
      <c r="AB57">
        <v>59968.972399999999</v>
      </c>
      <c r="AC57">
        <v>63072.64314</v>
      </c>
      <c r="AD57">
        <v>66177.995869999999</v>
      </c>
      <c r="AE57">
        <v>68576.979579999999</v>
      </c>
      <c r="AF57">
        <v>70578.458129999999</v>
      </c>
      <c r="AG57">
        <v>72346.452560000005</v>
      </c>
      <c r="AH57">
        <v>73955.633730000001</v>
      </c>
      <c r="AI57">
        <v>75428.636419999995</v>
      </c>
      <c r="AJ57">
        <v>76758.539999999906</v>
      </c>
      <c r="AK57">
        <v>77921.68561</v>
      </c>
      <c r="AL57">
        <v>78884.83107</v>
      </c>
      <c r="AM57">
        <v>79609.241439999998</v>
      </c>
      <c r="AN57">
        <v>80053.295979999995</v>
      </c>
    </row>
    <row r="58" spans="1:40" x14ac:dyDescent="0.25">
      <c r="A58" s="31" t="s">
        <v>442</v>
      </c>
      <c r="B58" t="s">
        <v>310</v>
      </c>
      <c r="C58">
        <v>3008.1718510000001</v>
      </c>
      <c r="D58">
        <v>3007.16228</v>
      </c>
      <c r="E58">
        <v>2983.178351</v>
      </c>
      <c r="F58">
        <v>2941.344227</v>
      </c>
      <c r="G58">
        <v>2882.9986159999999</v>
      </c>
      <c r="H58">
        <v>3157.447713</v>
      </c>
      <c r="I58">
        <v>3562.3923519999998</v>
      </c>
      <c r="J58">
        <v>4012.7968810000002</v>
      </c>
      <c r="K58">
        <v>4466.455755</v>
      </c>
      <c r="L58">
        <v>4898.4054969999997</v>
      </c>
      <c r="M58">
        <v>5286.0668320000004</v>
      </c>
      <c r="N58">
        <v>5599.0813070000004</v>
      </c>
      <c r="O58">
        <v>5792.6212500000001</v>
      </c>
      <c r="P58">
        <v>5821.268771</v>
      </c>
      <c r="Q58">
        <v>5738.8707560000003</v>
      </c>
      <c r="R58">
        <v>5575.8698789999999</v>
      </c>
      <c r="S58">
        <v>5351.5837590000001</v>
      </c>
      <c r="T58">
        <v>5080.0523059999996</v>
      </c>
      <c r="U58">
        <v>4876.4249360000003</v>
      </c>
      <c r="V58">
        <v>4712.6146680000002</v>
      </c>
      <c r="W58">
        <v>4573.2440100000003</v>
      </c>
      <c r="X58">
        <v>4448.2905799999999</v>
      </c>
      <c r="Y58">
        <v>4330.6320089999999</v>
      </c>
      <c r="Z58">
        <v>4215.161717</v>
      </c>
      <c r="AA58">
        <v>4098.3699820000002</v>
      </c>
      <c r="AB58">
        <v>3978.0474789999998</v>
      </c>
      <c r="AC58">
        <v>3853.0235400000001</v>
      </c>
      <c r="AD58">
        <v>3722.9275499999999</v>
      </c>
      <c r="AE58">
        <v>3627.8635960000001</v>
      </c>
      <c r="AF58">
        <v>3549.5052019999998</v>
      </c>
      <c r="AG58">
        <v>3478.1038490000001</v>
      </c>
      <c r="AH58">
        <v>3408.0891780000002</v>
      </c>
      <c r="AI58">
        <v>3336.0617200000002</v>
      </c>
      <c r="AJ58">
        <v>3259.821171</v>
      </c>
      <c r="AK58">
        <v>3177.8725479999998</v>
      </c>
      <c r="AL58">
        <v>3089.1673489999998</v>
      </c>
      <c r="AM58">
        <v>2992.9683620000001</v>
      </c>
      <c r="AN58">
        <v>2888.7846509999999</v>
      </c>
    </row>
    <row r="59" spans="1:40" x14ac:dyDescent="0.25">
      <c r="A59" s="31" t="s">
        <v>125</v>
      </c>
      <c r="B59" t="s">
        <v>311</v>
      </c>
      <c r="C59">
        <v>74.414284050000006</v>
      </c>
      <c r="D59">
        <v>108.3306953</v>
      </c>
      <c r="E59">
        <v>190.11368770000001</v>
      </c>
      <c r="F59">
        <v>365.71773469999999</v>
      </c>
      <c r="G59">
        <v>733.29626780000001</v>
      </c>
      <c r="H59">
        <v>1499.5548670000001</v>
      </c>
      <c r="I59">
        <v>3008.5187449999999</v>
      </c>
      <c r="J59">
        <v>5868.8561369999998</v>
      </c>
      <c r="K59">
        <v>11147.981229999999</v>
      </c>
      <c r="L59">
        <v>20689.463479999999</v>
      </c>
      <c r="M59">
        <v>37588.510560000002</v>
      </c>
      <c r="N59">
        <v>66803.870139999999</v>
      </c>
      <c r="O59">
        <v>115684.64720000001</v>
      </c>
      <c r="P59">
        <v>158356.5784</v>
      </c>
      <c r="Q59">
        <v>190929.06690000001</v>
      </c>
      <c r="R59">
        <v>214591.97450000001</v>
      </c>
      <c r="S59">
        <v>231640.28400000001</v>
      </c>
      <c r="T59">
        <v>243943.4711</v>
      </c>
      <c r="U59">
        <v>249928.7721</v>
      </c>
      <c r="V59">
        <v>252901.52919999999</v>
      </c>
      <c r="W59">
        <v>254687.69839999999</v>
      </c>
      <c r="X59">
        <v>256147.2648</v>
      </c>
      <c r="Y59">
        <v>257602.2506</v>
      </c>
      <c r="Z59">
        <v>259106.6618</v>
      </c>
      <c r="AA59">
        <v>260597.40590000001</v>
      </c>
      <c r="AB59">
        <v>261972.55110000001</v>
      </c>
      <c r="AC59">
        <v>263129.10920000001</v>
      </c>
      <c r="AD59">
        <v>263979.4437</v>
      </c>
      <c r="AE59">
        <v>264240.91800000001</v>
      </c>
      <c r="AF59">
        <v>264217.47629999998</v>
      </c>
      <c r="AG59">
        <v>264014.05670000002</v>
      </c>
      <c r="AH59">
        <v>263620.5968</v>
      </c>
      <c r="AI59">
        <v>262966.88559999998</v>
      </c>
      <c r="AJ59">
        <v>261954.3204</v>
      </c>
      <c r="AK59">
        <v>260473.00200000001</v>
      </c>
      <c r="AL59">
        <v>258410.6709</v>
      </c>
      <c r="AM59">
        <v>255657.6825</v>
      </c>
      <c r="AN59">
        <v>252110.5295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510.93074050000001</v>
      </c>
      <c r="E60">
        <v>637.53315899999996</v>
      </c>
      <c r="F60">
        <v>822.57472770000004</v>
      </c>
      <c r="G60">
        <v>1075.08636</v>
      </c>
      <c r="H60">
        <v>1338.626201</v>
      </c>
      <c r="I60">
        <v>1578.8779320000001</v>
      </c>
      <c r="J60">
        <v>1779.5078699999999</v>
      </c>
      <c r="K60">
        <v>1937.497157</v>
      </c>
      <c r="L60">
        <v>2054.9703549999999</v>
      </c>
      <c r="M60">
        <v>2132.8621159999998</v>
      </c>
      <c r="N60">
        <v>2167.5397160000002</v>
      </c>
      <c r="O60">
        <v>2149.6732139999999</v>
      </c>
      <c r="P60">
        <v>2188.4339869999999</v>
      </c>
      <c r="Q60">
        <v>2249.9982169999998</v>
      </c>
      <c r="R60">
        <v>2314.7635409999998</v>
      </c>
      <c r="S60">
        <v>2370.94517</v>
      </c>
      <c r="T60">
        <v>2411.4193580000001</v>
      </c>
      <c r="U60">
        <v>2403.1205960000002</v>
      </c>
      <c r="V60">
        <v>2371.4651629999998</v>
      </c>
      <c r="W60">
        <v>2329.8120730000001</v>
      </c>
      <c r="X60">
        <v>2284.1100160000001</v>
      </c>
      <c r="Y60">
        <v>2236.4021950000001</v>
      </c>
      <c r="Z60">
        <v>2186.9497040000001</v>
      </c>
      <c r="AA60">
        <v>2135.3734869999998</v>
      </c>
      <c r="AB60">
        <v>2081.2090069999999</v>
      </c>
      <c r="AC60">
        <v>2024.1398670000001</v>
      </c>
      <c r="AD60">
        <v>1964.067759</v>
      </c>
      <c r="AE60">
        <v>1897.1633280000001</v>
      </c>
      <c r="AF60">
        <v>1827.625098</v>
      </c>
      <c r="AG60">
        <v>1757.338362</v>
      </c>
      <c r="AH60">
        <v>1686.9588940000001</v>
      </c>
      <c r="AI60">
        <v>1616.557499</v>
      </c>
      <c r="AJ60">
        <v>1545.967891</v>
      </c>
      <c r="AK60">
        <v>1474.961217</v>
      </c>
      <c r="AL60">
        <v>1403.3281999999999</v>
      </c>
      <c r="AM60">
        <v>1330.9158480000001</v>
      </c>
      <c r="AN60">
        <v>1257.64401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4805.179177</v>
      </c>
      <c r="E61">
        <v>5126.8044639999998</v>
      </c>
      <c r="F61">
        <v>5503.9538839999996</v>
      </c>
      <c r="G61">
        <v>5907.8608999999997</v>
      </c>
      <c r="H61">
        <v>6521.2370849999998</v>
      </c>
      <c r="I61">
        <v>7101.6352889999998</v>
      </c>
      <c r="J61">
        <v>7551.2814740000003</v>
      </c>
      <c r="K61">
        <v>7845.6348049999997</v>
      </c>
      <c r="L61">
        <v>7988.3948719999999</v>
      </c>
      <c r="M61">
        <v>7984.1696199999997</v>
      </c>
      <c r="N61">
        <v>7825.7488919999996</v>
      </c>
      <c r="O61">
        <v>7491.1567439999999</v>
      </c>
      <c r="P61">
        <v>7197.1322769999997</v>
      </c>
      <c r="Q61">
        <v>6901.5280819999998</v>
      </c>
      <c r="R61">
        <v>6582.0401590000001</v>
      </c>
      <c r="S61">
        <v>6230.5071859999998</v>
      </c>
      <c r="T61">
        <v>5847.4426720000001</v>
      </c>
      <c r="U61">
        <v>5415.1243029999996</v>
      </c>
      <c r="V61">
        <v>4984.4420099999998</v>
      </c>
      <c r="W61">
        <v>4576.7675740000004</v>
      </c>
      <c r="X61">
        <v>4198.1888749999998</v>
      </c>
      <c r="Y61">
        <v>3848.1890079999998</v>
      </c>
      <c r="Z61">
        <v>3524.0916050000001</v>
      </c>
      <c r="AA61">
        <v>3223.0250230000001</v>
      </c>
      <c r="AB61">
        <v>2942.6191610000001</v>
      </c>
      <c r="AC61">
        <v>2681.1261239999999</v>
      </c>
      <c r="AD61">
        <v>2437.3183690000001</v>
      </c>
      <c r="AE61">
        <v>2476.476345</v>
      </c>
      <c r="AF61">
        <v>2665.424125</v>
      </c>
      <c r="AG61">
        <v>2953.2686640000002</v>
      </c>
      <c r="AH61">
        <v>3317.5321119999999</v>
      </c>
      <c r="AI61">
        <v>3747.4568220000001</v>
      </c>
      <c r="AJ61">
        <v>4237.6499030000004</v>
      </c>
      <c r="AK61">
        <v>4785.1634809999996</v>
      </c>
      <c r="AL61">
        <v>5387.8913640000001</v>
      </c>
      <c r="AM61">
        <v>6043.5344230000001</v>
      </c>
      <c r="AN61">
        <v>6748.8414940000002</v>
      </c>
    </row>
    <row r="62" spans="1:40" x14ac:dyDescent="0.25">
      <c r="A62" s="31" t="s">
        <v>445</v>
      </c>
      <c r="B62" t="s">
        <v>314</v>
      </c>
      <c r="C62">
        <v>0.34929036270000002</v>
      </c>
      <c r="D62">
        <v>0.85879927359999997</v>
      </c>
      <c r="E62">
        <v>3.5150085610000001</v>
      </c>
      <c r="F62">
        <v>18.79755153</v>
      </c>
      <c r="G62">
        <v>114.3846613</v>
      </c>
      <c r="H62">
        <v>321.52767440000002</v>
      </c>
      <c r="I62">
        <v>584.55795560000001</v>
      </c>
      <c r="J62">
        <v>831.47652989999995</v>
      </c>
      <c r="K62">
        <v>1029.903857</v>
      </c>
      <c r="L62">
        <v>1178.6561260000001</v>
      </c>
      <c r="M62">
        <v>1285.93887</v>
      </c>
      <c r="N62">
        <v>1357.173168</v>
      </c>
      <c r="O62">
        <v>1391.025564</v>
      </c>
      <c r="P62">
        <v>1371.2244169999999</v>
      </c>
      <c r="Q62">
        <v>1321.2242699999999</v>
      </c>
      <c r="R62">
        <v>1254.08051</v>
      </c>
      <c r="S62">
        <v>1177.121384</v>
      </c>
      <c r="T62">
        <v>1094.674199</v>
      </c>
      <c r="U62">
        <v>990.38723440000001</v>
      </c>
      <c r="V62">
        <v>884.94069560000003</v>
      </c>
      <c r="W62">
        <v>786.90553480000005</v>
      </c>
      <c r="X62">
        <v>698.77478910000002</v>
      </c>
      <c r="Y62">
        <v>620.46044380000001</v>
      </c>
      <c r="Z62">
        <v>550.99261539999998</v>
      </c>
      <c r="AA62">
        <v>489.24489310000001</v>
      </c>
      <c r="AB62">
        <v>434.19710300000003</v>
      </c>
      <c r="AC62">
        <v>384.99951110000001</v>
      </c>
      <c r="AD62">
        <v>340.96210619999999</v>
      </c>
      <c r="AE62">
        <v>313.34460639999998</v>
      </c>
      <c r="AF62">
        <v>293.56510659999998</v>
      </c>
      <c r="AG62">
        <v>277.71252700000002</v>
      </c>
      <c r="AH62">
        <v>263.87773190000001</v>
      </c>
      <c r="AI62">
        <v>251.08503580000001</v>
      </c>
      <c r="AJ62">
        <v>238.8192286</v>
      </c>
      <c r="AK62">
        <v>226.80187889999999</v>
      </c>
      <c r="AL62">
        <v>214.8809862</v>
      </c>
      <c r="AM62">
        <v>202.9751919</v>
      </c>
      <c r="AN62">
        <v>191.04532359999999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3782.2881630000002</v>
      </c>
      <c r="E63">
        <v>3711.8983400000002</v>
      </c>
      <c r="F63">
        <v>3617.8619349999999</v>
      </c>
      <c r="G63">
        <v>3505.530495</v>
      </c>
      <c r="H63">
        <v>3626.3074270000002</v>
      </c>
      <c r="I63">
        <v>3770.6698259999998</v>
      </c>
      <c r="J63">
        <v>3863.1989450000001</v>
      </c>
      <c r="K63">
        <v>3883.7730069999998</v>
      </c>
      <c r="L63">
        <v>3833.3202270000002</v>
      </c>
      <c r="M63">
        <v>3716.4363830000002</v>
      </c>
      <c r="N63">
        <v>3534.0330960000001</v>
      </c>
      <c r="O63">
        <v>3281.8465769999998</v>
      </c>
      <c r="P63">
        <v>3131.5630040000001</v>
      </c>
      <c r="Q63">
        <v>3018.8244949999998</v>
      </c>
      <c r="R63">
        <v>2912.028769</v>
      </c>
      <c r="S63">
        <v>2796.321164</v>
      </c>
      <c r="T63">
        <v>2665.84816</v>
      </c>
      <c r="U63">
        <v>2578.7249040000002</v>
      </c>
      <c r="V63">
        <v>2515.0963579999998</v>
      </c>
      <c r="W63">
        <v>2464.5834159999999</v>
      </c>
      <c r="X63">
        <v>2420.8622270000001</v>
      </c>
      <c r="Y63">
        <v>2379.6850570000001</v>
      </c>
      <c r="Z63">
        <v>2338.1081300000001</v>
      </c>
      <c r="AA63">
        <v>2294.1391140000001</v>
      </c>
      <c r="AB63">
        <v>2246.5279690000002</v>
      </c>
      <c r="AC63">
        <v>2194.6097840000002</v>
      </c>
      <c r="AD63">
        <v>2138.172712</v>
      </c>
      <c r="AE63">
        <v>2347.4331240000001</v>
      </c>
      <c r="AF63">
        <v>2741.1066719999999</v>
      </c>
      <c r="AG63">
        <v>3301.508597</v>
      </c>
      <c r="AH63">
        <v>4035.0262560000001</v>
      </c>
      <c r="AI63">
        <v>4960.4240369999998</v>
      </c>
      <c r="AJ63">
        <v>6104.7483689999999</v>
      </c>
      <c r="AK63">
        <v>7501.6014340000002</v>
      </c>
      <c r="AL63">
        <v>9190.1285069999994</v>
      </c>
      <c r="AM63">
        <v>11214.0761</v>
      </c>
      <c r="AN63">
        <v>13620.60188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12957.720939999999</v>
      </c>
      <c r="E64">
        <v>12726.932360000001</v>
      </c>
      <c r="F64">
        <v>12383.6646</v>
      </c>
      <c r="G64">
        <v>11952.206039999999</v>
      </c>
      <c r="H64">
        <v>10125.460520000001</v>
      </c>
      <c r="I64">
        <v>7803.8032629999998</v>
      </c>
      <c r="J64">
        <v>5639.9878360000002</v>
      </c>
      <c r="K64">
        <v>3907.320862</v>
      </c>
      <c r="L64">
        <v>2631.484504</v>
      </c>
      <c r="M64">
        <v>1735.6818249999999</v>
      </c>
      <c r="N64">
        <v>1123.6905059999999</v>
      </c>
      <c r="O64">
        <v>712.44405389999997</v>
      </c>
      <c r="P64">
        <v>528.42900829999996</v>
      </c>
      <c r="Q64">
        <v>424.15365559999998</v>
      </c>
      <c r="R64">
        <v>353.32654079999998</v>
      </c>
      <c r="S64">
        <v>298.73847480000001</v>
      </c>
      <c r="T64">
        <v>253.40753649999999</v>
      </c>
      <c r="U64">
        <v>202.67690250000001</v>
      </c>
      <c r="V64">
        <v>157.59317139999999</v>
      </c>
      <c r="W64">
        <v>121.1251522</v>
      </c>
      <c r="X64">
        <v>92.866387860000003</v>
      </c>
      <c r="Y64">
        <v>71.405604659999995</v>
      </c>
      <c r="Z64">
        <v>55.262680119999999</v>
      </c>
      <c r="AA64">
        <v>43.178057150000001</v>
      </c>
      <c r="AB64">
        <v>34.157264359999999</v>
      </c>
      <c r="AC64">
        <v>27.438640830000001</v>
      </c>
      <c r="AD64">
        <v>22.44602385</v>
      </c>
      <c r="AE64">
        <v>20.701114180000001</v>
      </c>
      <c r="AF64">
        <v>20.311981589999998</v>
      </c>
      <c r="AG64">
        <v>20.56238875</v>
      </c>
      <c r="AH64">
        <v>21.12940862</v>
      </c>
      <c r="AI64">
        <v>21.849603299999998</v>
      </c>
      <c r="AJ64">
        <v>22.633248250000001</v>
      </c>
      <c r="AK64">
        <v>23.427503609999999</v>
      </c>
      <c r="AL64">
        <v>24.198738259999999</v>
      </c>
      <c r="AM64">
        <v>24.923450590000002</v>
      </c>
      <c r="AN64">
        <v>25.583473680000001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42776.334390000004</v>
      </c>
      <c r="E65">
        <v>43601.382420000002</v>
      </c>
      <c r="F65">
        <v>44329.473120000002</v>
      </c>
      <c r="G65">
        <v>44860.675450000002</v>
      </c>
      <c r="H65">
        <v>47780.271139999997</v>
      </c>
      <c r="I65">
        <v>50857.460169999998</v>
      </c>
      <c r="J65">
        <v>53239.075989999998</v>
      </c>
      <c r="K65">
        <v>54679.462350000002</v>
      </c>
      <c r="L65">
        <v>55163.499940000002</v>
      </c>
      <c r="M65">
        <v>54701.143389999997</v>
      </c>
      <c r="N65">
        <v>53235.092810000002</v>
      </c>
      <c r="O65">
        <v>50619.087030000002</v>
      </c>
      <c r="P65">
        <v>47891.292029999997</v>
      </c>
      <c r="Q65">
        <v>45021.702019999997</v>
      </c>
      <c r="R65">
        <v>41997.049209999997</v>
      </c>
      <c r="S65">
        <v>38838.82243</v>
      </c>
      <c r="T65">
        <v>35592.366020000001</v>
      </c>
      <c r="U65">
        <v>33076.134890000001</v>
      </c>
      <c r="V65">
        <v>30990.671470000001</v>
      </c>
      <c r="W65">
        <v>29178.82674</v>
      </c>
      <c r="X65">
        <v>27546.353070000001</v>
      </c>
      <c r="Y65">
        <v>26032.517070000002</v>
      </c>
      <c r="Z65">
        <v>24597.716130000001</v>
      </c>
      <c r="AA65">
        <v>23217.040079999999</v>
      </c>
      <c r="AB65">
        <v>21876.101040000001</v>
      </c>
      <c r="AC65">
        <v>20567.947199999999</v>
      </c>
      <c r="AD65">
        <v>19290.677879999999</v>
      </c>
      <c r="AE65">
        <v>18099.836500000001</v>
      </c>
      <c r="AF65">
        <v>16979.242040000001</v>
      </c>
      <c r="AG65">
        <v>15917.481309999999</v>
      </c>
      <c r="AH65">
        <v>14905.53572</v>
      </c>
      <c r="AI65">
        <v>13936.23589</v>
      </c>
      <c r="AJ65">
        <v>13004.045910000001</v>
      </c>
      <c r="AK65">
        <v>12104.851049999999</v>
      </c>
      <c r="AL65">
        <v>11235.733319999999</v>
      </c>
      <c r="AM65">
        <v>10394.76773</v>
      </c>
      <c r="AN65">
        <v>9580.8613120000009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438.15729640000001</v>
      </c>
      <c r="E66">
        <v>490.39517030000002</v>
      </c>
      <c r="F66">
        <v>557.17316389999996</v>
      </c>
      <c r="G66">
        <v>635.7263782</v>
      </c>
      <c r="H66">
        <v>557.81868940000004</v>
      </c>
      <c r="I66">
        <v>414.85579949999999</v>
      </c>
      <c r="J66">
        <v>278.6000378</v>
      </c>
      <c r="K66">
        <v>175.8087841</v>
      </c>
      <c r="L66">
        <v>106.7330312</v>
      </c>
      <c r="M66">
        <v>63.133402750000002</v>
      </c>
      <c r="N66">
        <v>36.572389479999998</v>
      </c>
      <c r="O66">
        <v>20.72351527</v>
      </c>
      <c r="P66">
        <v>14.94073657</v>
      </c>
      <c r="Q66">
        <v>12.17977745</v>
      </c>
      <c r="R66">
        <v>10.54021522</v>
      </c>
      <c r="S66">
        <v>9.3637983249999994</v>
      </c>
      <c r="T66">
        <v>8.390670343</v>
      </c>
      <c r="U66">
        <v>8.4246061559999994</v>
      </c>
      <c r="V66">
        <v>8.9759204540000006</v>
      </c>
      <c r="W66">
        <v>9.8587046580000006</v>
      </c>
      <c r="X66">
        <v>10.98962955</v>
      </c>
      <c r="Y66">
        <v>12.326522710000001</v>
      </c>
      <c r="Z66">
        <v>13.84580927</v>
      </c>
      <c r="AA66">
        <v>15.53302824</v>
      </c>
      <c r="AB66">
        <v>17.378451299999998</v>
      </c>
      <c r="AC66">
        <v>19.374940809999998</v>
      </c>
      <c r="AD66">
        <v>21.51688403</v>
      </c>
      <c r="AE66">
        <v>23.622816270000001</v>
      </c>
      <c r="AF66">
        <v>25.753249830000001</v>
      </c>
      <c r="AG66">
        <v>27.943150660000001</v>
      </c>
      <c r="AH66">
        <v>30.208747809999998</v>
      </c>
      <c r="AI66">
        <v>32.55289466</v>
      </c>
      <c r="AJ66">
        <v>34.968535539999998</v>
      </c>
      <c r="AK66">
        <v>37.440654729999999</v>
      </c>
      <c r="AL66">
        <v>39.947210579999997</v>
      </c>
      <c r="AM66">
        <v>42.459486300000002</v>
      </c>
      <c r="AN66">
        <v>44.94220181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6026.7983489999997</v>
      </c>
      <c r="E67">
        <v>5771.5697479999999</v>
      </c>
      <c r="F67">
        <v>5460.0916230000003</v>
      </c>
      <c r="G67">
        <v>5120.3010690000001</v>
      </c>
      <c r="H67">
        <v>3478.1304639999998</v>
      </c>
      <c r="I67">
        <v>1943.678709</v>
      </c>
      <c r="J67">
        <v>967.66043230000002</v>
      </c>
      <c r="K67">
        <v>451.00280400000003</v>
      </c>
      <c r="L67">
        <v>203.16457209999999</v>
      </c>
      <c r="M67">
        <v>90.494840339999996</v>
      </c>
      <c r="N67">
        <v>40.921132630000002</v>
      </c>
      <c r="O67">
        <v>19.448799350000002</v>
      </c>
      <c r="P67">
        <v>13.376713260000001</v>
      </c>
      <c r="Q67">
        <v>11.13694284</v>
      </c>
      <c r="R67">
        <v>10.20716255</v>
      </c>
      <c r="S67">
        <v>9.7944868360000008</v>
      </c>
      <c r="T67">
        <v>9.5851148019999997</v>
      </c>
      <c r="U67">
        <v>9.5835248409999902</v>
      </c>
      <c r="V67">
        <v>9.6796312100000002</v>
      </c>
      <c r="W67">
        <v>9.8178698329999996</v>
      </c>
      <c r="X67">
        <v>9.9674146520000004</v>
      </c>
      <c r="Y67">
        <v>10.10990612</v>
      </c>
      <c r="Z67">
        <v>10.23398826</v>
      </c>
      <c r="AA67">
        <v>10.33268603</v>
      </c>
      <c r="AB67">
        <v>10.40201851</v>
      </c>
      <c r="AC67">
        <v>10.44017221</v>
      </c>
      <c r="AD67">
        <v>10.44694425</v>
      </c>
      <c r="AE67">
        <v>10.52569445</v>
      </c>
      <c r="AF67">
        <v>10.63270309</v>
      </c>
      <c r="AG67">
        <v>10.744652220000001</v>
      </c>
      <c r="AH67">
        <v>10.8485835</v>
      </c>
      <c r="AI67">
        <v>10.936926980000001</v>
      </c>
      <c r="AJ67">
        <v>11.00498095</v>
      </c>
      <c r="AK67">
        <v>11.049605359999999</v>
      </c>
      <c r="AL67">
        <v>11.06854528</v>
      </c>
      <c r="AM67">
        <v>11.06009536</v>
      </c>
      <c r="AN67">
        <v>11.02295793</v>
      </c>
    </row>
    <row r="68" spans="1:40" x14ac:dyDescent="0.25">
      <c r="A68" s="7" t="s">
        <v>234</v>
      </c>
      <c r="B68" t="s">
        <v>320</v>
      </c>
      <c r="C68">
        <v>48859.425999999999</v>
      </c>
      <c r="D68">
        <v>50301.06912</v>
      </c>
      <c r="E68">
        <v>51790.067040000002</v>
      </c>
      <c r="F68">
        <v>53319.621859999999</v>
      </c>
      <c r="G68">
        <v>54872.818489999998</v>
      </c>
      <c r="H68">
        <v>56443.091619999999</v>
      </c>
      <c r="I68">
        <v>58029.772199999999</v>
      </c>
      <c r="J68">
        <v>59635.201670000002</v>
      </c>
      <c r="K68">
        <v>61262.210650000001</v>
      </c>
      <c r="L68">
        <v>62913.431750000003</v>
      </c>
      <c r="M68">
        <v>64591.422200000001</v>
      </c>
      <c r="N68">
        <v>66298.946620000002</v>
      </c>
      <c r="O68">
        <v>68039.240250000003</v>
      </c>
      <c r="P68">
        <v>69821.654429999995</v>
      </c>
      <c r="Q68">
        <v>71651.565229999906</v>
      </c>
      <c r="R68">
        <v>73530.342290000001</v>
      </c>
      <c r="S68">
        <v>75458.432839999994</v>
      </c>
      <c r="T68">
        <v>77436.125620000006</v>
      </c>
      <c r="U68">
        <v>79460.780509999997</v>
      </c>
      <c r="V68">
        <v>81544.967369999998</v>
      </c>
      <c r="W68">
        <v>83693.113759999906</v>
      </c>
      <c r="X68">
        <v>85906.632519999999</v>
      </c>
      <c r="Y68">
        <v>88185.959010000006</v>
      </c>
      <c r="Z68">
        <v>90531.170159999994</v>
      </c>
      <c r="AA68">
        <v>92942.198759999999</v>
      </c>
      <c r="AB68">
        <v>95418.955660000007</v>
      </c>
      <c r="AC68">
        <v>97961.439110000007</v>
      </c>
      <c r="AD68">
        <v>100569.8545</v>
      </c>
      <c r="AE68">
        <v>103244.685</v>
      </c>
      <c r="AF68">
        <v>105991.1973</v>
      </c>
      <c r="AG68">
        <v>108809.76489999999</v>
      </c>
      <c r="AH68">
        <v>111699.1685</v>
      </c>
      <c r="AI68">
        <v>114658.7899</v>
      </c>
      <c r="AJ68">
        <v>117689.50199999999</v>
      </c>
      <c r="AK68">
        <v>120794.0358</v>
      </c>
      <c r="AL68">
        <v>123977.1879</v>
      </c>
      <c r="AM68">
        <v>127246.01360000001</v>
      </c>
      <c r="AN68">
        <v>130610.06020000001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13.629721139999999</v>
      </c>
      <c r="E69">
        <v>14.023912470000001</v>
      </c>
      <c r="F69">
        <v>14.422779650000001</v>
      </c>
      <c r="G69">
        <v>14.827251649999999</v>
      </c>
      <c r="H69">
        <v>15.24027358</v>
      </c>
      <c r="I69">
        <v>15.66242044</v>
      </c>
      <c r="J69">
        <v>16.093759429999999</v>
      </c>
      <c r="K69">
        <v>16.534812049999999</v>
      </c>
      <c r="L69">
        <v>16.986277210000001</v>
      </c>
      <c r="M69">
        <v>17.448734550000001</v>
      </c>
      <c r="N69">
        <v>17.922518050000001</v>
      </c>
      <c r="O69">
        <v>18.407705830000001</v>
      </c>
      <c r="P69">
        <v>18.905040159999999</v>
      </c>
      <c r="Q69">
        <v>19.413600129999999</v>
      </c>
      <c r="R69">
        <v>19.932355990000001</v>
      </c>
      <c r="S69">
        <v>20.460450720000001</v>
      </c>
      <c r="T69">
        <v>20.997121509999999</v>
      </c>
      <c r="U69">
        <v>21.539699410000001</v>
      </c>
      <c r="V69">
        <v>22.0912924</v>
      </c>
      <c r="W69">
        <v>22.65488538</v>
      </c>
      <c r="X69">
        <v>23.23216356</v>
      </c>
      <c r="Y69">
        <v>23.823894119999999</v>
      </c>
      <c r="Z69">
        <v>24.430295900000001</v>
      </c>
      <c r="AA69">
        <v>25.051272350000001</v>
      </c>
      <c r="AB69">
        <v>25.686560650000001</v>
      </c>
      <c r="AC69">
        <v>26.335834770000002</v>
      </c>
      <c r="AD69">
        <v>26.99878313</v>
      </c>
      <c r="AE69">
        <v>27.67387918</v>
      </c>
      <c r="AF69">
        <v>28.359720410000001</v>
      </c>
      <c r="AG69">
        <v>29.05600956</v>
      </c>
      <c r="AH69">
        <v>29.763139330000001</v>
      </c>
      <c r="AI69">
        <v>30.481872639999999</v>
      </c>
      <c r="AJ69">
        <v>31.213289759999999</v>
      </c>
      <c r="AK69">
        <v>31.95882611</v>
      </c>
      <c r="AL69">
        <v>32.720347339999996</v>
      </c>
      <c r="AM69">
        <v>33.500236960000002</v>
      </c>
      <c r="AN69">
        <v>34.301487450000003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81544.166370000006</v>
      </c>
      <c r="E70">
        <v>83989.026620000004</v>
      </c>
      <c r="F70">
        <v>86518.957460000005</v>
      </c>
      <c r="G70">
        <v>89087.487909999996</v>
      </c>
      <c r="H70">
        <v>91663.146829999998</v>
      </c>
      <c r="I70">
        <v>94241.992069999906</v>
      </c>
      <c r="J70">
        <v>96831.073560000004</v>
      </c>
      <c r="K70">
        <v>99439.406640000001</v>
      </c>
      <c r="L70">
        <v>102075.1436</v>
      </c>
      <c r="M70">
        <v>104745.8043</v>
      </c>
      <c r="N70">
        <v>107459.08689999999</v>
      </c>
      <c r="O70">
        <v>110223.47380000001</v>
      </c>
      <c r="P70">
        <v>113064.7668</v>
      </c>
      <c r="Q70">
        <v>116003.3017</v>
      </c>
      <c r="R70">
        <v>119046.7231</v>
      </c>
      <c r="S70">
        <v>122198.85</v>
      </c>
      <c r="T70">
        <v>125463.499</v>
      </c>
      <c r="U70">
        <v>128845.2879</v>
      </c>
      <c r="V70">
        <v>132347.872</v>
      </c>
      <c r="W70">
        <v>135971.9987</v>
      </c>
      <c r="X70">
        <v>139717.28779999999</v>
      </c>
      <c r="Y70">
        <v>143582.89350000001</v>
      </c>
      <c r="Z70">
        <v>147567.82269999999</v>
      </c>
      <c r="AA70">
        <v>151671.14420000001</v>
      </c>
      <c r="AB70">
        <v>155892.15429999999</v>
      </c>
      <c r="AC70">
        <v>160230.52540000001</v>
      </c>
      <c r="AD70">
        <v>164686.46539999999</v>
      </c>
      <c r="AE70">
        <v>169275.88800000001</v>
      </c>
      <c r="AF70">
        <v>174010.1537</v>
      </c>
      <c r="AG70">
        <v>178888.4284</v>
      </c>
      <c r="AH70">
        <v>183904.85079999999</v>
      </c>
      <c r="AI70">
        <v>189053.77720000001</v>
      </c>
      <c r="AJ70">
        <v>194332.42749999999</v>
      </c>
      <c r="AK70">
        <v>199741.93900000001</v>
      </c>
      <c r="AL70">
        <v>205287.79620000001</v>
      </c>
      <c r="AM70">
        <v>210980.0791</v>
      </c>
      <c r="AN70">
        <v>216833.74160000001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25883.078130000002</v>
      </c>
      <c r="E71">
        <v>26642.693780000001</v>
      </c>
      <c r="F71">
        <v>27418.588530000001</v>
      </c>
      <c r="G71">
        <v>28208.039130000001</v>
      </c>
      <c r="H71">
        <v>29010.000940000002</v>
      </c>
      <c r="I71">
        <v>29823.903480000001</v>
      </c>
      <c r="J71">
        <v>30650.30747</v>
      </c>
      <c r="K71">
        <v>31490.9293</v>
      </c>
      <c r="L71">
        <v>32347.64457</v>
      </c>
      <c r="M71">
        <v>33222.063179999997</v>
      </c>
      <c r="N71">
        <v>34115.456689999999</v>
      </c>
      <c r="O71">
        <v>35028.80775</v>
      </c>
      <c r="P71">
        <v>35965.578659999999</v>
      </c>
      <c r="Q71">
        <v>36928.373870000003</v>
      </c>
      <c r="R71">
        <v>37917.782440000003</v>
      </c>
      <c r="S71">
        <v>38934.141499999998</v>
      </c>
      <c r="T71">
        <v>39978.111539999998</v>
      </c>
      <c r="U71">
        <v>41043.221250000002</v>
      </c>
      <c r="V71">
        <v>42132.001129999997</v>
      </c>
      <c r="W71">
        <v>43247.015659999997</v>
      </c>
      <c r="X71">
        <v>44389.87141</v>
      </c>
      <c r="Y71">
        <v>45561.358260000001</v>
      </c>
      <c r="Z71">
        <v>46761.697970000001</v>
      </c>
      <c r="AA71">
        <v>47990.757790000003</v>
      </c>
      <c r="AB71">
        <v>49248.220130000002</v>
      </c>
      <c r="AC71">
        <v>50533.71759</v>
      </c>
      <c r="AD71">
        <v>51846.945979999997</v>
      </c>
      <c r="AE71">
        <v>53188.232040000003</v>
      </c>
      <c r="AF71">
        <v>54557.425389999997</v>
      </c>
      <c r="AG71">
        <v>55953.801420000003</v>
      </c>
      <c r="AH71">
        <v>57377.111499999999</v>
      </c>
      <c r="AI71">
        <v>58827.670129999999</v>
      </c>
      <c r="AJ71">
        <v>60306.557410000001</v>
      </c>
      <c r="AK71">
        <v>61815.742839999999</v>
      </c>
      <c r="AL71">
        <v>63358.209730000002</v>
      </c>
      <c r="AM71">
        <v>64938.090830000001</v>
      </c>
      <c r="AN71">
        <v>66560.816309999995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39263.590179999999</v>
      </c>
      <c r="E72">
        <v>40415.727350000001</v>
      </c>
      <c r="F72">
        <v>41600.069040000002</v>
      </c>
      <c r="G72">
        <v>42818.440549999999</v>
      </c>
      <c r="H72">
        <v>44057.72148</v>
      </c>
      <c r="I72">
        <v>45310.671150000002</v>
      </c>
      <c r="J72">
        <v>46576.469369999999</v>
      </c>
      <c r="K72">
        <v>47858.09375</v>
      </c>
      <c r="L72">
        <v>49159.747629999998</v>
      </c>
      <c r="M72">
        <v>50485.714619999999</v>
      </c>
      <c r="N72">
        <v>51839.97795</v>
      </c>
      <c r="O72">
        <v>53226.125200000002</v>
      </c>
      <c r="P72">
        <v>54643.823839999997</v>
      </c>
      <c r="Q72">
        <v>56099.47032</v>
      </c>
      <c r="R72">
        <v>57596.100050000001</v>
      </c>
      <c r="S72">
        <v>59134.931949999998</v>
      </c>
      <c r="T72">
        <v>60716.174679999996</v>
      </c>
      <c r="U72">
        <v>62339.895550000001</v>
      </c>
      <c r="V72">
        <v>64009.628649999999</v>
      </c>
      <c r="W72">
        <v>65727.444449999995</v>
      </c>
      <c r="X72">
        <v>67494.256479999996</v>
      </c>
      <c r="Y72">
        <v>69310.379149999906</v>
      </c>
      <c r="Z72">
        <v>71175.793000000005</v>
      </c>
      <c r="AA72">
        <v>73090.274980000002</v>
      </c>
      <c r="AB72">
        <v>75053.494340000005</v>
      </c>
      <c r="AC72">
        <v>77065.107740000007</v>
      </c>
      <c r="AD72">
        <v>79124.86305</v>
      </c>
      <c r="AE72">
        <v>81208.066779999906</v>
      </c>
      <c r="AF72">
        <v>83325.929600000003</v>
      </c>
      <c r="AG72">
        <v>85482.945229999998</v>
      </c>
      <c r="AH72">
        <v>87680.139729999995</v>
      </c>
      <c r="AI72">
        <v>89917.363549999995</v>
      </c>
      <c r="AJ72">
        <v>92194.808210000003</v>
      </c>
      <c r="AK72">
        <v>94513.814060000004</v>
      </c>
      <c r="AL72">
        <v>96877.291889999906</v>
      </c>
      <c r="AM72">
        <v>99289.968349999996</v>
      </c>
      <c r="AN72">
        <v>101758.5754</v>
      </c>
    </row>
    <row r="73" spans="1:40" x14ac:dyDescent="0.25">
      <c r="A73" s="7" t="s">
        <v>233</v>
      </c>
      <c r="B73" t="s">
        <v>325</v>
      </c>
      <c r="C73">
        <v>7549.8993799999998</v>
      </c>
      <c r="D73">
        <v>7771.6860649999999</v>
      </c>
      <c r="E73">
        <v>7997.921574</v>
      </c>
      <c r="F73">
        <v>8227.55105</v>
      </c>
      <c r="G73">
        <v>8466.9679059999999</v>
      </c>
      <c r="H73">
        <v>8718.2834039999998</v>
      </c>
      <c r="I73">
        <v>8980.5235580000008</v>
      </c>
      <c r="J73">
        <v>9253.3835920000001</v>
      </c>
      <c r="K73">
        <v>9537.9930289999902</v>
      </c>
      <c r="L73">
        <v>9836.5506910000004</v>
      </c>
      <c r="M73">
        <v>10152.208769999999</v>
      </c>
      <c r="N73">
        <v>10489.248159999999</v>
      </c>
      <c r="O73">
        <v>10853.59355</v>
      </c>
      <c r="P73">
        <v>11229.820390000001</v>
      </c>
      <c r="Q73">
        <v>11627.05364</v>
      </c>
      <c r="R73">
        <v>12052.72811</v>
      </c>
      <c r="S73">
        <v>12513.76181</v>
      </c>
      <c r="T73">
        <v>13018.250480000001</v>
      </c>
      <c r="U73">
        <v>13509.50871</v>
      </c>
      <c r="V73">
        <v>13995.76052</v>
      </c>
      <c r="W73">
        <v>14484.660180000001</v>
      </c>
      <c r="X73">
        <v>14980.69364</v>
      </c>
      <c r="Y73">
        <v>15487.052879999999</v>
      </c>
      <c r="Z73">
        <v>16006.47817</v>
      </c>
      <c r="AA73">
        <v>16541.529559999999</v>
      </c>
      <c r="AB73">
        <v>17094.68175</v>
      </c>
      <c r="AC73">
        <v>17668.384849999999</v>
      </c>
      <c r="AD73">
        <v>18265.12758</v>
      </c>
      <c r="AE73">
        <v>18852.475579999998</v>
      </c>
      <c r="AF73">
        <v>19432.35745</v>
      </c>
      <c r="AG73">
        <v>20008.760979999999</v>
      </c>
      <c r="AH73">
        <v>20584.715619999999</v>
      </c>
      <c r="AI73">
        <v>21162.51701</v>
      </c>
      <c r="AJ73">
        <v>21744.36922</v>
      </c>
      <c r="AK73">
        <v>22332.629239999998</v>
      </c>
      <c r="AL73">
        <v>22929.951539999998</v>
      </c>
      <c r="AM73">
        <v>23539.422310000002</v>
      </c>
      <c r="AN73">
        <v>24164.694889999999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10992.35147</v>
      </c>
      <c r="E74">
        <v>11301.653619999999</v>
      </c>
      <c r="F74">
        <v>11609.309160000001</v>
      </c>
      <c r="G74">
        <v>11927.02937</v>
      </c>
      <c r="H74">
        <v>12260.01843</v>
      </c>
      <c r="I74">
        <v>12607.98487</v>
      </c>
      <c r="J74">
        <v>12969.90553</v>
      </c>
      <c r="K74">
        <v>13346.04967</v>
      </c>
      <c r="L74">
        <v>13737.381079999999</v>
      </c>
      <c r="M74">
        <v>14144.99505</v>
      </c>
      <c r="N74">
        <v>14569.84786</v>
      </c>
      <c r="O74">
        <v>15012.693520000001</v>
      </c>
      <c r="P74">
        <v>15463.47143</v>
      </c>
      <c r="Q74">
        <v>15923.75819</v>
      </c>
      <c r="R74">
        <v>16394.744289999999</v>
      </c>
      <c r="S74">
        <v>16877.600419999999</v>
      </c>
      <c r="T74">
        <v>17373.68305</v>
      </c>
      <c r="U74">
        <v>17868.948919999999</v>
      </c>
      <c r="V74">
        <v>18364.352699999999</v>
      </c>
      <c r="W74">
        <v>18862.547050000001</v>
      </c>
      <c r="X74">
        <v>19365.769219999998</v>
      </c>
      <c r="Y74">
        <v>19875.569360000001</v>
      </c>
      <c r="Z74">
        <v>20392.874919999998</v>
      </c>
      <c r="AA74">
        <v>20918.132689999999</v>
      </c>
      <c r="AB74">
        <v>21451.45794</v>
      </c>
      <c r="AC74">
        <v>21992.766339999998</v>
      </c>
      <c r="AD74">
        <v>22541.88221</v>
      </c>
      <c r="AE74">
        <v>23086.513589999999</v>
      </c>
      <c r="AF74">
        <v>23624.56726</v>
      </c>
      <c r="AG74">
        <v>24156.12658</v>
      </c>
      <c r="AH74">
        <v>24682.924330000002</v>
      </c>
      <c r="AI74">
        <v>25207.106049999999</v>
      </c>
      <c r="AJ74">
        <v>25730.88509</v>
      </c>
      <c r="AK74">
        <v>26256.467769999999</v>
      </c>
      <c r="AL74">
        <v>26786.129410000001</v>
      </c>
      <c r="AM74">
        <v>27322.344109999998</v>
      </c>
      <c r="AN74">
        <v>27867.913390000002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420994.56</v>
      </c>
      <c r="E75">
        <v>432902.77220000001</v>
      </c>
      <c r="F75">
        <v>444742.5111</v>
      </c>
      <c r="G75">
        <v>456783.37040000001</v>
      </c>
      <c r="H75">
        <v>469308.87660000002</v>
      </c>
      <c r="I75">
        <v>482381.17660000001</v>
      </c>
      <c r="J75">
        <v>495987.15500000003</v>
      </c>
      <c r="K75">
        <v>510127.8553</v>
      </c>
      <c r="L75">
        <v>524815.47010000004</v>
      </c>
      <c r="M75">
        <v>540059.51740000001</v>
      </c>
      <c r="N75">
        <v>555856.81030000001</v>
      </c>
      <c r="O75">
        <v>572185.79480000003</v>
      </c>
      <c r="P75">
        <v>589038.71649999998</v>
      </c>
      <c r="Q75">
        <v>606285.04029999999</v>
      </c>
      <c r="R75">
        <v>623869.31770000001</v>
      </c>
      <c r="S75">
        <v>641774.43530000001</v>
      </c>
      <c r="T75">
        <v>659996.38450000004</v>
      </c>
      <c r="U75">
        <v>678417.48120000004</v>
      </c>
      <c r="V75">
        <v>697060.8223</v>
      </c>
      <c r="W75">
        <v>715956.65009999997</v>
      </c>
      <c r="X75">
        <v>735128.93530000001</v>
      </c>
      <c r="Y75">
        <v>754592.30469999998</v>
      </c>
      <c r="Z75">
        <v>774352.42319999996</v>
      </c>
      <c r="AA75">
        <v>794407.93940000003</v>
      </c>
      <c r="AB75">
        <v>814752.8909</v>
      </c>
      <c r="AC75">
        <v>835379.09550000005</v>
      </c>
      <c r="AD75">
        <v>856278.35889999999</v>
      </c>
      <c r="AE75">
        <v>877445.78619999997</v>
      </c>
      <c r="AF75">
        <v>898721.91059999994</v>
      </c>
      <c r="AG75">
        <v>920042.07700000005</v>
      </c>
      <c r="AH75">
        <v>941426.4449</v>
      </c>
      <c r="AI75">
        <v>962932.96050000004</v>
      </c>
      <c r="AJ75">
        <v>984636.95819999999</v>
      </c>
      <c r="AK75">
        <v>1006624.356</v>
      </c>
      <c r="AL75">
        <v>1028991.812</v>
      </c>
      <c r="AM75">
        <v>1051849.9140000001</v>
      </c>
      <c r="AN75">
        <v>1075327.274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315783.12589999998</v>
      </c>
      <c r="E76">
        <v>324364.43959999998</v>
      </c>
      <c r="F76">
        <v>333203.57130000001</v>
      </c>
      <c r="G76">
        <v>342538.27850000001</v>
      </c>
      <c r="H76">
        <v>352373.56449999998</v>
      </c>
      <c r="I76">
        <v>362443.95140000002</v>
      </c>
      <c r="J76">
        <v>372597.00140000001</v>
      </c>
      <c r="K76">
        <v>382801.90590000001</v>
      </c>
      <c r="L76">
        <v>393070.62329999998</v>
      </c>
      <c r="M76">
        <v>403410.06709999999</v>
      </c>
      <c r="N76">
        <v>413801.89559999999</v>
      </c>
      <c r="O76">
        <v>424194.93560000003</v>
      </c>
      <c r="P76">
        <v>434812.99739999999</v>
      </c>
      <c r="Q76">
        <v>445680.46470000001</v>
      </c>
      <c r="R76">
        <v>456802.79560000001</v>
      </c>
      <c r="S76">
        <v>468172.48950000003</v>
      </c>
      <c r="T76">
        <v>479769.36910000001</v>
      </c>
      <c r="U76">
        <v>491530.46139999997</v>
      </c>
      <c r="V76">
        <v>503464.41879999998</v>
      </c>
      <c r="W76">
        <v>515583.95559999999</v>
      </c>
      <c r="X76">
        <v>527895.17859999998</v>
      </c>
      <c r="Y76">
        <v>540398.63170000003</v>
      </c>
      <c r="Z76">
        <v>553090.91899999999</v>
      </c>
      <c r="AA76">
        <v>565965.8639</v>
      </c>
      <c r="AB76">
        <v>579015.53170000005</v>
      </c>
      <c r="AC76">
        <v>592231.31590000005</v>
      </c>
      <c r="AD76">
        <v>605605.09420000005</v>
      </c>
      <c r="AE76">
        <v>618973.14069999999</v>
      </c>
      <c r="AF76">
        <v>632544.93350000004</v>
      </c>
      <c r="AG76">
        <v>646438.76859999995</v>
      </c>
      <c r="AH76">
        <v>660704.78130000003</v>
      </c>
      <c r="AI76">
        <v>675362.91749999998</v>
      </c>
      <c r="AJ76">
        <v>690427.07550000004</v>
      </c>
      <c r="AK76">
        <v>705916.53810000001</v>
      </c>
      <c r="AL76">
        <v>721861.31839999999</v>
      </c>
      <c r="AM76">
        <v>738305.07149999996</v>
      </c>
      <c r="AN76">
        <v>755307.10840000003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43467.884359999996</v>
      </c>
      <c r="E77">
        <v>44711.618829999999</v>
      </c>
      <c r="F77">
        <v>45966.920760000001</v>
      </c>
      <c r="G77">
        <v>47245.060389999999</v>
      </c>
      <c r="H77">
        <v>48567.84908</v>
      </c>
      <c r="I77">
        <v>49931.724869999998</v>
      </c>
      <c r="J77">
        <v>51340.076849999998</v>
      </c>
      <c r="K77">
        <v>52798.613870000001</v>
      </c>
      <c r="L77">
        <v>54316.31192</v>
      </c>
      <c r="M77">
        <v>55906.445200000002</v>
      </c>
      <c r="N77">
        <v>57588.45203</v>
      </c>
      <c r="O77">
        <v>59391.306989999997</v>
      </c>
      <c r="P77">
        <v>61241.471149999998</v>
      </c>
      <c r="Q77">
        <v>63174.614260000002</v>
      </c>
      <c r="R77">
        <v>65209.611969999998</v>
      </c>
      <c r="S77">
        <v>67361.892349999995</v>
      </c>
      <c r="T77">
        <v>69648.202529999995</v>
      </c>
      <c r="U77">
        <v>71796.544219999996</v>
      </c>
      <c r="V77">
        <v>73954.564469999998</v>
      </c>
      <c r="W77">
        <v>76181.355649999998</v>
      </c>
      <c r="X77">
        <v>78499.926730000007</v>
      </c>
      <c r="Y77">
        <v>80921.420729999998</v>
      </c>
      <c r="Z77">
        <v>83453.448629999999</v>
      </c>
      <c r="AA77">
        <v>86102.966390000001</v>
      </c>
      <c r="AB77">
        <v>88877.308550000002</v>
      </c>
      <c r="AC77">
        <v>91784.613500000007</v>
      </c>
      <c r="AD77">
        <v>94834.064629999906</v>
      </c>
      <c r="AE77">
        <v>97820.166119999994</v>
      </c>
      <c r="AF77">
        <v>100793.3878</v>
      </c>
      <c r="AG77">
        <v>103784.1382</v>
      </c>
      <c r="AH77">
        <v>106807.3867</v>
      </c>
      <c r="AI77">
        <v>109872.355</v>
      </c>
      <c r="AJ77">
        <v>112987.16469999999</v>
      </c>
      <c r="AK77">
        <v>116160.93180000001</v>
      </c>
      <c r="AL77">
        <v>119404.8653</v>
      </c>
      <c r="AM77">
        <v>122733.0174</v>
      </c>
      <c r="AN77">
        <v>126162.94590000001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182101.4835</v>
      </c>
      <c r="E78">
        <v>187333.83989999999</v>
      </c>
      <c r="F78">
        <v>192610.30369999999</v>
      </c>
      <c r="G78">
        <v>197992.45250000001</v>
      </c>
      <c r="H78">
        <v>203538.73800000001</v>
      </c>
      <c r="I78">
        <v>209249.5423</v>
      </c>
      <c r="J78">
        <v>215118.29459999999</v>
      </c>
      <c r="K78">
        <v>221151.527</v>
      </c>
      <c r="L78">
        <v>227361.65169999999</v>
      </c>
      <c r="M78">
        <v>233761.20869999999</v>
      </c>
      <c r="N78">
        <v>240360.7285</v>
      </c>
      <c r="O78">
        <v>247169.0387</v>
      </c>
      <c r="P78">
        <v>254159.76610000001</v>
      </c>
      <c r="Q78">
        <v>261340.51259999999</v>
      </c>
      <c r="R78">
        <v>268718.06630000001</v>
      </c>
      <c r="S78">
        <v>276302.78169999999</v>
      </c>
      <c r="T78">
        <v>284110.92989999999</v>
      </c>
      <c r="U78">
        <v>291956.62670000002</v>
      </c>
      <c r="V78">
        <v>299878.15840000001</v>
      </c>
      <c r="W78">
        <v>307916.8847</v>
      </c>
      <c r="X78">
        <v>316100.30369999999</v>
      </c>
      <c r="Y78">
        <v>324445.34710000001</v>
      </c>
      <c r="Z78">
        <v>332961.7107</v>
      </c>
      <c r="AA78">
        <v>341654.33049999998</v>
      </c>
      <c r="AB78">
        <v>350525.29330000002</v>
      </c>
      <c r="AC78">
        <v>359575.34629999998</v>
      </c>
      <c r="AD78">
        <v>368805.11729999998</v>
      </c>
      <c r="AE78">
        <v>378140.11170000001</v>
      </c>
      <c r="AF78">
        <v>387551.80330000003</v>
      </c>
      <c r="AG78">
        <v>397037.92609999998</v>
      </c>
      <c r="AH78">
        <v>406611.7084</v>
      </c>
      <c r="AI78">
        <v>416292.0589</v>
      </c>
      <c r="AJ78">
        <v>426101.92460000003</v>
      </c>
      <c r="AK78">
        <v>436068.24410000001</v>
      </c>
      <c r="AL78">
        <v>446222.93969999999</v>
      </c>
      <c r="AM78">
        <v>456604.37199999997</v>
      </c>
      <c r="AN78">
        <v>467258.88559999998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12341.950870000001</v>
      </c>
      <c r="E79">
        <v>12701.94103</v>
      </c>
      <c r="F79">
        <v>13074.93843</v>
      </c>
      <c r="G79">
        <v>13464.61658</v>
      </c>
      <c r="H79">
        <v>13863.916999999999</v>
      </c>
      <c r="I79">
        <v>14266.942650000001</v>
      </c>
      <c r="J79">
        <v>14671.11973</v>
      </c>
      <c r="K79">
        <v>15076.32337</v>
      </c>
      <c r="L79">
        <v>15483.82746</v>
      </c>
      <c r="M79">
        <v>15895.66588</v>
      </c>
      <c r="N79">
        <v>16314.298870000001</v>
      </c>
      <c r="O79">
        <v>16742.440739999998</v>
      </c>
      <c r="P79">
        <v>17177.945749999999</v>
      </c>
      <c r="Q79">
        <v>17625.13</v>
      </c>
      <c r="R79">
        <v>18087.844290000001</v>
      </c>
      <c r="S79">
        <v>18568.48486</v>
      </c>
      <c r="T79">
        <v>19068.207450000002</v>
      </c>
      <c r="U79">
        <v>19590.0527</v>
      </c>
      <c r="V79">
        <v>20134.260149999998</v>
      </c>
      <c r="W79">
        <v>20700.458920000001</v>
      </c>
      <c r="X79">
        <v>21288.191470000002</v>
      </c>
      <c r="Y79">
        <v>21897.103289999999</v>
      </c>
      <c r="Z79">
        <v>22526.960009999999</v>
      </c>
      <c r="AA79">
        <v>23177.61895</v>
      </c>
      <c r="AB79">
        <v>23849.005539999998</v>
      </c>
      <c r="AC79">
        <v>24541.106329999999</v>
      </c>
      <c r="AD79">
        <v>25253.978899999998</v>
      </c>
      <c r="AE79">
        <v>25980.391189999998</v>
      </c>
      <c r="AF79">
        <v>26723.339680000001</v>
      </c>
      <c r="AG79">
        <v>27485.225210000001</v>
      </c>
      <c r="AH79">
        <v>28266.761030000001</v>
      </c>
      <c r="AI79">
        <v>29067.663639999999</v>
      </c>
      <c r="AJ79">
        <v>29887.38925</v>
      </c>
      <c r="AK79">
        <v>30725.634170000001</v>
      </c>
      <c r="AL79">
        <v>31582.62457</v>
      </c>
      <c r="AM79">
        <v>32459.27778</v>
      </c>
      <c r="AN79">
        <v>33357.303769999999</v>
      </c>
    </row>
    <row r="80" spans="1:40" x14ac:dyDescent="0.25">
      <c r="A80" s="7" t="s">
        <v>235</v>
      </c>
      <c r="B80" t="s">
        <v>332</v>
      </c>
      <c r="C80">
        <v>16126.348</v>
      </c>
      <c r="D80">
        <v>16510.01974</v>
      </c>
      <c r="E80">
        <v>16817.226999999999</v>
      </c>
      <c r="F80">
        <v>17067.399310000001</v>
      </c>
      <c r="G80">
        <v>17432.637750000002</v>
      </c>
      <c r="H80">
        <v>17931.481309999999</v>
      </c>
      <c r="I80">
        <v>18544.791379999999</v>
      </c>
      <c r="J80">
        <v>19255.688450000001</v>
      </c>
      <c r="K80">
        <v>20054.446530000001</v>
      </c>
      <c r="L80">
        <v>20936.427329999999</v>
      </c>
      <c r="M80">
        <v>21900.01496</v>
      </c>
      <c r="N80">
        <v>22945.306349999999</v>
      </c>
      <c r="O80">
        <v>24073.350620000001</v>
      </c>
      <c r="P80">
        <v>25175.35211</v>
      </c>
      <c r="Q80">
        <v>26244.104780000001</v>
      </c>
      <c r="R80">
        <v>27298.561519999999</v>
      </c>
      <c r="S80">
        <v>28358.363249999999</v>
      </c>
      <c r="T80">
        <v>29438.62528</v>
      </c>
      <c r="U80">
        <v>30533.45983</v>
      </c>
      <c r="V80">
        <v>31642.594509999999</v>
      </c>
      <c r="W80">
        <v>32767.343959999998</v>
      </c>
      <c r="X80">
        <v>33909.793469999997</v>
      </c>
      <c r="Y80">
        <v>35072.24639</v>
      </c>
      <c r="Z80">
        <v>36256.848489999997</v>
      </c>
      <c r="AA80">
        <v>37465.418290000001</v>
      </c>
      <c r="AB80">
        <v>38699.420919999997</v>
      </c>
      <c r="AC80">
        <v>39960.019569999997</v>
      </c>
      <c r="AD80">
        <v>41248.16287</v>
      </c>
      <c r="AE80">
        <v>42451.774460000001</v>
      </c>
      <c r="AF80">
        <v>43574.225769999997</v>
      </c>
      <c r="AG80">
        <v>44639.100480000001</v>
      </c>
      <c r="AH80">
        <v>45666.376380000002</v>
      </c>
      <c r="AI80">
        <v>46669.397649999999</v>
      </c>
      <c r="AJ80">
        <v>47656.633900000001</v>
      </c>
      <c r="AK80">
        <v>48633.693800000001</v>
      </c>
      <c r="AL80">
        <v>49604.801149999999</v>
      </c>
      <c r="AM80">
        <v>50573.77693</v>
      </c>
      <c r="AN80">
        <v>51544.678160000003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738.57333689999996</v>
      </c>
      <c r="E81">
        <v>751.75985730000002</v>
      </c>
      <c r="F81">
        <v>762.19163349999997</v>
      </c>
      <c r="G81">
        <v>776.09024580000005</v>
      </c>
      <c r="H81">
        <v>794.35822189999999</v>
      </c>
      <c r="I81">
        <v>816.6238204</v>
      </c>
      <c r="J81">
        <v>842.60491960000002</v>
      </c>
      <c r="K81">
        <v>872.16480000000001</v>
      </c>
      <c r="L81">
        <v>905.26448019999998</v>
      </c>
      <c r="M81">
        <v>941.92632490000005</v>
      </c>
      <c r="N81">
        <v>982.20541419999995</v>
      </c>
      <c r="O81">
        <v>1026.1601029999999</v>
      </c>
      <c r="P81">
        <v>1069.5590360000001</v>
      </c>
      <c r="Q81">
        <v>1111.1019309999999</v>
      </c>
      <c r="R81">
        <v>1150.546873</v>
      </c>
      <c r="S81">
        <v>1187.940826</v>
      </c>
      <c r="T81">
        <v>1223.330833</v>
      </c>
      <c r="U81">
        <v>1258.7081820000001</v>
      </c>
      <c r="V81">
        <v>1295.517435</v>
      </c>
      <c r="W81">
        <v>1334.4564359999999</v>
      </c>
      <c r="X81">
        <v>1375.7692520000001</v>
      </c>
      <c r="Y81">
        <v>1419.470055</v>
      </c>
      <c r="Z81">
        <v>1465.464424</v>
      </c>
      <c r="AA81">
        <v>1513.60889</v>
      </c>
      <c r="AB81">
        <v>1563.7399339999999</v>
      </c>
      <c r="AC81">
        <v>1615.6888590000001</v>
      </c>
      <c r="AD81">
        <v>1669.290176</v>
      </c>
      <c r="AE81">
        <v>1719.457476</v>
      </c>
      <c r="AF81">
        <v>1766.1263710000001</v>
      </c>
      <c r="AG81">
        <v>1810.2628259999999</v>
      </c>
      <c r="AH81">
        <v>1852.7003709999999</v>
      </c>
      <c r="AI81">
        <v>1894.0036250000001</v>
      </c>
      <c r="AJ81">
        <v>1934.5351470000001</v>
      </c>
      <c r="AK81">
        <v>1974.542954</v>
      </c>
      <c r="AL81">
        <v>2014.2239939999999</v>
      </c>
      <c r="AM81">
        <v>2053.7631240000001</v>
      </c>
      <c r="AN81">
        <v>2093.356675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50006.205670000003</v>
      </c>
      <c r="E82">
        <v>51436.496319999998</v>
      </c>
      <c r="F82">
        <v>52879.881430000001</v>
      </c>
      <c r="G82">
        <v>54362.347809999999</v>
      </c>
      <c r="H82">
        <v>55893.254119999998</v>
      </c>
      <c r="I82">
        <v>57473.733260000001</v>
      </c>
      <c r="J82">
        <v>59114.143519999998</v>
      </c>
      <c r="K82">
        <v>60830.651590000001</v>
      </c>
      <c r="L82">
        <v>62640.960780000001</v>
      </c>
      <c r="M82">
        <v>64562.662470000003</v>
      </c>
      <c r="N82">
        <v>66613.005539999998</v>
      </c>
      <c r="O82">
        <v>68809.173569999999</v>
      </c>
      <c r="P82">
        <v>71093.038329999996</v>
      </c>
      <c r="Q82">
        <v>73467.297149999999</v>
      </c>
      <c r="R82">
        <v>75928.186289999998</v>
      </c>
      <c r="S82">
        <v>78473.684880000001</v>
      </c>
      <c r="T82">
        <v>81103.826079999999</v>
      </c>
      <c r="U82">
        <v>83809.197409999906</v>
      </c>
      <c r="V82">
        <v>86601.052720000007</v>
      </c>
      <c r="W82">
        <v>89487.907389999906</v>
      </c>
      <c r="X82">
        <v>92475.181419999906</v>
      </c>
      <c r="Y82">
        <v>95566.562720000002</v>
      </c>
      <c r="Z82">
        <v>98764.782009999995</v>
      </c>
      <c r="AA82">
        <v>102072.0407</v>
      </c>
      <c r="AB82">
        <v>105490.3026</v>
      </c>
      <c r="AC82">
        <v>109021.5353</v>
      </c>
      <c r="AD82">
        <v>112667.93640000001</v>
      </c>
      <c r="AE82">
        <v>116319.8944</v>
      </c>
      <c r="AF82">
        <v>119981.11599999999</v>
      </c>
      <c r="AG82">
        <v>123648.0634</v>
      </c>
      <c r="AH82">
        <v>127319.3735</v>
      </c>
      <c r="AI82">
        <v>130996.8036</v>
      </c>
      <c r="AJ82">
        <v>134684.976</v>
      </c>
      <c r="AK82">
        <v>138391.13680000001</v>
      </c>
      <c r="AL82">
        <v>142125.13949999999</v>
      </c>
      <c r="AM82">
        <v>145899.6269</v>
      </c>
      <c r="AN82">
        <v>149730.35269999999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83576.541429999997</v>
      </c>
      <c r="E83">
        <v>86095.203349999996</v>
      </c>
      <c r="F83">
        <v>88736.851420000006</v>
      </c>
      <c r="G83">
        <v>91452.547319999998</v>
      </c>
      <c r="H83">
        <v>94169.244980000003</v>
      </c>
      <c r="I83">
        <v>96853.369160000002</v>
      </c>
      <c r="J83">
        <v>99502.816130000007</v>
      </c>
      <c r="K83">
        <v>102131.91929999999</v>
      </c>
      <c r="L83">
        <v>104763.1719</v>
      </c>
      <c r="M83">
        <v>107423.31600000001</v>
      </c>
      <c r="N83">
        <v>110141.74249999999</v>
      </c>
      <c r="O83">
        <v>112950.0475</v>
      </c>
      <c r="P83">
        <v>115864.1489</v>
      </c>
      <c r="Q83">
        <v>118926.5708</v>
      </c>
      <c r="R83">
        <v>122164.0147</v>
      </c>
      <c r="S83">
        <v>125590.0575</v>
      </c>
      <c r="T83">
        <v>129210.51639999999</v>
      </c>
      <c r="U83">
        <v>133041.88579999999</v>
      </c>
      <c r="V83">
        <v>137085.59650000001</v>
      </c>
      <c r="W83">
        <v>141338.07560000001</v>
      </c>
      <c r="X83">
        <v>145796.2046</v>
      </c>
      <c r="Y83">
        <v>150458.66829999999</v>
      </c>
      <c r="Z83">
        <v>155325.91930000001</v>
      </c>
      <c r="AA83">
        <v>160399.86120000001</v>
      </c>
      <c r="AB83">
        <v>165683.60699999999</v>
      </c>
      <c r="AC83">
        <v>171181.37820000001</v>
      </c>
      <c r="AD83">
        <v>176898.54560000001</v>
      </c>
      <c r="AE83">
        <v>182798.7452</v>
      </c>
      <c r="AF83">
        <v>188911.2353</v>
      </c>
      <c r="AG83">
        <v>195249.96189999999</v>
      </c>
      <c r="AH83">
        <v>201812.60490000001</v>
      </c>
      <c r="AI83">
        <v>208589.76360000001</v>
      </c>
      <c r="AJ83">
        <v>215571.8443</v>
      </c>
      <c r="AK83">
        <v>222753.2193</v>
      </c>
      <c r="AL83">
        <v>230134.4264</v>
      </c>
      <c r="AM83">
        <v>237723.28039999999</v>
      </c>
      <c r="AN83">
        <v>245535.54829999999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12014.12422</v>
      </c>
      <c r="E84">
        <v>12355.33403</v>
      </c>
      <c r="F84">
        <v>12715.725979999999</v>
      </c>
      <c r="G84">
        <v>13093.49459</v>
      </c>
      <c r="H84">
        <v>13492.572029999999</v>
      </c>
      <c r="I84">
        <v>13891.60125</v>
      </c>
      <c r="J84">
        <v>14281.18146</v>
      </c>
      <c r="K84">
        <v>14660.57314</v>
      </c>
      <c r="L84">
        <v>15031.335940000001</v>
      </c>
      <c r="M84">
        <v>15394.557430000001</v>
      </c>
      <c r="N84">
        <v>15750.094730000001</v>
      </c>
      <c r="O84">
        <v>16096.46299</v>
      </c>
      <c r="P84">
        <v>16455.548770000001</v>
      </c>
      <c r="Q84">
        <v>16830.023270000002</v>
      </c>
      <c r="R84">
        <v>17219.672979999999</v>
      </c>
      <c r="S84">
        <v>17623.990310000001</v>
      </c>
      <c r="T84">
        <v>18042.314590000002</v>
      </c>
      <c r="U84">
        <v>18470.968939999999</v>
      </c>
      <c r="V84">
        <v>18911.967400000001</v>
      </c>
      <c r="W84">
        <v>19366.468339999999</v>
      </c>
      <c r="X84">
        <v>19834.526999999998</v>
      </c>
      <c r="Y84">
        <v>20315.746609999998</v>
      </c>
      <c r="Z84">
        <v>20809.62904</v>
      </c>
      <c r="AA84">
        <v>21315.699820000002</v>
      </c>
      <c r="AB84">
        <v>21833.5478</v>
      </c>
      <c r="AC84">
        <v>22362.844860000001</v>
      </c>
      <c r="AD84">
        <v>22903.36851</v>
      </c>
      <c r="AE84">
        <v>23462.992969999999</v>
      </c>
      <c r="AF84">
        <v>24049.76972</v>
      </c>
      <c r="AG84">
        <v>24666.404399999999</v>
      </c>
      <c r="AH84">
        <v>25312.566879999998</v>
      </c>
      <c r="AI84">
        <v>25986.956289999998</v>
      </c>
      <c r="AJ84">
        <v>26688.376240000001</v>
      </c>
      <c r="AK84">
        <v>27416.20335</v>
      </c>
      <c r="AL84">
        <v>28170.565750000002</v>
      </c>
      <c r="AM84">
        <v>28952.403330000001</v>
      </c>
      <c r="AN84">
        <v>29763.497650000001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1730118.182</v>
      </c>
      <c r="E85">
        <v>1780901.6359999999</v>
      </c>
      <c r="F85">
        <v>1832848.531</v>
      </c>
      <c r="G85">
        <v>1885573.703</v>
      </c>
      <c r="H85">
        <v>1939112.73</v>
      </c>
      <c r="I85">
        <v>1993388.6510000001</v>
      </c>
      <c r="J85">
        <v>2048446.8570000001</v>
      </c>
      <c r="K85">
        <v>2104422.5159999998</v>
      </c>
      <c r="L85">
        <v>2161468.2680000002</v>
      </c>
      <c r="M85">
        <v>2219725.5780000002</v>
      </c>
      <c r="N85">
        <v>2279318.7030000002</v>
      </c>
      <c r="O85">
        <v>2340355.1519999998</v>
      </c>
      <c r="P85">
        <v>2403356.0660000001</v>
      </c>
      <c r="Q85">
        <v>2468407.983</v>
      </c>
      <c r="R85">
        <v>2535526.3939999999</v>
      </c>
      <c r="S85">
        <v>2604731.838</v>
      </c>
      <c r="T85">
        <v>2676060.2069999999</v>
      </c>
      <c r="U85">
        <v>2749502.372</v>
      </c>
      <c r="V85">
        <v>2825225.179</v>
      </c>
      <c r="W85">
        <v>2903305.0720000002</v>
      </c>
      <c r="X85">
        <v>2983763.62</v>
      </c>
      <c r="Y85">
        <v>3066605.3139999998</v>
      </c>
      <c r="Z85">
        <v>3151830.5359999998</v>
      </c>
      <c r="AA85">
        <v>3239438.9840000002</v>
      </c>
      <c r="AB85">
        <v>3329431.6680000001</v>
      </c>
      <c r="AC85">
        <v>3421813.8960000002</v>
      </c>
      <c r="AD85">
        <v>3516599.6949999998</v>
      </c>
      <c r="AE85">
        <v>3614139.5639999998</v>
      </c>
      <c r="AF85">
        <v>3714413.5950000002</v>
      </c>
      <c r="AG85">
        <v>3817330.605</v>
      </c>
      <c r="AH85">
        <v>3922822.2560000001</v>
      </c>
      <c r="AI85">
        <v>4030876.08</v>
      </c>
      <c r="AJ85">
        <v>4141552.3539999998</v>
      </c>
      <c r="AK85">
        <v>4254992.4560000002</v>
      </c>
      <c r="AL85">
        <v>4371425.8030000003</v>
      </c>
      <c r="AM85">
        <v>4491178.0779999997</v>
      </c>
      <c r="AN85">
        <v>4614681.7829999998</v>
      </c>
    </row>
    <row r="86" spans="1:40" x14ac:dyDescent="0.25">
      <c r="A86" s="7" t="s">
        <v>236</v>
      </c>
      <c r="B86" t="s">
        <v>338</v>
      </c>
      <c r="C86">
        <v>358724.9657</v>
      </c>
      <c r="D86">
        <v>369053.42190000002</v>
      </c>
      <c r="E86">
        <v>379116.56189999997</v>
      </c>
      <c r="F86">
        <v>388853.89640000003</v>
      </c>
      <c r="G86">
        <v>398723.56390000001</v>
      </c>
      <c r="H86">
        <v>409179.72149999999</v>
      </c>
      <c r="I86">
        <v>420357.40960000001</v>
      </c>
      <c r="J86">
        <v>432257.64689999999</v>
      </c>
      <c r="K86">
        <v>444888.0649</v>
      </c>
      <c r="L86">
        <v>458272.58159999998</v>
      </c>
      <c r="M86">
        <v>472437.49800000002</v>
      </c>
      <c r="N86">
        <v>487397.97560000001</v>
      </c>
      <c r="O86">
        <v>503148.73670000001</v>
      </c>
      <c r="P86">
        <v>519674.52590000001</v>
      </c>
      <c r="Q86">
        <v>536773.79180000001</v>
      </c>
      <c r="R86">
        <v>554375.51470000006</v>
      </c>
      <c r="S86">
        <v>572477.22389999998</v>
      </c>
      <c r="T86">
        <v>591102.29379999998</v>
      </c>
      <c r="U86">
        <v>610186.72519999999</v>
      </c>
      <c r="V86">
        <v>629719.47349999996</v>
      </c>
      <c r="W86">
        <v>649714.37580000004</v>
      </c>
      <c r="X86">
        <v>670193.80599999998</v>
      </c>
      <c r="Y86">
        <v>691179.16720000003</v>
      </c>
      <c r="Z86">
        <v>712687.47950000002</v>
      </c>
      <c r="AA86">
        <v>734731.62749999994</v>
      </c>
      <c r="AB86">
        <v>757322.24470000004</v>
      </c>
      <c r="AC86">
        <v>780470.1727</v>
      </c>
      <c r="AD86">
        <v>804189.01060000004</v>
      </c>
      <c r="AE86">
        <v>828496.09550000005</v>
      </c>
      <c r="AF86">
        <v>853123.86250000005</v>
      </c>
      <c r="AG86">
        <v>877950.23149999999</v>
      </c>
      <c r="AH86">
        <v>902993.46829999995</v>
      </c>
      <c r="AI86">
        <v>928339.54720000003</v>
      </c>
      <c r="AJ86">
        <v>954106.34550000005</v>
      </c>
      <c r="AK86">
        <v>980429.92520000006</v>
      </c>
      <c r="AL86">
        <v>1007463.303</v>
      </c>
      <c r="AM86">
        <v>1035381.398</v>
      </c>
      <c r="AN86">
        <v>1064388.3970000001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16199.402389999999</v>
      </c>
      <c r="E87">
        <v>16540.383679999999</v>
      </c>
      <c r="F87">
        <v>16893.271189999999</v>
      </c>
      <c r="G87">
        <v>17343.639279999999</v>
      </c>
      <c r="H87">
        <v>17865.75964</v>
      </c>
      <c r="I87">
        <v>18432.95552</v>
      </c>
      <c r="J87">
        <v>19039.34347</v>
      </c>
      <c r="K87">
        <v>19692.227159999999</v>
      </c>
      <c r="L87">
        <v>20403.992999999999</v>
      </c>
      <c r="M87">
        <v>21188.280859999999</v>
      </c>
      <c r="N87">
        <v>22058.63019</v>
      </c>
      <c r="O87">
        <v>23028.00128</v>
      </c>
      <c r="P87">
        <v>23977.660250000001</v>
      </c>
      <c r="Q87">
        <v>24937.293320000001</v>
      </c>
      <c r="R87">
        <v>25924.621070000001</v>
      </c>
      <c r="S87">
        <v>26948.98244</v>
      </c>
      <c r="T87">
        <v>28014.744200000001</v>
      </c>
      <c r="U87">
        <v>29126.894769999999</v>
      </c>
      <c r="V87">
        <v>30284.927619999999</v>
      </c>
      <c r="W87">
        <v>31489.298760000001</v>
      </c>
      <c r="X87">
        <v>32740.600490000001</v>
      </c>
      <c r="Y87">
        <v>34039.49452</v>
      </c>
      <c r="Z87">
        <v>35386.63927</v>
      </c>
      <c r="AA87">
        <v>36782.595459999997</v>
      </c>
      <c r="AB87">
        <v>38227.763229999997</v>
      </c>
      <c r="AC87">
        <v>39722.365940000003</v>
      </c>
      <c r="AD87">
        <v>41266.473689999999</v>
      </c>
      <c r="AE87">
        <v>42626.61391</v>
      </c>
      <c r="AF87">
        <v>43880.812400000003</v>
      </c>
      <c r="AG87">
        <v>45070.32965</v>
      </c>
      <c r="AH87">
        <v>46211.932240000002</v>
      </c>
      <c r="AI87">
        <v>47311.00245</v>
      </c>
      <c r="AJ87">
        <v>48368.551180000002</v>
      </c>
      <c r="AK87">
        <v>49384.468180000003</v>
      </c>
      <c r="AL87">
        <v>50358.905489999997</v>
      </c>
      <c r="AM87">
        <v>51292.820419999996</v>
      </c>
      <c r="AN87">
        <v>52188.174980000003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53171.054470000003</v>
      </c>
      <c r="E88">
        <v>54460.059860000001</v>
      </c>
      <c r="F88">
        <v>55734.730150000003</v>
      </c>
      <c r="G88">
        <v>57230.576730000001</v>
      </c>
      <c r="H88">
        <v>59278.171840000003</v>
      </c>
      <c r="I88">
        <v>61425.835709999999</v>
      </c>
      <c r="J88">
        <v>63528.589110000001</v>
      </c>
      <c r="K88">
        <v>65587.388290000003</v>
      </c>
      <c r="L88">
        <v>67625.859599999996</v>
      </c>
      <c r="M88">
        <v>69651.620120000007</v>
      </c>
      <c r="N88">
        <v>71649.103419999999</v>
      </c>
      <c r="O88">
        <v>73579.219500000007</v>
      </c>
      <c r="P88">
        <v>75733.714439999996</v>
      </c>
      <c r="Q88">
        <v>78016.688670000003</v>
      </c>
      <c r="R88">
        <v>80373.545989999999</v>
      </c>
      <c r="S88">
        <v>82786.419980000006</v>
      </c>
      <c r="T88">
        <v>85249.934999999998</v>
      </c>
      <c r="U88">
        <v>87675.591950000002</v>
      </c>
      <c r="V88">
        <v>90132.234920000003</v>
      </c>
      <c r="W88">
        <v>92654.151429999998</v>
      </c>
      <c r="X88">
        <v>95249.466620000007</v>
      </c>
      <c r="Y88">
        <v>97915.959990000003</v>
      </c>
      <c r="Z88">
        <v>100648.2176</v>
      </c>
      <c r="AA88">
        <v>103440.24559999999</v>
      </c>
      <c r="AB88">
        <v>106286.3357</v>
      </c>
      <c r="AC88">
        <v>109181.3602</v>
      </c>
      <c r="AD88">
        <v>112120.92939999999</v>
      </c>
      <c r="AE88">
        <v>115090.31849999999</v>
      </c>
      <c r="AF88">
        <v>118087.9783</v>
      </c>
      <c r="AG88">
        <v>121098.2117</v>
      </c>
      <c r="AH88">
        <v>124115.61870000001</v>
      </c>
      <c r="AI88">
        <v>127140.0297</v>
      </c>
      <c r="AJ88">
        <v>130173.34179999999</v>
      </c>
      <c r="AK88">
        <v>133218.72750000001</v>
      </c>
      <c r="AL88">
        <v>136280.77369999999</v>
      </c>
      <c r="AM88">
        <v>139365.81479999999</v>
      </c>
      <c r="AN88">
        <v>142482.32879999999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11092.052739999999</v>
      </c>
      <c r="E89">
        <v>11361.47514</v>
      </c>
      <c r="F89">
        <v>11558.039650000001</v>
      </c>
      <c r="G89">
        <v>11673.56286</v>
      </c>
      <c r="H89">
        <v>12304.47968</v>
      </c>
      <c r="I89">
        <v>12828.17347</v>
      </c>
      <c r="J89">
        <v>13156.99495</v>
      </c>
      <c r="K89">
        <v>13331.41612</v>
      </c>
      <c r="L89">
        <v>13387.573119999999</v>
      </c>
      <c r="M89">
        <v>13332.377500000001</v>
      </c>
      <c r="N89">
        <v>13145.615820000001</v>
      </c>
      <c r="O89">
        <v>12784.83461</v>
      </c>
      <c r="P89">
        <v>12812.32215</v>
      </c>
      <c r="Q89">
        <v>12941.89921</v>
      </c>
      <c r="R89">
        <v>13068.429459999999</v>
      </c>
      <c r="S89">
        <v>13154.21256</v>
      </c>
      <c r="T89">
        <v>13183.56855</v>
      </c>
      <c r="U89">
        <v>13218.71528</v>
      </c>
      <c r="V89">
        <v>13295.67182</v>
      </c>
      <c r="W89">
        <v>13424.73655</v>
      </c>
      <c r="X89">
        <v>13601.752479999999</v>
      </c>
      <c r="Y89">
        <v>13816.52174</v>
      </c>
      <c r="Z89">
        <v>14057.120220000001</v>
      </c>
      <c r="AA89">
        <v>14311.741260000001</v>
      </c>
      <c r="AB89">
        <v>14569.333619999999</v>
      </c>
      <c r="AC89">
        <v>14819.731900000001</v>
      </c>
      <c r="AD89">
        <v>15053.618210000001</v>
      </c>
      <c r="AE89">
        <v>15643.46067</v>
      </c>
      <c r="AF89">
        <v>16298.35895</v>
      </c>
      <c r="AG89">
        <v>16950.969550000002</v>
      </c>
      <c r="AH89">
        <v>17602.09389</v>
      </c>
      <c r="AI89">
        <v>18265.10212</v>
      </c>
      <c r="AJ89">
        <v>18952.32862</v>
      </c>
      <c r="AK89">
        <v>19673.24669</v>
      </c>
      <c r="AL89">
        <v>20435.27893</v>
      </c>
      <c r="AM89">
        <v>21244.778129999999</v>
      </c>
      <c r="AN89">
        <v>22107.736150000001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1004.121637</v>
      </c>
      <c r="E90">
        <v>1334.8444050000001</v>
      </c>
      <c r="F90">
        <v>1771.4604200000001</v>
      </c>
      <c r="G90">
        <v>2347.7266089999998</v>
      </c>
      <c r="H90">
        <v>3144.9738710000001</v>
      </c>
      <c r="I90">
        <v>4087.0044389999998</v>
      </c>
      <c r="J90">
        <v>5240.3430520000002</v>
      </c>
      <c r="K90">
        <v>6677.863515</v>
      </c>
      <c r="L90">
        <v>8473.0313399999995</v>
      </c>
      <c r="M90">
        <v>10692.386759999999</v>
      </c>
      <c r="N90">
        <v>13378.597009999999</v>
      </c>
      <c r="O90">
        <v>16516.87299</v>
      </c>
      <c r="P90">
        <v>19880.543659999999</v>
      </c>
      <c r="Q90">
        <v>23827.596959999999</v>
      </c>
      <c r="R90">
        <v>28405.725320000001</v>
      </c>
      <c r="S90">
        <v>33668.852290000003</v>
      </c>
      <c r="T90">
        <v>39668.492660000004</v>
      </c>
      <c r="U90">
        <v>43384.764470000002</v>
      </c>
      <c r="V90">
        <v>47458.266889999999</v>
      </c>
      <c r="W90">
        <v>51928.525739999997</v>
      </c>
      <c r="X90">
        <v>56797.986440000001</v>
      </c>
      <c r="Y90">
        <v>62048.412779999999</v>
      </c>
      <c r="Z90">
        <v>67648.4277</v>
      </c>
      <c r="AA90">
        <v>73556.907990000007</v>
      </c>
      <c r="AB90">
        <v>79724.493619999994</v>
      </c>
      <c r="AC90">
        <v>86094.358600000007</v>
      </c>
      <c r="AD90">
        <v>92602.840360000002</v>
      </c>
      <c r="AE90">
        <v>95219.643150000004</v>
      </c>
      <c r="AF90">
        <v>96640.319220000005</v>
      </c>
      <c r="AG90">
        <v>97232.570850000004</v>
      </c>
      <c r="AH90">
        <v>97217.184720000005</v>
      </c>
      <c r="AI90">
        <v>96732.126489999995</v>
      </c>
      <c r="AJ90">
        <v>95867.757240000006</v>
      </c>
      <c r="AK90">
        <v>94688.9614</v>
      </c>
      <c r="AL90">
        <v>93247.046109999996</v>
      </c>
      <c r="AM90">
        <v>91585.585630000001</v>
      </c>
      <c r="AN90">
        <v>89743.272979999994</v>
      </c>
    </row>
    <row r="91" spans="1:40" x14ac:dyDescent="0.25">
      <c r="A91" s="31" t="s">
        <v>442</v>
      </c>
      <c r="B91" t="s">
        <v>343</v>
      </c>
      <c r="C91">
        <v>638.72549079999999</v>
      </c>
      <c r="D91">
        <v>642.06221670000002</v>
      </c>
      <c r="E91">
        <v>635.9371625</v>
      </c>
      <c r="F91">
        <v>623.1215502</v>
      </c>
      <c r="G91">
        <v>604.89013629999999</v>
      </c>
      <c r="H91">
        <v>670.62911269999995</v>
      </c>
      <c r="I91">
        <v>760.00940519999995</v>
      </c>
      <c r="J91">
        <v>858.90428680000002</v>
      </c>
      <c r="K91">
        <v>966.27558020000004</v>
      </c>
      <c r="L91">
        <v>1083.447109</v>
      </c>
      <c r="M91">
        <v>1210.6001349999999</v>
      </c>
      <c r="N91">
        <v>1345.190212</v>
      </c>
      <c r="O91">
        <v>1480.4479449999999</v>
      </c>
      <c r="P91">
        <v>1549.0951010000001</v>
      </c>
      <c r="Q91">
        <v>1589.453123</v>
      </c>
      <c r="R91">
        <v>1614.4138829999999</v>
      </c>
      <c r="S91">
        <v>1627.2951640000001</v>
      </c>
      <c r="T91">
        <v>1628.667293</v>
      </c>
      <c r="U91">
        <v>1652.3501630000001</v>
      </c>
      <c r="V91">
        <v>1686.6221599999999</v>
      </c>
      <c r="W91">
        <v>1727.452035</v>
      </c>
      <c r="X91">
        <v>1772.7297209999999</v>
      </c>
      <c r="Y91">
        <v>1820.6134910000001</v>
      </c>
      <c r="Z91">
        <v>1869.279593</v>
      </c>
      <c r="AA91">
        <v>1916.9443719999999</v>
      </c>
      <c r="AB91">
        <v>1961.9090169999999</v>
      </c>
      <c r="AC91">
        <v>2002.5897259999999</v>
      </c>
      <c r="AD91">
        <v>2037.538178</v>
      </c>
      <c r="AE91">
        <v>2115.0824160000002</v>
      </c>
      <c r="AF91">
        <v>2194.2494980000001</v>
      </c>
      <c r="AG91">
        <v>2265.623145</v>
      </c>
      <c r="AH91">
        <v>2328.8675320000002</v>
      </c>
      <c r="AI91">
        <v>2385.3222700000001</v>
      </c>
      <c r="AJ91">
        <v>2436.1791050000002</v>
      </c>
      <c r="AK91">
        <v>2482.2380109999999</v>
      </c>
      <c r="AL91">
        <v>2524.0156350000002</v>
      </c>
      <c r="AM91">
        <v>2561.8731809999999</v>
      </c>
      <c r="AN91">
        <v>2596.1040360000002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9.2786018329999997</v>
      </c>
      <c r="E92">
        <v>19.787583309999999</v>
      </c>
      <c r="F92">
        <v>42.490637100000001</v>
      </c>
      <c r="G92">
        <v>91.794391259999998</v>
      </c>
      <c r="H92">
        <v>185.79317330000001</v>
      </c>
      <c r="I92">
        <v>366.13106720000002</v>
      </c>
      <c r="J92">
        <v>712.20772539999996</v>
      </c>
      <c r="K92">
        <v>1375.1414319999999</v>
      </c>
      <c r="L92">
        <v>2638.3507789999999</v>
      </c>
      <c r="M92">
        <v>5023.3310119999996</v>
      </c>
      <c r="N92">
        <v>9463.2485340000003</v>
      </c>
      <c r="O92">
        <v>17558.030449999998</v>
      </c>
      <c r="P92">
        <v>17617.876769999999</v>
      </c>
      <c r="Q92">
        <v>17402.089889999999</v>
      </c>
      <c r="R92">
        <v>16957.731889999999</v>
      </c>
      <c r="S92">
        <v>16325.952160000001</v>
      </c>
      <c r="T92">
        <v>15543.252490000001</v>
      </c>
      <c r="U92">
        <v>18576.158200000002</v>
      </c>
      <c r="V92">
        <v>22302.2353</v>
      </c>
      <c r="W92">
        <v>26882.00995</v>
      </c>
      <c r="X92">
        <v>32490.78946</v>
      </c>
      <c r="Y92">
        <v>39325.147510000003</v>
      </c>
      <c r="Z92">
        <v>47606.935590000001</v>
      </c>
      <c r="AA92">
        <v>57585.84117</v>
      </c>
      <c r="AB92">
        <v>69540.908689999997</v>
      </c>
      <c r="AC92">
        <v>83781.180739999996</v>
      </c>
      <c r="AD92">
        <v>100645.51979999999</v>
      </c>
      <c r="AE92">
        <v>104060.0577</v>
      </c>
      <c r="AF92">
        <v>106016.84600000001</v>
      </c>
      <c r="AG92">
        <v>106930.9849</v>
      </c>
      <c r="AH92">
        <v>107060.9335</v>
      </c>
      <c r="AI92">
        <v>106574.795</v>
      </c>
      <c r="AJ92">
        <v>105587.5573</v>
      </c>
      <c r="AK92">
        <v>104185.01519999999</v>
      </c>
      <c r="AL92">
        <v>102436.7764</v>
      </c>
      <c r="AM92">
        <v>100402.6903</v>
      </c>
      <c r="AN92">
        <v>98136.002479999996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354.70703739999999</v>
      </c>
      <c r="E93">
        <v>460.98772689999998</v>
      </c>
      <c r="F93">
        <v>609.79310880000003</v>
      </c>
      <c r="G93">
        <v>812.31665339999995</v>
      </c>
      <c r="H93">
        <v>1002.4423829999999</v>
      </c>
      <c r="I93">
        <v>1178.6040829999999</v>
      </c>
      <c r="J93">
        <v>1348.906749</v>
      </c>
      <c r="K93">
        <v>1520.9005770000001</v>
      </c>
      <c r="L93">
        <v>1698.2575670000001</v>
      </c>
      <c r="M93">
        <v>1879.9703440000001</v>
      </c>
      <c r="N93">
        <v>2059.7951910000002</v>
      </c>
      <c r="O93">
        <v>2225.1146389999999</v>
      </c>
      <c r="P93">
        <v>2332.5571479999999</v>
      </c>
      <c r="Q93">
        <v>2409.7043669999998</v>
      </c>
      <c r="R93">
        <v>2464.1910370000001</v>
      </c>
      <c r="S93">
        <v>2497.2079359999998</v>
      </c>
      <c r="T93">
        <v>2508.491575</v>
      </c>
      <c r="U93">
        <v>2548.2655749999999</v>
      </c>
      <c r="V93">
        <v>2599.8797410000002</v>
      </c>
      <c r="W93">
        <v>2657.5888100000002</v>
      </c>
      <c r="X93">
        <v>2718.2847379999998</v>
      </c>
      <c r="Y93">
        <v>2779.1871379999998</v>
      </c>
      <c r="Z93">
        <v>2837.5548079999999</v>
      </c>
      <c r="AA93">
        <v>2890.7696959999998</v>
      </c>
      <c r="AB93">
        <v>2936.4335569999998</v>
      </c>
      <c r="AC93">
        <v>2972.428414</v>
      </c>
      <c r="AD93">
        <v>2996.9517500000002</v>
      </c>
      <c r="AE93">
        <v>1873.220276</v>
      </c>
      <c r="AF93">
        <v>973.48556189999999</v>
      </c>
      <c r="AG93">
        <v>465.650126</v>
      </c>
      <c r="AH93">
        <v>211.82575829999999</v>
      </c>
      <c r="AI93">
        <v>92.710670669999999</v>
      </c>
      <c r="AJ93">
        <v>39.263279689999997</v>
      </c>
      <c r="AK93">
        <v>16.177342920000001</v>
      </c>
      <c r="AL93">
        <v>6.5403008219999998</v>
      </c>
      <c r="AM93">
        <v>2.6340753650000002</v>
      </c>
      <c r="AN93">
        <v>1.083705132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549.57530499999996</v>
      </c>
      <c r="E94">
        <v>591.11839950000001</v>
      </c>
      <c r="F94">
        <v>634.19526910000002</v>
      </c>
      <c r="G94">
        <v>677.287059</v>
      </c>
      <c r="H94">
        <v>735.13737719999995</v>
      </c>
      <c r="I94">
        <v>783.45433360000004</v>
      </c>
      <c r="J94">
        <v>820.39369239999996</v>
      </c>
      <c r="K94">
        <v>849.07342889999995</v>
      </c>
      <c r="L94">
        <v>871.5898158</v>
      </c>
      <c r="M94">
        <v>887.96559179999997</v>
      </c>
      <c r="N94">
        <v>896.29279369999995</v>
      </c>
      <c r="O94">
        <v>892.91793959999995</v>
      </c>
      <c r="P94">
        <v>890.41918209999994</v>
      </c>
      <c r="Q94">
        <v>885.69993480000005</v>
      </c>
      <c r="R94">
        <v>877.01318230000004</v>
      </c>
      <c r="S94">
        <v>863.63915420000001</v>
      </c>
      <c r="T94">
        <v>845.34160180000003</v>
      </c>
      <c r="U94">
        <v>789.4244784</v>
      </c>
      <c r="V94">
        <v>725.62065680000001</v>
      </c>
      <c r="W94">
        <v>663.30730730000005</v>
      </c>
      <c r="X94">
        <v>604.56403060000002</v>
      </c>
      <c r="Y94">
        <v>549.47086530000001</v>
      </c>
      <c r="Z94">
        <v>497.70322179999999</v>
      </c>
      <c r="AA94">
        <v>448.96605520000003</v>
      </c>
      <c r="AB94">
        <v>403.07851190000002</v>
      </c>
      <c r="AC94">
        <v>359.9604698</v>
      </c>
      <c r="AD94">
        <v>319.59816169999999</v>
      </c>
      <c r="AE94">
        <v>268.27103019999998</v>
      </c>
      <c r="AF94">
        <v>218.47193100000001</v>
      </c>
      <c r="AG94">
        <v>174.61343350000001</v>
      </c>
      <c r="AH94">
        <v>137.66345569999999</v>
      </c>
      <c r="AI94">
        <v>107.318403</v>
      </c>
      <c r="AJ94">
        <v>82.831375719999997</v>
      </c>
      <c r="AK94">
        <v>63.342951229999997</v>
      </c>
      <c r="AL94">
        <v>48.016842519999997</v>
      </c>
      <c r="AM94">
        <v>36.094506490000001</v>
      </c>
      <c r="AN94">
        <v>26.914270779999999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0.81272896419999996</v>
      </c>
      <c r="E95">
        <v>4.6308446009999997</v>
      </c>
      <c r="F95">
        <v>31.422654990000002</v>
      </c>
      <c r="G95">
        <v>225.30390879999999</v>
      </c>
      <c r="H95">
        <v>526.82352030000004</v>
      </c>
      <c r="I95">
        <v>819.67097879999994</v>
      </c>
      <c r="J95">
        <v>1098.0289849999999</v>
      </c>
      <c r="K95">
        <v>1381.553856</v>
      </c>
      <c r="L95">
        <v>1683.2432659999999</v>
      </c>
      <c r="M95">
        <v>2006.9499020000001</v>
      </c>
      <c r="N95">
        <v>2347.8480789999999</v>
      </c>
      <c r="O95">
        <v>2690.965565</v>
      </c>
      <c r="P95">
        <v>2867.265985</v>
      </c>
      <c r="Q95">
        <v>2959.4901020000002</v>
      </c>
      <c r="R95">
        <v>3000.1523900000002</v>
      </c>
      <c r="S95">
        <v>3000.6490979999999</v>
      </c>
      <c r="T95">
        <v>2966.0674199999999</v>
      </c>
      <c r="U95">
        <v>2810.5568880000001</v>
      </c>
      <c r="V95">
        <v>2620.6616239999998</v>
      </c>
      <c r="W95">
        <v>2426.3514100000002</v>
      </c>
      <c r="X95">
        <v>2236.1504329999998</v>
      </c>
      <c r="Y95">
        <v>2052.1186349999998</v>
      </c>
      <c r="Z95">
        <v>1874.667643</v>
      </c>
      <c r="AA95">
        <v>1704.000325</v>
      </c>
      <c r="AB95">
        <v>1540.458725</v>
      </c>
      <c r="AC95">
        <v>1384.5350089999999</v>
      </c>
      <c r="AD95">
        <v>1236.7953190000001</v>
      </c>
      <c r="AE95">
        <v>1161.1621459999999</v>
      </c>
      <c r="AF95">
        <v>1099.8757250000001</v>
      </c>
      <c r="AG95">
        <v>1039.823838</v>
      </c>
      <c r="AH95">
        <v>979.5272453</v>
      </c>
      <c r="AI95">
        <v>919.76992849999999</v>
      </c>
      <c r="AJ95">
        <v>861.42598520000001</v>
      </c>
      <c r="AK95">
        <v>805.10210459999996</v>
      </c>
      <c r="AL95">
        <v>751.17085589999999</v>
      </c>
      <c r="AM95">
        <v>699.84693719999996</v>
      </c>
      <c r="AN95">
        <v>651.24305879999997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2590.1827109999999</v>
      </c>
      <c r="E96">
        <v>2527.4699230000001</v>
      </c>
      <c r="F96">
        <v>2436.1705080000002</v>
      </c>
      <c r="G96">
        <v>2323.8815800000002</v>
      </c>
      <c r="H96">
        <v>2381.1136759999999</v>
      </c>
      <c r="I96">
        <v>2435.309859</v>
      </c>
      <c r="J96">
        <v>2456.6557330000001</v>
      </c>
      <c r="K96">
        <v>2449.9180390000001</v>
      </c>
      <c r="L96">
        <v>2421.671257</v>
      </c>
      <c r="M96">
        <v>2373.8119919999999</v>
      </c>
      <c r="N96">
        <v>2303.6673900000001</v>
      </c>
      <c r="O96">
        <v>2205.0041310000001</v>
      </c>
      <c r="P96">
        <v>2148.9249530000002</v>
      </c>
      <c r="Q96">
        <v>2101.5177090000002</v>
      </c>
      <c r="R96">
        <v>2050.5033790000002</v>
      </c>
      <c r="S96">
        <v>1992.0605029999999</v>
      </c>
      <c r="T96">
        <v>1925.21533</v>
      </c>
      <c r="U96">
        <v>1888.849561</v>
      </c>
      <c r="V96">
        <v>1867.009978</v>
      </c>
      <c r="W96">
        <v>1854.1301900000001</v>
      </c>
      <c r="X96">
        <v>1847.3600819999999</v>
      </c>
      <c r="Y96">
        <v>1844.4699869999999</v>
      </c>
      <c r="Z96">
        <v>1843.5038999999999</v>
      </c>
      <c r="AA96">
        <v>1842.752391</v>
      </c>
      <c r="AB96">
        <v>1840.750528</v>
      </c>
      <c r="AC96">
        <v>1836.2625989999999</v>
      </c>
      <c r="AD96">
        <v>1828.2609110000001</v>
      </c>
      <c r="AE96">
        <v>1861.078718</v>
      </c>
      <c r="AF96">
        <v>1896.382719</v>
      </c>
      <c r="AG96">
        <v>1926.0201440000001</v>
      </c>
      <c r="AH96">
        <v>1950.1256619999999</v>
      </c>
      <c r="AI96">
        <v>1970.2111620000001</v>
      </c>
      <c r="AJ96">
        <v>1987.552424</v>
      </c>
      <c r="AK96">
        <v>2003.0100870000001</v>
      </c>
      <c r="AL96">
        <v>2017.1479099999999</v>
      </c>
      <c r="AM96">
        <v>2030.3561549999999</v>
      </c>
      <c r="AN96">
        <v>2042.9338379999999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2829.9157500000001</v>
      </c>
      <c r="E97">
        <v>2763.7462249999999</v>
      </c>
      <c r="F97">
        <v>2655.3754709999998</v>
      </c>
      <c r="G97">
        <v>2521.272594</v>
      </c>
      <c r="H97">
        <v>2571.4255020000001</v>
      </c>
      <c r="I97">
        <v>2624.076826</v>
      </c>
      <c r="J97">
        <v>2648.853392</v>
      </c>
      <c r="K97">
        <v>2650.916142</v>
      </c>
      <c r="L97">
        <v>2636.7351680000002</v>
      </c>
      <c r="M97">
        <v>2607.5284579999998</v>
      </c>
      <c r="N97">
        <v>2559.3311589999998</v>
      </c>
      <c r="O97">
        <v>2483.794805</v>
      </c>
      <c r="P97">
        <v>2374.3131060000001</v>
      </c>
      <c r="Q97">
        <v>2250.1205140000002</v>
      </c>
      <c r="R97">
        <v>2116.7664690000001</v>
      </c>
      <c r="S97">
        <v>1976.762567</v>
      </c>
      <c r="T97">
        <v>1832.1456639999999</v>
      </c>
      <c r="U97">
        <v>1739.7027599999999</v>
      </c>
      <c r="V97">
        <v>1668.037767</v>
      </c>
      <c r="W97">
        <v>1606.8624950000001</v>
      </c>
      <c r="X97">
        <v>1551.9750750000001</v>
      </c>
      <c r="Y97">
        <v>1500.8734199999999</v>
      </c>
      <c r="Z97">
        <v>1451.748781</v>
      </c>
      <c r="AA97">
        <v>1403.2421810000001</v>
      </c>
      <c r="AB97">
        <v>1354.3557920000001</v>
      </c>
      <c r="AC97">
        <v>1304.3932070000001</v>
      </c>
      <c r="AD97">
        <v>1252.9089469999999</v>
      </c>
      <c r="AE97">
        <v>983.0168003</v>
      </c>
      <c r="AF97">
        <v>709.65119149999998</v>
      </c>
      <c r="AG97">
        <v>492.04610129999998</v>
      </c>
      <c r="AH97">
        <v>332.54723189999999</v>
      </c>
      <c r="AI97">
        <v>220.31949299999999</v>
      </c>
      <c r="AJ97">
        <v>143.46869469999999</v>
      </c>
      <c r="AK97">
        <v>91.979495990000004</v>
      </c>
      <c r="AL97">
        <v>58.14112738</v>
      </c>
      <c r="AM97">
        <v>36.29277622</v>
      </c>
      <c r="AN97">
        <v>22.41517082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12496.61493</v>
      </c>
      <c r="E98">
        <v>12999.73329</v>
      </c>
      <c r="F98">
        <v>13344.69636</v>
      </c>
      <c r="G98">
        <v>13587.15281</v>
      </c>
      <c r="H98">
        <v>15002.041789999999</v>
      </c>
      <c r="I98">
        <v>16095.73962</v>
      </c>
      <c r="J98">
        <v>17061.486369999999</v>
      </c>
      <c r="K98">
        <v>17996.320100000001</v>
      </c>
      <c r="L98">
        <v>18924.98201</v>
      </c>
      <c r="M98">
        <v>19821.6708</v>
      </c>
      <c r="N98">
        <v>20617.062310000001</v>
      </c>
      <c r="O98">
        <v>21194.48718</v>
      </c>
      <c r="P98">
        <v>26656.194759999998</v>
      </c>
      <c r="Q98">
        <v>33602.522649999999</v>
      </c>
      <c r="R98">
        <v>42384.260820000003</v>
      </c>
      <c r="S98">
        <v>53442.922890000002</v>
      </c>
      <c r="T98">
        <v>67312.533119999905</v>
      </c>
      <c r="U98">
        <v>63377.64314</v>
      </c>
      <c r="V98">
        <v>59562.308649999999</v>
      </c>
      <c r="W98">
        <v>55878.6368</v>
      </c>
      <c r="X98">
        <v>52298.720699999998</v>
      </c>
      <c r="Y98">
        <v>48794.264089999997</v>
      </c>
      <c r="Z98">
        <v>45348.301070000001</v>
      </c>
      <c r="AA98">
        <v>41956.399380000003</v>
      </c>
      <c r="AB98">
        <v>38624.339370000002</v>
      </c>
      <c r="AC98">
        <v>35365.018300000003</v>
      </c>
      <c r="AD98">
        <v>32195.571650000002</v>
      </c>
      <c r="AE98">
        <v>35908.826489999999</v>
      </c>
      <c r="AF98">
        <v>39699.427580000003</v>
      </c>
      <c r="AG98">
        <v>43680.932370000002</v>
      </c>
      <c r="AH98">
        <v>47938.036650000002</v>
      </c>
      <c r="AI98">
        <v>52539.590329999999</v>
      </c>
      <c r="AJ98">
        <v>57545.817040000002</v>
      </c>
      <c r="AK98">
        <v>63014.026080000003</v>
      </c>
      <c r="AL98">
        <v>69002.355200000005</v>
      </c>
      <c r="AM98">
        <v>75572.112299999906</v>
      </c>
      <c r="AN98">
        <v>82789.449649999995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530.07774099999995</v>
      </c>
      <c r="E99">
        <v>605.27042889999996</v>
      </c>
      <c r="F99">
        <v>693.74682429999996</v>
      </c>
      <c r="G99">
        <v>794.7477619</v>
      </c>
      <c r="H99">
        <v>633.33867720000001</v>
      </c>
      <c r="I99">
        <v>431.37449839999999</v>
      </c>
      <c r="J99">
        <v>272.50378810000001</v>
      </c>
      <c r="K99">
        <v>164.6283918</v>
      </c>
      <c r="L99">
        <v>96.203762670000003</v>
      </c>
      <c r="M99">
        <v>54.56772496</v>
      </c>
      <c r="N99">
        <v>30.036909640000001</v>
      </c>
      <c r="O99">
        <v>16.00969383</v>
      </c>
      <c r="P99">
        <v>11.303658329999999</v>
      </c>
      <c r="Q99">
        <v>8.715278713</v>
      </c>
      <c r="R99">
        <v>6.8738458759999999</v>
      </c>
      <c r="S99">
        <v>5.436580513</v>
      </c>
      <c r="T99">
        <v>4.2852362949999998</v>
      </c>
      <c r="U99">
        <v>3.8459674920000002</v>
      </c>
      <c r="V99">
        <v>3.6271445010000001</v>
      </c>
      <c r="W99">
        <v>3.498986774</v>
      </c>
      <c r="X99">
        <v>3.4226610229999999</v>
      </c>
      <c r="Y99">
        <v>3.3836372749999999</v>
      </c>
      <c r="Z99">
        <v>3.3749647970000001</v>
      </c>
      <c r="AA99">
        <v>3.392636145</v>
      </c>
      <c r="AB99">
        <v>3.4341421649999999</v>
      </c>
      <c r="AC99">
        <v>3.4979251809999998</v>
      </c>
      <c r="AD99">
        <v>3.5831150919999999</v>
      </c>
      <c r="AE99">
        <v>3.6738317409999999</v>
      </c>
      <c r="AF99">
        <v>3.7585904509999999</v>
      </c>
      <c r="AG99">
        <v>3.8433968510000001</v>
      </c>
      <c r="AH99">
        <v>3.9359976219999999</v>
      </c>
      <c r="AI99">
        <v>4.0425301259999999</v>
      </c>
      <c r="AJ99">
        <v>4.1675861159999998</v>
      </c>
      <c r="AK99">
        <v>4.314902322</v>
      </c>
      <c r="AL99">
        <v>4.4879560769999998</v>
      </c>
      <c r="AM99">
        <v>4.6903751949999997</v>
      </c>
      <c r="AN99">
        <v>4.9262243210000003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5856.3210660000004</v>
      </c>
      <c r="E100">
        <v>5559.0779220000004</v>
      </c>
      <c r="F100">
        <v>5178.8186390000001</v>
      </c>
      <c r="G100">
        <v>4760.2231080000001</v>
      </c>
      <c r="H100">
        <v>2806.0813509999998</v>
      </c>
      <c r="I100">
        <v>1365.330972</v>
      </c>
      <c r="J100">
        <v>604.58336559999998</v>
      </c>
      <c r="K100">
        <v>252.85288539999999</v>
      </c>
      <c r="L100">
        <v>101.63667580000001</v>
      </c>
      <c r="M100">
        <v>39.839879500000002</v>
      </c>
      <c r="N100">
        <v>15.56802061</v>
      </c>
      <c r="O100">
        <v>6.2980103879999998</v>
      </c>
      <c r="P100">
        <v>3.892147391</v>
      </c>
      <c r="Q100">
        <v>2.7566024069999999</v>
      </c>
      <c r="R100">
        <v>2.0326459529999998</v>
      </c>
      <c r="S100">
        <v>1.515905284</v>
      </c>
      <c r="T100">
        <v>1.1334412629999999</v>
      </c>
      <c r="U100">
        <v>0.85864120050000003</v>
      </c>
      <c r="V100">
        <v>0.65522758079999999</v>
      </c>
      <c r="W100">
        <v>0.50263075930000001</v>
      </c>
      <c r="X100">
        <v>0.38720000719999997</v>
      </c>
      <c r="Y100">
        <v>0.29930202179999998</v>
      </c>
      <c r="Z100">
        <v>0.2319941569</v>
      </c>
      <c r="AA100">
        <v>0.18021212189999999</v>
      </c>
      <c r="AB100">
        <v>0.14022248279999999</v>
      </c>
      <c r="AC100">
        <v>0.10924526480000001</v>
      </c>
      <c r="AD100">
        <v>8.5191518100000002E-2</v>
      </c>
      <c r="AE100">
        <v>6.7465505499999995E-2</v>
      </c>
      <c r="AF100">
        <v>5.3565440399999997E-2</v>
      </c>
      <c r="AG100">
        <v>4.2527599800000003E-2</v>
      </c>
      <c r="AH100">
        <v>3.3768188900000003E-2</v>
      </c>
      <c r="AI100">
        <v>2.6831505499999998E-2</v>
      </c>
      <c r="AJ100">
        <v>2.1344666200000001E-2</v>
      </c>
      <c r="AK100">
        <v>1.7005309699999999E-2</v>
      </c>
      <c r="AL100">
        <v>1.35716017E-2</v>
      </c>
      <c r="AM100">
        <v>1.08518852E-2</v>
      </c>
      <c r="AN100">
        <v>8.6950275899999995E-3</v>
      </c>
    </row>
    <row r="101" spans="1:40" x14ac:dyDescent="0.25">
      <c r="A101" s="7" t="s">
        <v>234</v>
      </c>
      <c r="B101" t="s">
        <v>353</v>
      </c>
      <c r="C101">
        <v>48859.425999999999</v>
      </c>
      <c r="D101">
        <v>50301.06912</v>
      </c>
      <c r="E101">
        <v>51790.067040000002</v>
      </c>
      <c r="F101">
        <v>53319.621859999999</v>
      </c>
      <c r="G101">
        <v>54872.818489999998</v>
      </c>
      <c r="H101">
        <v>56442.751479999999</v>
      </c>
      <c r="I101">
        <v>58027.917329999997</v>
      </c>
      <c r="J101">
        <v>59630.712099999997</v>
      </c>
      <c r="K101">
        <v>61254.499949999998</v>
      </c>
      <c r="L101">
        <v>62902.858440000004</v>
      </c>
      <c r="M101">
        <v>64579.412040000003</v>
      </c>
      <c r="N101">
        <v>66288.294940000007</v>
      </c>
      <c r="O101">
        <v>68034.849260000003</v>
      </c>
      <c r="P101">
        <v>69827.683720000001</v>
      </c>
      <c r="Q101">
        <v>71671.487299999906</v>
      </c>
      <c r="R101">
        <v>73565.795800000007</v>
      </c>
      <c r="S101">
        <v>75509.535130000004</v>
      </c>
      <c r="T101">
        <v>77502.116769999906</v>
      </c>
      <c r="U101">
        <v>79539.576650000003</v>
      </c>
      <c r="V101">
        <v>81631.172300000006</v>
      </c>
      <c r="W101">
        <v>83780.552530000001</v>
      </c>
      <c r="X101">
        <v>85989.404550000007</v>
      </c>
      <c r="Y101">
        <v>88258.701719999997</v>
      </c>
      <c r="Z101">
        <v>90589.012799999997</v>
      </c>
      <c r="AA101">
        <v>92980.590809999994</v>
      </c>
      <c r="AB101">
        <v>95433.434309999997</v>
      </c>
      <c r="AC101">
        <v>97947.362120000005</v>
      </c>
      <c r="AD101">
        <v>100522.11350000001</v>
      </c>
      <c r="AE101">
        <v>103160.9866</v>
      </c>
      <c r="AF101">
        <v>105875.69439999999</v>
      </c>
      <c r="AG101">
        <v>108667.5113</v>
      </c>
      <c r="AH101">
        <v>111535.0974</v>
      </c>
      <c r="AI101">
        <v>114477.4696</v>
      </c>
      <c r="AJ101">
        <v>117495.0582</v>
      </c>
      <c r="AK101">
        <v>120590.087</v>
      </c>
      <c r="AL101">
        <v>123766.7959</v>
      </c>
      <c r="AM101">
        <v>127031.68369999999</v>
      </c>
      <c r="AN101">
        <v>130393.8174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13.629721139999999</v>
      </c>
      <c r="E102">
        <v>14.023912470000001</v>
      </c>
      <c r="F102">
        <v>14.422779650000001</v>
      </c>
      <c r="G102">
        <v>14.827251649999999</v>
      </c>
      <c r="H102">
        <v>15.23938718</v>
      </c>
      <c r="I102">
        <v>15.659632009999999</v>
      </c>
      <c r="J102">
        <v>16.088318919999999</v>
      </c>
      <c r="K102">
        <v>16.526282179999999</v>
      </c>
      <c r="L102">
        <v>16.974514800000001</v>
      </c>
      <c r="M102">
        <v>17.43384799</v>
      </c>
      <c r="N102">
        <v>17.90487225</v>
      </c>
      <c r="O102">
        <v>18.38803897</v>
      </c>
      <c r="P102">
        <v>18.88355877</v>
      </c>
      <c r="Q102">
        <v>19.39038171</v>
      </c>
      <c r="R102">
        <v>19.907263440000001</v>
      </c>
      <c r="S102">
        <v>20.433142709999998</v>
      </c>
      <c r="T102">
        <v>20.96719452</v>
      </c>
      <c r="U102">
        <v>21.507319150000001</v>
      </c>
      <c r="V102">
        <v>22.055809709999998</v>
      </c>
      <c r="W102">
        <v>22.614848810000002</v>
      </c>
      <c r="X102">
        <v>23.18566938</v>
      </c>
      <c r="Y102">
        <v>23.768812329999999</v>
      </c>
      <c r="Z102">
        <v>24.364379199999998</v>
      </c>
      <c r="AA102">
        <v>24.972199580000002</v>
      </c>
      <c r="AB102">
        <v>25.59194626</v>
      </c>
      <c r="AC102">
        <v>26.223219480000001</v>
      </c>
      <c r="AD102">
        <v>26.86561348</v>
      </c>
      <c r="AE102">
        <v>27.51761291</v>
      </c>
      <c r="AF102">
        <v>28.180125889999999</v>
      </c>
      <c r="AG102">
        <v>28.85403049</v>
      </c>
      <c r="AH102">
        <v>29.540122650000001</v>
      </c>
      <c r="AI102">
        <v>30.239314749999998</v>
      </c>
      <c r="AJ102">
        <v>30.952777999999999</v>
      </c>
      <c r="AK102">
        <v>31.68203389</v>
      </c>
      <c r="AL102">
        <v>32.429038210000002</v>
      </c>
      <c r="AM102">
        <v>33.196273840000003</v>
      </c>
      <c r="AN102">
        <v>33.986853170000003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81544.166370000006</v>
      </c>
      <c r="E103">
        <v>83989.026620000004</v>
      </c>
      <c r="F103">
        <v>86518.957460000005</v>
      </c>
      <c r="G103">
        <v>89087.487909999996</v>
      </c>
      <c r="H103">
        <v>91663.233640000006</v>
      </c>
      <c r="I103">
        <v>94240.941380000004</v>
      </c>
      <c r="J103">
        <v>96827.410780000006</v>
      </c>
      <c r="K103">
        <v>99432.504539999994</v>
      </c>
      <c r="L103">
        <v>102066.1302</v>
      </c>
      <c r="M103">
        <v>104737.85030000001</v>
      </c>
      <c r="N103">
        <v>107457.81540000001</v>
      </c>
      <c r="O103">
        <v>110237.9996</v>
      </c>
      <c r="P103">
        <v>113105.02439999999</v>
      </c>
      <c r="Q103">
        <v>116077.5485</v>
      </c>
      <c r="R103">
        <v>119159.7889</v>
      </c>
      <c r="S103">
        <v>122352.54459999999</v>
      </c>
      <c r="T103">
        <v>125657.4498</v>
      </c>
      <c r="U103">
        <v>129072.63589999999</v>
      </c>
      <c r="V103">
        <v>132600.27410000001</v>
      </c>
      <c r="W103">
        <v>136242.11300000001</v>
      </c>
      <c r="X103">
        <v>139999.91450000001</v>
      </c>
      <c r="Y103">
        <v>143875.2224</v>
      </c>
      <c r="Z103">
        <v>147869.26699999999</v>
      </c>
      <c r="AA103">
        <v>151982.97529999999</v>
      </c>
      <c r="AB103">
        <v>156217.0264</v>
      </c>
      <c r="AC103">
        <v>160571.9319</v>
      </c>
      <c r="AD103">
        <v>165048.15520000001</v>
      </c>
      <c r="AE103">
        <v>169660.33119999999</v>
      </c>
      <c r="AF103">
        <v>174425.03640000001</v>
      </c>
      <c r="AG103">
        <v>179341.94130000001</v>
      </c>
      <c r="AH103">
        <v>184404.11900000001</v>
      </c>
      <c r="AI103">
        <v>189604.14490000001</v>
      </c>
      <c r="AJ103">
        <v>194937.08590000001</v>
      </c>
      <c r="AK103">
        <v>200401.7543</v>
      </c>
      <c r="AL103">
        <v>206001.2372</v>
      </c>
      <c r="AM103">
        <v>211743.234</v>
      </c>
      <c r="AN103">
        <v>217640.44750000001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25883.078130000002</v>
      </c>
      <c r="E104">
        <v>26642.693780000001</v>
      </c>
      <c r="F104">
        <v>27418.588530000001</v>
      </c>
      <c r="G104">
        <v>28208.039130000001</v>
      </c>
      <c r="H104">
        <v>29009.461230000001</v>
      </c>
      <c r="I104">
        <v>29822.065989999999</v>
      </c>
      <c r="J104">
        <v>30646.476419999999</v>
      </c>
      <c r="K104">
        <v>31484.700700000001</v>
      </c>
      <c r="L104">
        <v>32339.08396</v>
      </c>
      <c r="M104">
        <v>33211.789449999997</v>
      </c>
      <c r="N104">
        <v>34104.723890000001</v>
      </c>
      <c r="O104">
        <v>35019.722009999998</v>
      </c>
      <c r="P104">
        <v>35959.490819999999</v>
      </c>
      <c r="Q104">
        <v>36926.532769999998</v>
      </c>
      <c r="R104">
        <v>37920.790979999998</v>
      </c>
      <c r="S104">
        <v>38941.866979999999</v>
      </c>
      <c r="T104">
        <v>39989.804940000002</v>
      </c>
      <c r="U104">
        <v>41058.505089999999</v>
      </c>
      <c r="V104">
        <v>42149.910100000001</v>
      </c>
      <c r="W104">
        <v>43266.193460000002</v>
      </c>
      <c r="X104">
        <v>44408.9715</v>
      </c>
      <c r="Y104">
        <v>45579.24725</v>
      </c>
      <c r="Z104">
        <v>46777.519529999998</v>
      </c>
      <c r="AA104">
        <v>48003.923040000001</v>
      </c>
      <c r="AB104">
        <v>49258.358370000002</v>
      </c>
      <c r="AC104">
        <v>50540.603130000003</v>
      </c>
      <c r="AD104">
        <v>51850.409639999998</v>
      </c>
      <c r="AE104">
        <v>53184.335650000001</v>
      </c>
      <c r="AF104">
        <v>54545.655709999999</v>
      </c>
      <c r="AG104">
        <v>55935.007749999997</v>
      </c>
      <c r="AH104">
        <v>57352.40021</v>
      </c>
      <c r="AI104">
        <v>58798.014940000001</v>
      </c>
      <c r="AJ104">
        <v>60272.6443</v>
      </c>
      <c r="AK104">
        <v>61777.92798</v>
      </c>
      <c r="AL104">
        <v>63316.516190000002</v>
      </c>
      <c r="AM104">
        <v>64892.223879999998</v>
      </c>
      <c r="AN104">
        <v>66510.200599999996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39263.590179999999</v>
      </c>
      <c r="E105">
        <v>40415.727350000001</v>
      </c>
      <c r="F105">
        <v>41600.069040000002</v>
      </c>
      <c r="G105">
        <v>42818.440549999999</v>
      </c>
      <c r="H105">
        <v>44056.092620000003</v>
      </c>
      <c r="I105">
        <v>45306.286500000002</v>
      </c>
      <c r="J105">
        <v>46568.661200000002</v>
      </c>
      <c r="K105">
        <v>47846.508909999997</v>
      </c>
      <c r="L105">
        <v>49144.481789999998</v>
      </c>
      <c r="M105">
        <v>50467.38927</v>
      </c>
      <c r="N105">
        <v>51819.886559999999</v>
      </c>
      <c r="O105">
        <v>53206.588600000003</v>
      </c>
      <c r="P105">
        <v>54626.82763</v>
      </c>
      <c r="Q105">
        <v>56086.450409999998</v>
      </c>
      <c r="R105">
        <v>57587.32245</v>
      </c>
      <c r="S105">
        <v>59129.656150000003</v>
      </c>
      <c r="T105">
        <v>60713.113080000003</v>
      </c>
      <c r="U105">
        <v>62336.754159999997</v>
      </c>
      <c r="V105">
        <v>64002.402860000002</v>
      </c>
      <c r="W105">
        <v>65711.735780000003</v>
      </c>
      <c r="X105">
        <v>67466.000589999996</v>
      </c>
      <c r="Y105">
        <v>69266.009210000004</v>
      </c>
      <c r="Z105">
        <v>71112.178209999998</v>
      </c>
      <c r="AA105">
        <v>73004.594979999994</v>
      </c>
      <c r="AB105">
        <v>74943.100420000002</v>
      </c>
      <c r="AC105">
        <v>76927.382240000006</v>
      </c>
      <c r="AD105">
        <v>78957.078259999995</v>
      </c>
      <c r="AE105">
        <v>81008.442139999999</v>
      </c>
      <c r="AF105">
        <v>83095.325330000007</v>
      </c>
      <c r="AG105">
        <v>85223.103690000004</v>
      </c>
      <c r="AH105">
        <v>87393.014060000001</v>
      </c>
      <c r="AI105">
        <v>89604.874540000004</v>
      </c>
      <c r="AJ105">
        <v>91858.749290000007</v>
      </c>
      <c r="AK105">
        <v>94155.811029999997</v>
      </c>
      <c r="AL105">
        <v>96498.782269999996</v>
      </c>
      <c r="AM105">
        <v>98892.204750000004</v>
      </c>
      <c r="AN105">
        <v>101342.66439999999</v>
      </c>
    </row>
    <row r="106" spans="1:40" x14ac:dyDescent="0.25">
      <c r="A106" s="7" t="s">
        <v>233</v>
      </c>
      <c r="B106" t="s">
        <v>358</v>
      </c>
      <c r="C106">
        <v>7549.8993799999998</v>
      </c>
      <c r="D106">
        <v>7771.6860649999999</v>
      </c>
      <c r="E106">
        <v>7997.921574</v>
      </c>
      <c r="F106">
        <v>8227.55105</v>
      </c>
      <c r="G106">
        <v>8466.9679059999999</v>
      </c>
      <c r="H106">
        <v>8719.8965790000002</v>
      </c>
      <c r="I106">
        <v>8984.8613769999902</v>
      </c>
      <c r="J106">
        <v>9261.2830900000008</v>
      </c>
      <c r="K106">
        <v>9550.4856209999998</v>
      </c>
      <c r="L106">
        <v>9855.2268189999995</v>
      </c>
      <c r="M106">
        <v>10179.86311</v>
      </c>
      <c r="N106">
        <v>10530.69123</v>
      </c>
      <c r="O106">
        <v>10916.62233</v>
      </c>
      <c r="P106">
        <v>11315.788759999999</v>
      </c>
      <c r="Q106">
        <v>11738.13644</v>
      </c>
      <c r="R106">
        <v>12190.74654</v>
      </c>
      <c r="S106">
        <v>12678.970369999999</v>
      </c>
      <c r="T106">
        <v>13208.280430000001</v>
      </c>
      <c r="U106">
        <v>13733.26338</v>
      </c>
      <c r="V106">
        <v>14262.921189999999</v>
      </c>
      <c r="W106">
        <v>14804.74366</v>
      </c>
      <c r="X106">
        <v>15363.21859</v>
      </c>
      <c r="Y106">
        <v>15941.51426</v>
      </c>
      <c r="Z106">
        <v>16542.181270000001</v>
      </c>
      <c r="AA106">
        <v>17167.370490000001</v>
      </c>
      <c r="AB106">
        <v>17818.912560000001</v>
      </c>
      <c r="AC106">
        <v>18498.371360000001</v>
      </c>
      <c r="AD106">
        <v>19207.098979999999</v>
      </c>
      <c r="AE106">
        <v>19881.405729999999</v>
      </c>
      <c r="AF106">
        <v>20535.348150000002</v>
      </c>
      <c r="AG106">
        <v>21177.135409999999</v>
      </c>
      <c r="AH106">
        <v>21809.65021</v>
      </c>
      <c r="AI106">
        <v>22433.946929999998</v>
      </c>
      <c r="AJ106">
        <v>23050.75001</v>
      </c>
      <c r="AK106">
        <v>23661.00707</v>
      </c>
      <c r="AL106">
        <v>24266.14185</v>
      </c>
      <c r="AM106">
        <v>24868.237720000001</v>
      </c>
      <c r="AN106">
        <v>25470.218560000001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10992.35147</v>
      </c>
      <c r="E107">
        <v>11301.653619999999</v>
      </c>
      <c r="F107">
        <v>11609.309160000001</v>
      </c>
      <c r="G107">
        <v>11927.02937</v>
      </c>
      <c r="H107">
        <v>12260.17784</v>
      </c>
      <c r="I107">
        <v>12608.210069999999</v>
      </c>
      <c r="J107">
        <v>12969.94894</v>
      </c>
      <c r="K107">
        <v>13345.71508</v>
      </c>
      <c r="L107">
        <v>13736.640799999999</v>
      </c>
      <c r="M107">
        <v>14144.12895</v>
      </c>
      <c r="N107">
        <v>14569.540940000001</v>
      </c>
      <c r="O107">
        <v>15014.12422</v>
      </c>
      <c r="P107">
        <v>15465.906660000001</v>
      </c>
      <c r="Q107">
        <v>15926.81539</v>
      </c>
      <c r="R107">
        <v>16398.037270000001</v>
      </c>
      <c r="S107">
        <v>16880.368470000001</v>
      </c>
      <c r="T107">
        <v>17374.573899999999</v>
      </c>
      <c r="U107">
        <v>17869.67942</v>
      </c>
      <c r="V107">
        <v>18366.829890000001</v>
      </c>
      <c r="W107">
        <v>18868.260040000001</v>
      </c>
      <c r="X107">
        <v>19375.83426</v>
      </c>
      <c r="Y107">
        <v>19890.82316</v>
      </c>
      <c r="Z107">
        <v>20413.946360000002</v>
      </c>
      <c r="AA107">
        <v>20945.49281</v>
      </c>
      <c r="AB107">
        <v>21485.453300000001</v>
      </c>
      <c r="AC107">
        <v>22033.638879999999</v>
      </c>
      <c r="AD107">
        <v>22589.778320000001</v>
      </c>
      <c r="AE107">
        <v>23132.900460000001</v>
      </c>
      <c r="AF107">
        <v>23664.956910000001</v>
      </c>
      <c r="AG107">
        <v>24188.098010000002</v>
      </c>
      <c r="AH107">
        <v>24704.755369999999</v>
      </c>
      <c r="AI107">
        <v>25217.34146</v>
      </c>
      <c r="AJ107">
        <v>25728.169430000002</v>
      </c>
      <c r="AK107">
        <v>26239.507399999999</v>
      </c>
      <c r="AL107">
        <v>26753.69932</v>
      </c>
      <c r="AM107">
        <v>27273.306479999999</v>
      </c>
      <c r="AN107">
        <v>27801.24224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420994.56</v>
      </c>
      <c r="E108">
        <v>432902.77220000001</v>
      </c>
      <c r="F108">
        <v>444742.5111</v>
      </c>
      <c r="G108">
        <v>456783.37040000001</v>
      </c>
      <c r="H108">
        <v>469309.6384</v>
      </c>
      <c r="I108">
        <v>482379.33</v>
      </c>
      <c r="J108">
        <v>495976.80339999998</v>
      </c>
      <c r="K108">
        <v>510103.05910000001</v>
      </c>
      <c r="L108">
        <v>524772.09889999998</v>
      </c>
      <c r="M108">
        <v>539996.18590000004</v>
      </c>
      <c r="N108">
        <v>555775.38699999999</v>
      </c>
      <c r="O108">
        <v>572092.35730000003</v>
      </c>
      <c r="P108">
        <v>588928.83059999999</v>
      </c>
      <c r="Q108">
        <v>606154.29440000001</v>
      </c>
      <c r="R108">
        <v>623709.97809999995</v>
      </c>
      <c r="S108">
        <v>641574.4094</v>
      </c>
      <c r="T108">
        <v>659739.71920000005</v>
      </c>
      <c r="U108">
        <v>678097.75029999996</v>
      </c>
      <c r="V108">
        <v>696667.44420000003</v>
      </c>
      <c r="W108">
        <v>715473.7389</v>
      </c>
      <c r="X108">
        <v>734536.65330000001</v>
      </c>
      <c r="Y108">
        <v>753867.78709999996</v>
      </c>
      <c r="Z108">
        <v>773470.30830000003</v>
      </c>
      <c r="AA108">
        <v>793340.73309999995</v>
      </c>
      <c r="AB108">
        <v>813471.28500000003</v>
      </c>
      <c r="AC108">
        <v>833852.27560000005</v>
      </c>
      <c r="AD108">
        <v>854474.30429999996</v>
      </c>
      <c r="AE108">
        <v>875294.01430000004</v>
      </c>
      <c r="AF108">
        <v>896186.10349999997</v>
      </c>
      <c r="AG108">
        <v>917104.09080000001</v>
      </c>
      <c r="AH108">
        <v>938077.29830000002</v>
      </c>
      <c r="AI108">
        <v>959169.64930000005</v>
      </c>
      <c r="AJ108">
        <v>980461.19669999997</v>
      </c>
      <c r="AK108">
        <v>1002042.2659999999</v>
      </c>
      <c r="AL108">
        <v>1024013.956</v>
      </c>
      <c r="AM108">
        <v>1046491.458</v>
      </c>
      <c r="AN108">
        <v>1069608.257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315783.12589999998</v>
      </c>
      <c r="E109">
        <v>324364.43959999998</v>
      </c>
      <c r="F109">
        <v>333203.57130000001</v>
      </c>
      <c r="G109">
        <v>342538.27850000001</v>
      </c>
      <c r="H109">
        <v>351859.14649999997</v>
      </c>
      <c r="I109">
        <v>361224.11139999999</v>
      </c>
      <c r="J109">
        <v>370690.36839999998</v>
      </c>
      <c r="K109">
        <v>380287.72690000001</v>
      </c>
      <c r="L109">
        <v>390027.40730000002</v>
      </c>
      <c r="M109">
        <v>399899.2623</v>
      </c>
      <c r="N109">
        <v>409866.23090000002</v>
      </c>
      <c r="O109">
        <v>419861.72580000001</v>
      </c>
      <c r="P109">
        <v>430049.70250000001</v>
      </c>
      <c r="Q109">
        <v>440451.43890000001</v>
      </c>
      <c r="R109">
        <v>451078.57030000002</v>
      </c>
      <c r="S109">
        <v>461928.64520000003</v>
      </c>
      <c r="T109">
        <v>472987.43180000002</v>
      </c>
      <c r="U109">
        <v>484299.3431</v>
      </c>
      <c r="V109">
        <v>495817.26779999997</v>
      </c>
      <c r="W109">
        <v>507516.84080000001</v>
      </c>
      <c r="X109">
        <v>519393.14020000002</v>
      </c>
      <c r="Y109">
        <v>531446.56019999995</v>
      </c>
      <c r="Z109">
        <v>543676.69220000005</v>
      </c>
      <c r="AA109">
        <v>556080.88659999997</v>
      </c>
      <c r="AB109">
        <v>568654.61049999995</v>
      </c>
      <c r="AC109">
        <v>581392.40700000001</v>
      </c>
      <c r="AD109">
        <v>594289.01560000004</v>
      </c>
      <c r="AE109">
        <v>607249.42509999999</v>
      </c>
      <c r="AF109">
        <v>620383.86620000005</v>
      </c>
      <c r="AG109">
        <v>633769.64769999997</v>
      </c>
      <c r="AH109">
        <v>647454.8689</v>
      </c>
      <c r="AI109">
        <v>661469.495</v>
      </c>
      <c r="AJ109">
        <v>675839.18929999997</v>
      </c>
      <c r="AK109">
        <v>690593.96089999995</v>
      </c>
      <c r="AL109">
        <v>705773.02009999997</v>
      </c>
      <c r="AM109">
        <v>721427.80850000004</v>
      </c>
      <c r="AN109">
        <v>737624.27049999998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43467.884359999996</v>
      </c>
      <c r="E110">
        <v>44711.618829999999</v>
      </c>
      <c r="F110">
        <v>45966.920760000001</v>
      </c>
      <c r="G110">
        <v>47245.060389999999</v>
      </c>
      <c r="H110">
        <v>48572.768859999996</v>
      </c>
      <c r="I110">
        <v>49941.427889999999</v>
      </c>
      <c r="J110">
        <v>51355.127630000003</v>
      </c>
      <c r="K110">
        <v>52822.123740000003</v>
      </c>
      <c r="L110">
        <v>54355.256999999998</v>
      </c>
      <c r="M110">
        <v>55973.885620000001</v>
      </c>
      <c r="N110">
        <v>57707.466030000003</v>
      </c>
      <c r="O110">
        <v>59600.719839999998</v>
      </c>
      <c r="P110">
        <v>61541.701500000003</v>
      </c>
      <c r="Q110">
        <v>63572.171000000002</v>
      </c>
      <c r="R110">
        <v>65707.172120000003</v>
      </c>
      <c r="S110">
        <v>67955.017869999996</v>
      </c>
      <c r="T110">
        <v>70323.531560000003</v>
      </c>
      <c r="U110">
        <v>72605.34461</v>
      </c>
      <c r="V110">
        <v>74924.519230000005</v>
      </c>
      <c r="W110">
        <v>77329.498430000007</v>
      </c>
      <c r="X110">
        <v>79838.263380000004</v>
      </c>
      <c r="Y110">
        <v>82458.325270000001</v>
      </c>
      <c r="Z110">
        <v>85193.352320000005</v>
      </c>
      <c r="AA110">
        <v>88045.368749999994</v>
      </c>
      <c r="AB110">
        <v>91015.519979999997</v>
      </c>
      <c r="AC110">
        <v>94104.391090000005</v>
      </c>
      <c r="AD110">
        <v>97312.209730000002</v>
      </c>
      <c r="AE110">
        <v>100345.4498</v>
      </c>
      <c r="AF110">
        <v>103344.8198</v>
      </c>
      <c r="AG110">
        <v>106356.4918</v>
      </c>
      <c r="AH110">
        <v>109392.769</v>
      </c>
      <c r="AI110">
        <v>112457.129</v>
      </c>
      <c r="AJ110">
        <v>115552.1528</v>
      </c>
      <c r="AK110">
        <v>118682.2292</v>
      </c>
      <c r="AL110">
        <v>121854.7901</v>
      </c>
      <c r="AM110">
        <v>125081.2331</v>
      </c>
      <c r="AN110">
        <v>128377.8688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182101.4835</v>
      </c>
      <c r="E111">
        <v>187333.83989999999</v>
      </c>
      <c r="F111">
        <v>192610.30369999999</v>
      </c>
      <c r="G111">
        <v>197992.45250000001</v>
      </c>
      <c r="H111">
        <v>203529.9289</v>
      </c>
      <c r="I111">
        <v>209222.5754</v>
      </c>
      <c r="J111">
        <v>215067.34080000001</v>
      </c>
      <c r="K111">
        <v>221074.91889999999</v>
      </c>
      <c r="L111">
        <v>227261.976</v>
      </c>
      <c r="M111">
        <v>233646.36559999999</v>
      </c>
      <c r="N111">
        <v>240245.55840000001</v>
      </c>
      <c r="O111">
        <v>247077.97640000001</v>
      </c>
      <c r="P111">
        <v>254093.67509999999</v>
      </c>
      <c r="Q111">
        <v>261302.7176</v>
      </c>
      <c r="R111">
        <v>268709.25050000002</v>
      </c>
      <c r="S111">
        <v>276317.21730000002</v>
      </c>
      <c r="T111">
        <v>284134.49329999997</v>
      </c>
      <c r="U111">
        <v>292012.45689999999</v>
      </c>
      <c r="V111">
        <v>299986.48269999999</v>
      </c>
      <c r="W111">
        <v>308091.24930000002</v>
      </c>
      <c r="X111">
        <v>316350.33110000001</v>
      </c>
      <c r="Y111">
        <v>324778.61820000003</v>
      </c>
      <c r="Z111">
        <v>333384.5907</v>
      </c>
      <c r="AA111">
        <v>342172.17420000001</v>
      </c>
      <c r="AB111">
        <v>351142.29979999998</v>
      </c>
      <c r="AC111">
        <v>360294.19780000002</v>
      </c>
      <c r="AD111">
        <v>369626.47139999998</v>
      </c>
      <c r="AE111">
        <v>378973.87709999998</v>
      </c>
      <c r="AF111">
        <v>388359.84899999999</v>
      </c>
      <c r="AG111">
        <v>397802.81099999999</v>
      </c>
      <c r="AH111">
        <v>407320.10090000002</v>
      </c>
      <c r="AI111">
        <v>416930.2009</v>
      </c>
      <c r="AJ111">
        <v>426654.23440000002</v>
      </c>
      <c r="AK111">
        <v>436517.19059999997</v>
      </c>
      <c r="AL111">
        <v>446549.3222</v>
      </c>
      <c r="AM111">
        <v>456787.7524</v>
      </c>
      <c r="AN111">
        <v>467278.18949999998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12341.950870000001</v>
      </c>
      <c r="E112">
        <v>12701.94103</v>
      </c>
      <c r="F112">
        <v>13074.93843</v>
      </c>
      <c r="G112">
        <v>13464.61658</v>
      </c>
      <c r="H112">
        <v>13863.327789999999</v>
      </c>
      <c r="I112">
        <v>14265.784110000001</v>
      </c>
      <c r="J112">
        <v>14669.46867</v>
      </c>
      <c r="K112">
        <v>15074.09352</v>
      </c>
      <c r="L112">
        <v>15480.90329</v>
      </c>
      <c r="M112">
        <v>15892.05111</v>
      </c>
      <c r="N112">
        <v>16310.261549999999</v>
      </c>
      <c r="O112">
        <v>16738.692029999998</v>
      </c>
      <c r="P112">
        <v>17175.469410000002</v>
      </c>
      <c r="Q112">
        <v>17624.70967</v>
      </c>
      <c r="R112">
        <v>18089.892889999999</v>
      </c>
      <c r="S112">
        <v>18573.1077</v>
      </c>
      <c r="T112">
        <v>19075.342960000002</v>
      </c>
      <c r="U112">
        <v>19598.71875</v>
      </c>
      <c r="V112">
        <v>20142.890370000001</v>
      </c>
      <c r="W112">
        <v>20707.477849999999</v>
      </c>
      <c r="X112">
        <v>21292.281360000001</v>
      </c>
      <c r="Y112">
        <v>21897.241580000002</v>
      </c>
      <c r="Z112">
        <v>22522.368279999999</v>
      </c>
      <c r="AA112">
        <v>23167.688770000001</v>
      </c>
      <c r="AB112">
        <v>23833.221850000002</v>
      </c>
      <c r="AC112">
        <v>24518.97234</v>
      </c>
      <c r="AD112">
        <v>25224.941930000001</v>
      </c>
      <c r="AE112">
        <v>25945.688249999999</v>
      </c>
      <c r="AF112">
        <v>26683.890869999999</v>
      </c>
      <c r="AG112">
        <v>27441.78584</v>
      </c>
      <c r="AH112">
        <v>28220.079539999999</v>
      </c>
      <c r="AI112">
        <v>29018.462159999999</v>
      </c>
      <c r="AJ112">
        <v>29836.305069999999</v>
      </c>
      <c r="AK112">
        <v>30673.16445</v>
      </c>
      <c r="AL112">
        <v>31529.089120000001</v>
      </c>
      <c r="AM112">
        <v>32404.80487</v>
      </c>
      <c r="AN112">
        <v>33301.839099999997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16510.01974</v>
      </c>
      <c r="E113">
        <v>16817.226999999999</v>
      </c>
      <c r="F113">
        <v>17067.399310000001</v>
      </c>
      <c r="G113">
        <v>17432.637750000002</v>
      </c>
      <c r="H113">
        <v>17933.41447</v>
      </c>
      <c r="I113">
        <v>18550.972020000001</v>
      </c>
      <c r="J113">
        <v>19267.04304</v>
      </c>
      <c r="K113">
        <v>20070.664789999999</v>
      </c>
      <c r="L113">
        <v>20956.65064</v>
      </c>
      <c r="M113">
        <v>21923.50488</v>
      </c>
      <c r="N113">
        <v>22971.928830000001</v>
      </c>
      <c r="O113">
        <v>24103.90814</v>
      </c>
      <c r="P113">
        <v>25208.869869999999</v>
      </c>
      <c r="Q113">
        <v>26279.945299999999</v>
      </c>
      <c r="R113">
        <v>27335.854149999999</v>
      </c>
      <c r="S113">
        <v>28395.3717</v>
      </c>
      <c r="T113">
        <v>29472.348429999998</v>
      </c>
      <c r="U113">
        <v>30564.299029999998</v>
      </c>
      <c r="V113">
        <v>31671.607909999999</v>
      </c>
      <c r="W113">
        <v>32796.503109999998</v>
      </c>
      <c r="X113">
        <v>33941.810980000002</v>
      </c>
      <c r="Y113">
        <v>35110.209419999999</v>
      </c>
      <c r="Z113">
        <v>36303.894229999998</v>
      </c>
      <c r="AA113">
        <v>37524.49613</v>
      </c>
      <c r="AB113">
        <v>38773.121659999997</v>
      </c>
      <c r="AC113">
        <v>40050.445449999999</v>
      </c>
      <c r="AD113">
        <v>41356.819750000002</v>
      </c>
      <c r="AE113">
        <v>42569.718560000001</v>
      </c>
      <c r="AF113">
        <v>43692.820220000001</v>
      </c>
      <c r="AG113">
        <v>44751.709510000001</v>
      </c>
      <c r="AH113">
        <v>45767.649519999999</v>
      </c>
      <c r="AI113">
        <v>46754.54855</v>
      </c>
      <c r="AJ113">
        <v>47721.00503</v>
      </c>
      <c r="AK113">
        <v>48672.583449999998</v>
      </c>
      <c r="AL113">
        <v>49613.451139999997</v>
      </c>
      <c r="AM113">
        <v>50547.437619999997</v>
      </c>
      <c r="AN113">
        <v>51478.705849999998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738.57333689999996</v>
      </c>
      <c r="E114">
        <v>751.75985730000002</v>
      </c>
      <c r="F114">
        <v>762.19163349999997</v>
      </c>
      <c r="G114">
        <v>776.09024580000005</v>
      </c>
      <c r="H114">
        <v>794.24127420000002</v>
      </c>
      <c r="I114">
        <v>816.25298359999999</v>
      </c>
      <c r="J114">
        <v>841.85152129999994</v>
      </c>
      <c r="K114">
        <v>870.90225759999998</v>
      </c>
      <c r="L114">
        <v>903.36191889999998</v>
      </c>
      <c r="M114">
        <v>939.22134170000004</v>
      </c>
      <c r="N114">
        <v>978.47833690000004</v>
      </c>
      <c r="O114">
        <v>1021.126396</v>
      </c>
      <c r="P114">
        <v>1063.1008039999999</v>
      </c>
      <c r="Q114">
        <v>1103.1922609999999</v>
      </c>
      <c r="R114">
        <v>1141.2204039999999</v>
      </c>
      <c r="S114">
        <v>1177.3311269999999</v>
      </c>
      <c r="T114">
        <v>1211.7237270000001</v>
      </c>
      <c r="U114">
        <v>1246.0993510000001</v>
      </c>
      <c r="V114">
        <v>1281.483669</v>
      </c>
      <c r="W114">
        <v>1318.3311169999999</v>
      </c>
      <c r="X114">
        <v>1356.7648389999999</v>
      </c>
      <c r="Y114">
        <v>1396.7424590000001</v>
      </c>
      <c r="Z114">
        <v>1438.148954</v>
      </c>
      <c r="AA114">
        <v>1480.8445389999999</v>
      </c>
      <c r="AB114">
        <v>1524.6887360000001</v>
      </c>
      <c r="AC114">
        <v>1569.5524290000001</v>
      </c>
      <c r="AD114">
        <v>1615.323922</v>
      </c>
      <c r="AE114">
        <v>1658.5823929999999</v>
      </c>
      <c r="AF114">
        <v>1699.6711089999999</v>
      </c>
      <c r="AG114">
        <v>1739.4991600000001</v>
      </c>
      <c r="AH114">
        <v>1778.7756079999999</v>
      </c>
      <c r="AI114">
        <v>1817.957502</v>
      </c>
      <c r="AJ114">
        <v>1857.334558</v>
      </c>
      <c r="AK114">
        <v>1897.1067929999999</v>
      </c>
      <c r="AL114">
        <v>1937.4359119999999</v>
      </c>
      <c r="AM114">
        <v>1978.4771290000001</v>
      </c>
      <c r="AN114">
        <v>2020.399418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50006.205670000003</v>
      </c>
      <c r="E115">
        <v>51436.496319999998</v>
      </c>
      <c r="F115">
        <v>52879.881430000001</v>
      </c>
      <c r="G115">
        <v>54362.347809999999</v>
      </c>
      <c r="H115">
        <v>55885.256130000002</v>
      </c>
      <c r="I115">
        <v>57453.505819999998</v>
      </c>
      <c r="J115">
        <v>59080.335429999999</v>
      </c>
      <c r="K115">
        <v>60783.325830000002</v>
      </c>
      <c r="L115">
        <v>62580.981789999998</v>
      </c>
      <c r="M115">
        <v>64491.352400000003</v>
      </c>
      <c r="N115">
        <v>66532.110140000004</v>
      </c>
      <c r="O115">
        <v>68721.323499999999</v>
      </c>
      <c r="P115">
        <v>70996.684500000003</v>
      </c>
      <c r="Q115">
        <v>73361.494059999997</v>
      </c>
      <c r="R115">
        <v>75811.644929999995</v>
      </c>
      <c r="S115">
        <v>78344.435769999996</v>
      </c>
      <c r="T115">
        <v>80959.478359999906</v>
      </c>
      <c r="U115">
        <v>83655.748430000007</v>
      </c>
      <c r="V115">
        <v>86438.666429999997</v>
      </c>
      <c r="W115">
        <v>89313.4905</v>
      </c>
      <c r="X115">
        <v>92284.681200000006</v>
      </c>
      <c r="Y115">
        <v>95355.936239999995</v>
      </c>
      <c r="Z115">
        <v>98530.278269999995</v>
      </c>
      <c r="AA115">
        <v>101810.1776</v>
      </c>
      <c r="AB115">
        <v>105197.7013</v>
      </c>
      <c r="AC115">
        <v>108694.67819999999</v>
      </c>
      <c r="AD115">
        <v>112302.8796</v>
      </c>
      <c r="AE115">
        <v>115909.7696</v>
      </c>
      <c r="AF115">
        <v>119523.1832</v>
      </c>
      <c r="AG115">
        <v>123141.6735</v>
      </c>
      <c r="AH115">
        <v>126764.7841</v>
      </c>
      <c r="AI115">
        <v>130394.6721</v>
      </c>
      <c r="AJ115">
        <v>134036.12839999999</v>
      </c>
      <c r="AK115">
        <v>137696.41149999999</v>
      </c>
      <c r="AL115">
        <v>141385.2635</v>
      </c>
      <c r="AM115">
        <v>145115.1439</v>
      </c>
      <c r="AN115">
        <v>148901.62959999999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83576.541429999997</v>
      </c>
      <c r="E116">
        <v>86095.203349999996</v>
      </c>
      <c r="F116">
        <v>88736.851420000006</v>
      </c>
      <c r="G116">
        <v>91452.547319999998</v>
      </c>
      <c r="H116">
        <v>94168.916639999996</v>
      </c>
      <c r="I116">
        <v>96853.873819999906</v>
      </c>
      <c r="J116">
        <v>99504.301810000004</v>
      </c>
      <c r="K116">
        <v>102133.5083</v>
      </c>
      <c r="L116">
        <v>104764.6531</v>
      </c>
      <c r="M116">
        <v>107426.4169</v>
      </c>
      <c r="N116">
        <v>110151.39750000001</v>
      </c>
      <c r="O116">
        <v>112976.11350000001</v>
      </c>
      <c r="P116">
        <v>115918.5487</v>
      </c>
      <c r="Q116">
        <v>119019.3602</v>
      </c>
      <c r="R116">
        <v>122301.9198</v>
      </c>
      <c r="S116">
        <v>125776.9841</v>
      </c>
      <c r="T116">
        <v>129448.46309999999</v>
      </c>
      <c r="U116">
        <v>133325.37719999999</v>
      </c>
      <c r="V116">
        <v>137405.38529999999</v>
      </c>
      <c r="W116">
        <v>141685.8818</v>
      </c>
      <c r="X116">
        <v>146166.4871</v>
      </c>
      <c r="Y116">
        <v>150848.7971</v>
      </c>
      <c r="Z116">
        <v>155735.75829999999</v>
      </c>
      <c r="AA116">
        <v>160831.16099999999</v>
      </c>
      <c r="AB116">
        <v>166139.32269999999</v>
      </c>
      <c r="AC116">
        <v>171664.9356</v>
      </c>
      <c r="AD116">
        <v>177413.05729999999</v>
      </c>
      <c r="AE116">
        <v>183357.88099999999</v>
      </c>
      <c r="AF116">
        <v>189528.47560000001</v>
      </c>
      <c r="AG116">
        <v>195937.7452</v>
      </c>
      <c r="AH116">
        <v>202582.62669999999</v>
      </c>
      <c r="AI116">
        <v>209452.1642</v>
      </c>
      <c r="AJ116">
        <v>216534.37779999999</v>
      </c>
      <c r="AK116">
        <v>223820.61139999999</v>
      </c>
      <c r="AL116">
        <v>231307.97810000001</v>
      </c>
      <c r="AM116">
        <v>239000.72810000001</v>
      </c>
      <c r="AN116">
        <v>246911.16029999999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12014.12422</v>
      </c>
      <c r="E117">
        <v>12355.33403</v>
      </c>
      <c r="F117">
        <v>12715.725979999999</v>
      </c>
      <c r="G117">
        <v>13093.49459</v>
      </c>
      <c r="H117">
        <v>13480.69997</v>
      </c>
      <c r="I117">
        <v>13863.16783</v>
      </c>
      <c r="J117">
        <v>14235.85601</v>
      </c>
      <c r="K117">
        <v>14599.0825</v>
      </c>
      <c r="L117">
        <v>14954.192150000001</v>
      </c>
      <c r="M117">
        <v>15301.595429999999</v>
      </c>
      <c r="N117">
        <v>15640.228279999999</v>
      </c>
      <c r="O117">
        <v>15967.653469999999</v>
      </c>
      <c r="P117">
        <v>16301.256740000001</v>
      </c>
      <c r="Q117">
        <v>16645.672320000001</v>
      </c>
      <c r="R117">
        <v>17002.179690000001</v>
      </c>
      <c r="S117">
        <v>17371.03428</v>
      </c>
      <c r="T117">
        <v>17752.15913</v>
      </c>
      <c r="U117">
        <v>18152.780839999999</v>
      </c>
      <c r="V117">
        <v>18569.739079999999</v>
      </c>
      <c r="W117">
        <v>19000.732800000002</v>
      </c>
      <c r="X117">
        <v>19444.832109999999</v>
      </c>
      <c r="Y117">
        <v>19901.710950000001</v>
      </c>
      <c r="Z117">
        <v>20371.262360000001</v>
      </c>
      <c r="AA117">
        <v>20853.458320000002</v>
      </c>
      <c r="AB117">
        <v>21348.303230000001</v>
      </c>
      <c r="AC117">
        <v>21855.822629999999</v>
      </c>
      <c r="AD117">
        <v>22376.069650000001</v>
      </c>
      <c r="AE117">
        <v>22912.449000000001</v>
      </c>
      <c r="AF117">
        <v>23471.194619999998</v>
      </c>
      <c r="AG117">
        <v>24055.36678</v>
      </c>
      <c r="AH117">
        <v>24665.363539999998</v>
      </c>
      <c r="AI117">
        <v>25300.4202</v>
      </c>
      <c r="AJ117">
        <v>25959.664280000001</v>
      </c>
      <c r="AK117">
        <v>26642.647120000001</v>
      </c>
      <c r="AL117">
        <v>27349.568220000001</v>
      </c>
      <c r="AM117">
        <v>28081.366699999999</v>
      </c>
      <c r="AN117">
        <v>28839.774870000001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1730118.182</v>
      </c>
      <c r="E118">
        <v>1780901.6359999999</v>
      </c>
      <c r="F118">
        <v>1832848.531</v>
      </c>
      <c r="G118">
        <v>1885573.703</v>
      </c>
      <c r="H118">
        <v>1939000.5789999999</v>
      </c>
      <c r="I118">
        <v>1993094.2069999999</v>
      </c>
      <c r="J118">
        <v>2047935.8049999999</v>
      </c>
      <c r="K118">
        <v>2103685.0890000002</v>
      </c>
      <c r="L118">
        <v>2160521.9070000001</v>
      </c>
      <c r="M118">
        <v>2218615.5049999999</v>
      </c>
      <c r="N118">
        <v>2278123.5959999999</v>
      </c>
      <c r="O118">
        <v>2339205.5559999999</v>
      </c>
      <c r="P118">
        <v>2402351.3420000002</v>
      </c>
      <c r="Q118">
        <v>2467636.9810000001</v>
      </c>
      <c r="R118">
        <v>2535037.747</v>
      </c>
      <c r="S118">
        <v>2604534.5699999998</v>
      </c>
      <c r="T118">
        <v>2676137.19</v>
      </c>
      <c r="U118">
        <v>2749827.7489999998</v>
      </c>
      <c r="V118">
        <v>2825685.773</v>
      </c>
      <c r="W118">
        <v>2903764.3820000002</v>
      </c>
      <c r="X118">
        <v>2984102.3149999999</v>
      </c>
      <c r="Y118">
        <v>3066732.426</v>
      </c>
      <c r="Z118">
        <v>3151681.6150000002</v>
      </c>
      <c r="AA118">
        <v>3238969.5759999999</v>
      </c>
      <c r="AB118">
        <v>3328609.1439999999</v>
      </c>
      <c r="AC118">
        <v>3420608.5630000001</v>
      </c>
      <c r="AD118">
        <v>3514975.4380000001</v>
      </c>
      <c r="AE118">
        <v>3612077.5249999999</v>
      </c>
      <c r="AF118">
        <v>3712000.66</v>
      </c>
      <c r="AG118">
        <v>3814670.9950000001</v>
      </c>
      <c r="AH118">
        <v>3920009.09</v>
      </c>
      <c r="AI118">
        <v>4027984.372</v>
      </c>
      <c r="AJ118">
        <v>4138637.29</v>
      </c>
      <c r="AK118">
        <v>4252088.0060000001</v>
      </c>
      <c r="AL118">
        <v>4368543.0429999996</v>
      </c>
      <c r="AM118">
        <v>4488304.3320000004</v>
      </c>
      <c r="AN118">
        <v>4611781.6179999998</v>
      </c>
    </row>
    <row r="119" spans="1:40" x14ac:dyDescent="0.25">
      <c r="A119" s="7" t="s">
        <v>236</v>
      </c>
      <c r="B119" t="s">
        <v>371</v>
      </c>
      <c r="C119">
        <v>358724.9657</v>
      </c>
      <c r="D119">
        <v>369053.42190000002</v>
      </c>
      <c r="E119">
        <v>379116.56189999997</v>
      </c>
      <c r="F119">
        <v>388853.89640000003</v>
      </c>
      <c r="G119">
        <v>398723.56390000001</v>
      </c>
      <c r="H119">
        <v>409181.54060000001</v>
      </c>
      <c r="I119">
        <v>420363.4142</v>
      </c>
      <c r="J119">
        <v>432269.18339999998</v>
      </c>
      <c r="K119">
        <v>444905.90990000003</v>
      </c>
      <c r="L119">
        <v>458297.2928</v>
      </c>
      <c r="M119">
        <v>472470.0808</v>
      </c>
      <c r="N119">
        <v>487440.0356</v>
      </c>
      <c r="O119">
        <v>503202.04320000001</v>
      </c>
      <c r="P119">
        <v>519743.16340000002</v>
      </c>
      <c r="Q119">
        <v>536863.38989999995</v>
      </c>
      <c r="R119">
        <v>554492.47959999996</v>
      </c>
      <c r="S119">
        <v>572627.0784</v>
      </c>
      <c r="T119">
        <v>591287.94330000004</v>
      </c>
      <c r="U119">
        <v>610409.44929999998</v>
      </c>
      <c r="V119">
        <v>629990.35730000003</v>
      </c>
      <c r="W119">
        <v>650049.47979999997</v>
      </c>
      <c r="X119">
        <v>670611.73219999997</v>
      </c>
      <c r="Y119">
        <v>691699.92850000004</v>
      </c>
      <c r="Z119">
        <v>713332.02260000003</v>
      </c>
      <c r="AA119">
        <v>735521.66150000005</v>
      </c>
      <c r="AB119">
        <v>758280.18700000003</v>
      </c>
      <c r="AC119">
        <v>781619.11219999997</v>
      </c>
      <c r="AD119">
        <v>805552.63789999997</v>
      </c>
      <c r="AE119">
        <v>830074.30720000004</v>
      </c>
      <c r="AF119">
        <v>854905.40749999997</v>
      </c>
      <c r="AG119">
        <v>879920.9399</v>
      </c>
      <c r="AH119">
        <v>905138.33019999997</v>
      </c>
      <c r="AI119">
        <v>930643.69059999997</v>
      </c>
      <c r="AJ119">
        <v>956554.90689999994</v>
      </c>
      <c r="AK119">
        <v>983007.66189999995</v>
      </c>
      <c r="AL119">
        <v>1010154.127</v>
      </c>
      <c r="AM119">
        <v>1038167.865</v>
      </c>
      <c r="AN119">
        <v>1067251.17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16199.402389999999</v>
      </c>
      <c r="E120">
        <v>16540.383679999999</v>
      </c>
      <c r="F120">
        <v>16893.271189999999</v>
      </c>
      <c r="G120">
        <v>17343.639279999999</v>
      </c>
      <c r="H120">
        <v>17788.830089999999</v>
      </c>
      <c r="I120">
        <v>18257.69198</v>
      </c>
      <c r="J120">
        <v>18770.706119999999</v>
      </c>
      <c r="K120">
        <v>19341.204659999999</v>
      </c>
      <c r="L120">
        <v>19980.49338</v>
      </c>
      <c r="M120">
        <v>20699.470649999999</v>
      </c>
      <c r="N120">
        <v>21508.91173</v>
      </c>
      <c r="O120">
        <v>22419.51239</v>
      </c>
      <c r="P120">
        <v>23310.053339999999</v>
      </c>
      <c r="Q120">
        <v>24208.326539999998</v>
      </c>
      <c r="R120">
        <v>25131.78673</v>
      </c>
      <c r="S120">
        <v>26089.756270000002</v>
      </c>
      <c r="T120">
        <v>27086.856970000001</v>
      </c>
      <c r="U120">
        <v>28139.107339999999</v>
      </c>
      <c r="V120">
        <v>29239.01872</v>
      </c>
      <c r="W120">
        <v>30383.807809999998</v>
      </c>
      <c r="X120">
        <v>31573.52736</v>
      </c>
      <c r="Y120">
        <v>32809.241569999998</v>
      </c>
      <c r="Z120">
        <v>34092.229930000001</v>
      </c>
      <c r="AA120">
        <v>35423.663189999999</v>
      </c>
      <c r="AB120">
        <v>36804.478230000001</v>
      </c>
      <c r="AC120">
        <v>38235.344519999999</v>
      </c>
      <c r="AD120">
        <v>39716.677909999999</v>
      </c>
      <c r="AE120">
        <v>41046.668290000001</v>
      </c>
      <c r="AF120">
        <v>42275.333319999998</v>
      </c>
      <c r="AG120">
        <v>43432.910750000003</v>
      </c>
      <c r="AH120">
        <v>44534.078979999998</v>
      </c>
      <c r="AI120">
        <v>45585.08221</v>
      </c>
      <c r="AJ120">
        <v>46588.529300000002</v>
      </c>
      <c r="AK120">
        <v>47545.921130000002</v>
      </c>
      <c r="AL120">
        <v>48458.824970000001</v>
      </c>
      <c r="AM120">
        <v>49329.384149999998</v>
      </c>
      <c r="AN120">
        <v>50160.543579999998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53171.054470000003</v>
      </c>
      <c r="E121">
        <v>54460.059860000001</v>
      </c>
      <c r="F121">
        <v>55734.730150000003</v>
      </c>
      <c r="G121">
        <v>57230.576730000001</v>
      </c>
      <c r="H121">
        <v>59410.680500000002</v>
      </c>
      <c r="I121">
        <v>61725.285179999999</v>
      </c>
      <c r="J121">
        <v>63966.143349999998</v>
      </c>
      <c r="K121">
        <v>66107.1296</v>
      </c>
      <c r="L121">
        <v>68160.301560000007</v>
      </c>
      <c r="M121">
        <v>70121.296040000001</v>
      </c>
      <c r="N121">
        <v>71954.56899</v>
      </c>
      <c r="O121">
        <v>73593.367859999998</v>
      </c>
      <c r="P121">
        <v>75236.248000000007</v>
      </c>
      <c r="Q121">
        <v>76873.201109999995</v>
      </c>
      <c r="R121">
        <v>78495.676829999997</v>
      </c>
      <c r="S121">
        <v>80109.095220000003</v>
      </c>
      <c r="T121">
        <v>81725.0772</v>
      </c>
      <c r="U121">
        <v>83542.623560000007</v>
      </c>
      <c r="V121">
        <v>85479.401759999906</v>
      </c>
      <c r="W121">
        <v>87493.704150000005</v>
      </c>
      <c r="X121">
        <v>89571.896829999998</v>
      </c>
      <c r="Y121">
        <v>91710.473029999906</v>
      </c>
      <c r="Z121">
        <v>93909.473670000007</v>
      </c>
      <c r="AA121">
        <v>96170.407959999997</v>
      </c>
      <c r="AB121">
        <v>98495.546100000007</v>
      </c>
      <c r="AC121">
        <v>100887.622</v>
      </c>
      <c r="AD121">
        <v>103349.68829999999</v>
      </c>
      <c r="AE121">
        <v>105637.8518</v>
      </c>
      <c r="AF121">
        <v>107810.609</v>
      </c>
      <c r="AG121">
        <v>109915.8141</v>
      </c>
      <c r="AH121">
        <v>111982.1646</v>
      </c>
      <c r="AI121">
        <v>114025.38310000001</v>
      </c>
      <c r="AJ121">
        <v>116054.7022</v>
      </c>
      <c r="AK121">
        <v>118076.9189</v>
      </c>
      <c r="AL121">
        <v>120098.5831</v>
      </c>
      <c r="AM121">
        <v>122127.16310000001</v>
      </c>
      <c r="AN121">
        <v>124171.73020000001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11092.052739999999</v>
      </c>
      <c r="E122">
        <v>11361.47514</v>
      </c>
      <c r="F122">
        <v>11558.039650000001</v>
      </c>
      <c r="G122">
        <v>11673.56286</v>
      </c>
      <c r="H122">
        <v>12563.20053</v>
      </c>
      <c r="I122">
        <v>13373.164199999999</v>
      </c>
      <c r="J122">
        <v>13913.77347</v>
      </c>
      <c r="K122">
        <v>14194.786829999999</v>
      </c>
      <c r="L122">
        <v>14248.144679999999</v>
      </c>
      <c r="M122">
        <v>14076.22394</v>
      </c>
      <c r="N122">
        <v>13645.002130000001</v>
      </c>
      <c r="O122">
        <v>12892.11405</v>
      </c>
      <c r="P122">
        <v>13084.427739999999</v>
      </c>
      <c r="Q122">
        <v>13540.46081</v>
      </c>
      <c r="R122">
        <v>14023.26173</v>
      </c>
      <c r="S122">
        <v>14444.68391</v>
      </c>
      <c r="T122">
        <v>14764.92577</v>
      </c>
      <c r="U122">
        <v>15045.37153</v>
      </c>
      <c r="V122">
        <v>15342.39827</v>
      </c>
      <c r="W122">
        <v>15671.51802</v>
      </c>
      <c r="X122">
        <v>16029.812040000001</v>
      </c>
      <c r="Y122">
        <v>16407.578020000001</v>
      </c>
      <c r="Z122">
        <v>16793.51252</v>
      </c>
      <c r="AA122">
        <v>17176.846649999999</v>
      </c>
      <c r="AB122">
        <v>17548.09979</v>
      </c>
      <c r="AC122">
        <v>17899.242979999999</v>
      </c>
      <c r="AD122">
        <v>18223.638889999998</v>
      </c>
      <c r="AE122">
        <v>18903.63581</v>
      </c>
      <c r="AF122">
        <v>19762.19011</v>
      </c>
      <c r="AG122">
        <v>20732.04175</v>
      </c>
      <c r="AH122">
        <v>21789.656780000001</v>
      </c>
      <c r="AI122">
        <v>22923.392370000001</v>
      </c>
      <c r="AJ122">
        <v>24123.61622</v>
      </c>
      <c r="AK122">
        <v>25379.275440000001</v>
      </c>
      <c r="AL122">
        <v>26676.379959999998</v>
      </c>
      <c r="AM122">
        <v>27997.089100000001</v>
      </c>
      <c r="AN122">
        <v>29319.068589999999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1004.121637</v>
      </c>
      <c r="E123">
        <v>1334.8444050000001</v>
      </c>
      <c r="F123">
        <v>1771.4604200000001</v>
      </c>
      <c r="G123">
        <v>2347.7266089999998</v>
      </c>
      <c r="H123">
        <v>3356.7342319999998</v>
      </c>
      <c r="I123">
        <v>4612.9664059999996</v>
      </c>
      <c r="J123">
        <v>6200.525697</v>
      </c>
      <c r="K123">
        <v>8221.9641009999996</v>
      </c>
      <c r="L123">
        <v>10782.60734</v>
      </c>
      <c r="M123">
        <v>13962.78674</v>
      </c>
      <c r="N123">
        <v>17765.918880000001</v>
      </c>
      <c r="O123">
        <v>22029.710940000001</v>
      </c>
      <c r="P123">
        <v>28546.272290000001</v>
      </c>
      <c r="Q123">
        <v>36711.986499999999</v>
      </c>
      <c r="R123">
        <v>46777.89112</v>
      </c>
      <c r="S123">
        <v>59009.61159</v>
      </c>
      <c r="T123">
        <v>73669.783750000002</v>
      </c>
      <c r="U123">
        <v>83148.474409999995</v>
      </c>
      <c r="V123">
        <v>93609.394610000003</v>
      </c>
      <c r="W123">
        <v>105131.8844</v>
      </c>
      <c r="X123">
        <v>117740.63740000001</v>
      </c>
      <c r="Y123">
        <v>131427.07279999999</v>
      </c>
      <c r="Z123">
        <v>146161.4099</v>
      </c>
      <c r="AA123">
        <v>161899.5606</v>
      </c>
      <c r="AB123">
        <v>178587.1948</v>
      </c>
      <c r="AC123">
        <v>196162.37839999999</v>
      </c>
      <c r="AD123">
        <v>214557.5962</v>
      </c>
      <c r="AE123">
        <v>220543.5821</v>
      </c>
      <c r="AF123">
        <v>225844.46840000001</v>
      </c>
      <c r="AG123">
        <v>230395.65960000001</v>
      </c>
      <c r="AH123">
        <v>234110.57980000001</v>
      </c>
      <c r="AI123">
        <v>236896.9607</v>
      </c>
      <c r="AJ123">
        <v>238663.40789999999</v>
      </c>
      <c r="AK123">
        <v>239322.33489999999</v>
      </c>
      <c r="AL123">
        <v>238792.04149999999</v>
      </c>
      <c r="AM123">
        <v>236999.1611</v>
      </c>
      <c r="AN123">
        <v>233882.03659999999</v>
      </c>
    </row>
    <row r="124" spans="1:40" x14ac:dyDescent="0.25">
      <c r="A124" s="31" t="s">
        <v>442</v>
      </c>
      <c r="B124" t="s">
        <v>376</v>
      </c>
      <c r="C124">
        <v>638.72549079999999</v>
      </c>
      <c r="D124">
        <v>642.06221670000002</v>
      </c>
      <c r="E124">
        <v>635.9371625</v>
      </c>
      <c r="F124">
        <v>623.1215502</v>
      </c>
      <c r="G124">
        <v>604.89013629999999</v>
      </c>
      <c r="H124">
        <v>684.73210659999995</v>
      </c>
      <c r="I124">
        <v>792.30100210000001</v>
      </c>
      <c r="J124">
        <v>908.29793029999996</v>
      </c>
      <c r="K124">
        <v>1028.791183</v>
      </c>
      <c r="L124">
        <v>1152.9060440000001</v>
      </c>
      <c r="M124">
        <v>1277.7298370000001</v>
      </c>
      <c r="N124">
        <v>1395.536934</v>
      </c>
      <c r="O124">
        <v>1491.6829540000001</v>
      </c>
      <c r="P124">
        <v>1549.140862</v>
      </c>
      <c r="Q124">
        <v>1584.1849010000001</v>
      </c>
      <c r="R124">
        <v>1600.442364</v>
      </c>
      <c r="S124">
        <v>1598.043727</v>
      </c>
      <c r="T124">
        <v>1576.7941510000001</v>
      </c>
      <c r="U124">
        <v>1581.7005999999999</v>
      </c>
      <c r="V124">
        <v>1595.1783009999999</v>
      </c>
      <c r="W124">
        <v>1610.930323</v>
      </c>
      <c r="X124">
        <v>1626.164307</v>
      </c>
      <c r="Y124">
        <v>1639.0654030000001</v>
      </c>
      <c r="Z124">
        <v>1648.232266</v>
      </c>
      <c r="AA124">
        <v>1652.5744569999999</v>
      </c>
      <c r="AB124">
        <v>1651.2936979999999</v>
      </c>
      <c r="AC124">
        <v>1643.8674530000001</v>
      </c>
      <c r="AD124">
        <v>1630.024795</v>
      </c>
      <c r="AE124">
        <v>1633.7513960000001</v>
      </c>
      <c r="AF124">
        <v>1641.7098350000001</v>
      </c>
      <c r="AG124">
        <v>1649.0287490000001</v>
      </c>
      <c r="AH124">
        <v>1653.703307</v>
      </c>
      <c r="AI124">
        <v>1654.57159</v>
      </c>
      <c r="AJ124">
        <v>1650.737376</v>
      </c>
      <c r="AK124">
        <v>1641.407586</v>
      </c>
      <c r="AL124">
        <v>1625.8518999999999</v>
      </c>
      <c r="AM124">
        <v>1603.4024959999999</v>
      </c>
      <c r="AN124">
        <v>1573.471605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9.2786018329999997</v>
      </c>
      <c r="E125">
        <v>19.787583309999999</v>
      </c>
      <c r="F125">
        <v>42.490637100000001</v>
      </c>
      <c r="G125">
        <v>91.794391259999998</v>
      </c>
      <c r="H125">
        <v>203.2671608</v>
      </c>
      <c r="I125">
        <v>434.1365945</v>
      </c>
      <c r="J125">
        <v>906.72199450000005</v>
      </c>
      <c r="K125">
        <v>1864.484154</v>
      </c>
      <c r="L125">
        <v>3782.2894860000001</v>
      </c>
      <c r="M125">
        <v>7557.8984389999996</v>
      </c>
      <c r="N125">
        <v>14808.77283</v>
      </c>
      <c r="O125">
        <v>28232.265029999999</v>
      </c>
      <c r="P125">
        <v>30466.726930000001</v>
      </c>
      <c r="Q125">
        <v>32257.33668</v>
      </c>
      <c r="R125">
        <v>33569.288050000003</v>
      </c>
      <c r="S125">
        <v>34381.596230000003</v>
      </c>
      <c r="T125">
        <v>34688.353470000002</v>
      </c>
      <c r="U125">
        <v>38714.778599999998</v>
      </c>
      <c r="V125">
        <v>43191.342570000001</v>
      </c>
      <c r="W125">
        <v>48151.896119999998</v>
      </c>
      <c r="X125">
        <v>53606.834219999997</v>
      </c>
      <c r="Y125">
        <v>59553.242140000002</v>
      </c>
      <c r="Z125">
        <v>65980.267240000001</v>
      </c>
      <c r="AA125">
        <v>72871.966679999998</v>
      </c>
      <c r="AB125">
        <v>80208.848670000007</v>
      </c>
      <c r="AC125">
        <v>87968.786680000005</v>
      </c>
      <c r="AD125">
        <v>96127.688299999994</v>
      </c>
      <c r="AE125">
        <v>95564.140039999998</v>
      </c>
      <c r="AF125">
        <v>94616.111099999995</v>
      </c>
      <c r="AG125">
        <v>93291.406820000004</v>
      </c>
      <c r="AH125">
        <v>91591.75963</v>
      </c>
      <c r="AI125">
        <v>89520.027849999999</v>
      </c>
      <c r="AJ125">
        <v>87082.503209999995</v>
      </c>
      <c r="AK125">
        <v>84289.478310000006</v>
      </c>
      <c r="AL125">
        <v>81155.369349999906</v>
      </c>
      <c r="AM125">
        <v>77698.87328</v>
      </c>
      <c r="AN125">
        <v>73943.311489999905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354.70703739999999</v>
      </c>
      <c r="E126">
        <v>460.98772689999998</v>
      </c>
      <c r="F126">
        <v>609.79310880000003</v>
      </c>
      <c r="G126">
        <v>812.31665339999995</v>
      </c>
      <c r="H126">
        <v>1023.559613</v>
      </c>
      <c r="I126">
        <v>1228.707105</v>
      </c>
      <c r="J126">
        <v>1426.304891</v>
      </c>
      <c r="K126">
        <v>1618.594981</v>
      </c>
      <c r="L126">
        <v>1805.4754889999999</v>
      </c>
      <c r="M126">
        <v>1981.1680550000001</v>
      </c>
      <c r="N126">
        <v>2132.0873550000001</v>
      </c>
      <c r="O126">
        <v>2235.3158800000001</v>
      </c>
      <c r="P126">
        <v>2440.3850269999998</v>
      </c>
      <c r="Q126">
        <v>2684.39408</v>
      </c>
      <c r="R126">
        <v>2938.6535359999998</v>
      </c>
      <c r="S126">
        <v>3187.8367440000002</v>
      </c>
      <c r="T126">
        <v>3421.1600699999999</v>
      </c>
      <c r="U126">
        <v>3572.5537599999998</v>
      </c>
      <c r="V126">
        <v>3691.9594470000002</v>
      </c>
      <c r="W126">
        <v>3796.4865279999999</v>
      </c>
      <c r="X126">
        <v>3889.4351379999998</v>
      </c>
      <c r="Y126">
        <v>3969.5119559999998</v>
      </c>
      <c r="Z126">
        <v>4034.2464770000001</v>
      </c>
      <c r="AA126">
        <v>4081.2622569999999</v>
      </c>
      <c r="AB126">
        <v>4108.734907</v>
      </c>
      <c r="AC126">
        <v>4115.5276459999995</v>
      </c>
      <c r="AD126">
        <v>4101.1935990000002</v>
      </c>
      <c r="AE126">
        <v>4054.246513</v>
      </c>
      <c r="AF126">
        <v>3987.673342</v>
      </c>
      <c r="AG126">
        <v>3905.8483489999999</v>
      </c>
      <c r="AH126">
        <v>3810.0552699999998</v>
      </c>
      <c r="AI126">
        <v>3700.720918</v>
      </c>
      <c r="AJ126">
        <v>3578.1454349999999</v>
      </c>
      <c r="AK126">
        <v>3442.73173</v>
      </c>
      <c r="AL126">
        <v>3295.05366</v>
      </c>
      <c r="AM126">
        <v>3135.878009</v>
      </c>
      <c r="AN126">
        <v>2966.1783439999999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549.57530499999996</v>
      </c>
      <c r="E127">
        <v>591.11839950000001</v>
      </c>
      <c r="F127">
        <v>634.19526910000002</v>
      </c>
      <c r="G127">
        <v>677.287059</v>
      </c>
      <c r="H127">
        <v>756.73078250000003</v>
      </c>
      <c r="I127">
        <v>832.62986460000002</v>
      </c>
      <c r="J127">
        <v>895.45935799999995</v>
      </c>
      <c r="K127">
        <v>945.34455879999996</v>
      </c>
      <c r="L127">
        <v>983.16170269999998</v>
      </c>
      <c r="M127">
        <v>1007.556062</v>
      </c>
      <c r="N127">
        <v>1014.225293</v>
      </c>
      <c r="O127">
        <v>996.05502339999998</v>
      </c>
      <c r="P127">
        <v>989.57237850000001</v>
      </c>
      <c r="Q127">
        <v>980.95963889999996</v>
      </c>
      <c r="R127">
        <v>964.64636640000003</v>
      </c>
      <c r="S127">
        <v>938.87483559999998</v>
      </c>
      <c r="T127">
        <v>903.50962340000001</v>
      </c>
      <c r="U127">
        <v>854.48130379999998</v>
      </c>
      <c r="V127">
        <v>802.52849679999997</v>
      </c>
      <c r="W127">
        <v>750.95023409999999</v>
      </c>
      <c r="X127">
        <v>700.4301226</v>
      </c>
      <c r="Y127">
        <v>650.96982070000001</v>
      </c>
      <c r="Z127">
        <v>602.50650870000004</v>
      </c>
      <c r="AA127">
        <v>555.07582530000002</v>
      </c>
      <c r="AB127">
        <v>508.82270790000001</v>
      </c>
      <c r="AC127">
        <v>463.96773940000003</v>
      </c>
      <c r="AD127">
        <v>420.76710009999999</v>
      </c>
      <c r="AE127">
        <v>441.64356709999998</v>
      </c>
      <c r="AF127">
        <v>488.23086619999998</v>
      </c>
      <c r="AG127">
        <v>550.62440609999999</v>
      </c>
      <c r="AH127">
        <v>627.20823700000005</v>
      </c>
      <c r="AI127">
        <v>719.07469900000001</v>
      </c>
      <c r="AJ127">
        <v>828.43163089999996</v>
      </c>
      <c r="AK127">
        <v>958.09393580000005</v>
      </c>
      <c r="AL127">
        <v>1111.2901859999999</v>
      </c>
      <c r="AM127">
        <v>1291.5400440000001</v>
      </c>
      <c r="AN127">
        <v>1502.513512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0.81272896419999996</v>
      </c>
      <c r="E128">
        <v>4.6308446009999997</v>
      </c>
      <c r="F128">
        <v>31.422654990000002</v>
      </c>
      <c r="G128">
        <v>225.30390879999999</v>
      </c>
      <c r="H128">
        <v>537.91385179999997</v>
      </c>
      <c r="I128">
        <v>853.96248609999998</v>
      </c>
      <c r="J128">
        <v>1158.9511480000001</v>
      </c>
      <c r="K128">
        <v>1465.5672810000001</v>
      </c>
      <c r="L128">
        <v>1781.0894519999999</v>
      </c>
      <c r="M128">
        <v>2102.0978730000002</v>
      </c>
      <c r="N128">
        <v>2412.6614639999998</v>
      </c>
      <c r="O128">
        <v>2681.5930520000002</v>
      </c>
      <c r="P128">
        <v>2838.256656</v>
      </c>
      <c r="Q128">
        <v>2925.399973</v>
      </c>
      <c r="R128">
        <v>2957.0838749999998</v>
      </c>
      <c r="S128">
        <v>2938.1886020000002</v>
      </c>
      <c r="T128">
        <v>2872.3898349999999</v>
      </c>
      <c r="U128">
        <v>2695.0154240000002</v>
      </c>
      <c r="V128">
        <v>2485.1552120000001</v>
      </c>
      <c r="W128">
        <v>2270.523741</v>
      </c>
      <c r="X128">
        <v>2059.9859259999998</v>
      </c>
      <c r="Y128">
        <v>1856.765527</v>
      </c>
      <c r="Z128">
        <v>1662.523766</v>
      </c>
      <c r="AA128">
        <v>1478.5009520000001</v>
      </c>
      <c r="AB128">
        <v>1305.7532570000001</v>
      </c>
      <c r="AC128">
        <v>1145.1404600000001</v>
      </c>
      <c r="AD128">
        <v>997.27277119999997</v>
      </c>
      <c r="AE128">
        <v>908.0250102</v>
      </c>
      <c r="AF128">
        <v>837.94472470000005</v>
      </c>
      <c r="AG128">
        <v>775.47340889999998</v>
      </c>
      <c r="AH128">
        <v>717.22900970000001</v>
      </c>
      <c r="AI128">
        <v>662.08700409999994</v>
      </c>
      <c r="AJ128">
        <v>609.58799629999999</v>
      </c>
      <c r="AK128">
        <v>559.49290389999999</v>
      </c>
      <c r="AL128">
        <v>511.65334239999999</v>
      </c>
      <c r="AM128">
        <v>465.9710718</v>
      </c>
      <c r="AN128">
        <v>422.38395329999997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2590.1827109999999</v>
      </c>
      <c r="E129">
        <v>2527.4699230000001</v>
      </c>
      <c r="F129">
        <v>2436.1705080000002</v>
      </c>
      <c r="G129">
        <v>2323.8815800000002</v>
      </c>
      <c r="H129">
        <v>2431.1766309999998</v>
      </c>
      <c r="I129">
        <v>2538.7786999999998</v>
      </c>
      <c r="J129">
        <v>2598.0102120000001</v>
      </c>
      <c r="K129">
        <v>2608.7138110000001</v>
      </c>
      <c r="L129">
        <v>2577.6007629999999</v>
      </c>
      <c r="M129">
        <v>2506.67767</v>
      </c>
      <c r="N129">
        <v>2391.7894550000001</v>
      </c>
      <c r="O129">
        <v>2224.2912529999999</v>
      </c>
      <c r="P129">
        <v>2157.4448940000002</v>
      </c>
      <c r="Q129">
        <v>2110.4798209999999</v>
      </c>
      <c r="R129">
        <v>2056.4158240000002</v>
      </c>
      <c r="S129">
        <v>1987.3071520000001</v>
      </c>
      <c r="T129">
        <v>1901.646137</v>
      </c>
      <c r="U129">
        <v>1857.041397</v>
      </c>
      <c r="V129">
        <v>1827.362652</v>
      </c>
      <c r="W129">
        <v>1803.655113</v>
      </c>
      <c r="X129">
        <v>1782.252596</v>
      </c>
      <c r="Y129">
        <v>1761.0257650000001</v>
      </c>
      <c r="Z129">
        <v>1738.4863809999999</v>
      </c>
      <c r="AA129">
        <v>1713.567722</v>
      </c>
      <c r="AB129">
        <v>1685.5452929999999</v>
      </c>
      <c r="AC129">
        <v>1653.9808290000001</v>
      </c>
      <c r="AD129">
        <v>1618.6712749999999</v>
      </c>
      <c r="AE129">
        <v>1859.4708499999999</v>
      </c>
      <c r="AF129">
        <v>2265.4634860000001</v>
      </c>
      <c r="AG129">
        <v>2828.5685239999998</v>
      </c>
      <c r="AH129">
        <v>3580.429181</v>
      </c>
      <c r="AI129">
        <v>4577.3425550000002</v>
      </c>
      <c r="AJ129">
        <v>5899.7501469999997</v>
      </c>
      <c r="AK129">
        <v>7656.9537700000001</v>
      </c>
      <c r="AL129">
        <v>9994.6205470000004</v>
      </c>
      <c r="AM129">
        <v>13104.1517</v>
      </c>
      <c r="AN129">
        <v>17233.169150000002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2829.9157500000001</v>
      </c>
      <c r="E130">
        <v>2763.7462249999999</v>
      </c>
      <c r="F130">
        <v>2655.3754709999998</v>
      </c>
      <c r="G130">
        <v>2521.272594</v>
      </c>
      <c r="H130">
        <v>2027.0769780000001</v>
      </c>
      <c r="I130">
        <v>1481.6778979999999</v>
      </c>
      <c r="J130">
        <v>1021.416111</v>
      </c>
      <c r="K130">
        <v>675.95030550000001</v>
      </c>
      <c r="L130">
        <v>432.75190120000002</v>
      </c>
      <c r="M130">
        <v>268.47725759999997</v>
      </c>
      <c r="N130">
        <v>161.0042713</v>
      </c>
      <c r="O130">
        <v>92.77570102</v>
      </c>
      <c r="P130">
        <v>64.986449829999998</v>
      </c>
      <c r="Q130">
        <v>48.097453190000003</v>
      </c>
      <c r="R130">
        <v>35.852716839999999</v>
      </c>
      <c r="S130">
        <v>26.52212832</v>
      </c>
      <c r="T130">
        <v>19.38164858</v>
      </c>
      <c r="U130">
        <v>12.964978</v>
      </c>
      <c r="V130">
        <v>8.3911032799999994</v>
      </c>
      <c r="W130">
        <v>5.3559932830000001</v>
      </c>
      <c r="X130">
        <v>3.3933608849999999</v>
      </c>
      <c r="Y130">
        <v>2.140233131</v>
      </c>
      <c r="Z130">
        <v>1.346906173</v>
      </c>
      <c r="AA130">
        <v>0.84797011040000003</v>
      </c>
      <c r="AB130">
        <v>0.5356912694</v>
      </c>
      <c r="AC130">
        <v>0.34073914910000003</v>
      </c>
      <c r="AD130">
        <v>0.2189915962</v>
      </c>
      <c r="AE130">
        <v>0.16287918830000001</v>
      </c>
      <c r="AF130">
        <v>0.1272508702</v>
      </c>
      <c r="AG130">
        <v>0.1010994309</v>
      </c>
      <c r="AH130">
        <v>8.0878286100000002E-2</v>
      </c>
      <c r="AI130">
        <v>6.4943214999999999E-2</v>
      </c>
      <c r="AJ130">
        <v>5.2281325300000001E-2</v>
      </c>
      <c r="AK130">
        <v>4.2171213700000001E-2</v>
      </c>
      <c r="AL130">
        <v>3.4068757099999999E-2</v>
      </c>
      <c r="AM130">
        <v>2.7554557699999999E-2</v>
      </c>
      <c r="AN130">
        <v>2.2302296499999999E-2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12496.61493</v>
      </c>
      <c r="E131">
        <v>12999.73329</v>
      </c>
      <c r="F131">
        <v>13344.69636</v>
      </c>
      <c r="G131">
        <v>13587.15281</v>
      </c>
      <c r="H131">
        <v>15524.46248</v>
      </c>
      <c r="I131">
        <v>17064.067319999998</v>
      </c>
      <c r="J131">
        <v>18360.508689999999</v>
      </c>
      <c r="K131">
        <v>19506.921750000001</v>
      </c>
      <c r="L131">
        <v>20520.551319999999</v>
      </c>
      <c r="M131">
        <v>21344.185300000001</v>
      </c>
      <c r="N131">
        <v>21847.198090000002</v>
      </c>
      <c r="O131">
        <v>21826.93419</v>
      </c>
      <c r="P131">
        <v>25810.400969999999</v>
      </c>
      <c r="Q131">
        <v>30402.592789999999</v>
      </c>
      <c r="R131">
        <v>35604.577440000001</v>
      </c>
      <c r="S131">
        <v>41417.285949999998</v>
      </c>
      <c r="T131">
        <v>47828.592019999996</v>
      </c>
      <c r="U131">
        <v>43241.997089999997</v>
      </c>
      <c r="V131">
        <v>38932.1129</v>
      </c>
      <c r="W131">
        <v>34901.380969999998</v>
      </c>
      <c r="X131">
        <v>31137.049200000001</v>
      </c>
      <c r="Y131">
        <v>27629.058389999998</v>
      </c>
      <c r="Z131">
        <v>24372.895229999998</v>
      </c>
      <c r="AA131">
        <v>21367.656729999999</v>
      </c>
      <c r="AB131">
        <v>18613.329269999998</v>
      </c>
      <c r="AC131">
        <v>16108.6456</v>
      </c>
      <c r="AD131">
        <v>13849.80344</v>
      </c>
      <c r="AE131">
        <v>13766.61253</v>
      </c>
      <c r="AF131">
        <v>13667.31473</v>
      </c>
      <c r="AG131">
        <v>13548.369909999999</v>
      </c>
      <c r="AH131">
        <v>13406.51362</v>
      </c>
      <c r="AI131">
        <v>13238.69809</v>
      </c>
      <c r="AJ131">
        <v>13041.96025</v>
      </c>
      <c r="AK131">
        <v>12813.33972</v>
      </c>
      <c r="AL131">
        <v>12549.87847</v>
      </c>
      <c r="AM131">
        <v>12248.70183</v>
      </c>
      <c r="AN131">
        <v>11907.17434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530.07774099999995</v>
      </c>
      <c r="E132">
        <v>605.27042889999996</v>
      </c>
      <c r="F132">
        <v>693.74682429999996</v>
      </c>
      <c r="G132">
        <v>794.7477619</v>
      </c>
      <c r="H132">
        <v>646.61989240000003</v>
      </c>
      <c r="I132">
        <v>449.63416180000002</v>
      </c>
      <c r="J132">
        <v>288.1065256</v>
      </c>
      <c r="K132">
        <v>175.23323540000001</v>
      </c>
      <c r="L132">
        <v>102.35089309999999</v>
      </c>
      <c r="M132">
        <v>57.592754380000002</v>
      </c>
      <c r="N132">
        <v>31.172047589999998</v>
      </c>
      <c r="O132">
        <v>16.149203450000002</v>
      </c>
      <c r="P132">
        <v>11.31131661</v>
      </c>
      <c r="Q132">
        <v>8.6842698150000004</v>
      </c>
      <c r="R132">
        <v>6.8057807610000003</v>
      </c>
      <c r="S132">
        <v>5.3267042509999998</v>
      </c>
      <c r="T132">
        <v>4.1353600789999998</v>
      </c>
      <c r="U132">
        <v>3.7011290589999999</v>
      </c>
      <c r="V132">
        <v>3.4903946339999998</v>
      </c>
      <c r="W132">
        <v>3.3647830430000001</v>
      </c>
      <c r="X132">
        <v>3.283892722</v>
      </c>
      <c r="Y132">
        <v>3.2333930550000001</v>
      </c>
      <c r="Z132">
        <v>3.2069403219999999</v>
      </c>
      <c r="AA132">
        <v>3.2011560229999998</v>
      </c>
      <c r="AB132">
        <v>3.2140896419999998</v>
      </c>
      <c r="AC132">
        <v>3.2446693230000001</v>
      </c>
      <c r="AD132">
        <v>3.2924612990000002</v>
      </c>
      <c r="AE132">
        <v>3.3245723159999998</v>
      </c>
      <c r="AF132">
        <v>3.3646200610000001</v>
      </c>
      <c r="AG132">
        <v>3.420145513</v>
      </c>
      <c r="AH132">
        <v>3.4929828380000001</v>
      </c>
      <c r="AI132">
        <v>3.583291805</v>
      </c>
      <c r="AJ132">
        <v>3.6907510710000002</v>
      </c>
      <c r="AK132">
        <v>3.8148578080000002</v>
      </c>
      <c r="AL132">
        <v>3.954942822</v>
      </c>
      <c r="AM132">
        <v>4.1100921680000004</v>
      </c>
      <c r="AN132">
        <v>4.2790372320000003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5856.3210660000004</v>
      </c>
      <c r="E133">
        <v>5559.0779220000004</v>
      </c>
      <c r="F133">
        <v>5178.8186390000001</v>
      </c>
      <c r="G133">
        <v>4760.2231080000001</v>
      </c>
      <c r="H133">
        <v>2864.7976680000002</v>
      </c>
      <c r="I133">
        <v>1422.9734020000001</v>
      </c>
      <c r="J133">
        <v>639.05041789999996</v>
      </c>
      <c r="K133">
        <v>268.9944557</v>
      </c>
      <c r="L133">
        <v>108.00455220000001</v>
      </c>
      <c r="M133">
        <v>41.96058163</v>
      </c>
      <c r="N133">
        <v>16.121057690000001</v>
      </c>
      <c r="O133">
        <v>6.3727831039999998</v>
      </c>
      <c r="P133">
        <v>3.922762885</v>
      </c>
      <c r="Q133">
        <v>2.77909352</v>
      </c>
      <c r="R133">
        <v>2.0480224890000001</v>
      </c>
      <c r="S133">
        <v>1.522726327</v>
      </c>
      <c r="T133">
        <v>1.1318307320000001</v>
      </c>
      <c r="U133">
        <v>0.85623396730000001</v>
      </c>
      <c r="V133">
        <v>0.65282693219999999</v>
      </c>
      <c r="W133">
        <v>0.49991510950000001</v>
      </c>
      <c r="X133">
        <v>0.38395724879999998</v>
      </c>
      <c r="Y133">
        <v>0.29554163030000002</v>
      </c>
      <c r="Z133">
        <v>0.2278605071</v>
      </c>
      <c r="AA133">
        <v>0.17589881460000001</v>
      </c>
      <c r="AB133">
        <v>0.13591835159999999</v>
      </c>
      <c r="AC133">
        <v>0.1051071799</v>
      </c>
      <c r="AD133">
        <v>8.1334675100000003E-2</v>
      </c>
      <c r="AE133">
        <v>6.3815856800000001E-2</v>
      </c>
      <c r="AF133">
        <v>5.0370924300000001E-2</v>
      </c>
      <c r="AG133">
        <v>3.9886303999999997E-2</v>
      </c>
      <c r="AH133">
        <v>3.1653882899999999E-2</v>
      </c>
      <c r="AI133">
        <v>2.5164302499999999E-2</v>
      </c>
      <c r="AJ133">
        <v>2.0033660500000001E-2</v>
      </c>
      <c r="AK133">
        <v>1.5967435799999999E-2</v>
      </c>
      <c r="AL133">
        <v>1.2737846400000001E-2</v>
      </c>
      <c r="AM133">
        <v>1.0167865200000001E-2</v>
      </c>
      <c r="AN133">
        <v>8.1193961299999996E-3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362239.66389999999</v>
      </c>
      <c r="E134">
        <v>373197.59029999998</v>
      </c>
      <c r="F134">
        <v>384521.17180000001</v>
      </c>
      <c r="G134">
        <v>395867.03330000001</v>
      </c>
      <c r="H134">
        <v>407166.04229999997</v>
      </c>
      <c r="I134">
        <v>418475.75109999999</v>
      </c>
      <c r="J134">
        <v>429845.25550000003</v>
      </c>
      <c r="K134">
        <v>441302.56699999998</v>
      </c>
      <c r="L134">
        <v>452873.3236</v>
      </c>
      <c r="M134">
        <v>464588.37809999997</v>
      </c>
      <c r="N134">
        <v>476485.66639999999</v>
      </c>
      <c r="O134">
        <v>488609.70480000001</v>
      </c>
      <c r="P134">
        <v>501167.1287</v>
      </c>
      <c r="Q134">
        <v>514200.50329999998</v>
      </c>
      <c r="R134">
        <v>527718.50749999995</v>
      </c>
      <c r="S134">
        <v>541728.24109999998</v>
      </c>
      <c r="T134">
        <v>556234.1703</v>
      </c>
      <c r="U134">
        <v>571404.53899999999</v>
      </c>
      <c r="V134">
        <v>587171.65590000001</v>
      </c>
      <c r="W134">
        <v>603502.06480000005</v>
      </c>
      <c r="X134">
        <v>620378.99369999999</v>
      </c>
      <c r="Y134">
        <v>637792.147</v>
      </c>
      <c r="Z134">
        <v>655733.2121</v>
      </c>
      <c r="AA134">
        <v>674194.44830000005</v>
      </c>
      <c r="AB134">
        <v>693168.76569999999</v>
      </c>
      <c r="AC134">
        <v>712650.41339999996</v>
      </c>
      <c r="AD134">
        <v>732635.92209999997</v>
      </c>
      <c r="AE134">
        <v>753295.21100000001</v>
      </c>
      <c r="AF134">
        <v>774640.91619999998</v>
      </c>
      <c r="AG134">
        <v>796628.81079999998</v>
      </c>
      <c r="AH134">
        <v>819210.79709999997</v>
      </c>
      <c r="AI134">
        <v>842356.88009999995</v>
      </c>
      <c r="AJ134">
        <v>866054.92350000003</v>
      </c>
      <c r="AK134">
        <v>890310.63210000005</v>
      </c>
      <c r="AL134">
        <v>915147.44079999998</v>
      </c>
      <c r="AM134">
        <v>940606.82109999994</v>
      </c>
      <c r="AN134">
        <v>966749.23380000005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2803.8979840000002</v>
      </c>
      <c r="E135">
        <v>2889.318804</v>
      </c>
      <c r="F135">
        <v>2977.985079</v>
      </c>
      <c r="G135">
        <v>3066.474725</v>
      </c>
      <c r="H135">
        <v>3153.7642500000002</v>
      </c>
      <c r="I135">
        <v>3240.3401819999999</v>
      </c>
      <c r="J135">
        <v>3326.8587149999998</v>
      </c>
      <c r="K135">
        <v>3413.7737579999998</v>
      </c>
      <c r="L135">
        <v>3501.4221069999999</v>
      </c>
      <c r="M135">
        <v>3590.106546</v>
      </c>
      <c r="N135">
        <v>3680.1423129999998</v>
      </c>
      <c r="O135">
        <v>3771.872852</v>
      </c>
      <c r="P135">
        <v>3867.1304150000001</v>
      </c>
      <c r="Q135">
        <v>3966.3019429999999</v>
      </c>
      <c r="R135">
        <v>4069.3341399999999</v>
      </c>
      <c r="S135">
        <v>4176.1089510000002</v>
      </c>
      <c r="T135">
        <v>4286.5</v>
      </c>
      <c r="U135">
        <v>4401.9743859999999</v>
      </c>
      <c r="V135">
        <v>4522.0451039999998</v>
      </c>
      <c r="W135">
        <v>4646.2903290000004</v>
      </c>
      <c r="X135">
        <v>4774.4352339999996</v>
      </c>
      <c r="Y135">
        <v>4906.3168750000004</v>
      </c>
      <c r="Z135">
        <v>5041.8377970000001</v>
      </c>
      <c r="AA135">
        <v>5180.9332809999996</v>
      </c>
      <c r="AB135">
        <v>5323.5545050000001</v>
      </c>
      <c r="AC135">
        <v>5469.6634679999997</v>
      </c>
      <c r="AD135">
        <v>5619.2354379999997</v>
      </c>
      <c r="AE135">
        <v>5773.874992</v>
      </c>
      <c r="AF135">
        <v>5933.9232670000001</v>
      </c>
      <c r="AG135">
        <v>6099.0152589999998</v>
      </c>
      <c r="AH135">
        <v>6268.6176290000003</v>
      </c>
      <c r="AI135">
        <v>6442.3307059999997</v>
      </c>
      <c r="AJ135">
        <v>6619.9440169999998</v>
      </c>
      <c r="AK135">
        <v>6801.4416369999999</v>
      </c>
      <c r="AL135">
        <v>6986.9854949999999</v>
      </c>
      <c r="AM135">
        <v>7176.897438</v>
      </c>
      <c r="AN135">
        <v>7371.6496470000002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2643039.7319999998</v>
      </c>
      <c r="E136">
        <v>2723333.5980000002</v>
      </c>
      <c r="F136">
        <v>2806399.8390000002</v>
      </c>
      <c r="G136">
        <v>2889079.8489999999</v>
      </c>
      <c r="H136">
        <v>2970688.8810000001</v>
      </c>
      <c r="I136">
        <v>3051802.9380000001</v>
      </c>
      <c r="J136">
        <v>3133072.5869999998</v>
      </c>
      <c r="K136">
        <v>3214930.51</v>
      </c>
      <c r="L136">
        <v>3297692.1690000002</v>
      </c>
      <c r="M136">
        <v>3381639.3659999999</v>
      </c>
      <c r="N136">
        <v>3467067.47</v>
      </c>
      <c r="O136">
        <v>3554304.1749999998</v>
      </c>
      <c r="P136">
        <v>3645126.3620000002</v>
      </c>
      <c r="Q136">
        <v>3739777.0090000001</v>
      </c>
      <c r="R136">
        <v>3838124.4780000001</v>
      </c>
      <c r="S136">
        <v>3940024.2289999998</v>
      </c>
      <c r="T136">
        <v>4045347.591</v>
      </c>
      <c r="U136">
        <v>4155754.4720000001</v>
      </c>
      <c r="V136">
        <v>4271158.0020000003</v>
      </c>
      <c r="W136">
        <v>4391364.9409999996</v>
      </c>
      <c r="X136">
        <v>4516154.3859999999</v>
      </c>
      <c r="Y136">
        <v>4645317.2529999996</v>
      </c>
      <c r="Z136">
        <v>4778674.9160000002</v>
      </c>
      <c r="AA136">
        <v>4916085.8559999997</v>
      </c>
      <c r="AB136">
        <v>5057447.0039999997</v>
      </c>
      <c r="AC136">
        <v>5202693.2769999998</v>
      </c>
      <c r="AD136">
        <v>5351797.7910000002</v>
      </c>
      <c r="AE136">
        <v>5506277.1710000001</v>
      </c>
      <c r="AF136">
        <v>5666425.4479999999</v>
      </c>
      <c r="AG136">
        <v>5831928.2699999996</v>
      </c>
      <c r="AH136">
        <v>6002333.0149999997</v>
      </c>
      <c r="AI136">
        <v>6177307.2369999997</v>
      </c>
      <c r="AJ136">
        <v>6356685.0700000003</v>
      </c>
      <c r="AK136">
        <v>6540479.5580000002</v>
      </c>
      <c r="AL136">
        <v>6728877.8600000003</v>
      </c>
      <c r="AM136">
        <v>6922233.9699999997</v>
      </c>
      <c r="AN136">
        <v>7121066.5970000001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113033.1761</v>
      </c>
      <c r="E137">
        <v>116463.44650000001</v>
      </c>
      <c r="F137">
        <v>120014.1894</v>
      </c>
      <c r="G137">
        <v>123537.8269</v>
      </c>
      <c r="H137">
        <v>127000.63009999999</v>
      </c>
      <c r="I137">
        <v>130431.762</v>
      </c>
      <c r="J137">
        <v>133866.30710000001</v>
      </c>
      <c r="K137">
        <v>137328.4786</v>
      </c>
      <c r="L137">
        <v>140835.63819999999</v>
      </c>
      <c r="M137">
        <v>144402.6078</v>
      </c>
      <c r="N137">
        <v>148044.38769999999</v>
      </c>
      <c r="O137">
        <v>151777.36720000001</v>
      </c>
      <c r="P137">
        <v>155682.96410000001</v>
      </c>
      <c r="Q137">
        <v>159771.4737</v>
      </c>
      <c r="R137">
        <v>164034.53140000001</v>
      </c>
      <c r="S137">
        <v>168462.81450000001</v>
      </c>
      <c r="T137">
        <v>173048.1605</v>
      </c>
      <c r="U137">
        <v>177874.03049999999</v>
      </c>
      <c r="V137">
        <v>182940.7794</v>
      </c>
      <c r="W137">
        <v>188239.71770000001</v>
      </c>
      <c r="X137">
        <v>193759.00539999999</v>
      </c>
      <c r="Y137">
        <v>199486.92310000001</v>
      </c>
      <c r="Z137">
        <v>205413.5097</v>
      </c>
      <c r="AA137">
        <v>211531.1727</v>
      </c>
      <c r="AB137">
        <v>217834.77739999999</v>
      </c>
      <c r="AC137">
        <v>224321.5275</v>
      </c>
      <c r="AD137">
        <v>230990.8438</v>
      </c>
      <c r="AE137">
        <v>237912.70939999999</v>
      </c>
      <c r="AF137">
        <v>245103.59820000001</v>
      </c>
      <c r="AG137">
        <v>252550.0472</v>
      </c>
      <c r="AH137">
        <v>260230.11429999999</v>
      </c>
      <c r="AI137">
        <v>268126.67050000001</v>
      </c>
      <c r="AJ137">
        <v>276230.5626</v>
      </c>
      <c r="AK137">
        <v>284541.63040000002</v>
      </c>
      <c r="AL137">
        <v>293068.56770000001</v>
      </c>
      <c r="AM137">
        <v>301828.49089999998</v>
      </c>
      <c r="AN137">
        <v>310846.70620000002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630883.00870000001</v>
      </c>
      <c r="E138">
        <v>650549.49959999998</v>
      </c>
      <c r="F138">
        <v>671207.37029999995</v>
      </c>
      <c r="G138">
        <v>691555.80779999995</v>
      </c>
      <c r="H138">
        <v>711226.10880000005</v>
      </c>
      <c r="I138">
        <v>730385.19129999995</v>
      </c>
      <c r="J138">
        <v>749272.71869999997</v>
      </c>
      <c r="K138">
        <v>768080.38910000003</v>
      </c>
      <c r="L138">
        <v>786960.04079999996</v>
      </c>
      <c r="M138">
        <v>806040.7818</v>
      </c>
      <c r="N138">
        <v>825442.33929999999</v>
      </c>
      <c r="O138">
        <v>845283.09030000004</v>
      </c>
      <c r="P138">
        <v>866178.68969999999</v>
      </c>
      <c r="Q138">
        <v>888276.93660000002</v>
      </c>
      <c r="R138">
        <v>911559.71129999997</v>
      </c>
      <c r="S138">
        <v>935970.92500000005</v>
      </c>
      <c r="T138">
        <v>961452.83089999994</v>
      </c>
      <c r="U138">
        <v>988323.82310000004</v>
      </c>
      <c r="V138">
        <v>1016488.845</v>
      </c>
      <c r="W138">
        <v>1045858.568</v>
      </c>
      <c r="X138">
        <v>1076364.1170000001</v>
      </c>
      <c r="Y138">
        <v>1107956.5020000001</v>
      </c>
      <c r="Z138">
        <v>1140602.8910000001</v>
      </c>
      <c r="AA138">
        <v>1174283.081</v>
      </c>
      <c r="AB138">
        <v>1208987.1810000001</v>
      </c>
      <c r="AC138">
        <v>1244714.4820000001</v>
      </c>
      <c r="AD138">
        <v>1281473.388</v>
      </c>
      <c r="AE138">
        <v>1320027.53</v>
      </c>
      <c r="AF138">
        <v>1360509.2949999999</v>
      </c>
      <c r="AG138">
        <v>1402781.7420000001</v>
      </c>
      <c r="AH138">
        <v>1446640.82</v>
      </c>
      <c r="AI138">
        <v>1491921.1259999999</v>
      </c>
      <c r="AJ138">
        <v>1538522.683</v>
      </c>
      <c r="AK138">
        <v>1586415.257</v>
      </c>
      <c r="AL138">
        <v>1635633.149</v>
      </c>
      <c r="AM138">
        <v>1686268.5120000001</v>
      </c>
      <c r="AN138">
        <v>1738466.905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482.35876209999998</v>
      </c>
      <c r="E139">
        <v>496.72797880000002</v>
      </c>
      <c r="F139">
        <v>511.49091579999998</v>
      </c>
      <c r="G139">
        <v>525.74259059999997</v>
      </c>
      <c r="H139">
        <v>539.41623300000003</v>
      </c>
      <c r="I139">
        <v>552.78553950000003</v>
      </c>
      <c r="J139">
        <v>566.11894659999996</v>
      </c>
      <c r="K139">
        <v>579.54867569999999</v>
      </c>
      <c r="L139">
        <v>593.10868089999997</v>
      </c>
      <c r="M139">
        <v>606.78620799999999</v>
      </c>
      <c r="N139">
        <v>620.55744900000002</v>
      </c>
      <c r="O139">
        <v>634.40297369999996</v>
      </c>
      <c r="P139">
        <v>649.0342445</v>
      </c>
      <c r="Q139">
        <v>664.31969919999995</v>
      </c>
      <c r="R139">
        <v>680.01304210000001</v>
      </c>
      <c r="S139">
        <v>695.90924680000001</v>
      </c>
      <c r="T139">
        <v>711.84319679999999</v>
      </c>
      <c r="U139">
        <v>729.11290859999997</v>
      </c>
      <c r="V139">
        <v>747.92076320000001</v>
      </c>
      <c r="W139">
        <v>768.23152259999995</v>
      </c>
      <c r="X139">
        <v>789.89726040000005</v>
      </c>
      <c r="Y139">
        <v>812.72865000000002</v>
      </c>
      <c r="Z139">
        <v>836.54154040000003</v>
      </c>
      <c r="AA139">
        <v>861.18103410000003</v>
      </c>
      <c r="AB139">
        <v>886.5292316</v>
      </c>
      <c r="AC139">
        <v>912.50359060000005</v>
      </c>
      <c r="AD139">
        <v>939.05140689999996</v>
      </c>
      <c r="AE139">
        <v>966.74895809999998</v>
      </c>
      <c r="AF139">
        <v>995.64365090000001</v>
      </c>
      <c r="AG139">
        <v>1025.625376</v>
      </c>
      <c r="AH139">
        <v>1056.5475550000001</v>
      </c>
      <c r="AI139">
        <v>1088.2918480000001</v>
      </c>
      <c r="AJ139">
        <v>1120.7795550000001</v>
      </c>
      <c r="AK139">
        <v>1153.9753169999999</v>
      </c>
      <c r="AL139">
        <v>1187.885583</v>
      </c>
      <c r="AM139">
        <v>1222.554752</v>
      </c>
      <c r="AN139">
        <v>1258.0616419999999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1115634.888</v>
      </c>
      <c r="E140">
        <v>1149611.2849999999</v>
      </c>
      <c r="F140">
        <v>1184727.3060000001</v>
      </c>
      <c r="G140">
        <v>1219604.919</v>
      </c>
      <c r="H140">
        <v>1253893.1810000001</v>
      </c>
      <c r="I140">
        <v>1287902.436</v>
      </c>
      <c r="J140">
        <v>1322025.311</v>
      </c>
      <c r="K140">
        <v>1356562.0179999999</v>
      </c>
      <c r="L140">
        <v>1391748.8659999999</v>
      </c>
      <c r="M140">
        <v>1427795.652</v>
      </c>
      <c r="N140">
        <v>1464911.797</v>
      </c>
      <c r="O140">
        <v>1503320.196</v>
      </c>
      <c r="P140">
        <v>1543750.8559999999</v>
      </c>
      <c r="Q140">
        <v>1586366.014</v>
      </c>
      <c r="R140">
        <v>1631127.5589999999</v>
      </c>
      <c r="S140">
        <v>1677976.6939999999</v>
      </c>
      <c r="T140">
        <v>1726871.4509999999</v>
      </c>
      <c r="U140">
        <v>1778384.963</v>
      </c>
      <c r="V140">
        <v>1832370.0789999999</v>
      </c>
      <c r="W140">
        <v>1888688.3119999999</v>
      </c>
      <c r="X140">
        <v>1947235.2450000001</v>
      </c>
      <c r="Y140">
        <v>2007941.6229999999</v>
      </c>
      <c r="Z140">
        <v>2070767.952</v>
      </c>
      <c r="AA140">
        <v>2135698.6830000002</v>
      </c>
      <c r="AB140">
        <v>2202738.29</v>
      </c>
      <c r="AC140">
        <v>2271909.4210000001</v>
      </c>
      <c r="AD140">
        <v>2343253.0490000001</v>
      </c>
      <c r="AE140">
        <v>2417383.1030000001</v>
      </c>
      <c r="AF140">
        <v>2494448.3330000001</v>
      </c>
      <c r="AG140">
        <v>2574292.1949999998</v>
      </c>
      <c r="AH140">
        <v>2656680.074</v>
      </c>
      <c r="AI140">
        <v>2741443.6740000001</v>
      </c>
      <c r="AJ140">
        <v>2828515.87</v>
      </c>
      <c r="AK140">
        <v>2917938.5010000002</v>
      </c>
      <c r="AL140">
        <v>3009857.2749999999</v>
      </c>
      <c r="AM140">
        <v>3104514.906</v>
      </c>
      <c r="AN140">
        <v>3202248.1519999998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886737.9841</v>
      </c>
      <c r="E141">
        <v>913621.50009999995</v>
      </c>
      <c r="F141">
        <v>941395.39249999996</v>
      </c>
      <c r="G141">
        <v>968903.73640000005</v>
      </c>
      <c r="H141">
        <v>995890.19949999999</v>
      </c>
      <c r="I141">
        <v>1022616.262</v>
      </c>
      <c r="J141">
        <v>1049391.3430000001</v>
      </c>
      <c r="K141">
        <v>1076425.8670000001</v>
      </c>
      <c r="L141">
        <v>1103864.682</v>
      </c>
      <c r="M141">
        <v>1131826.611</v>
      </c>
      <c r="N141">
        <v>1160430.344</v>
      </c>
      <c r="O141">
        <v>1189806.257</v>
      </c>
      <c r="P141">
        <v>1220616.108</v>
      </c>
      <c r="Q141">
        <v>1252932.561</v>
      </c>
      <c r="R141">
        <v>1286671.3459999999</v>
      </c>
      <c r="S141">
        <v>1321742.4080000001</v>
      </c>
      <c r="T141">
        <v>1358069.1059999999</v>
      </c>
      <c r="U141">
        <v>1396406.257</v>
      </c>
      <c r="V141">
        <v>1436762.9310000001</v>
      </c>
      <c r="W141">
        <v>1479059.08</v>
      </c>
      <c r="X141">
        <v>1523184.226</v>
      </c>
      <c r="Y141">
        <v>1569029.2309999999</v>
      </c>
      <c r="Z141">
        <v>1616502.6</v>
      </c>
      <c r="AA141">
        <v>1665536.5149999999</v>
      </c>
      <c r="AB141">
        <v>1716087.3810000001</v>
      </c>
      <c r="AC141">
        <v>1768134.0970000001</v>
      </c>
      <c r="AD141">
        <v>1821676.192</v>
      </c>
      <c r="AE141">
        <v>1877266.203</v>
      </c>
      <c r="AF141">
        <v>1935037.906</v>
      </c>
      <c r="AG141">
        <v>1994878.3189999999</v>
      </c>
      <c r="AH141">
        <v>2056603.527</v>
      </c>
      <c r="AI141">
        <v>2120071.2459999998</v>
      </c>
      <c r="AJ141">
        <v>2185208.4539999999</v>
      </c>
      <c r="AK141">
        <v>2252019.713</v>
      </c>
      <c r="AL141">
        <v>2320585.16</v>
      </c>
      <c r="AM141">
        <v>2391055.9300000002</v>
      </c>
      <c r="AN141">
        <v>2463651.4879999999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142994.97519999999</v>
      </c>
      <c r="E142">
        <v>147465.228</v>
      </c>
      <c r="F142">
        <v>152214.2114</v>
      </c>
      <c r="G142">
        <v>156938.12229999999</v>
      </c>
      <c r="H142">
        <v>161504.21609999999</v>
      </c>
      <c r="I142">
        <v>165902.01680000001</v>
      </c>
      <c r="J142">
        <v>170161.1373</v>
      </c>
      <c r="K142">
        <v>174318.3946</v>
      </c>
      <c r="L142">
        <v>178411.0528</v>
      </c>
      <c r="M142">
        <v>182474.80729999999</v>
      </c>
      <c r="N142">
        <v>186543.6164</v>
      </c>
      <c r="O142">
        <v>190650.15729999999</v>
      </c>
      <c r="P142">
        <v>194983.5502</v>
      </c>
      <c r="Q142">
        <v>199620.70389999999</v>
      </c>
      <c r="R142">
        <v>204581.29139999999</v>
      </c>
      <c r="S142">
        <v>209860.38589999999</v>
      </c>
      <c r="T142">
        <v>215443.48050000001</v>
      </c>
      <c r="U142">
        <v>221378.6035</v>
      </c>
      <c r="V142">
        <v>227631.85639999999</v>
      </c>
      <c r="W142">
        <v>234175.0625</v>
      </c>
      <c r="X142">
        <v>240987.69469999999</v>
      </c>
      <c r="Y142">
        <v>248055.87109999999</v>
      </c>
      <c r="Z142">
        <v>255370.85219999999</v>
      </c>
      <c r="AA142">
        <v>262927.77480000001</v>
      </c>
      <c r="AB142">
        <v>270724.81910000002</v>
      </c>
      <c r="AC142">
        <v>278762.75540000002</v>
      </c>
      <c r="AD142">
        <v>287044.81079999998</v>
      </c>
      <c r="AE142">
        <v>295748.5661</v>
      </c>
      <c r="AF142">
        <v>304935.70569999999</v>
      </c>
      <c r="AG142">
        <v>314595.83929999999</v>
      </c>
      <c r="AH142">
        <v>324690.76439999999</v>
      </c>
      <c r="AI142">
        <v>335181.87819999998</v>
      </c>
      <c r="AJ142">
        <v>346040.54820000002</v>
      </c>
      <c r="AK142">
        <v>357252.37809999997</v>
      </c>
      <c r="AL142">
        <v>368818.13079999998</v>
      </c>
      <c r="AM142">
        <v>380753.38010000001</v>
      </c>
      <c r="AN142">
        <v>393088.03950000001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3688.755017</v>
      </c>
      <c r="E143">
        <v>3809.6865939999998</v>
      </c>
      <c r="F143">
        <v>3937.9241929999998</v>
      </c>
      <c r="G143">
        <v>4058.4336969999999</v>
      </c>
      <c r="H143">
        <v>4169.02009</v>
      </c>
      <c r="I143">
        <v>4272.8283609999999</v>
      </c>
      <c r="J143">
        <v>4373.338127</v>
      </c>
      <c r="K143">
        <v>4472.9870110000002</v>
      </c>
      <c r="L143">
        <v>4573.2631579999997</v>
      </c>
      <c r="M143">
        <v>4675.0440639999997</v>
      </c>
      <c r="N143">
        <v>4778.897019</v>
      </c>
      <c r="O143">
        <v>4885.2758480000002</v>
      </c>
      <c r="P143">
        <v>5002.0057269999998</v>
      </c>
      <c r="Q143">
        <v>5129.329772</v>
      </c>
      <c r="R143">
        <v>5265.3660449999998</v>
      </c>
      <c r="S143">
        <v>5408.3356059999996</v>
      </c>
      <c r="T143">
        <v>5557.0869659999998</v>
      </c>
      <c r="U143">
        <v>5713.4508699999997</v>
      </c>
      <c r="V143">
        <v>5876.7909289999998</v>
      </c>
      <c r="W143">
        <v>6046.5190739999998</v>
      </c>
      <c r="X143">
        <v>6222.2094539999998</v>
      </c>
      <c r="Y143">
        <v>6403.5981439999996</v>
      </c>
      <c r="Z143">
        <v>6590.5488070000001</v>
      </c>
      <c r="AA143">
        <v>6783.0146619999996</v>
      </c>
      <c r="AB143">
        <v>6981.0099890000001</v>
      </c>
      <c r="AC143">
        <v>7184.5935090000003</v>
      </c>
      <c r="AD143">
        <v>7393.8629309999997</v>
      </c>
      <c r="AE143">
        <v>7616.3077489999996</v>
      </c>
      <c r="AF143">
        <v>7852.1129000000001</v>
      </c>
      <c r="AG143">
        <v>8099.1836890000004</v>
      </c>
      <c r="AH143">
        <v>8355.386015</v>
      </c>
      <c r="AI143">
        <v>8619.3084679999902</v>
      </c>
      <c r="AJ143">
        <v>8890.2738730000001</v>
      </c>
      <c r="AK143">
        <v>9168.1872490000005</v>
      </c>
      <c r="AL143">
        <v>9453.3771269999997</v>
      </c>
      <c r="AM143">
        <v>9746.4857940000002</v>
      </c>
      <c r="AN143">
        <v>10048.41532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12812.95508</v>
      </c>
      <c r="E144">
        <v>13228.52619</v>
      </c>
      <c r="F144">
        <v>13660.68478</v>
      </c>
      <c r="G144">
        <v>14071.54565</v>
      </c>
      <c r="H144">
        <v>14457.87184</v>
      </c>
      <c r="I144">
        <v>14829.88593</v>
      </c>
      <c r="J144">
        <v>15197.559499999999</v>
      </c>
      <c r="K144">
        <v>15567.684520000001</v>
      </c>
      <c r="L144">
        <v>15944.43965</v>
      </c>
      <c r="M144">
        <v>16330.366540000001</v>
      </c>
      <c r="N144">
        <v>16727.203949999999</v>
      </c>
      <c r="O144">
        <v>17136.460849999999</v>
      </c>
      <c r="P144">
        <v>17578.474249999999</v>
      </c>
      <c r="Q144">
        <v>18054.415499999999</v>
      </c>
      <c r="R144">
        <v>18559.056479999999</v>
      </c>
      <c r="S144">
        <v>19086.814050000001</v>
      </c>
      <c r="T144">
        <v>19633.688129999999</v>
      </c>
      <c r="U144">
        <v>20197.302019999999</v>
      </c>
      <c r="V144">
        <v>20772.339950000001</v>
      </c>
      <c r="W144">
        <v>21358.088650000002</v>
      </c>
      <c r="X144">
        <v>21956.335439999999</v>
      </c>
      <c r="Y144">
        <v>22569.549650000001</v>
      </c>
      <c r="Z144">
        <v>23199.88826</v>
      </c>
      <c r="AA144">
        <v>23848.84777</v>
      </c>
      <c r="AB144">
        <v>24517.282149999999</v>
      </c>
      <c r="AC144">
        <v>25205.573400000001</v>
      </c>
      <c r="AD144">
        <v>25913.835220000001</v>
      </c>
      <c r="AE144">
        <v>26662.560130000002</v>
      </c>
      <c r="AF144">
        <v>27448.761020000002</v>
      </c>
      <c r="AG144">
        <v>28263.29334</v>
      </c>
      <c r="AH144">
        <v>29098.507150000001</v>
      </c>
      <c r="AI144">
        <v>29950.21976</v>
      </c>
      <c r="AJ144">
        <v>30817.191920000001</v>
      </c>
      <c r="AK144">
        <v>31700.190790000001</v>
      </c>
      <c r="AL144">
        <v>32601.208299999998</v>
      </c>
      <c r="AM144">
        <v>33522.988120000002</v>
      </c>
      <c r="AN144">
        <v>34468.824099999998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339.4139715</v>
      </c>
      <c r="E145">
        <v>350.87486999999999</v>
      </c>
      <c r="F145">
        <v>363.28155959999998</v>
      </c>
      <c r="G145">
        <v>375.1459754</v>
      </c>
      <c r="H145">
        <v>385.99833999999998</v>
      </c>
      <c r="I145">
        <v>395.90172159999997</v>
      </c>
      <c r="J145">
        <v>405.07391539999998</v>
      </c>
      <c r="K145">
        <v>413.7364212</v>
      </c>
      <c r="L145">
        <v>422.07596910000001</v>
      </c>
      <c r="M145">
        <v>430.23907200000002</v>
      </c>
      <c r="N145">
        <v>438.33894170000002</v>
      </c>
      <c r="O145">
        <v>446.46521030000002</v>
      </c>
      <c r="P145">
        <v>455.45552600000002</v>
      </c>
      <c r="Q145">
        <v>465.48282169999999</v>
      </c>
      <c r="R145">
        <v>476.48720470000001</v>
      </c>
      <c r="S145">
        <v>488.34150199999999</v>
      </c>
      <c r="T145">
        <v>500.91970370000001</v>
      </c>
      <c r="U145">
        <v>514.27358479999998</v>
      </c>
      <c r="V145">
        <v>528.26868769999999</v>
      </c>
      <c r="W145">
        <v>542.81274880000001</v>
      </c>
      <c r="X145">
        <v>557.85170110000001</v>
      </c>
      <c r="Y145">
        <v>573.35712920000003</v>
      </c>
      <c r="Z145">
        <v>589.31559619999996</v>
      </c>
      <c r="AA145">
        <v>605.72166330000005</v>
      </c>
      <c r="AB145">
        <v>622.57416850000004</v>
      </c>
      <c r="AC145">
        <v>639.87472430000003</v>
      </c>
      <c r="AD145">
        <v>657.6275948</v>
      </c>
      <c r="AE145">
        <v>676.57537549999995</v>
      </c>
      <c r="AF145">
        <v>696.85611240000003</v>
      </c>
      <c r="AG145">
        <v>718.3634012</v>
      </c>
      <c r="AH145">
        <v>740.91750290000004</v>
      </c>
      <c r="AI145">
        <v>764.35603730000003</v>
      </c>
      <c r="AJ145">
        <v>788.56334260000006</v>
      </c>
      <c r="AK145">
        <v>813.4761373</v>
      </c>
      <c r="AL145">
        <v>839.07860440000002</v>
      </c>
      <c r="AM145">
        <v>865.39489260000005</v>
      </c>
      <c r="AN145">
        <v>892.48285720000001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585428.75580000004</v>
      </c>
      <c r="E146">
        <v>603947.74840000004</v>
      </c>
      <c r="F146">
        <v>623687.88459999999</v>
      </c>
      <c r="G146">
        <v>643318.47530000005</v>
      </c>
      <c r="H146">
        <v>662245.91029999999</v>
      </c>
      <c r="I146">
        <v>680383.02720000001</v>
      </c>
      <c r="J146">
        <v>697821.68969999999</v>
      </c>
      <c r="K146">
        <v>714699.35609999998</v>
      </c>
      <c r="L146">
        <v>731164.8933</v>
      </c>
      <c r="M146">
        <v>747363.9216</v>
      </c>
      <c r="N146">
        <v>763433.8149</v>
      </c>
      <c r="O146">
        <v>779503.2635</v>
      </c>
      <c r="P146">
        <v>796410.93579999998</v>
      </c>
      <c r="Q146">
        <v>814493.51969999995</v>
      </c>
      <c r="R146">
        <v>833838.44810000004</v>
      </c>
      <c r="S146">
        <v>854421.41799999995</v>
      </c>
      <c r="T146">
        <v>876171.39859999996</v>
      </c>
      <c r="U146">
        <v>899241.90159999998</v>
      </c>
      <c r="V146">
        <v>923485.6213</v>
      </c>
      <c r="W146">
        <v>948789.20169999998</v>
      </c>
      <c r="X146">
        <v>975070.33019999997</v>
      </c>
      <c r="Y146">
        <v>1002270.3639999999</v>
      </c>
      <c r="Z146">
        <v>1030347.963</v>
      </c>
      <c r="AA146">
        <v>1059274.611</v>
      </c>
      <c r="AB146">
        <v>1089031.905</v>
      </c>
      <c r="AC146">
        <v>1119610.128</v>
      </c>
      <c r="AD146">
        <v>1151007.8319999999</v>
      </c>
      <c r="AE146">
        <v>1183986.898</v>
      </c>
      <c r="AF146">
        <v>1218803.6769999999</v>
      </c>
      <c r="AG146">
        <v>1255421.2879999999</v>
      </c>
      <c r="AH146">
        <v>1293688.317</v>
      </c>
      <c r="AI146">
        <v>1333444.966</v>
      </c>
      <c r="AJ146">
        <v>1374563.189</v>
      </c>
      <c r="AK146">
        <v>1416963.932</v>
      </c>
      <c r="AL146">
        <v>1460621.6810000001</v>
      </c>
      <c r="AM146">
        <v>1505563.811</v>
      </c>
      <c r="AN146">
        <v>1551868.862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2596.0121819999999</v>
      </c>
      <c r="E147">
        <v>2675.3639710000002</v>
      </c>
      <c r="F147">
        <v>2756.967823</v>
      </c>
      <c r="G147">
        <v>2838.0975090000002</v>
      </c>
      <c r="H147">
        <v>2917.842013</v>
      </c>
      <c r="I147">
        <v>2997.6566790000002</v>
      </c>
      <c r="J147">
        <v>3078.3293669999998</v>
      </c>
      <c r="K147">
        <v>3160.0177330000001</v>
      </c>
      <c r="L147">
        <v>3242.7482540000001</v>
      </c>
      <c r="M147">
        <v>3326.6443450000002</v>
      </c>
      <c r="N147">
        <v>3411.9704879999999</v>
      </c>
      <c r="O147">
        <v>3499.1027640000002</v>
      </c>
      <c r="P147">
        <v>3588.8899670000001</v>
      </c>
      <c r="Q147">
        <v>3681.9311029999999</v>
      </c>
      <c r="R147">
        <v>3778.487846</v>
      </c>
      <c r="S147">
        <v>3878.673808</v>
      </c>
      <c r="T147">
        <v>3982.506609</v>
      </c>
      <c r="U147">
        <v>4091.8473730000001</v>
      </c>
      <c r="V147">
        <v>4206.2615930000002</v>
      </c>
      <c r="W147">
        <v>4325.2862999999998</v>
      </c>
      <c r="X147">
        <v>4448.6043309999995</v>
      </c>
      <c r="Y147">
        <v>4576.0225170000003</v>
      </c>
      <c r="Z147">
        <v>4707.4240220000002</v>
      </c>
      <c r="AA147">
        <v>4842.7339140000004</v>
      </c>
      <c r="AB147">
        <v>4981.9017620000004</v>
      </c>
      <c r="AC147">
        <v>5124.8961669999999</v>
      </c>
      <c r="AD147">
        <v>5271.7066640000003</v>
      </c>
      <c r="AE147">
        <v>5423.5796069999997</v>
      </c>
      <c r="AF147">
        <v>5580.6441180000002</v>
      </c>
      <c r="AG147">
        <v>5742.6596710000003</v>
      </c>
      <c r="AH147">
        <v>5909.3476350000001</v>
      </c>
      <c r="AI147">
        <v>6080.5325460000004</v>
      </c>
      <c r="AJ147">
        <v>6256.1447639999997</v>
      </c>
      <c r="AK147">
        <v>6436.2309690000002</v>
      </c>
      <c r="AL147">
        <v>6620.9653420000004</v>
      </c>
      <c r="AM147">
        <v>6810.6609820000003</v>
      </c>
      <c r="AN147">
        <v>7005.7822059999999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4276885.3940000003</v>
      </c>
      <c r="E148">
        <v>4406892.699</v>
      </c>
      <c r="F148">
        <v>4540902.6730000004</v>
      </c>
      <c r="G148">
        <v>4674762.5520000001</v>
      </c>
      <c r="H148">
        <v>4807435.9939999999</v>
      </c>
      <c r="I148">
        <v>4939856.7240000004</v>
      </c>
      <c r="J148">
        <v>5072983.6469999999</v>
      </c>
      <c r="K148">
        <v>5207391.0630000001</v>
      </c>
      <c r="L148">
        <v>5343469.4740000004</v>
      </c>
      <c r="M148">
        <v>5481572.0240000002</v>
      </c>
      <c r="N148">
        <v>5622086.2759999996</v>
      </c>
      <c r="O148">
        <v>5765452.9780000001</v>
      </c>
      <c r="P148">
        <v>5913898.7379999999</v>
      </c>
      <c r="Q148">
        <v>6067769.585</v>
      </c>
      <c r="R148">
        <v>6226927.3619999997</v>
      </c>
      <c r="S148">
        <v>6391237.6059999997</v>
      </c>
      <c r="T148">
        <v>6560585.8470000001</v>
      </c>
      <c r="U148">
        <v>6737693.1670000004</v>
      </c>
      <c r="V148">
        <v>6922086.8890000004</v>
      </c>
      <c r="W148">
        <v>7113244.9639999997</v>
      </c>
      <c r="X148">
        <v>7310764.0010000002</v>
      </c>
      <c r="Y148">
        <v>7514360.0829999996</v>
      </c>
      <c r="Z148">
        <v>7723833.5</v>
      </c>
      <c r="AA148">
        <v>7939036.9050000003</v>
      </c>
      <c r="AB148">
        <v>8159856.915</v>
      </c>
      <c r="AC148">
        <v>8386207.7439999999</v>
      </c>
      <c r="AD148">
        <v>8618033.6740000006</v>
      </c>
      <c r="AE148">
        <v>8857244.0529999901</v>
      </c>
      <c r="AF148">
        <v>9104208.6520000007</v>
      </c>
      <c r="AG148">
        <v>9358430.5480000004</v>
      </c>
      <c r="AH148">
        <v>9619241.1420000009</v>
      </c>
      <c r="AI148">
        <v>9886178.9940000009</v>
      </c>
      <c r="AJ148">
        <v>10159039.35</v>
      </c>
      <c r="AK148">
        <v>10437876.199999999</v>
      </c>
      <c r="AL148">
        <v>10722983.880000001</v>
      </c>
      <c r="AM148">
        <v>11014880.26</v>
      </c>
      <c r="AN148">
        <v>11314301.220000001</v>
      </c>
    </row>
    <row r="149" spans="1:40" x14ac:dyDescent="0.25">
      <c r="A149" s="7" t="s">
        <v>236</v>
      </c>
      <c r="B149" t="s">
        <v>401</v>
      </c>
      <c r="C149">
        <v>4653.7969999999996</v>
      </c>
      <c r="D149">
        <v>4795.7197159999996</v>
      </c>
      <c r="E149">
        <v>4944.8888999999999</v>
      </c>
      <c r="F149">
        <v>5099.0493740000002</v>
      </c>
      <c r="G149">
        <v>5251.62327</v>
      </c>
      <c r="H149">
        <v>5400.5394980000001</v>
      </c>
      <c r="I149">
        <v>5547.2403469999999</v>
      </c>
      <c r="J149">
        <v>5693.6440830000001</v>
      </c>
      <c r="K149">
        <v>5841.0456089999998</v>
      </c>
      <c r="L149">
        <v>5990.2505499999997</v>
      </c>
      <c r="M149">
        <v>6141.7972449999997</v>
      </c>
      <c r="N149">
        <v>6296.1875179999997</v>
      </c>
      <c r="O149">
        <v>6453.9528069999997</v>
      </c>
      <c r="P149">
        <v>6617.9789579999997</v>
      </c>
      <c r="Q149">
        <v>6789.0603229999997</v>
      </c>
      <c r="R149">
        <v>6966.8542209999996</v>
      </c>
      <c r="S149">
        <v>7150.8078370000003</v>
      </c>
      <c r="T149">
        <v>7340.4540740000002</v>
      </c>
      <c r="U149">
        <v>7539.2865110000002</v>
      </c>
      <c r="V149">
        <v>7746.6701549999998</v>
      </c>
      <c r="W149">
        <v>7961.7278539999998</v>
      </c>
      <c r="X149">
        <v>8183.7647850000003</v>
      </c>
      <c r="Y149">
        <v>8412.3383730000005</v>
      </c>
      <c r="Z149">
        <v>8647.1983550000004</v>
      </c>
      <c r="AA149">
        <v>8888.2069140000003</v>
      </c>
      <c r="AB149">
        <v>9135.2809849999994</v>
      </c>
      <c r="AC149">
        <v>9388.3630020000001</v>
      </c>
      <c r="AD149">
        <v>9647.4145520000002</v>
      </c>
      <c r="AE149">
        <v>9915.1025759999902</v>
      </c>
      <c r="AF149">
        <v>10192.437679999999</v>
      </c>
      <c r="AG149">
        <v>10478.734490000001</v>
      </c>
      <c r="AH149">
        <v>10772.747939999999</v>
      </c>
      <c r="AI149">
        <v>11073.4787</v>
      </c>
      <c r="AJ149">
        <v>11380.375319999999</v>
      </c>
      <c r="AK149">
        <v>11693.34398</v>
      </c>
      <c r="AL149">
        <v>12012.677610000001</v>
      </c>
      <c r="AM149">
        <v>12338.97813</v>
      </c>
      <c r="AN149">
        <v>12673.10562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373065.3946</v>
      </c>
      <c r="E150">
        <v>387159.98450000002</v>
      </c>
      <c r="F150">
        <v>404270.00050000002</v>
      </c>
      <c r="G150">
        <v>419063.46470000001</v>
      </c>
      <c r="H150">
        <v>430452.41899999999</v>
      </c>
      <c r="I150">
        <v>438946.08350000001</v>
      </c>
      <c r="J150">
        <v>445369.54710000003</v>
      </c>
      <c r="K150">
        <v>450412.451</v>
      </c>
      <c r="L150">
        <v>454554.06020000001</v>
      </c>
      <c r="M150">
        <v>458100.72810000001</v>
      </c>
      <c r="N150">
        <v>461244.38020000001</v>
      </c>
      <c r="O150">
        <v>464111.28200000001</v>
      </c>
      <c r="P150">
        <v>469174.80040000001</v>
      </c>
      <c r="Q150">
        <v>476542.42859999998</v>
      </c>
      <c r="R150">
        <v>485750.07059999998</v>
      </c>
      <c r="S150">
        <v>496288.01089999999</v>
      </c>
      <c r="T150">
        <v>507761.8677</v>
      </c>
      <c r="U150">
        <v>520082.92550000001</v>
      </c>
      <c r="V150">
        <v>533050.55119999999</v>
      </c>
      <c r="W150">
        <v>546540.77229999995</v>
      </c>
      <c r="X150">
        <v>560486.69779999997</v>
      </c>
      <c r="Y150">
        <v>574856.17559999996</v>
      </c>
      <c r="Z150">
        <v>589635.70669999998</v>
      </c>
      <c r="AA150">
        <v>604820.95180000004</v>
      </c>
      <c r="AB150">
        <v>620412.10160000005</v>
      </c>
      <c r="AC150">
        <v>636412.21070000005</v>
      </c>
      <c r="AD150">
        <v>652827.20920000004</v>
      </c>
      <c r="AE150">
        <v>672043.36979999999</v>
      </c>
      <c r="AF150">
        <v>694017.23860000004</v>
      </c>
      <c r="AG150">
        <v>718216.28639999998</v>
      </c>
      <c r="AH150">
        <v>744099.3247</v>
      </c>
      <c r="AI150">
        <v>771265.33799999999</v>
      </c>
      <c r="AJ150">
        <v>799465.22629999998</v>
      </c>
      <c r="AK150">
        <v>828574.17099999997</v>
      </c>
      <c r="AL150">
        <v>858557.83510000003</v>
      </c>
      <c r="AM150">
        <v>889445.0514</v>
      </c>
      <c r="AN150">
        <v>921309.92260000005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9522.6244160000006</v>
      </c>
      <c r="E151">
        <v>9826.9661980000001</v>
      </c>
      <c r="F151">
        <v>10174.759899999999</v>
      </c>
      <c r="G151">
        <v>10501.484119999999</v>
      </c>
      <c r="H151">
        <v>10788.55941</v>
      </c>
      <c r="I151">
        <v>11055.161690000001</v>
      </c>
      <c r="J151">
        <v>11312.80272</v>
      </c>
      <c r="K151">
        <v>11566.474679999999</v>
      </c>
      <c r="L151">
        <v>11818.727070000001</v>
      </c>
      <c r="M151">
        <v>12071.585639999999</v>
      </c>
      <c r="N151">
        <v>12327.17036</v>
      </c>
      <c r="O151">
        <v>12587.804749999999</v>
      </c>
      <c r="P151">
        <v>12863.14507</v>
      </c>
      <c r="Q151">
        <v>13158.452880000001</v>
      </c>
      <c r="R151">
        <v>13473.622450000001</v>
      </c>
      <c r="S151">
        <v>13806.52706</v>
      </c>
      <c r="T151">
        <v>14154.824070000001</v>
      </c>
      <c r="U151">
        <v>14524.802110000001</v>
      </c>
      <c r="V151">
        <v>14912.192279999999</v>
      </c>
      <c r="W151">
        <v>15314.211300000001</v>
      </c>
      <c r="X151">
        <v>15729.571319999999</v>
      </c>
      <c r="Y151">
        <v>16157.802739999999</v>
      </c>
      <c r="Z151">
        <v>16598.773840000002</v>
      </c>
      <c r="AA151">
        <v>17052.44788</v>
      </c>
      <c r="AB151">
        <v>17518.797999999999</v>
      </c>
      <c r="AC151">
        <v>17997.803670000001</v>
      </c>
      <c r="AD151">
        <v>18489.482749999999</v>
      </c>
      <c r="AE151">
        <v>19021.37066</v>
      </c>
      <c r="AF151">
        <v>19595.217799999999</v>
      </c>
      <c r="AG151">
        <v>20205.65856</v>
      </c>
      <c r="AH151">
        <v>20845.818719999999</v>
      </c>
      <c r="AI151">
        <v>21510.132570000002</v>
      </c>
      <c r="AJ151">
        <v>22195.019909999999</v>
      </c>
      <c r="AK151">
        <v>22898.785029999999</v>
      </c>
      <c r="AL151">
        <v>23621.254690000002</v>
      </c>
      <c r="AM151">
        <v>24363.421190000001</v>
      </c>
      <c r="AN151">
        <v>25127.188590000002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38452.639139999999</v>
      </c>
      <c r="E152">
        <v>38875.297339999997</v>
      </c>
      <c r="F152">
        <v>39228.945070000002</v>
      </c>
      <c r="G152">
        <v>39382.498599999999</v>
      </c>
      <c r="H152">
        <v>39642.149960000002</v>
      </c>
      <c r="I152">
        <v>40075.87599</v>
      </c>
      <c r="J152">
        <v>40684.788520000002</v>
      </c>
      <c r="K152">
        <v>41383.265950000001</v>
      </c>
      <c r="L152">
        <v>42083.574959999998</v>
      </c>
      <c r="M152">
        <v>42723.98876</v>
      </c>
      <c r="N152">
        <v>43271.22767</v>
      </c>
      <c r="O152">
        <v>43712.65208</v>
      </c>
      <c r="P152">
        <v>44285.787149999996</v>
      </c>
      <c r="Q152">
        <v>44722.529119999999</v>
      </c>
      <c r="R152">
        <v>44946.659760000002</v>
      </c>
      <c r="S152">
        <v>44960.538130000001</v>
      </c>
      <c r="T152">
        <v>44776.808689999998</v>
      </c>
      <c r="U152">
        <v>45161.909229999997</v>
      </c>
      <c r="V152">
        <v>46121.405480000001</v>
      </c>
      <c r="W152">
        <v>47507.889690000004</v>
      </c>
      <c r="X152">
        <v>49165.958579999999</v>
      </c>
      <c r="Y152">
        <v>50974.971400000002</v>
      </c>
      <c r="Z152">
        <v>52854.246059999998</v>
      </c>
      <c r="AA152">
        <v>54755.595710000001</v>
      </c>
      <c r="AB152">
        <v>56653.232530000001</v>
      </c>
      <c r="AC152">
        <v>58535.008159999998</v>
      </c>
      <c r="AD152">
        <v>60396.166830000002</v>
      </c>
      <c r="AE152">
        <v>62232.56783</v>
      </c>
      <c r="AF152">
        <v>64142.437590000001</v>
      </c>
      <c r="AG152">
        <v>66153.841</v>
      </c>
      <c r="AH152">
        <v>68247.852769999998</v>
      </c>
      <c r="AI152">
        <v>70399.126820000005</v>
      </c>
      <c r="AJ152">
        <v>72584.121950000001</v>
      </c>
      <c r="AK152">
        <v>74786.673809999906</v>
      </c>
      <c r="AL152">
        <v>76998.615520000007</v>
      </c>
      <c r="AM152">
        <v>79217.954889999906</v>
      </c>
      <c r="AN152">
        <v>81446.880210000003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362239.66389999999</v>
      </c>
      <c r="E153">
        <v>373197.59029999998</v>
      </c>
      <c r="F153">
        <v>384521.17180000001</v>
      </c>
      <c r="G153">
        <v>395867.03330000001</v>
      </c>
      <c r="H153">
        <v>407164.19130000001</v>
      </c>
      <c r="I153">
        <v>418465.95760000002</v>
      </c>
      <c r="J153">
        <v>429824.06390000001</v>
      </c>
      <c r="K153">
        <v>441270.38660000003</v>
      </c>
      <c r="L153">
        <v>452838.08390000003</v>
      </c>
      <c r="M153">
        <v>464564.69040000002</v>
      </c>
      <c r="N153">
        <v>476497.58899999998</v>
      </c>
      <c r="O153">
        <v>488697.13789999997</v>
      </c>
      <c r="P153">
        <v>501378.4326</v>
      </c>
      <c r="Q153">
        <v>514556.97159999999</v>
      </c>
      <c r="R153">
        <v>528223.27439999999</v>
      </c>
      <c r="S153">
        <v>542376.0625</v>
      </c>
      <c r="T153">
        <v>557017.25529999996</v>
      </c>
      <c r="U153">
        <v>572249.86230000004</v>
      </c>
      <c r="V153">
        <v>588019.09669999999</v>
      </c>
      <c r="W153">
        <v>604308.50120000006</v>
      </c>
      <c r="X153">
        <v>621114.68779999996</v>
      </c>
      <c r="Y153">
        <v>638437.59230000002</v>
      </c>
      <c r="Z153">
        <v>656276.71200000006</v>
      </c>
      <c r="AA153">
        <v>674629.86439999996</v>
      </c>
      <c r="AB153">
        <v>693493.17229999998</v>
      </c>
      <c r="AC153">
        <v>712861.62879999995</v>
      </c>
      <c r="AD153">
        <v>732729.98019999999</v>
      </c>
      <c r="AE153">
        <v>753362.88549999997</v>
      </c>
      <c r="AF153">
        <v>774730.96400000004</v>
      </c>
      <c r="AG153">
        <v>796780.44510000001</v>
      </c>
      <c r="AH153">
        <v>819461.80460000003</v>
      </c>
      <c r="AI153">
        <v>842739.80740000005</v>
      </c>
      <c r="AJ153">
        <v>866595.06359999999</v>
      </c>
      <c r="AK153">
        <v>891024.46629999997</v>
      </c>
      <c r="AL153">
        <v>916041.95369999995</v>
      </c>
      <c r="AM153">
        <v>941679.77</v>
      </c>
      <c r="AN153">
        <v>967990.23430000001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2803.8979840000002</v>
      </c>
      <c r="E154">
        <v>2889.318804</v>
      </c>
      <c r="F154">
        <v>2977.985079</v>
      </c>
      <c r="G154">
        <v>3066.474725</v>
      </c>
      <c r="H154">
        <v>3153.7735859999998</v>
      </c>
      <c r="I154">
        <v>3240.3162029999999</v>
      </c>
      <c r="J154">
        <v>3326.761798</v>
      </c>
      <c r="K154">
        <v>3413.5884489999999</v>
      </c>
      <c r="L154">
        <v>3501.1956279999999</v>
      </c>
      <c r="M154">
        <v>3589.9429279999999</v>
      </c>
      <c r="N154">
        <v>3680.2222870000001</v>
      </c>
      <c r="O154">
        <v>3772.5056220000001</v>
      </c>
      <c r="P154">
        <v>3868.7127959999998</v>
      </c>
      <c r="Q154">
        <v>3968.9997429999999</v>
      </c>
      <c r="R154">
        <v>4073.1344509999999</v>
      </c>
      <c r="S154">
        <v>4180.9191540000002</v>
      </c>
      <c r="T154">
        <v>4292.2176589999999</v>
      </c>
      <c r="U154">
        <v>4407.9221980000002</v>
      </c>
      <c r="V154">
        <v>4527.6170629999997</v>
      </c>
      <c r="W154">
        <v>4651.0585979999996</v>
      </c>
      <c r="X154">
        <v>4778.1287149999998</v>
      </c>
      <c r="Y154">
        <v>4908.778002</v>
      </c>
      <c r="Z154">
        <v>5042.983115</v>
      </c>
      <c r="AA154">
        <v>5180.7212179999997</v>
      </c>
      <c r="AB154">
        <v>5321.9590289999996</v>
      </c>
      <c r="AC154">
        <v>5466.6518910000004</v>
      </c>
      <c r="AD154">
        <v>5614.7491620000001</v>
      </c>
      <c r="AE154">
        <v>5768.7256170000001</v>
      </c>
      <c r="AF154">
        <v>5928.6118280000001</v>
      </c>
      <c r="AG154">
        <v>6093.8996770000003</v>
      </c>
      <c r="AH154">
        <v>6264.0034480000004</v>
      </c>
      <c r="AI154">
        <v>6438.4659179999999</v>
      </c>
      <c r="AJ154">
        <v>6617.0162920000002</v>
      </c>
      <c r="AK154">
        <v>6799.5730519999997</v>
      </c>
      <c r="AL154">
        <v>6986.2312860000002</v>
      </c>
      <c r="AM154">
        <v>7177.2513840000001</v>
      </c>
      <c r="AN154">
        <v>7373.0555979999999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2643039.7319999998</v>
      </c>
      <c r="E155">
        <v>2723333.5980000002</v>
      </c>
      <c r="F155">
        <v>2806399.8390000002</v>
      </c>
      <c r="G155">
        <v>2889079.8489999999</v>
      </c>
      <c r="H155">
        <v>2970627.426</v>
      </c>
      <c r="I155">
        <v>3051572.9640000002</v>
      </c>
      <c r="J155">
        <v>3132607.4580000001</v>
      </c>
      <c r="K155">
        <v>3214218.85</v>
      </c>
      <c r="L155">
        <v>3296798.071</v>
      </c>
      <c r="M155">
        <v>3380680.9130000002</v>
      </c>
      <c r="N155">
        <v>3466225.9909999999</v>
      </c>
      <c r="O155">
        <v>3553872.301</v>
      </c>
      <c r="P155">
        <v>3645491.8369999998</v>
      </c>
      <c r="Q155">
        <v>3741134.4739999999</v>
      </c>
      <c r="R155">
        <v>3840522.855</v>
      </c>
      <c r="S155">
        <v>3943457.1129999999</v>
      </c>
      <c r="T155">
        <v>4049820.2310000001</v>
      </c>
      <c r="U155">
        <v>4160708.9279999998</v>
      </c>
      <c r="V155">
        <v>4276007.0259999996</v>
      </c>
      <c r="W155">
        <v>4395610.4289999995</v>
      </c>
      <c r="X155">
        <v>4519407.5140000004</v>
      </c>
      <c r="Y155">
        <v>4647291.38</v>
      </c>
      <c r="Z155">
        <v>4779169.2010000004</v>
      </c>
      <c r="AA155">
        <v>4914964.6189999999</v>
      </c>
      <c r="AB155">
        <v>5054617.0080000004</v>
      </c>
      <c r="AC155">
        <v>5198080.38</v>
      </c>
      <c r="AD155">
        <v>5345323.9670000002</v>
      </c>
      <c r="AE155">
        <v>5498867.1909999996</v>
      </c>
      <c r="AF155">
        <v>5658802.1380000003</v>
      </c>
      <c r="AG155">
        <v>5824675.4160000002</v>
      </c>
      <c r="AH155">
        <v>5995943.5279999999</v>
      </c>
      <c r="AI155">
        <v>6172176.4179999996</v>
      </c>
      <c r="AJ155">
        <v>6353118.5690000001</v>
      </c>
      <c r="AK155">
        <v>6538698.3859999999</v>
      </c>
      <c r="AL155">
        <v>6729023.023</v>
      </c>
      <c r="AM155">
        <v>6924373.7489999998</v>
      </c>
      <c r="AN155">
        <v>7125207.5750000002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113033.1761</v>
      </c>
      <c r="E156">
        <v>116463.44650000001</v>
      </c>
      <c r="F156">
        <v>120014.1894</v>
      </c>
      <c r="G156">
        <v>123537.8269</v>
      </c>
      <c r="H156">
        <v>126996.976</v>
      </c>
      <c r="I156">
        <v>130418.5655</v>
      </c>
      <c r="J156">
        <v>133839.91529999999</v>
      </c>
      <c r="K156">
        <v>137288.2427</v>
      </c>
      <c r="L156">
        <v>140784.66500000001</v>
      </c>
      <c r="M156">
        <v>144346.5061</v>
      </c>
      <c r="N156">
        <v>147991.47529999999</v>
      </c>
      <c r="O156">
        <v>151740.81390000001</v>
      </c>
      <c r="P156">
        <v>155681.33979999999</v>
      </c>
      <c r="Q156">
        <v>159814.92679999999</v>
      </c>
      <c r="R156">
        <v>164126.7464</v>
      </c>
      <c r="S156">
        <v>168605.27549999999</v>
      </c>
      <c r="T156">
        <v>173243.38449999999</v>
      </c>
      <c r="U156">
        <v>178097.40210000001</v>
      </c>
      <c r="V156">
        <v>183164.81</v>
      </c>
      <c r="W156">
        <v>188440.3915</v>
      </c>
      <c r="X156">
        <v>193917.2934</v>
      </c>
      <c r="Y156">
        <v>199588.7415</v>
      </c>
      <c r="Z156">
        <v>205449.06640000001</v>
      </c>
      <c r="AA156">
        <v>211494.02119999999</v>
      </c>
      <c r="AB156">
        <v>217720.73120000001</v>
      </c>
      <c r="AC156">
        <v>224127.52789999999</v>
      </c>
      <c r="AD156">
        <v>230713.83679999999</v>
      </c>
      <c r="AE156">
        <v>237600.2426</v>
      </c>
      <c r="AF156">
        <v>244794.25779999999</v>
      </c>
      <c r="AG156">
        <v>252274.64720000001</v>
      </c>
      <c r="AH156">
        <v>260013.9276</v>
      </c>
      <c r="AI156">
        <v>267989.47759999998</v>
      </c>
      <c r="AJ156">
        <v>276187.36119999998</v>
      </c>
      <c r="AK156">
        <v>284603.10950000002</v>
      </c>
      <c r="AL156">
        <v>293241.45069999999</v>
      </c>
      <c r="AM156">
        <v>302115.92090000003</v>
      </c>
      <c r="AN156">
        <v>311248.75910000002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630883.00870000001</v>
      </c>
      <c r="E157">
        <v>650549.49959999998</v>
      </c>
      <c r="F157">
        <v>671207.37029999995</v>
      </c>
      <c r="G157">
        <v>691555.80779999995</v>
      </c>
      <c r="H157">
        <v>711225.49890000001</v>
      </c>
      <c r="I157">
        <v>730371.39580000006</v>
      </c>
      <c r="J157">
        <v>749234.61600000004</v>
      </c>
      <c r="K157">
        <v>768014.36100000003</v>
      </c>
      <c r="L157">
        <v>786879.37809999997</v>
      </c>
      <c r="M157">
        <v>805974.83920000005</v>
      </c>
      <c r="N157">
        <v>825441.61289999995</v>
      </c>
      <c r="O157">
        <v>845432.01040000003</v>
      </c>
      <c r="P157">
        <v>866589.56929999997</v>
      </c>
      <c r="Q157">
        <v>889009.45510000002</v>
      </c>
      <c r="R157">
        <v>912633.10620000004</v>
      </c>
      <c r="S157">
        <v>937385.90709999995</v>
      </c>
      <c r="T157">
        <v>963206.65489999996</v>
      </c>
      <c r="U157">
        <v>990265.11259999999</v>
      </c>
      <c r="V157">
        <v>1018483.8639999999</v>
      </c>
      <c r="W157">
        <v>1047812.887</v>
      </c>
      <c r="X157">
        <v>1078218.0660000001</v>
      </c>
      <c r="Y157">
        <v>1109677.094</v>
      </c>
      <c r="Z157">
        <v>1142176.416</v>
      </c>
      <c r="AA157">
        <v>1175708.5449999999</v>
      </c>
      <c r="AB157">
        <v>1210270.24</v>
      </c>
      <c r="AC157">
        <v>1245861.6089999999</v>
      </c>
      <c r="AD157">
        <v>1282486.1769999999</v>
      </c>
      <c r="AE157">
        <v>1321125.277</v>
      </c>
      <c r="AF157">
        <v>1361848.041</v>
      </c>
      <c r="AG157">
        <v>1404477.132</v>
      </c>
      <c r="AH157">
        <v>1448783.1240000001</v>
      </c>
      <c r="AI157">
        <v>1494574.693</v>
      </c>
      <c r="AJ157">
        <v>1541727.733</v>
      </c>
      <c r="AK157">
        <v>1590188.737</v>
      </c>
      <c r="AL157">
        <v>1639969.5630000001</v>
      </c>
      <c r="AM157">
        <v>1691141.483</v>
      </c>
      <c r="AN157">
        <v>1743831.743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482.35876209999998</v>
      </c>
      <c r="E158">
        <v>496.72797880000002</v>
      </c>
      <c r="F158">
        <v>511.49091579999998</v>
      </c>
      <c r="G158">
        <v>525.74259059999997</v>
      </c>
      <c r="H158">
        <v>539.33005479999997</v>
      </c>
      <c r="I158">
        <v>552.51452640000002</v>
      </c>
      <c r="J158">
        <v>565.60380659999998</v>
      </c>
      <c r="K158">
        <v>578.76947600000005</v>
      </c>
      <c r="L158">
        <v>592.07503919999999</v>
      </c>
      <c r="M158">
        <v>605.50939119999998</v>
      </c>
      <c r="N158">
        <v>619.03424159999997</v>
      </c>
      <c r="O158">
        <v>632.61946260000002</v>
      </c>
      <c r="P158">
        <v>647.09545890000004</v>
      </c>
      <c r="Q158">
        <v>662.2958175</v>
      </c>
      <c r="R158">
        <v>677.95316500000001</v>
      </c>
      <c r="S158">
        <v>693.88111800000001</v>
      </c>
      <c r="T158">
        <v>709.96761530000003</v>
      </c>
      <c r="U158">
        <v>727.21125700000005</v>
      </c>
      <c r="V158">
        <v>745.71321290000003</v>
      </c>
      <c r="W158">
        <v>765.41252229999998</v>
      </c>
      <c r="X158">
        <v>786.1768452</v>
      </c>
      <c r="Y158">
        <v>807.85446579999996</v>
      </c>
      <c r="Z158">
        <v>830.30746729999998</v>
      </c>
      <c r="AA158">
        <v>853.42711689999999</v>
      </c>
      <c r="AB158">
        <v>877.13671039999997</v>
      </c>
      <c r="AC158">
        <v>901.38773289999995</v>
      </c>
      <c r="AD158">
        <v>926.15382929999998</v>
      </c>
      <c r="AE158">
        <v>952.66208519999998</v>
      </c>
      <c r="AF158">
        <v>980.87184000000002</v>
      </c>
      <c r="AG158">
        <v>1010.570453</v>
      </c>
      <c r="AH158">
        <v>1041.5445179999999</v>
      </c>
      <c r="AI158">
        <v>1073.6276049999999</v>
      </c>
      <c r="AJ158">
        <v>1106.709932</v>
      </c>
      <c r="AK158">
        <v>1140.7352470000001</v>
      </c>
      <c r="AL158">
        <v>1175.694068</v>
      </c>
      <c r="AM158">
        <v>1211.6173349999999</v>
      </c>
      <c r="AN158">
        <v>1248.5721550000001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1115634.888</v>
      </c>
      <c r="E159">
        <v>1149611.2849999999</v>
      </c>
      <c r="F159">
        <v>1184727.3060000001</v>
      </c>
      <c r="G159">
        <v>1219604.919</v>
      </c>
      <c r="H159">
        <v>1253877.5460000001</v>
      </c>
      <c r="I159">
        <v>1287840.078</v>
      </c>
      <c r="J159">
        <v>1321900.3629999999</v>
      </c>
      <c r="K159">
        <v>1356381.041</v>
      </c>
      <c r="L159">
        <v>1391552.5419999999</v>
      </c>
      <c r="M159">
        <v>1427654.06</v>
      </c>
      <c r="N159">
        <v>1464932.8259999999</v>
      </c>
      <c r="O159">
        <v>1503674.432</v>
      </c>
      <c r="P159">
        <v>1544641.7209999999</v>
      </c>
      <c r="Q159">
        <v>1587908.942</v>
      </c>
      <c r="R159">
        <v>1633366.969</v>
      </c>
      <c r="S159">
        <v>1680921.5260000001</v>
      </c>
      <c r="T159">
        <v>1730520.175</v>
      </c>
      <c r="U159">
        <v>1782510.8430000001</v>
      </c>
      <c r="V159">
        <v>1836760.622</v>
      </c>
      <c r="W159">
        <v>1893192.5419999999</v>
      </c>
      <c r="X159">
        <v>1951764.9129999999</v>
      </c>
      <c r="Y159">
        <v>2012460.8359999999</v>
      </c>
      <c r="Z159">
        <v>2075280.304</v>
      </c>
      <c r="AA159">
        <v>2140234.0249999999</v>
      </c>
      <c r="AB159">
        <v>2207339.6230000001</v>
      </c>
      <c r="AC159">
        <v>2276620.057</v>
      </c>
      <c r="AD159">
        <v>2348104.1159999999</v>
      </c>
      <c r="AE159">
        <v>2422766.8229999999</v>
      </c>
      <c r="AF159">
        <v>2500640.1809999999</v>
      </c>
      <c r="AG159">
        <v>2581494.2400000002</v>
      </c>
      <c r="AH159">
        <v>2665045.588</v>
      </c>
      <c r="AI159">
        <v>2751073.2259999998</v>
      </c>
      <c r="AJ159">
        <v>2839458.8059999999</v>
      </c>
      <c r="AK159">
        <v>2930193.554</v>
      </c>
      <c r="AL159">
        <v>3023373.7409999999</v>
      </c>
      <c r="AM159">
        <v>3119195.6230000001</v>
      </c>
      <c r="AN159">
        <v>3217954.6540000001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886737.9841</v>
      </c>
      <c r="E160">
        <v>913621.50009999995</v>
      </c>
      <c r="F160">
        <v>941395.39249999996</v>
      </c>
      <c r="G160">
        <v>968903.73640000005</v>
      </c>
      <c r="H160">
        <v>995862.55819999997</v>
      </c>
      <c r="I160">
        <v>1022513.12</v>
      </c>
      <c r="J160">
        <v>1049180.7890000001</v>
      </c>
      <c r="K160">
        <v>1076099.925</v>
      </c>
      <c r="L160">
        <v>1103446.5190000001</v>
      </c>
      <c r="M160">
        <v>1131359.878</v>
      </c>
      <c r="N160">
        <v>1159979.926</v>
      </c>
      <c r="O160">
        <v>1189475.3319999999</v>
      </c>
      <c r="P160">
        <v>1220561.7450000001</v>
      </c>
      <c r="Q160">
        <v>1253243.328</v>
      </c>
      <c r="R160">
        <v>1287382.571</v>
      </c>
      <c r="S160">
        <v>1322872.6440000001</v>
      </c>
      <c r="T160">
        <v>1359648.43</v>
      </c>
      <c r="U160">
        <v>1398230.4779999999</v>
      </c>
      <c r="V160">
        <v>1438599.399</v>
      </c>
      <c r="W160">
        <v>1480703.13</v>
      </c>
      <c r="X160">
        <v>1524474.406</v>
      </c>
      <c r="Y160">
        <v>1569848.0519999999</v>
      </c>
      <c r="Z160">
        <v>1616771.118</v>
      </c>
      <c r="AA160">
        <v>1665205.9720000001</v>
      </c>
      <c r="AB160">
        <v>1715129.554</v>
      </c>
      <c r="AC160">
        <v>1766531.317</v>
      </c>
      <c r="AD160">
        <v>1819411.5649999999</v>
      </c>
      <c r="AE160">
        <v>1874769.696</v>
      </c>
      <c r="AF160">
        <v>1932655.426</v>
      </c>
      <c r="AG160">
        <v>1992882.297</v>
      </c>
      <c r="AH160">
        <v>2055214.425</v>
      </c>
      <c r="AI160">
        <v>2119459.7170000002</v>
      </c>
      <c r="AJ160">
        <v>2185502.2969999998</v>
      </c>
      <c r="AK160">
        <v>2253308.551</v>
      </c>
      <c r="AL160">
        <v>2322923.7680000002</v>
      </c>
      <c r="AM160">
        <v>2394467.7110000001</v>
      </c>
      <c r="AN160">
        <v>2468132.895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142994.97519999999</v>
      </c>
      <c r="E161">
        <v>147465.228</v>
      </c>
      <c r="F161">
        <v>152214.2114</v>
      </c>
      <c r="G161">
        <v>156938.12229999999</v>
      </c>
      <c r="H161">
        <v>161515.2445</v>
      </c>
      <c r="I161">
        <v>165927.1084</v>
      </c>
      <c r="J161">
        <v>170196.8475</v>
      </c>
      <c r="K161">
        <v>174359.19620000001</v>
      </c>
      <c r="L161">
        <v>178454.4013</v>
      </c>
      <c r="M161">
        <v>182522.80059999999</v>
      </c>
      <c r="N161">
        <v>186604.8725</v>
      </c>
      <c r="O161">
        <v>190742.66889999999</v>
      </c>
      <c r="P161">
        <v>195131.1678</v>
      </c>
      <c r="Q161">
        <v>199838.12090000001</v>
      </c>
      <c r="R161">
        <v>204875.34969999999</v>
      </c>
      <c r="S161">
        <v>210233.6041</v>
      </c>
      <c r="T161">
        <v>215896.50930000001</v>
      </c>
      <c r="U161">
        <v>221883.3138</v>
      </c>
      <c r="V161">
        <v>228162.93609999999</v>
      </c>
      <c r="W161">
        <v>234715.5238</v>
      </c>
      <c r="X161">
        <v>241528.31880000001</v>
      </c>
      <c r="Y161">
        <v>248593.48550000001</v>
      </c>
      <c r="Z161">
        <v>255906.6128</v>
      </c>
      <c r="AA161">
        <v>263465.61580000003</v>
      </c>
      <c r="AB161">
        <v>271270.02730000002</v>
      </c>
      <c r="AC161">
        <v>279320.61249999999</v>
      </c>
      <c r="AD161">
        <v>287619.27159999998</v>
      </c>
      <c r="AE161">
        <v>296378.94199999998</v>
      </c>
      <c r="AF161">
        <v>305650.26899999997</v>
      </c>
      <c r="AG161">
        <v>315417.83799999999</v>
      </c>
      <c r="AH161">
        <v>325639.6618</v>
      </c>
      <c r="AI161">
        <v>336271.47989999998</v>
      </c>
      <c r="AJ161">
        <v>347278.3947</v>
      </c>
      <c r="AK161">
        <v>358639.55</v>
      </c>
      <c r="AL161">
        <v>370349.41940000001</v>
      </c>
      <c r="AM161">
        <v>382417.78320000001</v>
      </c>
      <c r="AN161">
        <v>394869.51620000001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3688.755017</v>
      </c>
      <c r="E162">
        <v>3809.6865939999998</v>
      </c>
      <c r="F162">
        <v>3937.9241929999998</v>
      </c>
      <c r="G162">
        <v>4058.4336969999999</v>
      </c>
      <c r="H162">
        <v>4169.1426330000004</v>
      </c>
      <c r="I162">
        <v>4273.0485600000002</v>
      </c>
      <c r="J162">
        <v>4373.5929470000001</v>
      </c>
      <c r="K162">
        <v>4473.2335489999996</v>
      </c>
      <c r="L162">
        <v>4573.5416210000003</v>
      </c>
      <c r="M162">
        <v>4675.4755740000001</v>
      </c>
      <c r="N162">
        <v>4779.7143930000002</v>
      </c>
      <c r="O162">
        <v>4886.8979099999997</v>
      </c>
      <c r="P162">
        <v>5005.0687049999997</v>
      </c>
      <c r="Q162">
        <v>5134.1914180000003</v>
      </c>
      <c r="R162">
        <v>5272.1637410000003</v>
      </c>
      <c r="S162">
        <v>5417.1080300000003</v>
      </c>
      <c r="T162">
        <v>5567.8557339999998</v>
      </c>
      <c r="U162">
        <v>5725.3217590000004</v>
      </c>
      <c r="V162">
        <v>5888.9404969999996</v>
      </c>
      <c r="W162">
        <v>6058.3617320000003</v>
      </c>
      <c r="X162">
        <v>6233.3945979999999</v>
      </c>
      <c r="Y162">
        <v>6413.9664409999996</v>
      </c>
      <c r="Z162">
        <v>6600.0807940000004</v>
      </c>
      <c r="AA162">
        <v>6791.7809319999997</v>
      </c>
      <c r="AB162">
        <v>6989.1255270000001</v>
      </c>
      <c r="AC162">
        <v>7192.1765379999997</v>
      </c>
      <c r="AD162">
        <v>7400.997746</v>
      </c>
      <c r="AE162">
        <v>7624.3933939999997</v>
      </c>
      <c r="AF162">
        <v>7862.0790880000004</v>
      </c>
      <c r="AG162">
        <v>8111.6252359999999</v>
      </c>
      <c r="AH162">
        <v>8370.7020890000003</v>
      </c>
      <c r="AI162">
        <v>8637.7405269999999</v>
      </c>
      <c r="AJ162">
        <v>8911.9359619999996</v>
      </c>
      <c r="AK162">
        <v>9193.0753380000006</v>
      </c>
      <c r="AL162">
        <v>9481.3706160000002</v>
      </c>
      <c r="AM162">
        <v>9777.3511770000005</v>
      </c>
      <c r="AN162">
        <v>10081.816220000001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12812.95508</v>
      </c>
      <c r="E163">
        <v>13228.52619</v>
      </c>
      <c r="F163">
        <v>13660.68478</v>
      </c>
      <c r="G163">
        <v>14071.54565</v>
      </c>
      <c r="H163">
        <v>14458.29393</v>
      </c>
      <c r="I163">
        <v>14830.87297</v>
      </c>
      <c r="J163">
        <v>15199.099190000001</v>
      </c>
      <c r="K163">
        <v>15569.76772</v>
      </c>
      <c r="L163">
        <v>15947.309359999999</v>
      </c>
      <c r="M163">
        <v>16334.62192</v>
      </c>
      <c r="N163">
        <v>16733.97523</v>
      </c>
      <c r="O163">
        <v>17147.639709999999</v>
      </c>
      <c r="P163">
        <v>17595.588319999999</v>
      </c>
      <c r="Q163">
        <v>18077.764190000002</v>
      </c>
      <c r="R163">
        <v>18588.1113</v>
      </c>
      <c r="S163">
        <v>19120.562849999998</v>
      </c>
      <c r="T163">
        <v>19670.82346</v>
      </c>
      <c r="U163">
        <v>20235.288390000002</v>
      </c>
      <c r="V163">
        <v>20810.16043</v>
      </c>
      <c r="W163">
        <v>21395.77392</v>
      </c>
      <c r="X163">
        <v>21994.292799999999</v>
      </c>
      <c r="Y163">
        <v>22608.16733</v>
      </c>
      <c r="Z163">
        <v>23239.367859999998</v>
      </c>
      <c r="AA163">
        <v>23889.153200000001</v>
      </c>
      <c r="AB163">
        <v>24558.128430000001</v>
      </c>
      <c r="AC163">
        <v>25246.41778</v>
      </c>
      <c r="AD163">
        <v>25953.857250000001</v>
      </c>
      <c r="AE163">
        <v>26700.218550000001</v>
      </c>
      <c r="AF163">
        <v>27481.745149999999</v>
      </c>
      <c r="AG163">
        <v>28290.662799999998</v>
      </c>
      <c r="AH163">
        <v>29120.783930000001</v>
      </c>
      <c r="AI163">
        <v>29968.714830000001</v>
      </c>
      <c r="AJ163">
        <v>30833.403109999999</v>
      </c>
      <c r="AK163">
        <v>31715.393899999999</v>
      </c>
      <c r="AL163">
        <v>32616.25647</v>
      </c>
      <c r="AM163">
        <v>33538.266739999999</v>
      </c>
      <c r="AN163">
        <v>34484.301399999997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339.4139715</v>
      </c>
      <c r="E164">
        <v>350.87486999999999</v>
      </c>
      <c r="F164">
        <v>363.28155959999998</v>
      </c>
      <c r="G164">
        <v>375.1459754</v>
      </c>
      <c r="H164">
        <v>386.0212545</v>
      </c>
      <c r="I164">
        <v>395.95223770000001</v>
      </c>
      <c r="J164">
        <v>405.1442457</v>
      </c>
      <c r="K164">
        <v>413.81595229999999</v>
      </c>
      <c r="L164">
        <v>422.1618818</v>
      </c>
      <c r="M164">
        <v>430.33925169999998</v>
      </c>
      <c r="N164">
        <v>438.4757247</v>
      </c>
      <c r="O164">
        <v>446.68134529999998</v>
      </c>
      <c r="P164">
        <v>455.80741899999998</v>
      </c>
      <c r="Q164">
        <v>465.9995313</v>
      </c>
      <c r="R164">
        <v>477.17622979999999</v>
      </c>
      <c r="S164">
        <v>489.19909660000002</v>
      </c>
      <c r="T164">
        <v>501.93761919999997</v>
      </c>
      <c r="U164">
        <v>515.37127629999998</v>
      </c>
      <c r="V164">
        <v>529.38255900000001</v>
      </c>
      <c r="W164">
        <v>543.90483529999995</v>
      </c>
      <c r="X164">
        <v>558.90397029999997</v>
      </c>
      <c r="Y164">
        <v>574.36481349999997</v>
      </c>
      <c r="Z164">
        <v>590.28198469999995</v>
      </c>
      <c r="AA164">
        <v>606.65421000000003</v>
      </c>
      <c r="AB164">
        <v>623.48140620000004</v>
      </c>
      <c r="AC164">
        <v>640.76359230000003</v>
      </c>
      <c r="AD164">
        <v>658.50096259999998</v>
      </c>
      <c r="AE164">
        <v>677.52068889999998</v>
      </c>
      <c r="AF164">
        <v>697.92655160000004</v>
      </c>
      <c r="AG164">
        <v>719.59782819999998</v>
      </c>
      <c r="AH164">
        <v>742.34765819999996</v>
      </c>
      <c r="AI164">
        <v>766.00390500000003</v>
      </c>
      <c r="AJ164">
        <v>790.43999710000003</v>
      </c>
      <c r="AK164">
        <v>815.5810735</v>
      </c>
      <c r="AL164">
        <v>841.39988029999995</v>
      </c>
      <c r="AM164">
        <v>867.91011289999994</v>
      </c>
      <c r="AN164">
        <v>895.16083370000001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585428.75580000004</v>
      </c>
      <c r="E165">
        <v>603947.74840000004</v>
      </c>
      <c r="F165">
        <v>623687.88459999999</v>
      </c>
      <c r="G165">
        <v>643318.47530000005</v>
      </c>
      <c r="H165">
        <v>662295.83010000002</v>
      </c>
      <c r="I165">
        <v>680498.43539999996</v>
      </c>
      <c r="J165">
        <v>697988.20310000004</v>
      </c>
      <c r="K165">
        <v>714891.38650000002</v>
      </c>
      <c r="L165">
        <v>731367.33609999996</v>
      </c>
      <c r="M165">
        <v>747579.82339999999</v>
      </c>
      <c r="N165">
        <v>763692.03749999998</v>
      </c>
      <c r="O165">
        <v>779869.05920000002</v>
      </c>
      <c r="P165">
        <v>796970.32810000004</v>
      </c>
      <c r="Q165">
        <v>815296.07869999995</v>
      </c>
      <c r="R165">
        <v>834903.04989999998</v>
      </c>
      <c r="S165">
        <v>855749.88040000002</v>
      </c>
      <c r="T165">
        <v>877758.07140000002</v>
      </c>
      <c r="U165">
        <v>900972.12690000003</v>
      </c>
      <c r="V165">
        <v>925257.32290000003</v>
      </c>
      <c r="W165">
        <v>950531.17460000003</v>
      </c>
      <c r="X165">
        <v>976738.96719999996</v>
      </c>
      <c r="Y165">
        <v>1003842.987</v>
      </c>
      <c r="Z165">
        <v>1031816.6040000001</v>
      </c>
      <c r="AA165">
        <v>1060640.554</v>
      </c>
      <c r="AB165">
        <v>1090300.726</v>
      </c>
      <c r="AC165">
        <v>1120787.0090000001</v>
      </c>
      <c r="AD165">
        <v>1152093.0560000001</v>
      </c>
      <c r="AE165">
        <v>1185110.2779999999</v>
      </c>
      <c r="AF165">
        <v>1220057.43</v>
      </c>
      <c r="AG165">
        <v>1256886.52</v>
      </c>
      <c r="AH165">
        <v>1295437.916</v>
      </c>
      <c r="AI165">
        <v>1335534.5290000001</v>
      </c>
      <c r="AJ165">
        <v>1377027.683</v>
      </c>
      <c r="AK165">
        <v>1419816.6259999999</v>
      </c>
      <c r="AL165">
        <v>1463854.8940000001</v>
      </c>
      <c r="AM165">
        <v>1509151.1</v>
      </c>
      <c r="AN165">
        <v>1555768.237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2596.0121819999999</v>
      </c>
      <c r="E166">
        <v>2675.3639710000002</v>
      </c>
      <c r="F166">
        <v>2756.967823</v>
      </c>
      <c r="G166">
        <v>2838.0975090000002</v>
      </c>
      <c r="H166">
        <v>2918.2747140000001</v>
      </c>
      <c r="I166">
        <v>2998.4437039999998</v>
      </c>
      <c r="J166">
        <v>3079.1975689999999</v>
      </c>
      <c r="K166">
        <v>3160.7477610000001</v>
      </c>
      <c r="L166">
        <v>3243.2778450000001</v>
      </c>
      <c r="M166">
        <v>3327.0546380000001</v>
      </c>
      <c r="N166">
        <v>3412.4748439999998</v>
      </c>
      <c r="O166">
        <v>3500.0623519999999</v>
      </c>
      <c r="P166">
        <v>3590.928613</v>
      </c>
      <c r="Q166">
        <v>3685.3134129999999</v>
      </c>
      <c r="R166">
        <v>3783.2174829999999</v>
      </c>
      <c r="S166">
        <v>3884.6545679999999</v>
      </c>
      <c r="T166">
        <v>3989.641451</v>
      </c>
      <c r="U166">
        <v>4099.0228150000003</v>
      </c>
      <c r="V166">
        <v>4212.7826020000002</v>
      </c>
      <c r="W166">
        <v>4330.8294910000004</v>
      </c>
      <c r="X166">
        <v>4453.0266540000002</v>
      </c>
      <c r="Y166">
        <v>4579.2519609999999</v>
      </c>
      <c r="Z166">
        <v>4709.415011</v>
      </c>
      <c r="AA166">
        <v>4843.4518550000003</v>
      </c>
      <c r="AB166">
        <v>4981.3158160000003</v>
      </c>
      <c r="AC166">
        <v>5122.9713000000002</v>
      </c>
      <c r="AD166">
        <v>5268.3924580000003</v>
      </c>
      <c r="AE166">
        <v>5419.9389149999997</v>
      </c>
      <c r="AF166">
        <v>5577.4769100000003</v>
      </c>
      <c r="AG166">
        <v>5740.4849789999998</v>
      </c>
      <c r="AH166">
        <v>5908.5007450000003</v>
      </c>
      <c r="AI166">
        <v>6081.2242070000002</v>
      </c>
      <c r="AJ166">
        <v>6258.5086769999998</v>
      </c>
      <c r="AK166">
        <v>6440.3441929999999</v>
      </c>
      <c r="AL166">
        <v>6626.8538939999999</v>
      </c>
      <c r="AM166">
        <v>6818.3013540000002</v>
      </c>
      <c r="AN166">
        <v>7015.1046059999999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4276885.3940000003</v>
      </c>
      <c r="E167">
        <v>4406892.699</v>
      </c>
      <c r="F167">
        <v>4540902.6730000004</v>
      </c>
      <c r="G167">
        <v>4674762.5520000001</v>
      </c>
      <c r="H167">
        <v>4807360.0449999999</v>
      </c>
      <c r="I167">
        <v>4939543.1940000001</v>
      </c>
      <c r="J167">
        <v>5072324.3760000002</v>
      </c>
      <c r="K167">
        <v>5206360.6260000002</v>
      </c>
      <c r="L167">
        <v>5342159.4160000002</v>
      </c>
      <c r="M167">
        <v>5480157.6270000003</v>
      </c>
      <c r="N167">
        <v>5620837.8669999996</v>
      </c>
      <c r="O167">
        <v>5764802.4369999999</v>
      </c>
      <c r="P167">
        <v>5914444.5999999996</v>
      </c>
      <c r="Q167">
        <v>6069779.6189999999</v>
      </c>
      <c r="R167">
        <v>6230420.1569999997</v>
      </c>
      <c r="S167">
        <v>6396132.4139999999</v>
      </c>
      <c r="T167">
        <v>6566810.727</v>
      </c>
      <c r="U167">
        <v>6744237.2709999997</v>
      </c>
      <c r="V167">
        <v>6928000.9239999996</v>
      </c>
      <c r="W167">
        <v>7117807.2790000001</v>
      </c>
      <c r="X167">
        <v>7313468.3059999999</v>
      </c>
      <c r="Y167">
        <v>7514870.2470000004</v>
      </c>
      <c r="Z167">
        <v>7721938.2050000001</v>
      </c>
      <c r="AA167">
        <v>7934609.0279999999</v>
      </c>
      <c r="AB167">
        <v>8152817.0120000001</v>
      </c>
      <c r="AC167">
        <v>8376490.6090000002</v>
      </c>
      <c r="AD167">
        <v>8605557.3790000007</v>
      </c>
      <c r="AE167">
        <v>8843414.4820000008</v>
      </c>
      <c r="AF167">
        <v>9089963.0950000007</v>
      </c>
      <c r="AG167">
        <v>9344445.2870000005</v>
      </c>
      <c r="AH167">
        <v>9606071.7239999995</v>
      </c>
      <c r="AI167">
        <v>9874274.0759999994</v>
      </c>
      <c r="AJ167">
        <v>10148755.07</v>
      </c>
      <c r="AK167">
        <v>10429477.33</v>
      </c>
      <c r="AL167">
        <v>10716643.16</v>
      </c>
      <c r="AM167">
        <v>11010682.890000001</v>
      </c>
      <c r="AN167">
        <v>11312256.859999999</v>
      </c>
    </row>
    <row r="168" spans="1:40" x14ac:dyDescent="0.25">
      <c r="A168" s="7" t="s">
        <v>236</v>
      </c>
      <c r="B168" t="s">
        <v>420</v>
      </c>
      <c r="C168">
        <v>4653.7969999999996</v>
      </c>
      <c r="D168">
        <v>4795.7197159999996</v>
      </c>
      <c r="E168">
        <v>4944.8888999999999</v>
      </c>
      <c r="F168">
        <v>5099.0493740000002</v>
      </c>
      <c r="G168">
        <v>5251.62327</v>
      </c>
      <c r="H168">
        <v>5400.4195499999996</v>
      </c>
      <c r="I168">
        <v>5546.8217210000003</v>
      </c>
      <c r="J168">
        <v>5692.8254479999996</v>
      </c>
      <c r="K168">
        <v>5839.816323</v>
      </c>
      <c r="L168">
        <v>5988.7236620000003</v>
      </c>
      <c r="M168">
        <v>6140.1704739999996</v>
      </c>
      <c r="N168">
        <v>6294.7473380000001</v>
      </c>
      <c r="O168">
        <v>6453.1538460000002</v>
      </c>
      <c r="P168">
        <v>6618.4983080000002</v>
      </c>
      <c r="Q168">
        <v>6791.2158259999997</v>
      </c>
      <c r="R168">
        <v>6970.6723419999998</v>
      </c>
      <c r="S168">
        <v>7156.2077790000003</v>
      </c>
      <c r="T168">
        <v>7347.3833869999999</v>
      </c>
      <c r="U168">
        <v>7546.5270659999996</v>
      </c>
      <c r="V168">
        <v>7753.0111509999997</v>
      </c>
      <c r="W168">
        <v>7966.2476219999999</v>
      </c>
      <c r="X168">
        <v>8185.8472499999998</v>
      </c>
      <c r="Y168">
        <v>8411.6123650000009</v>
      </c>
      <c r="Z168">
        <v>8643.4652580000002</v>
      </c>
      <c r="AA168">
        <v>8881.3762459999998</v>
      </c>
      <c r="AB168">
        <v>9125.3172250000007</v>
      </c>
      <c r="AC168">
        <v>9375.2418909999997</v>
      </c>
      <c r="AD168">
        <v>9631.0862290000005</v>
      </c>
      <c r="AE168">
        <v>9897.3410330000006</v>
      </c>
      <c r="AF168">
        <v>10174.45318</v>
      </c>
      <c r="AG168">
        <v>10461.342350000001</v>
      </c>
      <c r="AH168">
        <v>10756.56544</v>
      </c>
      <c r="AI168">
        <v>11058.98323</v>
      </c>
      <c r="AJ168">
        <v>11367.94548</v>
      </c>
      <c r="AK168">
        <v>11683.26965</v>
      </c>
      <c r="AL168">
        <v>12005.158289999999</v>
      </c>
      <c r="AM168">
        <v>12334.12384</v>
      </c>
      <c r="AN168">
        <v>12670.94593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373065.3946</v>
      </c>
      <c r="E169">
        <v>387159.98450000002</v>
      </c>
      <c r="F169">
        <v>404270.00050000002</v>
      </c>
      <c r="G169">
        <v>419063.46470000001</v>
      </c>
      <c r="H169">
        <v>430795.08659999998</v>
      </c>
      <c r="I169">
        <v>439607.78830000001</v>
      </c>
      <c r="J169">
        <v>446172.5601</v>
      </c>
      <c r="K169">
        <v>451191.51880000002</v>
      </c>
      <c r="L169">
        <v>455217.85190000001</v>
      </c>
      <c r="M169">
        <v>458629.26140000002</v>
      </c>
      <c r="N169">
        <v>461671.10019999999</v>
      </c>
      <c r="O169">
        <v>464508.37609999999</v>
      </c>
      <c r="P169">
        <v>469650.95289999997</v>
      </c>
      <c r="Q169">
        <v>477169.77429999999</v>
      </c>
      <c r="R169">
        <v>486563.21399999998</v>
      </c>
      <c r="S169">
        <v>497298.17969999998</v>
      </c>
      <c r="T169">
        <v>508968.32919999998</v>
      </c>
      <c r="U169">
        <v>521367.47509999998</v>
      </c>
      <c r="V169">
        <v>534340.67220000003</v>
      </c>
      <c r="W169">
        <v>547804.29029999999</v>
      </c>
      <c r="X169">
        <v>561713.88260000001</v>
      </c>
      <c r="Y169">
        <v>576048.42240000004</v>
      </c>
      <c r="Z169">
        <v>590799.89439999999</v>
      </c>
      <c r="AA169">
        <v>605966.64560000005</v>
      </c>
      <c r="AB169">
        <v>621549.71279999998</v>
      </c>
      <c r="AC169">
        <v>637551.20039999997</v>
      </c>
      <c r="AD169">
        <v>653974.02500000002</v>
      </c>
      <c r="AE169">
        <v>673234.93290000001</v>
      </c>
      <c r="AF169">
        <v>695345.43310000002</v>
      </c>
      <c r="AG169">
        <v>719778.97</v>
      </c>
      <c r="AH169">
        <v>745972.40090000001</v>
      </c>
      <c r="AI169">
        <v>773492.92469999997</v>
      </c>
      <c r="AJ169">
        <v>802062.77549999999</v>
      </c>
      <c r="AK169">
        <v>831534.61569999997</v>
      </c>
      <c r="AL169">
        <v>861857.41399999999</v>
      </c>
      <c r="AM169">
        <v>893047.90449999995</v>
      </c>
      <c r="AN169">
        <v>925171.53910000005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9522.6244160000006</v>
      </c>
      <c r="E170">
        <v>9826.9661980000001</v>
      </c>
      <c r="F170">
        <v>10174.759899999999</v>
      </c>
      <c r="G170">
        <v>10501.484119999999</v>
      </c>
      <c r="H170">
        <v>10785.375309999999</v>
      </c>
      <c r="I170">
        <v>11048.84542</v>
      </c>
      <c r="J170">
        <v>11305.11498</v>
      </c>
      <c r="K170">
        <v>11559.367200000001</v>
      </c>
      <c r="L170">
        <v>11813.853230000001</v>
      </c>
      <c r="M170">
        <v>12070.33302</v>
      </c>
      <c r="N170">
        <v>12331.03407</v>
      </c>
      <c r="O170">
        <v>12598.82049</v>
      </c>
      <c r="P170">
        <v>12885.361150000001</v>
      </c>
      <c r="Q170">
        <v>13192.15676</v>
      </c>
      <c r="R170">
        <v>13517.24972</v>
      </c>
      <c r="S170">
        <v>13858.116239999999</v>
      </c>
      <c r="T170">
        <v>14212.66502</v>
      </c>
      <c r="U170">
        <v>14579.13682</v>
      </c>
      <c r="V170">
        <v>14959.44227</v>
      </c>
      <c r="W170">
        <v>15354.363520000001</v>
      </c>
      <c r="X170">
        <v>15763.744710000001</v>
      </c>
      <c r="Y170">
        <v>16187.10418</v>
      </c>
      <c r="Z170">
        <v>16623.93965</v>
      </c>
      <c r="AA170">
        <v>17073.833159999998</v>
      </c>
      <c r="AB170">
        <v>17536.47</v>
      </c>
      <c r="AC170">
        <v>18011.629980000002</v>
      </c>
      <c r="AD170">
        <v>18499.1787</v>
      </c>
      <c r="AE170">
        <v>19035.3577</v>
      </c>
      <c r="AF170">
        <v>19617.770130000001</v>
      </c>
      <c r="AG170">
        <v>20237.74253</v>
      </c>
      <c r="AH170">
        <v>20886.931530000002</v>
      </c>
      <c r="AI170">
        <v>21559.372820000001</v>
      </c>
      <c r="AJ170">
        <v>22251.583180000001</v>
      </c>
      <c r="AK170">
        <v>22962.06928</v>
      </c>
      <c r="AL170">
        <v>23690.792819999999</v>
      </c>
      <c r="AM170">
        <v>24438.77461</v>
      </c>
      <c r="AN170">
        <v>25207.8655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38452.639139999999</v>
      </c>
      <c r="E171">
        <v>38875.297339999997</v>
      </c>
      <c r="F171">
        <v>39228.945070000002</v>
      </c>
      <c r="G171">
        <v>39382.498599999999</v>
      </c>
      <c r="H171">
        <v>39535.529629999997</v>
      </c>
      <c r="I171">
        <v>39807.54307</v>
      </c>
      <c r="J171">
        <v>40260.067470000002</v>
      </c>
      <c r="K171">
        <v>40827.693070000001</v>
      </c>
      <c r="L171">
        <v>41423.531739999999</v>
      </c>
      <c r="M171">
        <v>41966.796349999997</v>
      </c>
      <c r="N171">
        <v>42404.58554</v>
      </c>
      <c r="O171">
        <v>42717.312339999997</v>
      </c>
      <c r="P171">
        <v>43204.502619999999</v>
      </c>
      <c r="Q171">
        <v>43585.358500000002</v>
      </c>
      <c r="R171">
        <v>43788.412080000002</v>
      </c>
      <c r="S171">
        <v>43835.261830000003</v>
      </c>
      <c r="T171">
        <v>43760.758600000001</v>
      </c>
      <c r="U171">
        <v>44154.429120000001</v>
      </c>
      <c r="V171">
        <v>44963.885170000001</v>
      </c>
      <c r="W171">
        <v>46053.981070000002</v>
      </c>
      <c r="X171">
        <v>47297.916429999997</v>
      </c>
      <c r="Y171">
        <v>48604.570950000001</v>
      </c>
      <c r="Z171">
        <v>49919.153019999998</v>
      </c>
      <c r="AA171">
        <v>51214.655420000003</v>
      </c>
      <c r="AB171">
        <v>52482.032870000003</v>
      </c>
      <c r="AC171">
        <v>53722.243300000002</v>
      </c>
      <c r="AD171">
        <v>54940.88925</v>
      </c>
      <c r="AE171">
        <v>56473.804920000002</v>
      </c>
      <c r="AF171">
        <v>58266.31841</v>
      </c>
      <c r="AG171">
        <v>60257.93922</v>
      </c>
      <c r="AH171">
        <v>62400.449079999999</v>
      </c>
      <c r="AI171">
        <v>64661.864909999997</v>
      </c>
      <c r="AJ171">
        <v>67024.314180000001</v>
      </c>
      <c r="AK171">
        <v>69480.305510000006</v>
      </c>
      <c r="AL171">
        <v>72029.29466</v>
      </c>
      <c r="AM171">
        <v>74675.154509999906</v>
      </c>
      <c r="AN171">
        <v>77424.568010000003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4915878.0669999998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4915878.0669999998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-1.0000001639127731E-3</v>
      </c>
      <c r="R3" s="18">
        <f>H3+I3+J3+M3+O3-K3 -(G3)</f>
        <v>-1.0000001639127731E-3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16755219.34</v>
      </c>
      <c r="C4" s="17">
        <v>11205437.35</v>
      </c>
      <c r="D4" s="17">
        <v>3559801.824</v>
      </c>
      <c r="E4" s="17">
        <v>5057130.7759999996</v>
      </c>
      <c r="F4" s="17">
        <v>5318566.1840000004</v>
      </c>
      <c r="G4" s="17">
        <v>16755219.34</v>
      </c>
      <c r="H4" s="17">
        <v>11205437.35</v>
      </c>
      <c r="I4" s="17">
        <v>3559801.824</v>
      </c>
      <c r="J4" s="17">
        <v>5057130.7759999996</v>
      </c>
      <c r="K4" s="17">
        <v>5318566.1840000004</v>
      </c>
      <c r="L4">
        <v>2043547.862</v>
      </c>
      <c r="M4">
        <v>2043547.862</v>
      </c>
      <c r="N4">
        <v>207867.7138</v>
      </c>
      <c r="O4">
        <v>207867.7138</v>
      </c>
      <c r="Q4" s="18">
        <f t="shared" ref="Q4:Q40" si="0">C4+D4+E4+L4+N4-F4 -(B4)</f>
        <v>1.799996942281723E-3</v>
      </c>
      <c r="R4" s="18">
        <f t="shared" ref="R4:R40" si="1">H4+I4+J4+M4+O4-K4 -(G4)</f>
        <v>1.799996942281723E-3</v>
      </c>
      <c r="T4" s="19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20" t="e">
        <f t="shared" ref="AA4:AA40" si="8">T4-SUM(U4:W4)</f>
        <v>#DIV/0!</v>
      </c>
    </row>
    <row r="5" spans="1:27" x14ac:dyDescent="0.25">
      <c r="A5">
        <v>2015</v>
      </c>
      <c r="B5" s="17">
        <v>17239227.100000001</v>
      </c>
      <c r="C5" s="17">
        <v>11549340.23</v>
      </c>
      <c r="D5" s="17">
        <v>3661504.466</v>
      </c>
      <c r="E5" s="17">
        <v>5191662.51</v>
      </c>
      <c r="F5" s="17">
        <v>5475280.6490000002</v>
      </c>
      <c r="G5" s="17">
        <v>17239227.100000001</v>
      </c>
      <c r="H5" s="17">
        <v>11549340.23</v>
      </c>
      <c r="I5" s="17">
        <v>3661504.466</v>
      </c>
      <c r="J5" s="17">
        <v>5191662.51</v>
      </c>
      <c r="K5" s="17">
        <v>5475280.6490000002</v>
      </c>
      <c r="L5">
        <v>2098080.4339999999</v>
      </c>
      <c r="M5">
        <v>2098080.4339999999</v>
      </c>
      <c r="N5">
        <v>213920.1066</v>
      </c>
      <c r="O5">
        <v>213920.1066</v>
      </c>
      <c r="Q5" s="18">
        <f t="shared" si="0"/>
        <v>-2.3999996483325958E-3</v>
      </c>
      <c r="R5" s="18">
        <f t="shared" si="1"/>
        <v>-2.3999996483325958E-3</v>
      </c>
      <c r="T5" s="19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20" t="e">
        <f t="shared" si="8"/>
        <v>#DIV/0!</v>
      </c>
    </row>
    <row r="6" spans="1:27" x14ac:dyDescent="0.25">
      <c r="A6">
        <v>2016</v>
      </c>
      <c r="B6" s="17">
        <v>17730619.800000001</v>
      </c>
      <c r="C6" s="17">
        <v>11908051.130000001</v>
      </c>
      <c r="D6" s="17">
        <v>3764378.5750000002</v>
      </c>
      <c r="E6" s="17">
        <v>5322998.6979999999</v>
      </c>
      <c r="F6" s="17">
        <v>5635873.7070000004</v>
      </c>
      <c r="G6" s="17">
        <v>17730619.800000001</v>
      </c>
      <c r="H6" s="17">
        <v>11908051.130000001</v>
      </c>
      <c r="I6" s="17">
        <v>3764378.5750000002</v>
      </c>
      <c r="J6" s="17">
        <v>5322998.6979999999</v>
      </c>
      <c r="K6" s="17">
        <v>5635873.7070000004</v>
      </c>
      <c r="L6">
        <v>2150916.3769999999</v>
      </c>
      <c r="M6">
        <v>2150916.3769999999</v>
      </c>
      <c r="N6">
        <v>220148.7242</v>
      </c>
      <c r="O6">
        <v>220148.7242</v>
      </c>
      <c r="Q6" s="18">
        <f t="shared" si="0"/>
        <v>-2.7999989688396454E-3</v>
      </c>
      <c r="R6" s="18">
        <f t="shared" si="1"/>
        <v>-2.7999989688396454E-3</v>
      </c>
      <c r="T6" s="19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20" t="e">
        <f t="shared" si="8"/>
        <v>#DIV/0!</v>
      </c>
    </row>
    <row r="7" spans="1:27" x14ac:dyDescent="0.25">
      <c r="A7">
        <v>2017</v>
      </c>
      <c r="B7" s="17">
        <v>18230759.039999999</v>
      </c>
      <c r="C7" s="17">
        <v>12262702.83</v>
      </c>
      <c r="D7" s="17">
        <v>3869828.1490000002</v>
      </c>
      <c r="E7" s="17">
        <v>5462184.4119999995</v>
      </c>
      <c r="F7" s="17">
        <v>5796514.1660000002</v>
      </c>
      <c r="G7" s="17">
        <v>18230759.039999999</v>
      </c>
      <c r="H7" s="17">
        <v>12262702.83</v>
      </c>
      <c r="I7" s="17">
        <v>3869828.1490000002</v>
      </c>
      <c r="J7" s="17">
        <v>5462184.4119999995</v>
      </c>
      <c r="K7" s="17">
        <v>5796514.1660000002</v>
      </c>
      <c r="L7">
        <v>2205999.111</v>
      </c>
      <c r="M7">
        <v>2205999.111</v>
      </c>
      <c r="N7">
        <v>226558.69769999999</v>
      </c>
      <c r="O7">
        <v>226558.69769999999</v>
      </c>
      <c r="Q7" s="18">
        <f t="shared" si="0"/>
        <v>-6.2999986112117767E-3</v>
      </c>
      <c r="R7" s="18">
        <f t="shared" si="1"/>
        <v>-6.2999986112117767E-3</v>
      </c>
      <c r="T7" s="19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20" t="e">
        <f t="shared" si="8"/>
        <v>#DIV/0!</v>
      </c>
    </row>
    <row r="8" spans="1:27" x14ac:dyDescent="0.25">
      <c r="A8">
        <v>2018</v>
      </c>
      <c r="B8" s="17">
        <v>18743349.68</v>
      </c>
      <c r="C8" s="17">
        <v>12609066.560000001</v>
      </c>
      <c r="D8" s="17">
        <v>3979566.0929999999</v>
      </c>
      <c r="E8" s="17">
        <v>5613381.8660000004</v>
      </c>
      <c r="F8" s="17">
        <v>5957633.2359999996</v>
      </c>
      <c r="G8" s="17">
        <v>18741009.91</v>
      </c>
      <c r="H8" s="17">
        <v>12608958.74</v>
      </c>
      <c r="I8" s="17">
        <v>3979502.0219999999</v>
      </c>
      <c r="J8" s="17">
        <v>5613312.3550000004</v>
      </c>
      <c r="K8" s="17">
        <v>5959731.557</v>
      </c>
      <c r="L8">
        <v>2265813.0580000002</v>
      </c>
      <c r="M8">
        <v>2265813.0580000002</v>
      </c>
      <c r="N8">
        <v>233155.3076</v>
      </c>
      <c r="O8">
        <v>233155.3076</v>
      </c>
      <c r="Q8" s="18">
        <f t="shared" si="0"/>
        <v>-3.1400002539157867E-2</v>
      </c>
      <c r="R8" s="18">
        <f t="shared" si="1"/>
        <v>1.5599995851516724E-2</v>
      </c>
      <c r="T8" s="19">
        <f t="shared" si="2"/>
        <v>1.2484759419240099E-2</v>
      </c>
      <c r="U8">
        <f t="shared" si="3"/>
        <v>5.7531584753477702E-4</v>
      </c>
      <c r="V8">
        <f t="shared" si="4"/>
        <v>3.4187591974862432E-4</v>
      </c>
      <c r="W8">
        <f t="shared" si="5"/>
        <v>1.1567316865050966E-2</v>
      </c>
      <c r="X8">
        <f t="shared" si="6"/>
        <v>2.9708475619378689E-2</v>
      </c>
      <c r="Y8">
        <f t="shared" si="7"/>
        <v>-0.89680652371851199</v>
      </c>
      <c r="AA8" s="20">
        <f t="shared" si="8"/>
        <v>2.5078690573179796E-7</v>
      </c>
    </row>
    <row r="9" spans="1:27" x14ac:dyDescent="0.25">
      <c r="A9">
        <v>2019</v>
      </c>
      <c r="B9" s="17">
        <v>19266667.620000001</v>
      </c>
      <c r="C9" s="17">
        <v>12949452.970000001</v>
      </c>
      <c r="D9" s="17">
        <v>4092102.5410000002</v>
      </c>
      <c r="E9" s="17">
        <v>5775040.5140000004</v>
      </c>
      <c r="F9" s="17">
        <v>6119980.7609999999</v>
      </c>
      <c r="G9" s="17">
        <v>19262601.949999999</v>
      </c>
      <c r="H9" s="17">
        <v>12949669.869999999</v>
      </c>
      <c r="I9" s="17">
        <v>4092243.6979999999</v>
      </c>
      <c r="J9" s="17">
        <v>5774955.0549999997</v>
      </c>
      <c r="K9" s="17">
        <v>6124319.0389999999</v>
      </c>
      <c r="L9">
        <v>2330108.3739999998</v>
      </c>
      <c r="M9">
        <v>2330108.3739999998</v>
      </c>
      <c r="N9">
        <v>239943.98809999999</v>
      </c>
      <c r="O9">
        <v>239943.98809999999</v>
      </c>
      <c r="Q9" s="18">
        <f t="shared" si="0"/>
        <v>6.0999952256679535E-3</v>
      </c>
      <c r="R9" s="18">
        <f t="shared" si="1"/>
        <v>-3.8999989628791809E-3</v>
      </c>
      <c r="T9" s="19">
        <f t="shared" si="2"/>
        <v>2.1106546304361373E-2</v>
      </c>
      <c r="U9">
        <f t="shared" si="3"/>
        <v>-1.1260161039588843E-3</v>
      </c>
      <c r="V9">
        <f t="shared" si="4"/>
        <v>-7.3280338952157816E-4</v>
      </c>
      <c r="W9">
        <f t="shared" si="5"/>
        <v>2.2965417711912083E-2</v>
      </c>
      <c r="X9">
        <f t="shared" si="6"/>
        <v>2.1019659736449977E-2</v>
      </c>
      <c r="Y9">
        <f t="shared" si="7"/>
        <v>-1.0670511871347219</v>
      </c>
      <c r="AA9" s="20">
        <f t="shared" si="8"/>
        <v>-5.1914070247488509E-8</v>
      </c>
    </row>
    <row r="10" spans="1:27" x14ac:dyDescent="0.25">
      <c r="A10">
        <v>2020</v>
      </c>
      <c r="B10" s="17">
        <v>19801757.120000001</v>
      </c>
      <c r="C10" s="17">
        <v>13287476.6</v>
      </c>
      <c r="D10" s="17">
        <v>4207868.0420000004</v>
      </c>
      <c r="E10" s="17">
        <v>5945514.5539999995</v>
      </c>
      <c r="F10" s="17">
        <v>6284460.915</v>
      </c>
      <c r="G10" s="17">
        <v>19796831.530000001</v>
      </c>
      <c r="H10" s="17">
        <v>13288448.060000001</v>
      </c>
      <c r="I10" s="17">
        <v>4208194.8159999996</v>
      </c>
      <c r="J10" s="17">
        <v>5945539.9560000002</v>
      </c>
      <c r="K10" s="17">
        <v>6290710.1409999998</v>
      </c>
      <c r="L10">
        <v>2398428.5129999998</v>
      </c>
      <c r="M10">
        <v>2398428.5129999998</v>
      </c>
      <c r="N10">
        <v>246930.33170000001</v>
      </c>
      <c r="O10">
        <v>246930.33170000001</v>
      </c>
      <c r="Q10" s="18">
        <f t="shared" si="0"/>
        <v>5.7000033557415009E-3</v>
      </c>
      <c r="R10" s="18">
        <f t="shared" si="1"/>
        <v>5.7000033557415009E-3</v>
      </c>
      <c r="T10" s="19">
        <f t="shared" si="2"/>
        <v>2.4880698674101254E-2</v>
      </c>
      <c r="U10">
        <f t="shared" si="3"/>
        <v>-4.9071488966733693E-3</v>
      </c>
      <c r="V10">
        <f t="shared" si="4"/>
        <v>-1.650637878612111E-3</v>
      </c>
      <c r="W10">
        <f t="shared" si="5"/>
        <v>3.1438485449382034E-2</v>
      </c>
      <c r="X10">
        <f t="shared" si="6"/>
        <v>-5.1571486868986502E-3</v>
      </c>
      <c r="Y10">
        <f t="shared" si="7"/>
        <v>-1.268726386077603</v>
      </c>
      <c r="AA10" s="20">
        <f t="shared" si="8"/>
        <v>4.7011006198971472E-15</v>
      </c>
    </row>
    <row r="11" spans="1:27" x14ac:dyDescent="0.25">
      <c r="A11">
        <v>2021</v>
      </c>
      <c r="B11" s="17">
        <v>20350167.289999999</v>
      </c>
      <c r="C11" s="17">
        <v>13625912.33</v>
      </c>
      <c r="D11" s="17">
        <v>4327365.0269999998</v>
      </c>
      <c r="E11" s="17">
        <v>6124159.2000000002</v>
      </c>
      <c r="F11" s="17">
        <v>6452094.5650000004</v>
      </c>
      <c r="G11" s="17">
        <v>20344897.379999999</v>
      </c>
      <c r="H11" s="17">
        <v>13627849.630000001</v>
      </c>
      <c r="I11" s="17">
        <v>4327664.2549999999</v>
      </c>
      <c r="J11" s="17">
        <v>6124450.2000000002</v>
      </c>
      <c r="K11" s="17">
        <v>6459892.0010000002</v>
      </c>
      <c r="L11">
        <v>2470705.2050000001</v>
      </c>
      <c r="M11">
        <v>2470705.2050000001</v>
      </c>
      <c r="N11">
        <v>254120.09349999999</v>
      </c>
      <c r="O11">
        <v>254120.09349999999</v>
      </c>
      <c r="Q11" s="18">
        <f t="shared" si="0"/>
        <v>5.0000101327896118E-4</v>
      </c>
      <c r="R11" s="18">
        <f t="shared" si="1"/>
        <v>2.5000013411045074E-3</v>
      </c>
      <c r="T11" s="19">
        <f t="shared" si="2"/>
        <v>2.590285859678243E-2</v>
      </c>
      <c r="U11">
        <f t="shared" si="3"/>
        <v>-9.5222893672879567E-3</v>
      </c>
      <c r="V11">
        <f t="shared" si="4"/>
        <v>-1.4707766493547102E-3</v>
      </c>
      <c r="W11">
        <f t="shared" si="5"/>
        <v>3.6895914782944163E-2</v>
      </c>
      <c r="X11">
        <f t="shared" si="6"/>
        <v>-5.5219159340480536E-2</v>
      </c>
      <c r="Y11">
        <f t="shared" si="7"/>
        <v>-1.4796146423752083</v>
      </c>
      <c r="AA11" s="20">
        <f t="shared" si="8"/>
        <v>9.83048093622374E-9</v>
      </c>
    </row>
    <row r="12" spans="1:27" x14ac:dyDescent="0.25">
      <c r="A12">
        <v>2022</v>
      </c>
      <c r="B12" s="17">
        <v>20913607.170000002</v>
      </c>
      <c r="C12" s="17">
        <v>13967003.93</v>
      </c>
      <c r="D12" s="17">
        <v>4451355.807</v>
      </c>
      <c r="E12" s="17">
        <v>6310580.5839999998</v>
      </c>
      <c r="F12" s="17">
        <v>6623830.267</v>
      </c>
      <c r="G12" s="17">
        <v>20907928.5</v>
      </c>
      <c r="H12" s="17">
        <v>13969743.810000001</v>
      </c>
      <c r="I12" s="17">
        <v>4451199.3550000004</v>
      </c>
      <c r="J12" s="17">
        <v>6311301.8150000004</v>
      </c>
      <c r="K12" s="17">
        <v>6632813.5920000002</v>
      </c>
      <c r="L12">
        <v>2546977.9180000001</v>
      </c>
      <c r="M12">
        <v>2546977.9180000001</v>
      </c>
      <c r="N12">
        <v>261519.19639999999</v>
      </c>
      <c r="O12">
        <v>261519.19639999999</v>
      </c>
      <c r="Q12" s="18">
        <f t="shared" si="0"/>
        <v>-1.6000010073184967E-3</v>
      </c>
      <c r="R12" s="18">
        <f t="shared" si="1"/>
        <v>2.4000033736228943E-3</v>
      </c>
      <c r="T12" s="19">
        <f t="shared" si="2"/>
        <v>2.7160366460998731E-2</v>
      </c>
      <c r="U12">
        <f t="shared" si="3"/>
        <v>-1.3104502437922969E-2</v>
      </c>
      <c r="V12">
        <f t="shared" si="4"/>
        <v>7.4829029571070395E-4</v>
      </c>
      <c r="W12">
        <f t="shared" si="5"/>
        <v>3.9516559471696133E-2</v>
      </c>
      <c r="X12">
        <f t="shared" si="6"/>
        <v>-0.1270070280541718</v>
      </c>
      <c r="Y12">
        <f t="shared" si="7"/>
        <v>-1.5819417222690098</v>
      </c>
      <c r="AA12" s="20">
        <f t="shared" si="8"/>
        <v>1.9131514861908672E-8</v>
      </c>
    </row>
    <row r="13" spans="1:27" x14ac:dyDescent="0.25">
      <c r="A13">
        <v>2023</v>
      </c>
      <c r="B13" s="17">
        <v>21493757.460000001</v>
      </c>
      <c r="C13" s="17">
        <v>14312610.640000001</v>
      </c>
      <c r="D13" s="17">
        <v>4580918.415</v>
      </c>
      <c r="E13" s="17">
        <v>6504284.284</v>
      </c>
      <c r="F13" s="17">
        <v>6800450.8530000001</v>
      </c>
      <c r="G13" s="17">
        <v>21487026.91</v>
      </c>
      <c r="H13" s="17">
        <v>14315701.439999999</v>
      </c>
      <c r="I13" s="17">
        <v>4579549.0159999998</v>
      </c>
      <c r="J13" s="17">
        <v>6505621.5470000003</v>
      </c>
      <c r="K13" s="17">
        <v>6810240.068</v>
      </c>
      <c r="L13">
        <v>2627261.2400000002</v>
      </c>
      <c r="M13">
        <v>2627261.2400000002</v>
      </c>
      <c r="N13">
        <v>269133.73580000002</v>
      </c>
      <c r="O13">
        <v>269133.73580000002</v>
      </c>
      <c r="Q13" s="18">
        <f t="shared" si="0"/>
        <v>1.8000043928623199E-3</v>
      </c>
      <c r="R13" s="18">
        <f t="shared" si="1"/>
        <v>8.0000236630439758E-4</v>
      </c>
      <c r="T13" s="19">
        <f t="shared" si="2"/>
        <v>3.1323784477921279E-2</v>
      </c>
      <c r="U13">
        <f t="shared" si="3"/>
        <v>-1.4384493550202193E-2</v>
      </c>
      <c r="V13">
        <f t="shared" si="4"/>
        <v>6.3731432260785096E-3</v>
      </c>
      <c r="W13">
        <f t="shared" si="5"/>
        <v>3.9335139456016716E-2</v>
      </c>
      <c r="X13">
        <f t="shared" si="6"/>
        <v>-0.19868554575779396</v>
      </c>
      <c r="Y13">
        <f t="shared" si="7"/>
        <v>-1.4544450304950958</v>
      </c>
      <c r="AA13" s="20">
        <f t="shared" si="8"/>
        <v>-4.653971749646324E-9</v>
      </c>
    </row>
    <row r="14" spans="1:27" x14ac:dyDescent="0.25">
      <c r="A14">
        <v>2024</v>
      </c>
      <c r="B14" s="17">
        <v>22092511.379999999</v>
      </c>
      <c r="C14" s="17">
        <v>14664569.560000001</v>
      </c>
      <c r="D14" s="17">
        <v>4717616.5070000002</v>
      </c>
      <c r="E14" s="17">
        <v>6704497.8480000002</v>
      </c>
      <c r="F14" s="17">
        <v>6982617.9029999999</v>
      </c>
      <c r="G14" s="17">
        <v>22083344.91</v>
      </c>
      <c r="H14" s="17">
        <v>14667241.789999999</v>
      </c>
      <c r="I14" s="17">
        <v>4713731.6919999998</v>
      </c>
      <c r="J14" s="17">
        <v>6706682.8339999998</v>
      </c>
      <c r="K14" s="17">
        <v>6992756.773</v>
      </c>
      <c r="L14">
        <v>2711475.3829999999</v>
      </c>
      <c r="M14">
        <v>2711475.3829999999</v>
      </c>
      <c r="N14">
        <v>276969.98440000002</v>
      </c>
      <c r="O14">
        <v>276969.98440000002</v>
      </c>
      <c r="Q14" s="18">
        <f t="shared" si="0"/>
        <v>-5.9999525547027588E-4</v>
      </c>
      <c r="R14" s="18">
        <f t="shared" si="1"/>
        <v>4.0000304579734802E-4</v>
      </c>
      <c r="T14" s="19">
        <f t="shared" si="2"/>
        <v>4.1508521636357543E-2</v>
      </c>
      <c r="U14">
        <f t="shared" si="3"/>
        <v>-1.2100657807452529E-2</v>
      </c>
      <c r="V14">
        <f t="shared" si="4"/>
        <v>1.7591605872357002E-2</v>
      </c>
      <c r="W14">
        <f t="shared" si="5"/>
        <v>3.6017569043169682E-2</v>
      </c>
      <c r="X14">
        <f t="shared" si="6"/>
        <v>-0.23836722315131692</v>
      </c>
      <c r="Y14">
        <f t="shared" si="7"/>
        <v>-1.1060822759471673</v>
      </c>
      <c r="AA14" s="20">
        <f t="shared" si="8"/>
        <v>4.5282833871507222E-9</v>
      </c>
    </row>
    <row r="15" spans="1:27" x14ac:dyDescent="0.25">
      <c r="A15">
        <v>2025</v>
      </c>
      <c r="B15" s="17">
        <v>22712284.420000002</v>
      </c>
      <c r="C15" s="17">
        <v>15024970.26</v>
      </c>
      <c r="D15" s="17">
        <v>4863755.6289999997</v>
      </c>
      <c r="E15" s="17">
        <v>6910082.2180000003</v>
      </c>
      <c r="F15" s="17">
        <v>7170970.517</v>
      </c>
      <c r="G15" s="17">
        <v>22698209.859999999</v>
      </c>
      <c r="H15" s="17">
        <v>15025946.460000001</v>
      </c>
      <c r="I15" s="17">
        <v>4855206.9409999996</v>
      </c>
      <c r="J15" s="17">
        <v>6913422.2479999997</v>
      </c>
      <c r="K15" s="17">
        <v>7180812.6129999999</v>
      </c>
      <c r="L15">
        <v>2799412.4270000001</v>
      </c>
      <c r="M15">
        <v>2799412.4270000001</v>
      </c>
      <c r="N15">
        <v>285034.39750000002</v>
      </c>
      <c r="O15">
        <v>285034.39750000002</v>
      </c>
      <c r="Q15" s="18">
        <f t="shared" si="0"/>
        <v>-5.4999999701976776E-3</v>
      </c>
      <c r="R15" s="18">
        <f t="shared" si="1"/>
        <v>5.0000101327896118E-4</v>
      </c>
      <c r="T15" s="19">
        <f t="shared" si="2"/>
        <v>6.200735690968795E-2</v>
      </c>
      <c r="U15">
        <f t="shared" si="3"/>
        <v>-4.300779691535396E-3</v>
      </c>
      <c r="V15">
        <f t="shared" si="4"/>
        <v>3.7662388588025612E-2</v>
      </c>
      <c r="W15">
        <f t="shared" si="5"/>
        <v>2.8645721579382541E-2</v>
      </c>
      <c r="X15">
        <f t="shared" si="6"/>
        <v>-0.23730972762194794</v>
      </c>
      <c r="Y15">
        <f t="shared" si="7"/>
        <v>-0.69928267739796024</v>
      </c>
      <c r="AA15" s="20">
        <f t="shared" si="8"/>
        <v>2.6433815192294929E-8</v>
      </c>
    </row>
    <row r="16" spans="1:27" x14ac:dyDescent="0.25">
      <c r="A16">
        <v>2026</v>
      </c>
      <c r="B16" s="17">
        <v>23349427.710000001</v>
      </c>
      <c r="C16" s="17">
        <v>15404413.26</v>
      </c>
      <c r="D16" s="17">
        <v>5010201.0999999996</v>
      </c>
      <c r="E16" s="17">
        <v>7119424.0199999996</v>
      </c>
      <c r="F16" s="17">
        <v>7368832.4409999996</v>
      </c>
      <c r="G16" s="17">
        <v>23329864.030000001</v>
      </c>
      <c r="H16" s="17">
        <v>15401898.029999999</v>
      </c>
      <c r="I16" s="17">
        <v>4998183.24</v>
      </c>
      <c r="J16" s="17">
        <v>7124160.7989999996</v>
      </c>
      <c r="K16" s="17">
        <v>7378599.8190000001</v>
      </c>
      <c r="L16">
        <v>2890888.1529999999</v>
      </c>
      <c r="M16">
        <v>2890888.1529999999</v>
      </c>
      <c r="N16">
        <v>293333.61869999999</v>
      </c>
      <c r="O16">
        <v>293333.61869999999</v>
      </c>
      <c r="Q16" s="18">
        <f t="shared" si="0"/>
        <v>7.0000067353248596E-4</v>
      </c>
      <c r="R16" s="18">
        <f t="shared" si="1"/>
        <v>-8.299998939037323E-3</v>
      </c>
      <c r="T16" s="19">
        <f t="shared" si="2"/>
        <v>8.3856811059179748E-2</v>
      </c>
      <c r="U16">
        <f t="shared" si="3"/>
        <v>1.078116013349336E-2</v>
      </c>
      <c r="V16">
        <f t="shared" si="4"/>
        <v>5.1512773432996206E-2</v>
      </c>
      <c r="W16">
        <f t="shared" si="5"/>
        <v>2.1562916069856903E-2</v>
      </c>
      <c r="X16">
        <f t="shared" si="6"/>
        <v>-0.24212106311287901</v>
      </c>
      <c r="Y16">
        <f t="shared" si="7"/>
        <v>-0.49926077302433081</v>
      </c>
      <c r="AA16" s="20">
        <f t="shared" si="8"/>
        <v>-3.8577166724951262E-8</v>
      </c>
    </row>
    <row r="17" spans="1:27" x14ac:dyDescent="0.25">
      <c r="A17">
        <v>2027</v>
      </c>
      <c r="B17" s="17">
        <v>24005705.850000001</v>
      </c>
      <c r="C17" s="17">
        <v>15803314.99</v>
      </c>
      <c r="D17" s="17">
        <v>5162800.6109999996</v>
      </c>
      <c r="E17" s="17">
        <v>7328867.9809999997</v>
      </c>
      <c r="F17" s="17">
        <v>7575300.5290000001</v>
      </c>
      <c r="G17" s="17">
        <v>23979749.359999999</v>
      </c>
      <c r="H17" s="17">
        <v>15796382.560000001</v>
      </c>
      <c r="I17" s="17">
        <v>5147055.1189999999</v>
      </c>
      <c r="J17" s="17">
        <v>7335233.585</v>
      </c>
      <c r="K17" s="17">
        <v>7584944.7010000004</v>
      </c>
      <c r="L17">
        <v>2984148.3190000001</v>
      </c>
      <c r="M17">
        <v>2984148.3190000001</v>
      </c>
      <c r="N17">
        <v>301874.48460000003</v>
      </c>
      <c r="O17">
        <v>301874.48460000003</v>
      </c>
      <c r="Q17" s="18">
        <f t="shared" si="0"/>
        <v>6.5999999642372131E-3</v>
      </c>
      <c r="R17" s="18">
        <f t="shared" si="1"/>
        <v>6.6000036895275116E-3</v>
      </c>
      <c r="T17" s="19">
        <f t="shared" si="2"/>
        <v>0.10824337490074054</v>
      </c>
      <c r="U17">
        <f t="shared" si="3"/>
        <v>2.8909518176881702E-2</v>
      </c>
      <c r="V17">
        <f t="shared" si="4"/>
        <v>6.5661620409864077E-2</v>
      </c>
      <c r="W17">
        <f t="shared" si="5"/>
        <v>1.3672236313983108E-2</v>
      </c>
      <c r="X17">
        <f t="shared" si="6"/>
        <v>-0.2452413250019464</v>
      </c>
      <c r="Y17">
        <f t="shared" si="7"/>
        <v>-0.37155146940127415</v>
      </c>
      <c r="AA17" s="20">
        <f t="shared" si="8"/>
        <v>1.1657341758564144E-14</v>
      </c>
    </row>
    <row r="18" spans="1:27" x14ac:dyDescent="0.25">
      <c r="A18">
        <v>2028</v>
      </c>
      <c r="B18" s="17">
        <v>24679942.879999999</v>
      </c>
      <c r="C18" s="17">
        <v>16220165.380000001</v>
      </c>
      <c r="D18" s="17">
        <v>5321424.7290000003</v>
      </c>
      <c r="E18" s="17">
        <v>7538381.0939999996</v>
      </c>
      <c r="F18" s="17">
        <v>7789827.1519999998</v>
      </c>
      <c r="G18" s="17">
        <v>24647711.289999999</v>
      </c>
      <c r="H18" s="17">
        <v>16208549.189999999</v>
      </c>
      <c r="I18" s="17">
        <v>5302155.1409999998</v>
      </c>
      <c r="J18" s="17">
        <v>7546588.4040000001</v>
      </c>
      <c r="K18" s="17">
        <v>7799380.2620000001</v>
      </c>
      <c r="L18">
        <v>3079134.7940000002</v>
      </c>
      <c r="M18">
        <v>3079134.7940000002</v>
      </c>
      <c r="N18">
        <v>310664.03110000002</v>
      </c>
      <c r="O18">
        <v>310664.03110000002</v>
      </c>
      <c r="Q18" s="18">
        <f t="shared" si="0"/>
        <v>-3.8999952375888824E-3</v>
      </c>
      <c r="R18" s="18">
        <f t="shared" si="1"/>
        <v>8.1000030040740967E-3</v>
      </c>
      <c r="T18" s="19">
        <f t="shared" si="2"/>
        <v>0.13076909908904533</v>
      </c>
      <c r="U18">
        <f t="shared" si="3"/>
        <v>4.7128878877751919E-2</v>
      </c>
      <c r="V18">
        <f t="shared" si="4"/>
        <v>7.818002967204378E-2</v>
      </c>
      <c r="W18">
        <f t="shared" si="5"/>
        <v>5.4601418531947631E-3</v>
      </c>
      <c r="X18">
        <f t="shared" si="6"/>
        <v>-0.25463559197670854</v>
      </c>
      <c r="Y18">
        <f t="shared" si="7"/>
        <v>-0.29638965995783578</v>
      </c>
      <c r="AA18" s="20">
        <f t="shared" si="8"/>
        <v>4.868605485430777E-8</v>
      </c>
    </row>
    <row r="19" spans="1:27" x14ac:dyDescent="0.25">
      <c r="A19">
        <v>2029</v>
      </c>
      <c r="B19" s="17">
        <v>25371667.600000001</v>
      </c>
      <c r="C19" s="17">
        <v>16653668.52</v>
      </c>
      <c r="D19" s="17">
        <v>5486224.2290000003</v>
      </c>
      <c r="E19" s="17">
        <v>7748184.5219999999</v>
      </c>
      <c r="F19" s="17">
        <v>8012101.6090000002</v>
      </c>
      <c r="G19" s="17">
        <v>25333804.690000001</v>
      </c>
      <c r="H19" s="17">
        <v>16637364.789999999</v>
      </c>
      <c r="I19" s="17">
        <v>5464053.2699999996</v>
      </c>
      <c r="J19" s="17">
        <v>7758393.8470000001</v>
      </c>
      <c r="K19" s="17">
        <v>8021699.1509999996</v>
      </c>
      <c r="L19">
        <v>3175982.4380000001</v>
      </c>
      <c r="M19">
        <v>3175982.4380000001</v>
      </c>
      <c r="N19">
        <v>319709.49900000001</v>
      </c>
      <c r="O19">
        <v>319709.49900000001</v>
      </c>
      <c r="Q19" s="18">
        <f t="shared" si="0"/>
        <v>-1.0000020265579224E-3</v>
      </c>
      <c r="R19" s="18">
        <f t="shared" si="1"/>
        <v>2.9999986290931702E-3</v>
      </c>
      <c r="T19" s="19">
        <f t="shared" si="2"/>
        <v>0.14945607445591147</v>
      </c>
      <c r="U19">
        <f t="shared" si="3"/>
        <v>6.4355631534637317E-2</v>
      </c>
      <c r="V19">
        <f t="shared" si="4"/>
        <v>8.7515315094984947E-2</v>
      </c>
      <c r="W19">
        <f t="shared" si="5"/>
        <v>-2.4148879628896128E-3</v>
      </c>
      <c r="X19">
        <f t="shared" si="6"/>
        <v>-0.26963920628393712</v>
      </c>
      <c r="Y19">
        <f t="shared" si="7"/>
        <v>-0.25348136210342515</v>
      </c>
      <c r="AA19" s="20">
        <f t="shared" si="8"/>
        <v>1.578917882549824E-8</v>
      </c>
    </row>
    <row r="20" spans="1:27" x14ac:dyDescent="0.25">
      <c r="A20">
        <v>2030</v>
      </c>
      <c r="B20" s="17">
        <v>26080683.510000002</v>
      </c>
      <c r="C20" s="17">
        <v>17102943.02</v>
      </c>
      <c r="D20" s="17">
        <v>5657459.8689999999</v>
      </c>
      <c r="E20" s="17">
        <v>7958402.2640000004</v>
      </c>
      <c r="F20" s="17">
        <v>8241978.3229999999</v>
      </c>
      <c r="G20" s="17">
        <v>26038105.039999999</v>
      </c>
      <c r="H20" s="17">
        <v>17081930.530000001</v>
      </c>
      <c r="I20" s="17">
        <v>5633464.9220000003</v>
      </c>
      <c r="J20" s="17">
        <v>7970678.5750000002</v>
      </c>
      <c r="K20" s="17">
        <v>8251825.665</v>
      </c>
      <c r="L20">
        <v>3274838.338</v>
      </c>
      <c r="M20">
        <v>3274838.338</v>
      </c>
      <c r="N20">
        <v>329018.33980000002</v>
      </c>
      <c r="O20">
        <v>329018.33980000002</v>
      </c>
      <c r="Q20" s="18">
        <f t="shared" si="0"/>
        <v>-2.2000037133693695E-3</v>
      </c>
      <c r="R20" s="18">
        <f t="shared" si="1"/>
        <v>-1.9999593496322632E-4</v>
      </c>
      <c r="T20" s="19">
        <f t="shared" si="2"/>
        <v>0.16352368935679262</v>
      </c>
      <c r="U20">
        <f t="shared" si="3"/>
        <v>8.0698998516673781E-2</v>
      </c>
      <c r="V20">
        <f t="shared" si="4"/>
        <v>9.2153199947307168E-2</v>
      </c>
      <c r="W20">
        <f t="shared" si="5"/>
        <v>-9.3285167882543943E-3</v>
      </c>
      <c r="X20">
        <f t="shared" si="6"/>
        <v>-0.28832203223833602</v>
      </c>
      <c r="Y20">
        <f t="shared" si="7"/>
        <v>-0.23127514915401123</v>
      </c>
      <c r="AA20" s="20">
        <f t="shared" si="8"/>
        <v>7.6810660609716308E-9</v>
      </c>
    </row>
    <row r="21" spans="1:27" x14ac:dyDescent="0.25">
      <c r="A21">
        <v>2031</v>
      </c>
      <c r="B21" s="17">
        <v>26796790.25</v>
      </c>
      <c r="C21" s="17">
        <v>17572513.039999999</v>
      </c>
      <c r="D21" s="17">
        <v>5819837.7060000002</v>
      </c>
      <c r="E21" s="17">
        <v>8168725.8300000001</v>
      </c>
      <c r="F21" s="17">
        <v>8478164.6329999994</v>
      </c>
      <c r="G21" s="17">
        <v>26749329.57</v>
      </c>
      <c r="H21" s="17">
        <v>17549418.640000001</v>
      </c>
      <c r="I21" s="17">
        <v>5789977.2879999997</v>
      </c>
      <c r="J21" s="17">
        <v>8183310.1200000001</v>
      </c>
      <c r="K21" s="17">
        <v>8487254.7880000006</v>
      </c>
      <c r="L21">
        <v>3375280.0869999998</v>
      </c>
      <c r="M21">
        <v>3375280.0869999998</v>
      </c>
      <c r="N21">
        <v>338598.22210000001</v>
      </c>
      <c r="O21">
        <v>338598.22210000001</v>
      </c>
      <c r="Q21" s="18">
        <f t="shared" si="0"/>
        <v>2.0999908447265625E-3</v>
      </c>
      <c r="R21" s="18">
        <f t="shared" si="1"/>
        <v>-9.0000778436660767E-4</v>
      </c>
      <c r="T21" s="19">
        <f t="shared" si="2"/>
        <v>0.17742754963558927</v>
      </c>
      <c r="U21">
        <f t="shared" si="3"/>
        <v>8.6336369438952704E-2</v>
      </c>
      <c r="V21">
        <f t="shared" si="4"/>
        <v>0.11163052861515196</v>
      </c>
      <c r="W21">
        <f t="shared" si="5"/>
        <v>-2.0539337203279207E-2</v>
      </c>
      <c r="X21">
        <f t="shared" si="6"/>
        <v>-0.30729205734094261</v>
      </c>
      <c r="Y21">
        <f t="shared" si="7"/>
        <v>-0.19153023091960017</v>
      </c>
      <c r="AA21" s="20">
        <f t="shared" si="8"/>
        <v>-1.1215236184192179E-8</v>
      </c>
    </row>
    <row r="22" spans="1:27" x14ac:dyDescent="0.25">
      <c r="A22">
        <v>2032</v>
      </c>
      <c r="B22" s="17">
        <v>27533839.629999999</v>
      </c>
      <c r="C22" s="17">
        <v>18061187.609999999</v>
      </c>
      <c r="D22" s="17">
        <v>5987825.5700000003</v>
      </c>
      <c r="E22" s="17">
        <v>8380359.9299999997</v>
      </c>
      <c r="F22" s="17">
        <v>8721667.1530000009</v>
      </c>
      <c r="G22" s="17">
        <v>27483754.5</v>
      </c>
      <c r="H22" s="17">
        <v>18038581.109999999</v>
      </c>
      <c r="I22" s="17">
        <v>5951598.0379999997</v>
      </c>
      <c r="J22" s="17">
        <v>8397614.5439999998</v>
      </c>
      <c r="K22" s="17">
        <v>8730172.8579999898</v>
      </c>
      <c r="L22">
        <v>3477676.6370000001</v>
      </c>
      <c r="M22">
        <v>3477676.6370000001</v>
      </c>
      <c r="N22">
        <v>348457.03749999998</v>
      </c>
      <c r="O22">
        <v>348457.03749999998</v>
      </c>
      <c r="Q22" s="18">
        <f t="shared" si="0"/>
        <v>1.5000030398368835E-3</v>
      </c>
      <c r="R22" s="18">
        <f t="shared" si="1"/>
        <v>8.5000097751617432E-3</v>
      </c>
      <c r="T22" s="19">
        <f t="shared" si="2"/>
        <v>0.18223540018886819</v>
      </c>
      <c r="U22">
        <f t="shared" si="3"/>
        <v>8.2254045749102264E-2</v>
      </c>
      <c r="V22">
        <f t="shared" si="4"/>
        <v>0.13181434872736225</v>
      </c>
      <c r="W22">
        <f t="shared" si="5"/>
        <v>-3.1833019757222504E-2</v>
      </c>
      <c r="X22">
        <f t="shared" si="6"/>
        <v>-0.3445057245533838</v>
      </c>
      <c r="Y22">
        <f t="shared" si="7"/>
        <v>-0.16982495602964545</v>
      </c>
      <c r="AA22" s="20">
        <f t="shared" si="8"/>
        <v>2.5469626158125536E-8</v>
      </c>
    </row>
    <row r="23" spans="1:27" x14ac:dyDescent="0.25">
      <c r="A23">
        <v>2033</v>
      </c>
      <c r="B23" s="17">
        <v>28291840.350000001</v>
      </c>
      <c r="C23" s="17">
        <v>18568046.079999998</v>
      </c>
      <c r="D23" s="17">
        <v>6161719.7779999999</v>
      </c>
      <c r="E23" s="17">
        <v>8593896.6840000004</v>
      </c>
      <c r="F23" s="17">
        <v>8972637.4309999999</v>
      </c>
      <c r="G23" s="17">
        <v>28241015.809999999</v>
      </c>
      <c r="H23" s="17">
        <v>18547933.739999998</v>
      </c>
      <c r="I23" s="17">
        <v>6118859.4919999996</v>
      </c>
      <c r="J23" s="17">
        <v>8614292.2660000008</v>
      </c>
      <c r="K23" s="17">
        <v>8980884.9250000007</v>
      </c>
      <c r="L23">
        <v>3582212.327</v>
      </c>
      <c r="M23">
        <v>3582212.327</v>
      </c>
      <c r="N23">
        <v>358602.90779999999</v>
      </c>
      <c r="O23">
        <v>358602.90779999999</v>
      </c>
      <c r="Q23" s="18">
        <f t="shared" si="0"/>
        <v>-4.2000040411949158E-3</v>
      </c>
      <c r="R23" s="18">
        <f t="shared" si="1"/>
        <v>-2.200007438659668E-3</v>
      </c>
      <c r="T23" s="19">
        <f t="shared" si="2"/>
        <v>0.1799671100428446</v>
      </c>
      <c r="U23">
        <f t="shared" si="3"/>
        <v>7.1216772566930792E-2</v>
      </c>
      <c r="V23">
        <f t="shared" si="4"/>
        <v>0.15176609187273349</v>
      </c>
      <c r="W23">
        <f t="shared" si="5"/>
        <v>-4.3015761478725677E-2</v>
      </c>
      <c r="X23">
        <f t="shared" si="6"/>
        <v>-0.40129398121457205</v>
      </c>
      <c r="Y23">
        <f t="shared" si="7"/>
        <v>-0.16227385432313643</v>
      </c>
      <c r="AA23" s="20">
        <f t="shared" si="8"/>
        <v>7.0819060060678396E-9</v>
      </c>
    </row>
    <row r="24" spans="1:27" x14ac:dyDescent="0.25">
      <c r="A24">
        <v>2034</v>
      </c>
      <c r="B24" s="17">
        <v>29070739.98</v>
      </c>
      <c r="C24" s="17">
        <v>19092397.789999999</v>
      </c>
      <c r="D24" s="17">
        <v>6341670.909</v>
      </c>
      <c r="E24" s="17">
        <v>8809700.6960000005</v>
      </c>
      <c r="F24" s="17">
        <v>9231109.65499999</v>
      </c>
      <c r="G24" s="17">
        <v>29020794.210000001</v>
      </c>
      <c r="H24" s="17">
        <v>19076213.32</v>
      </c>
      <c r="I24" s="17">
        <v>6292053.3710000003</v>
      </c>
      <c r="J24" s="17">
        <v>8833803.3870000001</v>
      </c>
      <c r="K24" s="17">
        <v>9239356.1150000002</v>
      </c>
      <c r="L24">
        <v>3689036.054</v>
      </c>
      <c r="M24">
        <v>3689036.054</v>
      </c>
      <c r="N24">
        <v>369044.19079999998</v>
      </c>
      <c r="O24">
        <v>369044.19079999998</v>
      </c>
      <c r="Q24" s="18">
        <f t="shared" si="0"/>
        <v>4.8000067472457886E-3</v>
      </c>
      <c r="R24" s="18">
        <f t="shared" si="1"/>
        <v>-2.200007438659668E-3</v>
      </c>
      <c r="T24" s="19">
        <f t="shared" si="2"/>
        <v>0.17210338779354295</v>
      </c>
      <c r="U24">
        <f t="shared" si="3"/>
        <v>5.5768528879278099E-2</v>
      </c>
      <c r="V24">
        <f t="shared" si="4"/>
        <v>0.17097236430181936</v>
      </c>
      <c r="W24">
        <f t="shared" si="5"/>
        <v>-5.4637481266886133E-2</v>
      </c>
      <c r="X24">
        <f t="shared" si="6"/>
        <v>-0.482577223256341</v>
      </c>
      <c r="Y24">
        <f t="shared" si="7"/>
        <v>-0.16510827643682902</v>
      </c>
      <c r="AA24" s="20">
        <f t="shared" si="8"/>
        <v>-2.4120668379312704E-8</v>
      </c>
    </row>
    <row r="25" spans="1:27" x14ac:dyDescent="0.25">
      <c r="A25">
        <v>2035</v>
      </c>
      <c r="B25" s="17">
        <v>29870375.210000001</v>
      </c>
      <c r="C25" s="17">
        <v>19633754.510000002</v>
      </c>
      <c r="D25" s="17">
        <v>6527749.2439999999</v>
      </c>
      <c r="E25" s="17">
        <v>9027925.6909999996</v>
      </c>
      <c r="F25" s="17">
        <v>9497093.1520000007</v>
      </c>
      <c r="G25" s="17">
        <v>29822757.57</v>
      </c>
      <c r="H25" s="17">
        <v>19622452.859999999</v>
      </c>
      <c r="I25" s="17">
        <v>6471389.2359999996</v>
      </c>
      <c r="J25" s="17">
        <v>9056378.2780000009</v>
      </c>
      <c r="K25" s="17">
        <v>9505501.7129999995</v>
      </c>
      <c r="L25">
        <v>3798249.4270000001</v>
      </c>
      <c r="M25">
        <v>3798249.4270000001</v>
      </c>
      <c r="N25">
        <v>379789.48820000002</v>
      </c>
      <c r="O25">
        <v>379789.48820000002</v>
      </c>
      <c r="Q25" s="18">
        <f t="shared" si="0"/>
        <v>-1.8000006675720215E-3</v>
      </c>
      <c r="R25" s="18">
        <f t="shared" si="1"/>
        <v>6.2000006437301636E-3</v>
      </c>
      <c r="T25" s="19">
        <f t="shared" si="2"/>
        <v>0.15966880288729168</v>
      </c>
      <c r="U25">
        <f t="shared" si="3"/>
        <v>3.7896059656704832E-2</v>
      </c>
      <c r="V25">
        <f t="shared" si="4"/>
        <v>0.18898322151366867</v>
      </c>
      <c r="W25">
        <f t="shared" si="5"/>
        <v>-6.7210505108234952E-2</v>
      </c>
      <c r="X25">
        <f t="shared" si="6"/>
        <v>-0.59752198975003523</v>
      </c>
      <c r="Y25">
        <f t="shared" si="7"/>
        <v>-0.17658500085259826</v>
      </c>
      <c r="AA25" s="20">
        <f t="shared" si="8"/>
        <v>2.6825153126575074E-8</v>
      </c>
    </row>
    <row r="26" spans="1:27" x14ac:dyDescent="0.25">
      <c r="A26">
        <v>2036</v>
      </c>
      <c r="B26" s="17">
        <v>30690500.449999999</v>
      </c>
      <c r="C26" s="17">
        <v>20191783.129999999</v>
      </c>
      <c r="D26" s="17">
        <v>6719969.3269999996</v>
      </c>
      <c r="E26" s="17">
        <v>9248572.8499999996</v>
      </c>
      <c r="F26" s="17">
        <v>9770589.8489999995</v>
      </c>
      <c r="G26" s="17">
        <v>30646594.489999998</v>
      </c>
      <c r="H26" s="17">
        <v>20185948.879999999</v>
      </c>
      <c r="I26" s="17">
        <v>6657060.0939999996</v>
      </c>
      <c r="J26" s="17">
        <v>9282072.477</v>
      </c>
      <c r="K26" s="17">
        <v>9779251.9489999898</v>
      </c>
      <c r="L26">
        <v>3909917.3429999999</v>
      </c>
      <c r="M26">
        <v>3909917.3429999999</v>
      </c>
      <c r="N26">
        <v>390847.65159999998</v>
      </c>
      <c r="O26">
        <v>390847.65159999998</v>
      </c>
      <c r="Q26" s="18">
        <f t="shared" si="0"/>
        <v>2.6000030338764191E-3</v>
      </c>
      <c r="R26" s="18">
        <f t="shared" si="1"/>
        <v>6.600014865398407E-3</v>
      </c>
      <c r="T26" s="19">
        <f t="shared" si="2"/>
        <v>0.14326537982654042</v>
      </c>
      <c r="U26">
        <f t="shared" si="3"/>
        <v>1.9037188624345679E-2</v>
      </c>
      <c r="V26">
        <f t="shared" si="4"/>
        <v>0.20527316018921229</v>
      </c>
      <c r="W26">
        <f t="shared" si="5"/>
        <v>-8.1044982039074301E-2</v>
      </c>
      <c r="X26">
        <f t="shared" si="6"/>
        <v>-0.76298586797782453</v>
      </c>
      <c r="Y26">
        <f t="shared" si="7"/>
        <v>-0.19728756642583689</v>
      </c>
      <c r="AA26" s="20">
        <f t="shared" si="8"/>
        <v>1.3052056768714237E-8</v>
      </c>
    </row>
    <row r="27" spans="1:27" x14ac:dyDescent="0.25">
      <c r="A27">
        <v>2037</v>
      </c>
      <c r="B27" s="17">
        <v>31530821.129999999</v>
      </c>
      <c r="C27" s="17">
        <v>20766253.940000001</v>
      </c>
      <c r="D27" s="17">
        <v>6918303.4539999999</v>
      </c>
      <c r="E27" s="17">
        <v>9471552.7440000009</v>
      </c>
      <c r="F27" s="17">
        <v>10051601.949999999</v>
      </c>
      <c r="G27" s="17">
        <v>31492046.699999999</v>
      </c>
      <c r="H27" s="17">
        <v>20766208.68</v>
      </c>
      <c r="I27" s="17">
        <v>6849269.0279999999</v>
      </c>
      <c r="J27" s="17">
        <v>9510827.3570000008</v>
      </c>
      <c r="K27" s="17">
        <v>10060571.310000001</v>
      </c>
      <c r="L27">
        <v>4024085.1540000001</v>
      </c>
      <c r="M27">
        <v>4024085.1540000001</v>
      </c>
      <c r="N27">
        <v>402227.79070000001</v>
      </c>
      <c r="O27">
        <v>402227.79070000001</v>
      </c>
      <c r="Q27" s="18">
        <f t="shared" si="0"/>
        <v>2.7000084519386292E-3</v>
      </c>
      <c r="R27" s="18">
        <f t="shared" si="1"/>
        <v>-3.000013530254364E-4</v>
      </c>
      <c r="T27" s="19">
        <f t="shared" si="2"/>
        <v>0.1231245157527372</v>
      </c>
      <c r="U27">
        <f t="shared" si="3"/>
        <v>1.437188266383476E-4</v>
      </c>
      <c r="V27">
        <f t="shared" si="4"/>
        <v>0.21921225589952534</v>
      </c>
      <c r="W27">
        <f t="shared" si="5"/>
        <v>-9.62314494472013E-2</v>
      </c>
      <c r="X27">
        <f t="shared" si="6"/>
        <v>-1.0128998156775018</v>
      </c>
      <c r="Y27">
        <f t="shared" si="7"/>
        <v>-0.23132151781473861</v>
      </c>
      <c r="AA27" s="20">
        <f t="shared" si="8"/>
        <v>-9.5262251975647416E-9</v>
      </c>
    </row>
    <row r="28" spans="1:27" x14ac:dyDescent="0.25">
      <c r="A28">
        <v>2038</v>
      </c>
      <c r="B28" s="17">
        <v>32391027.399999999</v>
      </c>
      <c r="C28" s="17">
        <v>21357002.77</v>
      </c>
      <c r="D28" s="17">
        <v>7122692.8159999996</v>
      </c>
      <c r="E28" s="17">
        <v>9696736.682</v>
      </c>
      <c r="F28" s="17">
        <v>10340139.550000001</v>
      </c>
      <c r="G28" s="17">
        <v>32358939.289999999</v>
      </c>
      <c r="H28" s="17">
        <v>21362909.300000001</v>
      </c>
      <c r="I28" s="17">
        <v>7048242.9460000005</v>
      </c>
      <c r="J28" s="17">
        <v>9742521.3210000005</v>
      </c>
      <c r="K28" s="17">
        <v>10349468.960000001</v>
      </c>
      <c r="L28">
        <v>4140795.398</v>
      </c>
      <c r="M28">
        <v>4140795.398</v>
      </c>
      <c r="N28">
        <v>413939.28029999998</v>
      </c>
      <c r="O28">
        <v>413939.28029999998</v>
      </c>
      <c r="Q28" s="18">
        <f t="shared" si="0"/>
        <v>-3.6999993026256561E-3</v>
      </c>
      <c r="R28" s="18">
        <f t="shared" si="1"/>
        <v>-4.69999760389328E-3</v>
      </c>
      <c r="T28" s="19">
        <f t="shared" si="2"/>
        <v>9.9163046453498715E-2</v>
      </c>
      <c r="U28">
        <f t="shared" si="3"/>
        <v>-1.8253163204972587E-2</v>
      </c>
      <c r="V28">
        <f t="shared" si="4"/>
        <v>0.2300751249377728</v>
      </c>
      <c r="W28">
        <f t="shared" si="5"/>
        <v>-0.11265891218897058</v>
      </c>
      <c r="X28">
        <f t="shared" si="6"/>
        <v>-1.4268412505442447</v>
      </c>
      <c r="Y28">
        <f t="shared" si="7"/>
        <v>-0.29074351839358326</v>
      </c>
      <c r="AA28" s="20">
        <f t="shared" si="8"/>
        <v>-3.0903309217178432E-9</v>
      </c>
    </row>
    <row r="29" spans="1:27" x14ac:dyDescent="0.25">
      <c r="A29">
        <v>2039</v>
      </c>
      <c r="B29" s="17">
        <v>33270831.710000001</v>
      </c>
      <c r="C29" s="17">
        <v>21963911.43</v>
      </c>
      <c r="D29" s="17">
        <v>7333059.0609999998</v>
      </c>
      <c r="E29" s="17">
        <v>9923996.8619999997</v>
      </c>
      <c r="F29" s="17">
        <v>10636230.02</v>
      </c>
      <c r="G29" s="17">
        <v>33247213.440000001</v>
      </c>
      <c r="H29" s="17">
        <v>21975874.34</v>
      </c>
      <c r="I29" s="17">
        <v>7254243.0820000004</v>
      </c>
      <c r="J29" s="17">
        <v>9977010.2660000008</v>
      </c>
      <c r="K29" s="17">
        <v>10646008.619999999</v>
      </c>
      <c r="L29">
        <v>4260102.6050000004</v>
      </c>
      <c r="M29">
        <v>4260102.6050000004</v>
      </c>
      <c r="N29">
        <v>425991.76819999999</v>
      </c>
      <c r="O29">
        <v>425991.76819999999</v>
      </c>
      <c r="Q29" s="18">
        <f t="shared" si="0"/>
        <v>-3.7999935448169708E-3</v>
      </c>
      <c r="R29" s="18">
        <f t="shared" si="1"/>
        <v>1.2000016868114471E-3</v>
      </c>
      <c r="T29" s="19">
        <f t="shared" si="2"/>
        <v>7.1038344439378065E-2</v>
      </c>
      <c r="U29">
        <f t="shared" si="3"/>
        <v>-3.5981692184791976E-2</v>
      </c>
      <c r="V29">
        <f t="shared" si="4"/>
        <v>0.23706040550509619</v>
      </c>
      <c r="W29">
        <f t="shared" si="5"/>
        <v>-0.13004038391978576</v>
      </c>
      <c r="X29">
        <f t="shared" si="6"/>
        <v>-2.2445930205727191</v>
      </c>
      <c r="Y29">
        <f t="shared" si="7"/>
        <v>-0.41402693762074072</v>
      </c>
      <c r="AA29" s="20">
        <f t="shared" si="8"/>
        <v>1.5038859602078958E-8</v>
      </c>
    </row>
    <row r="30" spans="1:27" x14ac:dyDescent="0.25">
      <c r="A30">
        <v>2040</v>
      </c>
      <c r="B30" s="17">
        <v>34170012.039999999</v>
      </c>
      <c r="C30" s="17">
        <v>22586907.18</v>
      </c>
      <c r="D30" s="17">
        <v>7549317.284</v>
      </c>
      <c r="E30" s="17">
        <v>10153236.390000001</v>
      </c>
      <c r="F30" s="17">
        <v>10939929.779999999</v>
      </c>
      <c r="G30" s="17">
        <v>34156963.659999996</v>
      </c>
      <c r="H30" s="17">
        <v>22605069.100000001</v>
      </c>
      <c r="I30" s="17">
        <v>7467575.4349999996</v>
      </c>
      <c r="J30" s="17">
        <v>10214158.060000001</v>
      </c>
      <c r="K30" s="17">
        <v>10950319.890000001</v>
      </c>
      <c r="L30">
        <v>4382085.7819999997</v>
      </c>
      <c r="M30">
        <v>4382085.7819999997</v>
      </c>
      <c r="N30">
        <v>438395.18300000002</v>
      </c>
      <c r="O30">
        <v>438395.18300000002</v>
      </c>
      <c r="Q30" s="18">
        <f t="shared" si="0"/>
        <v>-1.0000020265579224E-3</v>
      </c>
      <c r="R30" s="18">
        <f t="shared" si="1"/>
        <v>9.9999979138374329E-3</v>
      </c>
      <c r="T30" s="19">
        <f t="shared" si="2"/>
        <v>3.8201229271694892E-2</v>
      </c>
      <c r="U30">
        <f t="shared" si="3"/>
        <v>-5.3171939346808313E-2</v>
      </c>
      <c r="V30">
        <f t="shared" si="4"/>
        <v>0.23931239853074765</v>
      </c>
      <c r="W30">
        <f t="shared" si="5"/>
        <v>-0.14793926211652009</v>
      </c>
      <c r="X30">
        <f t="shared" si="6"/>
        <v>-4.6689067914934572</v>
      </c>
      <c r="Y30">
        <f t="shared" si="7"/>
        <v>-0.79627585953192126</v>
      </c>
      <c r="AA30" s="20">
        <f t="shared" si="8"/>
        <v>3.2204275635105972E-8</v>
      </c>
    </row>
    <row r="31" spans="1:27" x14ac:dyDescent="0.25">
      <c r="A31">
        <v>2041</v>
      </c>
      <c r="B31" s="17">
        <v>35079086.579999998</v>
      </c>
      <c r="C31" s="17">
        <v>23239180.710000001</v>
      </c>
      <c r="D31" s="17">
        <v>7750787.7860000003</v>
      </c>
      <c r="E31" s="17">
        <v>10383973.109999999</v>
      </c>
      <c r="F31" s="17">
        <v>11252681.66</v>
      </c>
      <c r="G31" s="17">
        <v>35079377.310000002</v>
      </c>
      <c r="H31" s="17">
        <v>23259473.5</v>
      </c>
      <c r="I31" s="17">
        <v>7673446.148</v>
      </c>
      <c r="J31" s="17">
        <v>10452961.49</v>
      </c>
      <c r="K31" s="17">
        <v>11264330.449999999</v>
      </c>
      <c r="L31">
        <v>4506666.8859999999</v>
      </c>
      <c r="M31">
        <v>4506666.8859999999</v>
      </c>
      <c r="N31">
        <v>451159.7427</v>
      </c>
      <c r="O31">
        <v>451159.7427</v>
      </c>
      <c r="Q31" s="18">
        <f t="shared" si="0"/>
        <v>-5.3000003099441528E-3</v>
      </c>
      <c r="R31" s="18">
        <f t="shared" si="1"/>
        <v>6.7000091075897217E-3</v>
      </c>
      <c r="T31" s="19">
        <f t="shared" si="2"/>
        <v>-8.2877753910803875E-4</v>
      </c>
      <c r="U31">
        <f t="shared" si="3"/>
        <v>-5.7848204717759137E-2</v>
      </c>
      <c r="V31">
        <f t="shared" si="4"/>
        <v>0.2204760857541537</v>
      </c>
      <c r="W31">
        <f t="shared" si="5"/>
        <v>-0.16345669278362512</v>
      </c>
      <c r="X31">
        <f t="shared" si="6"/>
        <v>237.29364014381301</v>
      </c>
      <c r="Y31">
        <f t="shared" si="7"/>
        <v>40.067382106531596</v>
      </c>
      <c r="AA31" s="20">
        <f t="shared" si="8"/>
        <v>3.4208122529078011E-8</v>
      </c>
    </row>
    <row r="32" spans="1:27" x14ac:dyDescent="0.25">
      <c r="A32">
        <v>2042</v>
      </c>
      <c r="B32" s="17">
        <v>36010436.840000004</v>
      </c>
      <c r="C32" s="17">
        <v>23921074.489999998</v>
      </c>
      <c r="D32" s="17">
        <v>7955150.7300000004</v>
      </c>
      <c r="E32" s="17">
        <v>10613182.189999999</v>
      </c>
      <c r="F32" s="17">
        <v>11575164.83</v>
      </c>
      <c r="G32" s="17">
        <v>36019979.479999997</v>
      </c>
      <c r="H32" s="17">
        <v>23940568.800000001</v>
      </c>
      <c r="I32" s="17">
        <v>7880844.9680000003</v>
      </c>
      <c r="J32" s="17">
        <v>10690131.060000001</v>
      </c>
      <c r="K32" s="17">
        <v>11587759.619999999</v>
      </c>
      <c r="L32">
        <v>4631898.3039999995</v>
      </c>
      <c r="M32">
        <v>4631898.3039999995</v>
      </c>
      <c r="N32">
        <v>464295.96240000002</v>
      </c>
      <c r="O32">
        <v>464295.96240000002</v>
      </c>
      <c r="Q32" s="18">
        <f t="shared" si="0"/>
        <v>6.399989128112793E-3</v>
      </c>
      <c r="R32" s="18">
        <f t="shared" si="1"/>
        <v>-5.5999979376792908E-3</v>
      </c>
      <c r="T32" s="19">
        <f t="shared" si="2"/>
        <v>-2.6492630306163001E-2</v>
      </c>
      <c r="U32">
        <f t="shared" si="3"/>
        <v>-5.4120824835074008E-2</v>
      </c>
      <c r="V32">
        <f t="shared" si="4"/>
        <v>0.20629040624870601</v>
      </c>
      <c r="W32">
        <f t="shared" si="5"/>
        <v>-0.17866217840498166</v>
      </c>
      <c r="X32">
        <f t="shared" si="6"/>
        <v>8.0636878264354852</v>
      </c>
      <c r="Y32">
        <f t="shared" si="7"/>
        <v>1.3198433557179305</v>
      </c>
      <c r="AA32" s="20">
        <f t="shared" si="8"/>
        <v>-3.3314813352447459E-8</v>
      </c>
    </row>
    <row r="33" spans="1:27" x14ac:dyDescent="0.25">
      <c r="A33">
        <v>2043</v>
      </c>
      <c r="B33" s="17">
        <v>36962502.960000001</v>
      </c>
      <c r="C33" s="17">
        <v>24630036.66</v>
      </c>
      <c r="D33" s="17">
        <v>8162283.7149999999</v>
      </c>
      <c r="E33" s="17">
        <v>10841451.970000001</v>
      </c>
      <c r="F33" s="17">
        <v>11906789.91</v>
      </c>
      <c r="G33" s="17">
        <v>36978754.899999999</v>
      </c>
      <c r="H33" s="17">
        <v>24646509.719999999</v>
      </c>
      <c r="I33" s="17">
        <v>8090743.3099999996</v>
      </c>
      <c r="J33" s="17">
        <v>10926096.85</v>
      </c>
      <c r="K33" s="17">
        <v>11920115.5</v>
      </c>
      <c r="L33">
        <v>4757705.8629999999</v>
      </c>
      <c r="M33">
        <v>4757705.8629999999</v>
      </c>
      <c r="N33">
        <v>477814.66369999998</v>
      </c>
      <c r="O33">
        <v>477814.66369999998</v>
      </c>
      <c r="Q33" s="18">
        <f t="shared" si="0"/>
        <v>1.6999915242195129E-3</v>
      </c>
      <c r="R33" s="18">
        <f t="shared" si="1"/>
        <v>6.6999942064285278E-3</v>
      </c>
      <c r="T33" s="19">
        <f t="shared" si="2"/>
        <v>-4.3949397549880587E-2</v>
      </c>
      <c r="U33">
        <f t="shared" si="3"/>
        <v>-4.4547362518141419E-2</v>
      </c>
      <c r="V33">
        <f t="shared" si="4"/>
        <v>0.1934635311368943</v>
      </c>
      <c r="W33">
        <f t="shared" si="5"/>
        <v>-0.19286557968991047</v>
      </c>
      <c r="X33">
        <f t="shared" si="6"/>
        <v>5.2082939021440744</v>
      </c>
      <c r="Y33">
        <f t="shared" si="7"/>
        <v>0.81993841965954872</v>
      </c>
      <c r="AA33" s="20">
        <f t="shared" si="8"/>
        <v>1.3521277014705291E-8</v>
      </c>
    </row>
    <row r="34" spans="1:27" x14ac:dyDescent="0.25">
      <c r="A34">
        <v>2044</v>
      </c>
      <c r="B34" s="17">
        <v>37935026.359999999</v>
      </c>
      <c r="C34" s="17">
        <v>25363075.93</v>
      </c>
      <c r="D34" s="17">
        <v>8372207.2960000001</v>
      </c>
      <c r="E34" s="17">
        <v>11070482.23</v>
      </c>
      <c r="F34" s="17">
        <v>12247165.470000001</v>
      </c>
      <c r="G34" s="17">
        <v>37956092.299999997</v>
      </c>
      <c r="H34" s="17">
        <v>25374713.640000001</v>
      </c>
      <c r="I34" s="17">
        <v>8303645.4280000003</v>
      </c>
      <c r="J34" s="17">
        <v>11162439.6</v>
      </c>
      <c r="K34" s="17">
        <v>12261132.74</v>
      </c>
      <c r="L34">
        <v>4884699.3880000003</v>
      </c>
      <c r="M34">
        <v>4884699.3880000003</v>
      </c>
      <c r="N34">
        <v>491726.98300000001</v>
      </c>
      <c r="O34">
        <v>491726.98300000001</v>
      </c>
      <c r="Q34" s="18">
        <f t="shared" si="0"/>
        <v>-2.9999986290931702E-3</v>
      </c>
      <c r="R34" s="18">
        <f t="shared" si="1"/>
        <v>-9.9998712539672852E-4</v>
      </c>
      <c r="T34" s="19">
        <f t="shared" si="2"/>
        <v>-5.5500813501807578E-2</v>
      </c>
      <c r="U34">
        <f t="shared" si="3"/>
        <v>-3.0660980345441208E-2</v>
      </c>
      <c r="V34">
        <f t="shared" si="4"/>
        <v>0.18063468562067334</v>
      </c>
      <c r="W34">
        <f t="shared" si="5"/>
        <v>-0.20547452404629429</v>
      </c>
      <c r="X34">
        <f t="shared" si="6"/>
        <v>4.3652156039564147</v>
      </c>
      <c r="Y34">
        <f t="shared" si="7"/>
        <v>0.66302619299215382</v>
      </c>
      <c r="AA34" s="20">
        <f t="shared" si="8"/>
        <v>5.269254588213812E-9</v>
      </c>
    </row>
    <row r="35" spans="1:27" x14ac:dyDescent="0.25">
      <c r="A35">
        <v>2045</v>
      </c>
      <c r="B35" s="17">
        <v>38928379.210000001</v>
      </c>
      <c r="C35" s="17">
        <v>26117832.350000001</v>
      </c>
      <c r="D35" s="17">
        <v>8585065.8080000002</v>
      </c>
      <c r="E35" s="17">
        <v>11301999.1</v>
      </c>
      <c r="F35" s="17">
        <v>12596186.08</v>
      </c>
      <c r="G35" s="17">
        <v>38952852.140000001</v>
      </c>
      <c r="H35" s="17">
        <v>26123225.789999999</v>
      </c>
      <c r="I35" s="17">
        <v>8520000.5810000002</v>
      </c>
      <c r="J35" s="17">
        <v>11400781.039999999</v>
      </c>
      <c r="K35" s="17">
        <v>12610823.300000001</v>
      </c>
      <c r="L35">
        <v>5013623.6519999998</v>
      </c>
      <c r="M35">
        <v>5013623.6519999998</v>
      </c>
      <c r="N35">
        <v>506044.3812</v>
      </c>
      <c r="O35">
        <v>506044.3812</v>
      </c>
      <c r="Q35" s="18">
        <f t="shared" si="0"/>
        <v>1.2000054121017456E-3</v>
      </c>
      <c r="R35" s="18">
        <f t="shared" si="1"/>
        <v>4.1999965906143188E-3</v>
      </c>
      <c r="T35" s="19">
        <f t="shared" si="2"/>
        <v>-6.2827055415715094E-2</v>
      </c>
      <c r="U35">
        <f t="shared" si="3"/>
        <v>-1.3846072119733465E-2</v>
      </c>
      <c r="V35">
        <f t="shared" si="4"/>
        <v>0.16703584827665216</v>
      </c>
      <c r="W35">
        <f t="shared" si="5"/>
        <v>-0.21601683927424381</v>
      </c>
      <c r="X35">
        <f t="shared" si="6"/>
        <v>4.0363757016426183</v>
      </c>
      <c r="Y35">
        <f t="shared" si="7"/>
        <v>0.59809838870951904</v>
      </c>
      <c r="AA35" s="20">
        <f t="shared" si="8"/>
        <v>7.7016100163973533E-9</v>
      </c>
    </row>
    <row r="36" spans="1:27" x14ac:dyDescent="0.25">
      <c r="A36">
        <v>2046</v>
      </c>
      <c r="B36" s="17">
        <v>39943606.259999998</v>
      </c>
      <c r="C36" s="17">
        <v>26892875.609999999</v>
      </c>
      <c r="D36" s="17">
        <v>8801142.3300000001</v>
      </c>
      <c r="E36" s="17">
        <v>11537610.550000001</v>
      </c>
      <c r="F36" s="17">
        <v>12954059.689999999</v>
      </c>
      <c r="G36" s="17">
        <v>39970462.159999996</v>
      </c>
      <c r="H36" s="17">
        <v>26890978.289999999</v>
      </c>
      <c r="I36" s="17">
        <v>8740315.6030000001</v>
      </c>
      <c r="J36" s="17">
        <v>11642627.15</v>
      </c>
      <c r="K36" s="17">
        <v>12969496.35</v>
      </c>
      <c r="L36">
        <v>5145258.8119999999</v>
      </c>
      <c r="M36">
        <v>5145258.8119999999</v>
      </c>
      <c r="N36">
        <v>520778.65279999998</v>
      </c>
      <c r="O36">
        <v>520778.65279999998</v>
      </c>
      <c r="Q36" s="18">
        <f t="shared" si="0"/>
        <v>4.7999992966651917E-3</v>
      </c>
      <c r="R36" s="18">
        <f t="shared" si="1"/>
        <v>-2.199999988079071E-3</v>
      </c>
      <c r="T36" s="19">
        <f t="shared" si="2"/>
        <v>-6.7189365718356431E-2</v>
      </c>
      <c r="U36">
        <f t="shared" si="3"/>
        <v>4.7468052593575014E-3</v>
      </c>
      <c r="V36">
        <f t="shared" si="4"/>
        <v>0.15217919361681603</v>
      </c>
      <c r="W36">
        <f t="shared" si="5"/>
        <v>-0.22411534708159936</v>
      </c>
      <c r="X36">
        <f t="shared" si="6"/>
        <v>3.9103735119659162</v>
      </c>
      <c r="Y36">
        <f t="shared" si="7"/>
        <v>0.57479585491459995</v>
      </c>
      <c r="AA36" s="20">
        <f t="shared" si="8"/>
        <v>-1.7512930605700916E-8</v>
      </c>
    </row>
    <row r="37" spans="1:27" x14ac:dyDescent="0.25">
      <c r="A37">
        <v>2047</v>
      </c>
      <c r="B37" s="17">
        <v>40982440.950000003</v>
      </c>
      <c r="C37" s="17">
        <v>27687715.280000001</v>
      </c>
      <c r="D37" s="17">
        <v>9020881.4370000008</v>
      </c>
      <c r="E37" s="17">
        <v>11778809.98</v>
      </c>
      <c r="F37" s="17">
        <v>13321311.449999999</v>
      </c>
      <c r="G37" s="17">
        <v>41010974.909999996</v>
      </c>
      <c r="H37" s="17">
        <v>27677824.27</v>
      </c>
      <c r="I37" s="17">
        <v>8965204.0950000007</v>
      </c>
      <c r="J37" s="17">
        <v>11889368.27</v>
      </c>
      <c r="K37" s="17">
        <v>13337767.439999999</v>
      </c>
      <c r="L37">
        <v>5280403.7690000003</v>
      </c>
      <c r="M37">
        <v>5280403.7690000003</v>
      </c>
      <c r="N37">
        <v>535941.93570000003</v>
      </c>
      <c r="O37">
        <v>535941.93570000003</v>
      </c>
      <c r="Q37" s="18">
        <f t="shared" si="0"/>
        <v>1.6999989748001099E-3</v>
      </c>
      <c r="R37" s="18">
        <f t="shared" si="1"/>
        <v>-1.0299988090991974E-2</v>
      </c>
      <c r="T37" s="19">
        <f t="shared" si="2"/>
        <v>-6.9576400128534832E-2</v>
      </c>
      <c r="U37">
        <f t="shared" si="3"/>
        <v>2.4117958721313532E-2</v>
      </c>
      <c r="V37">
        <f t="shared" si="4"/>
        <v>0.13576205423594132</v>
      </c>
      <c r="W37">
        <f t="shared" si="5"/>
        <v>-0.22945638382533831</v>
      </c>
      <c r="X37">
        <f t="shared" si="6"/>
        <v>3.8746213284109361</v>
      </c>
      <c r="Y37">
        <f t="shared" si="7"/>
        <v>0.57671595530392572</v>
      </c>
      <c r="AA37" s="20">
        <f t="shared" si="8"/>
        <v>-2.9260451367418838E-8</v>
      </c>
    </row>
    <row r="38" spans="1:27" x14ac:dyDescent="0.25">
      <c r="A38">
        <v>2048</v>
      </c>
      <c r="B38" s="17">
        <v>42047350.969999999</v>
      </c>
      <c r="C38" s="17">
        <v>28502731.440000001</v>
      </c>
      <c r="D38" s="17">
        <v>9244920.1950000003</v>
      </c>
      <c r="E38" s="17">
        <v>12027043.810000001</v>
      </c>
      <c r="F38" s="17">
        <v>13698791.57</v>
      </c>
      <c r="G38" s="17">
        <v>42077120.920000002</v>
      </c>
      <c r="H38" s="17">
        <v>28484473.030000001</v>
      </c>
      <c r="I38" s="17">
        <v>9195421.7789999899</v>
      </c>
      <c r="J38" s="17">
        <v>12142346.810000001</v>
      </c>
      <c r="K38" s="17">
        <v>13716567.789999999</v>
      </c>
      <c r="L38">
        <v>5419900.3640000001</v>
      </c>
      <c r="M38">
        <v>5419900.3640000001</v>
      </c>
      <c r="N38">
        <v>551546.72120000003</v>
      </c>
      <c r="O38">
        <v>551546.72120000003</v>
      </c>
      <c r="Q38" s="18">
        <f t="shared" si="0"/>
        <v>-9.7999945282936096E-3</v>
      </c>
      <c r="R38" s="18">
        <f t="shared" si="1"/>
        <v>-5.8000087738037109E-3</v>
      </c>
      <c r="T38" s="19">
        <f t="shared" si="2"/>
        <v>-7.0750919618767227E-2</v>
      </c>
      <c r="U38">
        <f t="shared" si="3"/>
        <v>4.3392726500258716E-2</v>
      </c>
      <c r="V38">
        <f t="shared" si="4"/>
        <v>0.11763736424389998</v>
      </c>
      <c r="W38">
        <f t="shared" si="5"/>
        <v>-0.23178101986925034</v>
      </c>
      <c r="X38">
        <f t="shared" si="6"/>
        <v>3.8731338144668856</v>
      </c>
      <c r="Y38">
        <f t="shared" si="7"/>
        <v>0.59711957863540344</v>
      </c>
      <c r="AA38" s="20">
        <f t="shared" si="8"/>
        <v>9.5063244220927601E-9</v>
      </c>
    </row>
    <row r="39" spans="1:27" x14ac:dyDescent="0.25">
      <c r="A39">
        <v>2049</v>
      </c>
      <c r="B39" s="17">
        <v>43141617.109999999</v>
      </c>
      <c r="C39" s="17">
        <v>29339112.690000001</v>
      </c>
      <c r="D39" s="17">
        <v>9474127.9580000006</v>
      </c>
      <c r="E39" s="17">
        <v>12283793.189999999</v>
      </c>
      <c r="F39" s="17">
        <v>14087694.84</v>
      </c>
      <c r="G39" s="17">
        <v>43172373.539999999</v>
      </c>
      <c r="H39" s="17">
        <v>29312416.460000001</v>
      </c>
      <c r="I39" s="17">
        <v>9431898.9979999997</v>
      </c>
      <c r="J39" s="17">
        <v>12402939.869999999</v>
      </c>
      <c r="K39" s="17">
        <v>14107159.91</v>
      </c>
      <c r="L39">
        <v>5564672.2560000001</v>
      </c>
      <c r="M39">
        <v>5564672.2560000001</v>
      </c>
      <c r="N39">
        <v>567605.86439999996</v>
      </c>
      <c r="O39">
        <v>567605.86439999996</v>
      </c>
      <c r="Q39" s="18">
        <f t="shared" si="0"/>
        <v>8.3999931812286377E-3</v>
      </c>
      <c r="R39" s="18">
        <f t="shared" si="1"/>
        <v>-1.6000047326087952E-3</v>
      </c>
      <c r="T39" s="19">
        <f t="shared" si="2"/>
        <v>-7.1240998532318134E-2</v>
      </c>
      <c r="U39">
        <f t="shared" si="3"/>
        <v>6.183637315021534E-2</v>
      </c>
      <c r="V39">
        <f t="shared" si="4"/>
        <v>9.7814774906626475E-2</v>
      </c>
      <c r="W39">
        <f t="shared" si="5"/>
        <v>-0.23089212342619528</v>
      </c>
      <c r="X39">
        <f t="shared" si="6"/>
        <v>3.8738787303988422</v>
      </c>
      <c r="Y39">
        <f t="shared" si="7"/>
        <v>0.63287806809829639</v>
      </c>
      <c r="AA39" s="20">
        <f t="shared" si="8"/>
        <v>-2.3162964685186083E-8</v>
      </c>
    </row>
    <row r="40" spans="1:27" x14ac:dyDescent="0.25">
      <c r="A40">
        <v>2050</v>
      </c>
      <c r="B40" s="17">
        <v>44269437.670000002</v>
      </c>
      <c r="C40" s="17">
        <v>30198833.399999999</v>
      </c>
      <c r="D40" s="17">
        <v>9709653.352</v>
      </c>
      <c r="E40" s="17">
        <v>12550645.18</v>
      </c>
      <c r="F40" s="17">
        <v>14489591.66</v>
      </c>
      <c r="G40" s="17">
        <v>44301030.130000003</v>
      </c>
      <c r="H40" s="17">
        <v>30163889.510000002</v>
      </c>
      <c r="I40" s="17">
        <v>9675773.8279999997</v>
      </c>
      <c r="J40" s="17">
        <v>12672631.41</v>
      </c>
      <c r="K40" s="17">
        <v>14511162.02</v>
      </c>
      <c r="L40">
        <v>5715764.801</v>
      </c>
      <c r="M40">
        <v>5715764.801</v>
      </c>
      <c r="N40">
        <v>584132.59459999995</v>
      </c>
      <c r="O40">
        <v>584132.59459999995</v>
      </c>
      <c r="Q40" s="18">
        <f t="shared" si="0"/>
        <v>-2.4000108242034912E-3</v>
      </c>
      <c r="R40" s="18">
        <f t="shared" si="1"/>
        <v>-6.4000114798545837E-3</v>
      </c>
      <c r="T40" s="19">
        <f t="shared" si="2"/>
        <v>-7.1313149846163881E-2</v>
      </c>
      <c r="U40">
        <f t="shared" si="3"/>
        <v>7.8878278670846583E-2</v>
      </c>
      <c r="V40">
        <f t="shared" si="4"/>
        <v>7.6475702484980659E-2</v>
      </c>
      <c r="W40">
        <f t="shared" si="5"/>
        <v>-0.22666712197286265</v>
      </c>
      <c r="X40">
        <f t="shared" si="6"/>
        <v>3.8612450565735306</v>
      </c>
      <c r="Y40">
        <f t="shared" si="7"/>
        <v>0.68276924304086462</v>
      </c>
      <c r="AA40" s="20">
        <f t="shared" si="8"/>
        <v>-9.0291284726706778E-9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C1"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48872.667999999998</v>
      </c>
      <c r="D2" s="33">
        <f>SUMIFS('DATA 2'!D$68:D$100,'DATA 2'!$A$68:$A$100,$A2)</f>
        <v>50314.698841140002</v>
      </c>
      <c r="E2" s="33">
        <f>SUMIFS('DATA 2'!E$68:E$100,'DATA 2'!$A$68:$A$100,$A2)</f>
        <v>51804.090952470004</v>
      </c>
      <c r="F2" s="33">
        <f>SUMIFS('DATA 2'!F$68:F$100,'DATA 2'!$A$68:$A$100,$A2)</f>
        <v>53334.044639649997</v>
      </c>
      <c r="G2" s="33">
        <f>SUMIFS('DATA 2'!G$68:G$100,'DATA 2'!$A$68:$A$100,$A2)</f>
        <v>54887.645741649998</v>
      </c>
      <c r="H2" s="33">
        <f>SUMIFS('DATA 2'!H$68:H$100,'DATA 2'!$A$68:$A$100,$A2)</f>
        <v>56458.331893579998</v>
      </c>
      <c r="I2" s="33">
        <f>SUMIFS('DATA 2'!I$68:I$100,'DATA 2'!$A$68:$A$100,$A2)</f>
        <v>58045.434620439999</v>
      </c>
      <c r="J2" s="33">
        <f>SUMIFS('DATA 2'!J$68:J$100,'DATA 2'!$A$68:$A$100,$A2)</f>
        <v>59651.29542943</v>
      </c>
      <c r="K2" s="33">
        <f>SUMIFS('DATA 2'!K$68:K$100,'DATA 2'!$A$68:$A$100,$A2)</f>
        <v>61278.745462049999</v>
      </c>
      <c r="L2" s="33">
        <f>SUMIFS('DATA 2'!L$68:L$100,'DATA 2'!$A$68:$A$100,$A2)</f>
        <v>62930.418027210006</v>
      </c>
      <c r="M2" s="33">
        <f>SUMIFS('DATA 2'!M$68:M$100,'DATA 2'!$A$68:$A$100,$A2)</f>
        <v>64608.870934550003</v>
      </c>
      <c r="N2" s="33">
        <f>SUMIFS('DATA 2'!N$68:N$100,'DATA 2'!$A$68:$A$100,$A2)</f>
        <v>66316.869138050009</v>
      </c>
      <c r="O2" s="33">
        <f>SUMIFS('DATA 2'!O$68:O$100,'DATA 2'!$A$68:$A$100,$A2)</f>
        <v>68057.647955830005</v>
      </c>
      <c r="P2" s="33">
        <f>SUMIFS('DATA 2'!P$68:P$100,'DATA 2'!$A$68:$A$100,$A2)</f>
        <v>69840.559470159991</v>
      </c>
      <c r="Q2" s="33">
        <f>SUMIFS('DATA 2'!Q$68:Q$100,'DATA 2'!$A$68:$A$100,$A2)</f>
        <v>71670.978830129912</v>
      </c>
      <c r="R2" s="33">
        <f>SUMIFS('DATA 2'!R$68:R$100,'DATA 2'!$A$68:$A$100,$A2)</f>
        <v>73550.274645989994</v>
      </c>
      <c r="S2" s="33">
        <f>SUMIFS('DATA 2'!S$68:S$100,'DATA 2'!$A$68:$A$100,$A2)</f>
        <v>75478.893290719992</v>
      </c>
      <c r="T2" s="33">
        <f>SUMIFS('DATA 2'!T$68:T$100,'DATA 2'!$A$68:$A$100,$A2)</f>
        <v>77457.12274151</v>
      </c>
      <c r="U2" s="33">
        <f>SUMIFS('DATA 2'!U$68:U$100,'DATA 2'!$A$68:$A$100,$A2)</f>
        <v>79482.320209409998</v>
      </c>
      <c r="V2" s="33">
        <f>SUMIFS('DATA 2'!V$68:V$100,'DATA 2'!$A$68:$A$100,$A2)</f>
        <v>81567.058662399999</v>
      </c>
      <c r="W2" s="33">
        <f>SUMIFS('DATA 2'!W$68:W$100,'DATA 2'!$A$68:$A$100,$A2)</f>
        <v>83715.768645379911</v>
      </c>
      <c r="X2" s="33">
        <f>SUMIFS('DATA 2'!X$68:X$100,'DATA 2'!$A$68:$A$100,$A2)</f>
        <v>85929.864683559994</v>
      </c>
      <c r="Y2" s="33">
        <f>SUMIFS('DATA 2'!Y$68:Y$100,'DATA 2'!$A$68:$A$100,$A2)</f>
        <v>88209.782904120002</v>
      </c>
      <c r="Z2" s="33">
        <f>SUMIFS('DATA 2'!Z$68:Z$100,'DATA 2'!$A$68:$A$100,$A2)</f>
        <v>90555.600455899999</v>
      </c>
      <c r="AA2" s="33">
        <f>SUMIFS('DATA 2'!AA$68:AA$100,'DATA 2'!$A$68:$A$100,$A2)</f>
        <v>92967.250032349999</v>
      </c>
      <c r="AB2" s="33">
        <f>SUMIFS('DATA 2'!AB$68:AB$100,'DATA 2'!$A$68:$A$100,$A2)</f>
        <v>95444.642220650014</v>
      </c>
      <c r="AC2" s="33">
        <f>SUMIFS('DATA 2'!AC$68:AC$100,'DATA 2'!$A$68:$A$100,$A2)</f>
        <v>97987.774944770004</v>
      </c>
      <c r="AD2" s="33">
        <f>SUMIFS('DATA 2'!AD$68:AD$100,'DATA 2'!$A$68:$A$100,$A2)</f>
        <v>100596.85328313</v>
      </c>
      <c r="AE2" s="33">
        <f>SUMIFS('DATA 2'!AE$68:AE$100,'DATA 2'!$A$68:$A$100,$A2)</f>
        <v>103272.35887918</v>
      </c>
      <c r="AF2" s="33">
        <f>SUMIFS('DATA 2'!AF$68:AF$100,'DATA 2'!$A$68:$A$100,$A2)</f>
        <v>106019.55702040999</v>
      </c>
      <c r="AG2" s="33">
        <f>SUMIFS('DATA 2'!AG$68:AG$100,'DATA 2'!$A$68:$A$100,$A2)</f>
        <v>108838.82090955999</v>
      </c>
      <c r="AH2" s="33">
        <f>SUMIFS('DATA 2'!AH$68:AH$100,'DATA 2'!$A$68:$A$100,$A2)</f>
        <v>111728.93163933</v>
      </c>
      <c r="AI2" s="33">
        <f>SUMIFS('DATA 2'!AI$68:AI$100,'DATA 2'!$A$68:$A$100,$A2)</f>
        <v>114689.27177264</v>
      </c>
      <c r="AJ2" s="33">
        <f>SUMIFS('DATA 2'!AJ$68:AJ$100,'DATA 2'!$A$68:$A$100,$A2)</f>
        <v>117720.71528975999</v>
      </c>
      <c r="AK2" s="33">
        <f>SUMIFS('DATA 2'!AK$68:AK$100,'DATA 2'!$A$68:$A$100,$A2)</f>
        <v>120825.99462611</v>
      </c>
      <c r="AL2" s="33">
        <f>SUMIFS('DATA 2'!AL$68:AL$100,'DATA 2'!$A$68:$A$100,$A2)</f>
        <v>124009.90824734</v>
      </c>
      <c r="AM2" s="33">
        <f>SUMIFS('DATA 2'!AM$68:AM$100,'DATA 2'!$A$68:$A$100,$A2)</f>
        <v>127279.51383696</v>
      </c>
      <c r="AN2" s="33">
        <f>SUMIFS('DATA 2'!AN$68:AN$100,'DATA 2'!$A$68:$A$100,$A2)</f>
        <v>130644.36168745</v>
      </c>
    </row>
    <row r="3" spans="1:40" x14ac:dyDescent="0.25">
      <c r="A3" s="5" t="s">
        <v>233</v>
      </c>
      <c r="C3" s="33">
        <f>SUMIFS('DATA 2'!C$68:C$100,'DATA 2'!$A$68:$A$100,$A3)</f>
        <v>788945.76410999999</v>
      </c>
      <c r="D3" s="33">
        <f>SUMIFS('DATA 2'!D$68:D$100,'DATA 2'!$A$68:$A$100,$A3)</f>
        <v>812018.80007500004</v>
      </c>
      <c r="E3" s="33">
        <f>SUMIFS('DATA 2'!E$68:E$100,'DATA 2'!$A$68:$A$100,$A3)</f>
        <v>835295.25387400005</v>
      </c>
      <c r="F3" s="33">
        <f>SUMIFS('DATA 2'!F$68:F$100,'DATA 2'!$A$68:$A$100,$A3)</f>
        <v>858694.2108</v>
      </c>
      <c r="G3" s="33">
        <f>SUMIFS('DATA 2'!G$68:G$100,'DATA 2'!$A$68:$A$100,$A3)</f>
        <v>882528.84815600002</v>
      </c>
      <c r="H3" s="33">
        <f>SUMIFS('DATA 2'!H$68:H$100,'DATA 2'!$A$68:$A$100,$A3)</f>
        <v>907124.63476399996</v>
      </c>
      <c r="I3" s="33">
        <f>SUMIFS('DATA 2'!I$68:I$100,'DATA 2'!$A$68:$A$100,$A3)</f>
        <v>932527.51889799989</v>
      </c>
      <c r="J3" s="33">
        <f>SUMIFS('DATA 2'!J$68:J$100,'DATA 2'!$A$68:$A$100,$A3)</f>
        <v>958726.66597199999</v>
      </c>
      <c r="K3" s="33">
        <f>SUMIFS('DATA 2'!K$68:K$100,'DATA 2'!$A$68:$A$100,$A3)</f>
        <v>985750.46855900006</v>
      </c>
      <c r="L3" s="33">
        <f>SUMIFS('DATA 2'!L$68:L$100,'DATA 2'!$A$68:$A$100,$A3)</f>
        <v>1013649.901291</v>
      </c>
      <c r="M3" s="33">
        <f>SUMIFS('DATA 2'!M$68:M$100,'DATA 2'!$A$68:$A$100,$A3)</f>
        <v>1042477.9572199999</v>
      </c>
      <c r="N3" s="33">
        <f>SUMIFS('DATA 2'!N$68:N$100,'DATA 2'!$A$68:$A$100,$A3)</f>
        <v>1072279.60839</v>
      </c>
      <c r="O3" s="33">
        <f>SUMIFS('DATA 2'!O$68:O$100,'DATA 2'!$A$68:$A$100,$A3)</f>
        <v>1103090.8343100001</v>
      </c>
      <c r="P3" s="33">
        <f>SUMIFS('DATA 2'!P$68:P$100,'DATA 2'!$A$68:$A$100,$A3)</f>
        <v>1134807.41487</v>
      </c>
      <c r="Q3" s="33">
        <f>SUMIFS('DATA 2'!Q$68:Q$100,'DATA 2'!$A$68:$A$100,$A3)</f>
        <v>1167382.12488</v>
      </c>
      <c r="R3" s="33">
        <f>SUMIFS('DATA 2'!R$68:R$100,'DATA 2'!$A$68:$A$100,$A3)</f>
        <v>1200805.07396</v>
      </c>
      <c r="S3" s="33">
        <f>SUMIFS('DATA 2'!S$68:S$100,'DATA 2'!$A$68:$A$100,$A3)</f>
        <v>1235098.39503</v>
      </c>
      <c r="T3" s="33">
        <f>SUMIFS('DATA 2'!T$68:T$100,'DATA 2'!$A$68:$A$100,$A3)</f>
        <v>1270305.2356799999</v>
      </c>
      <c r="U3" s="33">
        <f>SUMIFS('DATA 2'!U$68:U$100,'DATA 2'!$A$68:$A$100,$A3)</f>
        <v>1305777.5144500001</v>
      </c>
      <c r="V3" s="33">
        <f>SUMIFS('DATA 2'!V$68:V$100,'DATA 2'!$A$68:$A$100,$A3)</f>
        <v>1341743.16017</v>
      </c>
      <c r="W3" s="33">
        <f>SUMIFS('DATA 2'!W$68:W$100,'DATA 2'!$A$68:$A$100,$A3)</f>
        <v>1378348.5564900001</v>
      </c>
      <c r="X3" s="33">
        <f>SUMIFS('DATA 2'!X$68:X$100,'DATA 2'!$A$68:$A$100,$A3)</f>
        <v>1415677.04428</v>
      </c>
      <c r="Y3" s="33">
        <f>SUMIFS('DATA 2'!Y$68:Y$100,'DATA 2'!$A$68:$A$100,$A3)</f>
        <v>1453776.3256799998</v>
      </c>
      <c r="Z3" s="33">
        <f>SUMIFS('DATA 2'!Z$68:Z$100,'DATA 2'!$A$68:$A$100,$A3)</f>
        <v>1492672.2492899999</v>
      </c>
      <c r="AA3" s="33">
        <f>SUMIFS('DATA 2'!AA$68:AA$100,'DATA 2'!$A$68:$A$100,$A3)</f>
        <v>1532377.0755099999</v>
      </c>
      <c r="AB3" s="33">
        <f>SUMIFS('DATA 2'!AB$68:AB$100,'DATA 2'!$A$68:$A$100,$A3)</f>
        <v>1572895.5012099999</v>
      </c>
      <c r="AC3" s="33">
        <f>SUMIFS('DATA 2'!AC$68:AC$100,'DATA 2'!$A$68:$A$100,$A3)</f>
        <v>1614229.5572199998</v>
      </c>
      <c r="AD3" s="33">
        <f>SUMIFS('DATA 2'!AD$68:AD$100,'DATA 2'!$A$68:$A$100,$A3)</f>
        <v>1656382.8250499999</v>
      </c>
      <c r="AE3" s="33">
        <f>SUMIFS('DATA 2'!AE$68:AE$100,'DATA 2'!$A$68:$A$100,$A3)</f>
        <v>1699017.2400099998</v>
      </c>
      <c r="AF3" s="33">
        <f>SUMIFS('DATA 2'!AF$68:AF$100,'DATA 2'!$A$68:$A$100,$A3)</f>
        <v>1742017.5351</v>
      </c>
      <c r="AG3" s="33">
        <f>SUMIFS('DATA 2'!AG$68:AG$100,'DATA 2'!$A$68:$A$100,$A3)</f>
        <v>1785354.2039099999</v>
      </c>
      <c r="AH3" s="33">
        <f>SUMIFS('DATA 2'!AH$68:AH$100,'DATA 2'!$A$68:$A$100,$A3)</f>
        <v>1829075.28198</v>
      </c>
      <c r="AI3" s="33">
        <f>SUMIFS('DATA 2'!AI$68:AI$100,'DATA 2'!$A$68:$A$100,$A3)</f>
        <v>1873265.80834</v>
      </c>
      <c r="AJ3" s="33">
        <f>SUMIFS('DATA 2'!AJ$68:AJ$100,'DATA 2'!$A$68:$A$100,$A3)</f>
        <v>1918035.0949300001</v>
      </c>
      <c r="AK3" s="33">
        <f>SUMIFS('DATA 2'!AK$68:AK$100,'DATA 2'!$A$68:$A$100,$A3)</f>
        <v>1963514.12481</v>
      </c>
      <c r="AL3" s="33">
        <f>SUMIFS('DATA 2'!AL$68:AL$100,'DATA 2'!$A$68:$A$100,$A3)</f>
        <v>2009858.9957699997</v>
      </c>
      <c r="AM3" s="33">
        <f>SUMIFS('DATA 2'!AM$68:AM$100,'DATA 2'!$A$68:$A$100,$A3)</f>
        <v>2057257.2081000002</v>
      </c>
      <c r="AN3" s="33">
        <f>SUMIFS('DATA 2'!AN$68:AN$100,'DATA 2'!$A$68:$A$100,$A3)</f>
        <v>2105934.8470899998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175187.4152669</v>
      </c>
      <c r="E4" s="33">
        <f>SUMIFS('DATA 2'!E$68:E$100,'DATA 2'!$A$68:$A$100,$A4)</f>
        <v>180157.9615873</v>
      </c>
      <c r="F4" s="33">
        <f>SUMIFS('DATA 2'!F$68:F$100,'DATA 2'!$A$68:$A$100,$A4)</f>
        <v>185236.98820349999</v>
      </c>
      <c r="G4" s="33">
        <f>SUMIFS('DATA 2'!G$68:G$100,'DATA 2'!$A$68:$A$100,$A4)</f>
        <v>190581.73429580001</v>
      </c>
      <c r="H4" s="33">
        <f>SUMIFS('DATA 2'!H$68:H$100,'DATA 2'!$A$68:$A$100,$A4)</f>
        <v>196144.8276619</v>
      </c>
      <c r="I4" s="33">
        <f>SUMIFS('DATA 2'!I$68:I$100,'DATA 2'!$A$68:$A$100,$A4)</f>
        <v>201847.06152039999</v>
      </c>
      <c r="J4" s="33">
        <f>SUMIFS('DATA 2'!J$68:J$100,'DATA 2'!$A$68:$A$100,$A4)</f>
        <v>207667.5542096</v>
      </c>
      <c r="K4" s="33">
        <f>SUMIFS('DATA 2'!K$68:K$100,'DATA 2'!$A$68:$A$100,$A4)</f>
        <v>213626.07873000001</v>
      </c>
      <c r="L4" s="33">
        <f>SUMIFS('DATA 2'!L$68:L$100,'DATA 2'!$A$68:$A$100,$A4)</f>
        <v>219760.98789019999</v>
      </c>
      <c r="M4" s="33">
        <f>SUMIFS('DATA 2'!M$68:M$100,'DATA 2'!$A$68:$A$100,$A4)</f>
        <v>226118.14306490001</v>
      </c>
      <c r="N4" s="33">
        <f>SUMIFS('DATA 2'!N$68:N$100,'DATA 2'!$A$68:$A$100,$A4)</f>
        <v>232746.65340419998</v>
      </c>
      <c r="O4" s="33">
        <f>SUMIFS('DATA 2'!O$68:O$100,'DATA 2'!$A$68:$A$100,$A4)</f>
        <v>239697.635523</v>
      </c>
      <c r="P4" s="33">
        <f>SUMIFS('DATA 2'!P$68:P$100,'DATA 2'!$A$68:$A$100,$A4)</f>
        <v>246835.59289599999</v>
      </c>
      <c r="Q4" s="33">
        <f>SUMIFS('DATA 2'!Q$68:Q$100,'DATA 2'!$A$68:$A$100,$A4)</f>
        <v>254204.227931</v>
      </c>
      <c r="R4" s="33">
        <f>SUMIFS('DATA 2'!R$68:R$100,'DATA 2'!$A$68:$A$100,$A4)</f>
        <v>261848.826653</v>
      </c>
      <c r="S4" s="33">
        <f>SUMIFS('DATA 2'!S$68:S$100,'DATA 2'!$A$68:$A$100,$A4)</f>
        <v>269802.521626</v>
      </c>
      <c r="T4" s="33">
        <f>SUMIFS('DATA 2'!T$68:T$100,'DATA 2'!$A$68:$A$100,$A4)</f>
        <v>278086.820633</v>
      </c>
      <c r="U4" s="33">
        <f>SUMIFS('DATA 2'!U$68:U$100,'DATA 2'!$A$68:$A$100,$A4)</f>
        <v>286704.27286199987</v>
      </c>
      <c r="V4" s="33">
        <f>SUMIFS('DATA 2'!V$68:V$100,'DATA 2'!$A$68:$A$100,$A4)</f>
        <v>295670.98871500004</v>
      </c>
      <c r="W4" s="33">
        <f>SUMIFS('DATA 2'!W$68:W$100,'DATA 2'!$A$68:$A$100,$A4)</f>
        <v>304994.71064599993</v>
      </c>
      <c r="X4" s="33">
        <f>SUMIFS('DATA 2'!X$68:X$100,'DATA 2'!$A$68:$A$100,$A4)</f>
        <v>314679.66721199988</v>
      </c>
      <c r="Y4" s="33">
        <f>SUMIFS('DATA 2'!Y$68:Y$100,'DATA 2'!$A$68:$A$100,$A4)</f>
        <v>324729.79736499995</v>
      </c>
      <c r="Z4" s="33">
        <f>SUMIFS('DATA 2'!Z$68:Z$100,'DATA 2'!$A$68:$A$100,$A4)</f>
        <v>335149.60327399999</v>
      </c>
      <c r="AA4" s="33">
        <f>SUMIFS('DATA 2'!AA$68:AA$100,'DATA 2'!$A$68:$A$100,$A4)</f>
        <v>345944.24785000004</v>
      </c>
      <c r="AB4" s="33">
        <f>SUMIFS('DATA 2'!AB$68:AB$100,'DATA 2'!$A$68:$A$100,$A4)</f>
        <v>357119.62379399996</v>
      </c>
      <c r="AC4" s="33">
        <f>SUMIFS('DATA 2'!AC$68:AC$100,'DATA 2'!$A$68:$A$100,$A4)</f>
        <v>368682.57311900001</v>
      </c>
      <c r="AD4" s="33">
        <f>SUMIFS('DATA 2'!AD$68:AD$100,'DATA 2'!$A$68:$A$100,$A4)</f>
        <v>380641.28245600004</v>
      </c>
      <c r="AE4" s="33">
        <f>SUMIFS('DATA 2'!AE$68:AE$100,'DATA 2'!$A$68:$A$100,$A4)</f>
        <v>392733.25569600001</v>
      </c>
      <c r="AF4" s="33">
        <f>SUMIFS('DATA 2'!AF$68:AF$100,'DATA 2'!$A$68:$A$100,$A4)</f>
        <v>405005.81284099998</v>
      </c>
      <c r="AG4" s="33">
        <f>SUMIFS('DATA 2'!AG$68:AG$100,'DATA 2'!$A$68:$A$100,$A4)</f>
        <v>417499.018216</v>
      </c>
      <c r="AH4" s="33">
        <f>SUMIFS('DATA 2'!AH$68:AH$100,'DATA 2'!$A$68:$A$100,$A4)</f>
        <v>430230.38306099997</v>
      </c>
      <c r="AI4" s="33">
        <f>SUMIFS('DATA 2'!AI$68:AI$100,'DATA 2'!$A$68:$A$100,$A4)</f>
        <v>443204.58840499999</v>
      </c>
      <c r="AJ4" s="33">
        <f>SUMIFS('DATA 2'!AJ$68:AJ$100,'DATA 2'!$A$68:$A$100,$A4)</f>
        <v>456423.75483699999</v>
      </c>
      <c r="AK4" s="33">
        <f>SUMIFS('DATA 2'!AK$68:AK$100,'DATA 2'!$A$68:$A$100,$A4)</f>
        <v>469894.43037400005</v>
      </c>
      <c r="AL4" s="33">
        <f>SUMIFS('DATA 2'!AL$68:AL$100,'DATA 2'!$A$68:$A$100,$A4)</f>
        <v>483631.78136399999</v>
      </c>
      <c r="AM4" s="33">
        <f>SUMIFS('DATA 2'!AM$68:AM$100,'DATA 2'!$A$68:$A$100,$A4)</f>
        <v>497662.12846400001</v>
      </c>
      <c r="AN4" s="33">
        <f>SUMIFS('DATA 2'!AN$68:AN$100,'DATA 2'!$A$68:$A$100,$A4)</f>
        <v>512024.73725499999</v>
      </c>
    </row>
    <row r="5" spans="1:40" x14ac:dyDescent="0.25">
      <c r="A5" s="5" t="s">
        <v>236</v>
      </c>
      <c r="C5" s="33">
        <f>SUMIFS('DATA 2'!C$68:C$100,'DATA 2'!$A$68:$A$100,$A5)</f>
        <v>2039518.4877000002</v>
      </c>
      <c r="D5" s="33">
        <f>SUMIFS('DATA 2'!D$68:D$100,'DATA 2'!$A$68:$A$100,$A5)</f>
        <v>2099171.6039</v>
      </c>
      <c r="E5" s="33">
        <f>SUMIFS('DATA 2'!E$68:E$100,'DATA 2'!$A$68:$A$100,$A5)</f>
        <v>2160018.1979</v>
      </c>
      <c r="F5" s="33">
        <f>SUMIFS('DATA 2'!F$68:F$100,'DATA 2'!$A$68:$A$100,$A5)</f>
        <v>2221702.4273999999</v>
      </c>
      <c r="G5" s="33">
        <f>SUMIFS('DATA 2'!G$68:G$100,'DATA 2'!$A$68:$A$100,$A5)</f>
        <v>2284297.2669000002</v>
      </c>
      <c r="H5" s="33">
        <f>SUMIFS('DATA 2'!H$68:H$100,'DATA 2'!$A$68:$A$100,$A5)</f>
        <v>2348292.4515</v>
      </c>
      <c r="I5" s="33">
        <f>SUMIFS('DATA 2'!I$68:I$100,'DATA 2'!$A$68:$A$100,$A5)</f>
        <v>2413746.0606</v>
      </c>
      <c r="J5" s="33">
        <f>SUMIFS('DATA 2'!J$68:J$100,'DATA 2'!$A$68:$A$100,$A5)</f>
        <v>2480704.5038999999</v>
      </c>
      <c r="K5" s="33">
        <f>SUMIFS('DATA 2'!K$68:K$100,'DATA 2'!$A$68:$A$100,$A5)</f>
        <v>2549310.5808999999</v>
      </c>
      <c r="L5" s="33">
        <f>SUMIFS('DATA 2'!L$68:L$100,'DATA 2'!$A$68:$A$100,$A5)</f>
        <v>2619740.8496000003</v>
      </c>
      <c r="M5" s="33">
        <f>SUMIFS('DATA 2'!M$68:M$100,'DATA 2'!$A$68:$A$100,$A5)</f>
        <v>2692163.0760000004</v>
      </c>
      <c r="N5" s="33">
        <f>SUMIFS('DATA 2'!N$68:N$100,'DATA 2'!$A$68:$A$100,$A5)</f>
        <v>2766716.6786000002</v>
      </c>
      <c r="O5" s="33">
        <f>SUMIFS('DATA 2'!O$68:O$100,'DATA 2'!$A$68:$A$100,$A5)</f>
        <v>2843503.8887</v>
      </c>
      <c r="P5" s="33">
        <f>SUMIFS('DATA 2'!P$68:P$100,'DATA 2'!$A$68:$A$100,$A5)</f>
        <v>2923030.5919000003</v>
      </c>
      <c r="Q5" s="33">
        <f>SUMIFS('DATA 2'!Q$68:Q$100,'DATA 2'!$A$68:$A$100,$A5)</f>
        <v>3005181.7747999998</v>
      </c>
      <c r="R5" s="33">
        <f>SUMIFS('DATA 2'!R$68:R$100,'DATA 2'!$A$68:$A$100,$A5)</f>
        <v>3089901.9087</v>
      </c>
      <c r="S5" s="33">
        <f>SUMIFS('DATA 2'!S$68:S$100,'DATA 2'!$A$68:$A$100,$A5)</f>
        <v>3177209.0619000001</v>
      </c>
      <c r="T5" s="33">
        <f>SUMIFS('DATA 2'!T$68:T$100,'DATA 2'!$A$68:$A$100,$A5)</f>
        <v>3267162.5008</v>
      </c>
      <c r="U5" s="33">
        <f>SUMIFS('DATA 2'!U$68:U$100,'DATA 2'!$A$68:$A$100,$A5)</f>
        <v>3359689.0971999997</v>
      </c>
      <c r="V5" s="33">
        <f>SUMIFS('DATA 2'!V$68:V$100,'DATA 2'!$A$68:$A$100,$A5)</f>
        <v>3454944.6524999999</v>
      </c>
      <c r="W5" s="33">
        <f>SUMIFS('DATA 2'!W$68:W$100,'DATA 2'!$A$68:$A$100,$A5)</f>
        <v>3553019.4478000002</v>
      </c>
      <c r="X5" s="33">
        <f>SUMIFS('DATA 2'!X$68:X$100,'DATA 2'!$A$68:$A$100,$A5)</f>
        <v>3653957.426</v>
      </c>
      <c r="Y5" s="33">
        <f>SUMIFS('DATA 2'!Y$68:Y$100,'DATA 2'!$A$68:$A$100,$A5)</f>
        <v>3757784.4811999998</v>
      </c>
      <c r="Z5" s="33">
        <f>SUMIFS('DATA 2'!Z$68:Z$100,'DATA 2'!$A$68:$A$100,$A5)</f>
        <v>3864518.0154999997</v>
      </c>
      <c r="AA5" s="33">
        <f>SUMIFS('DATA 2'!AA$68:AA$100,'DATA 2'!$A$68:$A$100,$A5)</f>
        <v>3974170.6115000001</v>
      </c>
      <c r="AB5" s="33">
        <f>SUMIFS('DATA 2'!AB$68:AB$100,'DATA 2'!$A$68:$A$100,$A5)</f>
        <v>4086753.9127000002</v>
      </c>
      <c r="AC5" s="33">
        <f>SUMIFS('DATA 2'!AC$68:AC$100,'DATA 2'!$A$68:$A$100,$A5)</f>
        <v>4202284.0687000006</v>
      </c>
      <c r="AD5" s="33">
        <f>SUMIFS('DATA 2'!AD$68:AD$100,'DATA 2'!$A$68:$A$100,$A5)</f>
        <v>4320788.7056</v>
      </c>
      <c r="AE5" s="33">
        <f>SUMIFS('DATA 2'!AE$68:AE$100,'DATA 2'!$A$68:$A$100,$A5)</f>
        <v>4442635.6595000001</v>
      </c>
      <c r="AF5" s="33">
        <f>SUMIFS('DATA 2'!AF$68:AF$100,'DATA 2'!$A$68:$A$100,$A5)</f>
        <v>4567537.4575000005</v>
      </c>
      <c r="AG5" s="33">
        <f>SUMIFS('DATA 2'!AG$68:AG$100,'DATA 2'!$A$68:$A$100,$A5)</f>
        <v>4695280.8365000002</v>
      </c>
      <c r="AH5" s="33">
        <f>SUMIFS('DATA 2'!AH$68:AH$100,'DATA 2'!$A$68:$A$100,$A5)</f>
        <v>4825815.7242999999</v>
      </c>
      <c r="AI5" s="33">
        <f>SUMIFS('DATA 2'!AI$68:AI$100,'DATA 2'!$A$68:$A$100,$A5)</f>
        <v>4959215.6272</v>
      </c>
      <c r="AJ5" s="33">
        <f>SUMIFS('DATA 2'!AJ$68:AJ$100,'DATA 2'!$A$68:$A$100,$A5)</f>
        <v>5095658.6995000001</v>
      </c>
      <c r="AK5" s="33">
        <f>SUMIFS('DATA 2'!AK$68:AK$100,'DATA 2'!$A$68:$A$100,$A5)</f>
        <v>5235422.3812000006</v>
      </c>
      <c r="AL5" s="33">
        <f>SUMIFS('DATA 2'!AL$68:AL$100,'DATA 2'!$A$68:$A$100,$A5)</f>
        <v>5378889.1060000006</v>
      </c>
      <c r="AM5" s="33">
        <f>SUMIFS('DATA 2'!AM$68:AM$100,'DATA 2'!$A$68:$A$100,$A5)</f>
        <v>5526559.4759999998</v>
      </c>
      <c r="AN5" s="33">
        <f>SUMIFS('DATA 2'!AN$68:AN$100,'DATA 2'!$A$68:$A$100,$A5)</f>
        <v>5679070.1799999997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385153.58276000002</v>
      </c>
      <c r="E6" s="33">
        <f>SUMIFS('DATA 2'!E$68:E$100,'DATA 2'!$A$68:$A$100,$A6)</f>
        <v>395364.88313999999</v>
      </c>
      <c r="F6" s="33">
        <f>SUMIFS('DATA 2'!F$68:F$100,'DATA 2'!$A$68:$A$100,$A6)</f>
        <v>405831.57264000003</v>
      </c>
      <c r="G6" s="33">
        <f>SUMIFS('DATA 2'!G$68:G$100,'DATA 2'!$A$68:$A$100,$A6)</f>
        <v>417112.49450999999</v>
      </c>
      <c r="H6" s="33">
        <f>SUMIFS('DATA 2'!H$68:H$100,'DATA 2'!$A$68:$A$100,$A6)</f>
        <v>429517.49598000001</v>
      </c>
      <c r="I6" s="33">
        <f>SUMIFS('DATA 2'!I$68:I$100,'DATA 2'!$A$68:$A$100,$A6)</f>
        <v>442302.74263000005</v>
      </c>
      <c r="J6" s="33">
        <f>SUMIFS('DATA 2'!J$68:J$100,'DATA 2'!$A$68:$A$100,$A6)</f>
        <v>455164.93398000003</v>
      </c>
      <c r="K6" s="33">
        <f>SUMIFS('DATA 2'!K$68:K$100,'DATA 2'!$A$68:$A$100,$A6)</f>
        <v>468081.52135000005</v>
      </c>
      <c r="L6" s="33">
        <f>SUMIFS('DATA 2'!L$68:L$100,'DATA 2'!$A$68:$A$100,$A6)</f>
        <v>481100.47589999996</v>
      </c>
      <c r="M6" s="33">
        <f>SUMIFS('DATA 2'!M$68:M$100,'DATA 2'!$A$68:$A$100,$A6)</f>
        <v>494249.96808000002</v>
      </c>
      <c r="N6" s="33">
        <f>SUMIFS('DATA 2'!N$68:N$100,'DATA 2'!$A$68:$A$100,$A6)</f>
        <v>507509.62920999998</v>
      </c>
      <c r="O6" s="33">
        <f>SUMIFS('DATA 2'!O$68:O$100,'DATA 2'!$A$68:$A$100,$A6)</f>
        <v>520802.15638000006</v>
      </c>
      <c r="P6" s="33">
        <f>SUMIFS('DATA 2'!P$68:P$100,'DATA 2'!$A$68:$A$100,$A6)</f>
        <v>534524.37208999996</v>
      </c>
      <c r="Q6" s="33">
        <f>SUMIFS('DATA 2'!Q$68:Q$100,'DATA 2'!$A$68:$A$100,$A6)</f>
        <v>548634.44669000001</v>
      </c>
      <c r="R6" s="33">
        <f>SUMIFS('DATA 2'!R$68:R$100,'DATA 2'!$A$68:$A$100,$A6)</f>
        <v>563100.96265999996</v>
      </c>
      <c r="S6" s="33">
        <f>SUMIFS('DATA 2'!S$68:S$100,'DATA 2'!$A$68:$A$100,$A6)</f>
        <v>577907.89192000008</v>
      </c>
      <c r="T6" s="33">
        <f>SUMIFS('DATA 2'!T$68:T$100,'DATA 2'!$A$68:$A$100,$A6)</f>
        <v>593034.04830000002</v>
      </c>
      <c r="U6" s="33">
        <f>SUMIFS('DATA 2'!U$68:U$100,'DATA 2'!$A$68:$A$100,$A6)</f>
        <v>608332.94811999996</v>
      </c>
      <c r="V6" s="33">
        <f>SUMIFS('DATA 2'!V$68:V$100,'DATA 2'!$A$68:$A$100,$A6)</f>
        <v>623881.58133999992</v>
      </c>
      <c r="W6" s="33">
        <f>SUMIFS('DATA 2'!W$68:W$100,'DATA 2'!$A$68:$A$100,$A6)</f>
        <v>639727.40578999999</v>
      </c>
      <c r="X6" s="33">
        <f>SUMIFS('DATA 2'!X$68:X$100,'DATA 2'!$A$68:$A$100,$A6)</f>
        <v>655885.24570999993</v>
      </c>
      <c r="Y6" s="33">
        <f>SUMIFS('DATA 2'!Y$68:Y$100,'DATA 2'!$A$68:$A$100,$A6)</f>
        <v>672354.08620999998</v>
      </c>
      <c r="Z6" s="33">
        <f>SUMIFS('DATA 2'!Z$68:Z$100,'DATA 2'!$A$68:$A$100,$A6)</f>
        <v>689125.77587000001</v>
      </c>
      <c r="AA6" s="33">
        <f>SUMIFS('DATA 2'!AA$68:AA$100,'DATA 2'!$A$68:$A$100,$A6)</f>
        <v>706188.70496</v>
      </c>
      <c r="AB6" s="33">
        <f>SUMIFS('DATA 2'!AB$68:AB$100,'DATA 2'!$A$68:$A$100,$A6)</f>
        <v>723529.63063000003</v>
      </c>
      <c r="AC6" s="33">
        <f>SUMIFS('DATA 2'!AC$68:AC$100,'DATA 2'!$A$68:$A$100,$A6)</f>
        <v>741135.04204000009</v>
      </c>
      <c r="AD6" s="33">
        <f>SUMIFS('DATA 2'!AD$68:AD$100,'DATA 2'!$A$68:$A$100,$A6)</f>
        <v>758992.49729000009</v>
      </c>
      <c r="AE6" s="33">
        <f>SUMIFS('DATA 2'!AE$68:AE$100,'DATA 2'!$A$68:$A$100,$A6)</f>
        <v>776690.07311</v>
      </c>
      <c r="AF6" s="33">
        <f>SUMIFS('DATA 2'!AF$68:AF$100,'DATA 2'!$A$68:$A$100,$A6)</f>
        <v>794513.72420000006</v>
      </c>
      <c r="AG6" s="33">
        <f>SUMIFS('DATA 2'!AG$68:AG$100,'DATA 2'!$A$68:$A$100,$A6)</f>
        <v>812607.30994999991</v>
      </c>
      <c r="AH6" s="33">
        <f>SUMIFS('DATA 2'!AH$68:AH$100,'DATA 2'!$A$68:$A$100,$A6)</f>
        <v>831032.33224000002</v>
      </c>
      <c r="AI6" s="33">
        <f>SUMIFS('DATA 2'!AI$68:AI$100,'DATA 2'!$A$68:$A$100,$A6)</f>
        <v>849813.94964999997</v>
      </c>
      <c r="AJ6" s="33">
        <f>SUMIFS('DATA 2'!AJ$68:AJ$100,'DATA 2'!$A$68:$A$100,$A6)</f>
        <v>868968.96848000004</v>
      </c>
      <c r="AK6" s="33">
        <f>SUMIFS('DATA 2'!AK$68:AK$100,'DATA 2'!$A$68:$A$100,$A6)</f>
        <v>888519.73378000001</v>
      </c>
      <c r="AL6" s="33">
        <f>SUMIFS('DATA 2'!AL$68:AL$100,'DATA 2'!$A$68:$A$100,$A6)</f>
        <v>908500.99759000004</v>
      </c>
      <c r="AM6" s="33">
        <f>SUMIFS('DATA 2'!AM$68:AM$100,'DATA 2'!$A$68:$A$100,$A6)</f>
        <v>928963.7067199999</v>
      </c>
      <c r="AN6" s="33">
        <f>SUMIFS('DATA 2'!AN$68:AN$100,'DATA 2'!$A$68:$A$100,$A6)</f>
        <v>949977.61218000005</v>
      </c>
    </row>
    <row r="7" spans="1:40" x14ac:dyDescent="0.25">
      <c r="A7" s="5" t="s">
        <v>239</v>
      </c>
      <c r="C7" s="33">
        <f>SUM(C8:C19)</f>
        <v>36641.298950162702</v>
      </c>
      <c r="D7" s="33">
        <f t="shared" ref="D7:AN7" si="0">SUM(D8:D19)</f>
        <v>37955.722464897204</v>
      </c>
      <c r="E7" s="33">
        <f t="shared" si="0"/>
        <v>38864.079050711007</v>
      </c>
      <c r="F7" s="33">
        <f t="shared" si="0"/>
        <v>39579.331092489992</v>
      </c>
      <c r="G7" s="33">
        <f t="shared" si="0"/>
        <v>40420.159471659994</v>
      </c>
      <c r="H7" s="33">
        <f t="shared" si="0"/>
        <v>41964.280113699999</v>
      </c>
      <c r="I7" s="33">
        <f t="shared" si="0"/>
        <v>43774.8795522</v>
      </c>
      <c r="J7" s="33">
        <f t="shared" si="0"/>
        <v>46279.862089300004</v>
      </c>
      <c r="K7" s="33">
        <f t="shared" si="0"/>
        <v>49616.860067300004</v>
      </c>
      <c r="L7" s="33">
        <f t="shared" si="0"/>
        <v>54016.721870269997</v>
      </c>
      <c r="M7" s="33">
        <f t="shared" si="0"/>
        <v>59931.000099260003</v>
      </c>
      <c r="N7" s="33">
        <f t="shared" si="0"/>
        <v>68162.253428949989</v>
      </c>
      <c r="O7" s="33">
        <f t="shared" si="0"/>
        <v>80054.777958817984</v>
      </c>
      <c r="P7" s="33">
        <f t="shared" si="0"/>
        <v>89144.708620820995</v>
      </c>
      <c r="Q7" s="33">
        <f t="shared" si="0"/>
        <v>99981.566340920006</v>
      </c>
      <c r="R7" s="33">
        <f t="shared" si="0"/>
        <v>112948.09432212899</v>
      </c>
      <c r="S7" s="33">
        <f t="shared" si="0"/>
        <v>128556.50680799701</v>
      </c>
      <c r="T7" s="33">
        <f t="shared" si="0"/>
        <v>147419.1943813579</v>
      </c>
      <c r="U7" s="33">
        <f t="shared" si="0"/>
        <v>149991.13512409251</v>
      </c>
      <c r="V7" s="33">
        <f t="shared" si="0"/>
        <v>153790.5969588818</v>
      </c>
      <c r="W7" s="33">
        <f t="shared" si="0"/>
        <v>159053.60290483327</v>
      </c>
      <c r="X7" s="33">
        <f t="shared" si="0"/>
        <v>165924.12302063018</v>
      </c>
      <c r="Y7" s="33">
        <f t="shared" si="0"/>
        <v>174534.76259559678</v>
      </c>
      <c r="Z7" s="33">
        <f t="shared" si="0"/>
        <v>185038.84948575392</v>
      </c>
      <c r="AA7" s="33">
        <f t="shared" si="0"/>
        <v>197621.13766846686</v>
      </c>
      <c r="AB7" s="33">
        <f t="shared" si="0"/>
        <v>212499.6357955478</v>
      </c>
      <c r="AC7" s="33">
        <f t="shared" si="0"/>
        <v>229924.06613524578</v>
      </c>
      <c r="AD7" s="33">
        <f t="shared" si="0"/>
        <v>250173.27159331008</v>
      </c>
      <c r="AE7" s="33">
        <f t="shared" si="0"/>
        <v>259097.56069374655</v>
      </c>
      <c r="AF7" s="33">
        <f t="shared" si="0"/>
        <v>265750.88053229137</v>
      </c>
      <c r="AG7" s="33">
        <f t="shared" si="0"/>
        <v>271163.12038225075</v>
      </c>
      <c r="AH7" s="33">
        <f t="shared" si="0"/>
        <v>275762.77541101095</v>
      </c>
      <c r="AI7" s="33">
        <f t="shared" si="0"/>
        <v>279811.33522880147</v>
      </c>
      <c r="AJ7" s="33">
        <f t="shared" si="0"/>
        <v>283508.36999509222</v>
      </c>
      <c r="AK7" s="33">
        <f t="shared" si="0"/>
        <v>287027.43127037172</v>
      </c>
      <c r="AL7" s="33">
        <f t="shared" si="0"/>
        <v>290530.99083930074</v>
      </c>
      <c r="AM7" s="33">
        <f t="shared" si="0"/>
        <v>294176.96521835506</v>
      </c>
      <c r="AN7" s="33">
        <f t="shared" si="0"/>
        <v>298122.09025888058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11092.052739999999</v>
      </c>
      <c r="E8" s="33">
        <f>SUMIFS('DATA 2'!E$68:E$100,'DATA 2'!$A$68:$A$100,$A8)</f>
        <v>11361.47514</v>
      </c>
      <c r="F8" s="33">
        <f>SUMIFS('DATA 2'!F$68:F$100,'DATA 2'!$A$68:$A$100,$A8)</f>
        <v>11558.039650000001</v>
      </c>
      <c r="G8" s="33">
        <f>SUMIFS('DATA 2'!G$68:G$100,'DATA 2'!$A$68:$A$100,$A8)</f>
        <v>11673.56286</v>
      </c>
      <c r="H8" s="33">
        <f>SUMIFS('DATA 2'!H$68:H$100,'DATA 2'!$A$68:$A$100,$A8)</f>
        <v>12304.47968</v>
      </c>
      <c r="I8" s="33">
        <f>SUMIFS('DATA 2'!I$68:I$100,'DATA 2'!$A$68:$A$100,$A8)</f>
        <v>12828.17347</v>
      </c>
      <c r="J8" s="33">
        <f>SUMIFS('DATA 2'!J$68:J$100,'DATA 2'!$A$68:$A$100,$A8)</f>
        <v>13156.99495</v>
      </c>
      <c r="K8" s="33">
        <f>SUMIFS('DATA 2'!K$68:K$100,'DATA 2'!$A$68:$A$100,$A8)</f>
        <v>13331.41612</v>
      </c>
      <c r="L8" s="33">
        <f>SUMIFS('DATA 2'!L$68:L$100,'DATA 2'!$A$68:$A$100,$A8)</f>
        <v>13387.573119999999</v>
      </c>
      <c r="M8" s="33">
        <f>SUMIFS('DATA 2'!M$68:M$100,'DATA 2'!$A$68:$A$100,$A8)</f>
        <v>13332.377500000001</v>
      </c>
      <c r="N8" s="33">
        <f>SUMIFS('DATA 2'!N$68:N$100,'DATA 2'!$A$68:$A$100,$A8)</f>
        <v>13145.615820000001</v>
      </c>
      <c r="O8" s="33">
        <f>SUMIFS('DATA 2'!O$68:O$100,'DATA 2'!$A$68:$A$100,$A8)</f>
        <v>12784.83461</v>
      </c>
      <c r="P8" s="33">
        <f>SUMIFS('DATA 2'!P$68:P$100,'DATA 2'!$A$68:$A$100,$A8)</f>
        <v>12812.32215</v>
      </c>
      <c r="Q8" s="33">
        <f>SUMIFS('DATA 2'!Q$68:Q$100,'DATA 2'!$A$68:$A$100,$A8)</f>
        <v>12941.89921</v>
      </c>
      <c r="R8" s="33">
        <f>SUMIFS('DATA 2'!R$68:R$100,'DATA 2'!$A$68:$A$100,$A8)</f>
        <v>13068.429459999999</v>
      </c>
      <c r="S8" s="33">
        <f>SUMIFS('DATA 2'!S$68:S$100,'DATA 2'!$A$68:$A$100,$A8)</f>
        <v>13154.21256</v>
      </c>
      <c r="T8" s="33">
        <f>SUMIFS('DATA 2'!T$68:T$100,'DATA 2'!$A$68:$A$100,$A8)</f>
        <v>13183.56855</v>
      </c>
      <c r="U8" s="33">
        <f>SUMIFS('DATA 2'!U$68:U$100,'DATA 2'!$A$68:$A$100,$A8)</f>
        <v>13218.71528</v>
      </c>
      <c r="V8" s="33">
        <f>SUMIFS('DATA 2'!V$68:V$100,'DATA 2'!$A$68:$A$100,$A8)</f>
        <v>13295.67182</v>
      </c>
      <c r="W8" s="33">
        <f>SUMIFS('DATA 2'!W$68:W$100,'DATA 2'!$A$68:$A$100,$A8)</f>
        <v>13424.73655</v>
      </c>
      <c r="X8" s="33">
        <f>SUMIFS('DATA 2'!X$68:X$100,'DATA 2'!$A$68:$A$100,$A8)</f>
        <v>13601.752479999999</v>
      </c>
      <c r="Y8" s="33">
        <f>SUMIFS('DATA 2'!Y$68:Y$100,'DATA 2'!$A$68:$A$100,$A8)</f>
        <v>13816.52174</v>
      </c>
      <c r="Z8" s="33">
        <f>SUMIFS('DATA 2'!Z$68:Z$100,'DATA 2'!$A$68:$A$100,$A8)</f>
        <v>14057.120220000001</v>
      </c>
      <c r="AA8" s="33">
        <f>SUMIFS('DATA 2'!AA$68:AA$100,'DATA 2'!$A$68:$A$100,$A8)</f>
        <v>14311.741260000001</v>
      </c>
      <c r="AB8" s="33">
        <f>SUMIFS('DATA 2'!AB$68:AB$100,'DATA 2'!$A$68:$A$100,$A8)</f>
        <v>14569.333619999999</v>
      </c>
      <c r="AC8" s="33">
        <f>SUMIFS('DATA 2'!AC$68:AC$100,'DATA 2'!$A$68:$A$100,$A8)</f>
        <v>14819.731900000001</v>
      </c>
      <c r="AD8" s="33">
        <f>SUMIFS('DATA 2'!AD$68:AD$100,'DATA 2'!$A$68:$A$100,$A8)</f>
        <v>15053.618210000001</v>
      </c>
      <c r="AE8" s="33">
        <f>SUMIFS('DATA 2'!AE$68:AE$100,'DATA 2'!$A$68:$A$100,$A8)</f>
        <v>15643.46067</v>
      </c>
      <c r="AF8" s="33">
        <f>SUMIFS('DATA 2'!AF$68:AF$100,'DATA 2'!$A$68:$A$100,$A8)</f>
        <v>16298.35895</v>
      </c>
      <c r="AG8" s="33">
        <f>SUMIFS('DATA 2'!AG$68:AG$100,'DATA 2'!$A$68:$A$100,$A8)</f>
        <v>16950.969550000002</v>
      </c>
      <c r="AH8" s="33">
        <f>SUMIFS('DATA 2'!AH$68:AH$100,'DATA 2'!$A$68:$A$100,$A8)</f>
        <v>17602.09389</v>
      </c>
      <c r="AI8" s="33">
        <f>SUMIFS('DATA 2'!AI$68:AI$100,'DATA 2'!$A$68:$A$100,$A8)</f>
        <v>18265.10212</v>
      </c>
      <c r="AJ8" s="33">
        <f>SUMIFS('DATA 2'!AJ$68:AJ$100,'DATA 2'!$A$68:$A$100,$A8)</f>
        <v>18952.32862</v>
      </c>
      <c r="AK8" s="33">
        <f>SUMIFS('DATA 2'!AK$68:AK$100,'DATA 2'!$A$68:$A$100,$A8)</f>
        <v>19673.24669</v>
      </c>
      <c r="AL8" s="33">
        <f>SUMIFS('DATA 2'!AL$68:AL$100,'DATA 2'!$A$68:$A$100,$A8)</f>
        <v>20435.27893</v>
      </c>
      <c r="AM8" s="33">
        <f>SUMIFS('DATA 2'!AM$68:AM$100,'DATA 2'!$A$68:$A$100,$A8)</f>
        <v>21244.778129999999</v>
      </c>
      <c r="AN8" s="33">
        <f>SUMIFS('DATA 2'!AN$68:AN$100,'DATA 2'!$A$68:$A$100,$A8)</f>
        <v>22107.736150000001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1004.121637</v>
      </c>
      <c r="E9" s="33">
        <f>SUMIFS('DATA 2'!E$68:E$100,'DATA 2'!$A$68:$A$100,$A9)</f>
        <v>1334.8444050000001</v>
      </c>
      <c r="F9" s="33">
        <f>SUMIFS('DATA 2'!F$68:F$100,'DATA 2'!$A$68:$A$100,$A9)</f>
        <v>1771.4604200000001</v>
      </c>
      <c r="G9" s="33">
        <f>SUMIFS('DATA 2'!G$68:G$100,'DATA 2'!$A$68:$A$100,$A9)</f>
        <v>2347.7266089999998</v>
      </c>
      <c r="H9" s="33">
        <f>SUMIFS('DATA 2'!H$68:H$100,'DATA 2'!$A$68:$A$100,$A9)</f>
        <v>3144.9738710000001</v>
      </c>
      <c r="I9" s="33">
        <f>SUMIFS('DATA 2'!I$68:I$100,'DATA 2'!$A$68:$A$100,$A9)</f>
        <v>4087.0044389999998</v>
      </c>
      <c r="J9" s="33">
        <f>SUMIFS('DATA 2'!J$68:J$100,'DATA 2'!$A$68:$A$100,$A9)</f>
        <v>5240.3430520000002</v>
      </c>
      <c r="K9" s="33">
        <f>SUMIFS('DATA 2'!K$68:K$100,'DATA 2'!$A$68:$A$100,$A9)</f>
        <v>6677.863515</v>
      </c>
      <c r="L9" s="33">
        <f>SUMIFS('DATA 2'!L$68:L$100,'DATA 2'!$A$68:$A$100,$A9)</f>
        <v>8473.0313399999995</v>
      </c>
      <c r="M9" s="33">
        <f>SUMIFS('DATA 2'!M$68:M$100,'DATA 2'!$A$68:$A$100,$A9)</f>
        <v>10692.386759999999</v>
      </c>
      <c r="N9" s="33">
        <f>SUMIFS('DATA 2'!N$68:N$100,'DATA 2'!$A$68:$A$100,$A9)</f>
        <v>13378.597009999999</v>
      </c>
      <c r="O9" s="33">
        <f>SUMIFS('DATA 2'!O$68:O$100,'DATA 2'!$A$68:$A$100,$A9)</f>
        <v>16516.87299</v>
      </c>
      <c r="P9" s="33">
        <f>SUMIFS('DATA 2'!P$68:P$100,'DATA 2'!$A$68:$A$100,$A9)</f>
        <v>19880.543659999999</v>
      </c>
      <c r="Q9" s="33">
        <f>SUMIFS('DATA 2'!Q$68:Q$100,'DATA 2'!$A$68:$A$100,$A9)</f>
        <v>23827.596959999999</v>
      </c>
      <c r="R9" s="33">
        <f>SUMIFS('DATA 2'!R$68:R$100,'DATA 2'!$A$68:$A$100,$A9)</f>
        <v>28405.725320000001</v>
      </c>
      <c r="S9" s="33">
        <f>SUMIFS('DATA 2'!S$68:S$100,'DATA 2'!$A$68:$A$100,$A9)</f>
        <v>33668.852290000003</v>
      </c>
      <c r="T9" s="33">
        <f>SUMIFS('DATA 2'!T$68:T$100,'DATA 2'!$A$68:$A$100,$A9)</f>
        <v>39668.492660000004</v>
      </c>
      <c r="U9" s="33">
        <f>SUMIFS('DATA 2'!U$68:U$100,'DATA 2'!$A$68:$A$100,$A9)</f>
        <v>43384.764470000002</v>
      </c>
      <c r="V9" s="33">
        <f>SUMIFS('DATA 2'!V$68:V$100,'DATA 2'!$A$68:$A$100,$A9)</f>
        <v>47458.266889999999</v>
      </c>
      <c r="W9" s="33">
        <f>SUMIFS('DATA 2'!W$68:W$100,'DATA 2'!$A$68:$A$100,$A9)</f>
        <v>51928.525739999997</v>
      </c>
      <c r="X9" s="33">
        <f>SUMIFS('DATA 2'!X$68:X$100,'DATA 2'!$A$68:$A$100,$A9)</f>
        <v>56797.986440000001</v>
      </c>
      <c r="Y9" s="33">
        <f>SUMIFS('DATA 2'!Y$68:Y$100,'DATA 2'!$A$68:$A$100,$A9)</f>
        <v>62048.412779999999</v>
      </c>
      <c r="Z9" s="33">
        <f>SUMIFS('DATA 2'!Z$68:Z$100,'DATA 2'!$A$68:$A$100,$A9)</f>
        <v>67648.4277</v>
      </c>
      <c r="AA9" s="33">
        <f>SUMIFS('DATA 2'!AA$68:AA$100,'DATA 2'!$A$68:$A$100,$A9)</f>
        <v>73556.907990000007</v>
      </c>
      <c r="AB9" s="33">
        <f>SUMIFS('DATA 2'!AB$68:AB$100,'DATA 2'!$A$68:$A$100,$A9)</f>
        <v>79724.493619999994</v>
      </c>
      <c r="AC9" s="33">
        <f>SUMIFS('DATA 2'!AC$68:AC$100,'DATA 2'!$A$68:$A$100,$A9)</f>
        <v>86094.358600000007</v>
      </c>
      <c r="AD9" s="33">
        <f>SUMIFS('DATA 2'!AD$68:AD$100,'DATA 2'!$A$68:$A$100,$A9)</f>
        <v>92602.840360000002</v>
      </c>
      <c r="AE9" s="33">
        <f>SUMIFS('DATA 2'!AE$68:AE$100,'DATA 2'!$A$68:$A$100,$A9)</f>
        <v>95219.643150000004</v>
      </c>
      <c r="AF9" s="33">
        <f>SUMIFS('DATA 2'!AF$68:AF$100,'DATA 2'!$A$68:$A$100,$A9)</f>
        <v>96640.319220000005</v>
      </c>
      <c r="AG9" s="33">
        <f>SUMIFS('DATA 2'!AG$68:AG$100,'DATA 2'!$A$68:$A$100,$A9)</f>
        <v>97232.570850000004</v>
      </c>
      <c r="AH9" s="33">
        <f>SUMIFS('DATA 2'!AH$68:AH$100,'DATA 2'!$A$68:$A$100,$A9)</f>
        <v>97217.184720000005</v>
      </c>
      <c r="AI9" s="33">
        <f>SUMIFS('DATA 2'!AI$68:AI$100,'DATA 2'!$A$68:$A$100,$A9)</f>
        <v>96732.126489999995</v>
      </c>
      <c r="AJ9" s="33">
        <f>SUMIFS('DATA 2'!AJ$68:AJ$100,'DATA 2'!$A$68:$A$100,$A9)</f>
        <v>95867.757240000006</v>
      </c>
      <c r="AK9" s="33">
        <f>SUMIFS('DATA 2'!AK$68:AK$100,'DATA 2'!$A$68:$A$100,$A9)</f>
        <v>94688.9614</v>
      </c>
      <c r="AL9" s="33">
        <f>SUMIFS('DATA 2'!AL$68:AL$100,'DATA 2'!$A$68:$A$100,$A9)</f>
        <v>93247.046109999996</v>
      </c>
      <c r="AM9" s="33">
        <f>SUMIFS('DATA 2'!AM$68:AM$100,'DATA 2'!$A$68:$A$100,$A9)</f>
        <v>91585.585630000001</v>
      </c>
      <c r="AN9" s="33">
        <f>SUMIFS('DATA 2'!AN$68:AN$100,'DATA 2'!$A$68:$A$100,$A9)</f>
        <v>89743.272979999994</v>
      </c>
    </row>
    <row r="10" spans="1:40" x14ac:dyDescent="0.25">
      <c r="A10" s="35" t="s">
        <v>442</v>
      </c>
      <c r="C10" s="33">
        <f>SUMIFS('DATA 2'!C$68:C$100,'DATA 2'!$A$68:$A$100,$A10)</f>
        <v>638.72549079999999</v>
      </c>
      <c r="D10" s="33">
        <f>SUMIFS('DATA 2'!D$68:D$100,'DATA 2'!$A$68:$A$100,$A10)</f>
        <v>642.06221670000002</v>
      </c>
      <c r="E10" s="33">
        <f>SUMIFS('DATA 2'!E$68:E$100,'DATA 2'!$A$68:$A$100,$A10)</f>
        <v>635.9371625</v>
      </c>
      <c r="F10" s="33">
        <f>SUMIFS('DATA 2'!F$68:F$100,'DATA 2'!$A$68:$A$100,$A10)</f>
        <v>623.1215502</v>
      </c>
      <c r="G10" s="33">
        <f>SUMIFS('DATA 2'!G$68:G$100,'DATA 2'!$A$68:$A$100,$A10)</f>
        <v>604.89013629999999</v>
      </c>
      <c r="H10" s="33">
        <f>SUMIFS('DATA 2'!H$68:H$100,'DATA 2'!$A$68:$A$100,$A10)</f>
        <v>670.62911269999995</v>
      </c>
      <c r="I10" s="33">
        <f>SUMIFS('DATA 2'!I$68:I$100,'DATA 2'!$A$68:$A$100,$A10)</f>
        <v>760.00940519999995</v>
      </c>
      <c r="J10" s="33">
        <f>SUMIFS('DATA 2'!J$68:J$100,'DATA 2'!$A$68:$A$100,$A10)</f>
        <v>858.90428680000002</v>
      </c>
      <c r="K10" s="33">
        <f>SUMIFS('DATA 2'!K$68:K$100,'DATA 2'!$A$68:$A$100,$A10)</f>
        <v>966.27558020000004</v>
      </c>
      <c r="L10" s="33">
        <f>SUMIFS('DATA 2'!L$68:L$100,'DATA 2'!$A$68:$A$100,$A10)</f>
        <v>1083.447109</v>
      </c>
      <c r="M10" s="33">
        <f>SUMIFS('DATA 2'!M$68:M$100,'DATA 2'!$A$68:$A$100,$A10)</f>
        <v>1210.6001349999999</v>
      </c>
      <c r="N10" s="33">
        <f>SUMIFS('DATA 2'!N$68:N$100,'DATA 2'!$A$68:$A$100,$A10)</f>
        <v>1345.190212</v>
      </c>
      <c r="O10" s="33">
        <f>SUMIFS('DATA 2'!O$68:O$100,'DATA 2'!$A$68:$A$100,$A10)</f>
        <v>1480.4479449999999</v>
      </c>
      <c r="P10" s="33">
        <f>SUMIFS('DATA 2'!P$68:P$100,'DATA 2'!$A$68:$A$100,$A10)</f>
        <v>1549.0951010000001</v>
      </c>
      <c r="Q10" s="33">
        <f>SUMIFS('DATA 2'!Q$68:Q$100,'DATA 2'!$A$68:$A$100,$A10)</f>
        <v>1589.453123</v>
      </c>
      <c r="R10" s="33">
        <f>SUMIFS('DATA 2'!R$68:R$100,'DATA 2'!$A$68:$A$100,$A10)</f>
        <v>1614.4138829999999</v>
      </c>
      <c r="S10" s="33">
        <f>SUMIFS('DATA 2'!S$68:S$100,'DATA 2'!$A$68:$A$100,$A10)</f>
        <v>1627.2951640000001</v>
      </c>
      <c r="T10" s="33">
        <f>SUMIFS('DATA 2'!T$68:T$100,'DATA 2'!$A$68:$A$100,$A10)</f>
        <v>1628.667293</v>
      </c>
      <c r="U10" s="33">
        <f>SUMIFS('DATA 2'!U$68:U$100,'DATA 2'!$A$68:$A$100,$A10)</f>
        <v>1652.3501630000001</v>
      </c>
      <c r="V10" s="33">
        <f>SUMIFS('DATA 2'!V$68:V$100,'DATA 2'!$A$68:$A$100,$A10)</f>
        <v>1686.6221599999999</v>
      </c>
      <c r="W10" s="33">
        <f>SUMIFS('DATA 2'!W$68:W$100,'DATA 2'!$A$68:$A$100,$A10)</f>
        <v>1727.452035</v>
      </c>
      <c r="X10" s="33">
        <f>SUMIFS('DATA 2'!X$68:X$100,'DATA 2'!$A$68:$A$100,$A10)</f>
        <v>1772.7297209999999</v>
      </c>
      <c r="Y10" s="33">
        <f>SUMIFS('DATA 2'!Y$68:Y$100,'DATA 2'!$A$68:$A$100,$A10)</f>
        <v>1820.6134910000001</v>
      </c>
      <c r="Z10" s="33">
        <f>SUMIFS('DATA 2'!Z$68:Z$100,'DATA 2'!$A$68:$A$100,$A10)</f>
        <v>1869.279593</v>
      </c>
      <c r="AA10" s="33">
        <f>SUMIFS('DATA 2'!AA$68:AA$100,'DATA 2'!$A$68:$A$100,$A10)</f>
        <v>1916.9443719999999</v>
      </c>
      <c r="AB10" s="33">
        <f>SUMIFS('DATA 2'!AB$68:AB$100,'DATA 2'!$A$68:$A$100,$A10)</f>
        <v>1961.9090169999999</v>
      </c>
      <c r="AC10" s="33">
        <f>SUMIFS('DATA 2'!AC$68:AC$100,'DATA 2'!$A$68:$A$100,$A10)</f>
        <v>2002.5897259999999</v>
      </c>
      <c r="AD10" s="33">
        <f>SUMIFS('DATA 2'!AD$68:AD$100,'DATA 2'!$A$68:$A$100,$A10)</f>
        <v>2037.538178</v>
      </c>
      <c r="AE10" s="33">
        <f>SUMIFS('DATA 2'!AE$68:AE$100,'DATA 2'!$A$68:$A$100,$A10)</f>
        <v>2115.0824160000002</v>
      </c>
      <c r="AF10" s="33">
        <f>SUMIFS('DATA 2'!AF$68:AF$100,'DATA 2'!$A$68:$A$100,$A10)</f>
        <v>2194.2494980000001</v>
      </c>
      <c r="AG10" s="33">
        <f>SUMIFS('DATA 2'!AG$68:AG$100,'DATA 2'!$A$68:$A$100,$A10)</f>
        <v>2265.623145</v>
      </c>
      <c r="AH10" s="33">
        <f>SUMIFS('DATA 2'!AH$68:AH$100,'DATA 2'!$A$68:$A$100,$A10)</f>
        <v>2328.8675320000002</v>
      </c>
      <c r="AI10" s="33">
        <f>SUMIFS('DATA 2'!AI$68:AI$100,'DATA 2'!$A$68:$A$100,$A10)</f>
        <v>2385.3222700000001</v>
      </c>
      <c r="AJ10" s="33">
        <f>SUMIFS('DATA 2'!AJ$68:AJ$100,'DATA 2'!$A$68:$A$100,$A10)</f>
        <v>2436.1791050000002</v>
      </c>
      <c r="AK10" s="33">
        <f>SUMIFS('DATA 2'!AK$68:AK$100,'DATA 2'!$A$68:$A$100,$A10)</f>
        <v>2482.2380109999999</v>
      </c>
      <c r="AL10" s="33">
        <f>SUMIFS('DATA 2'!AL$68:AL$100,'DATA 2'!$A$68:$A$100,$A10)</f>
        <v>2524.0156350000002</v>
      </c>
      <c r="AM10" s="33">
        <f>SUMIFS('DATA 2'!AM$68:AM$100,'DATA 2'!$A$68:$A$100,$A10)</f>
        <v>2561.8731809999999</v>
      </c>
      <c r="AN10" s="33">
        <f>SUMIFS('DATA 2'!AN$68:AN$100,'DATA 2'!$A$68:$A$100,$A10)</f>
        <v>2596.1040360000002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9.2786018329999997</v>
      </c>
      <c r="E11" s="33">
        <f>SUMIFS('DATA 2'!E$68:E$100,'DATA 2'!$A$68:$A$100,$A11)</f>
        <v>19.787583309999999</v>
      </c>
      <c r="F11" s="33">
        <f>SUMIFS('DATA 2'!F$68:F$100,'DATA 2'!$A$68:$A$100,$A11)</f>
        <v>42.490637100000001</v>
      </c>
      <c r="G11" s="33">
        <f>SUMIFS('DATA 2'!G$68:G$100,'DATA 2'!$A$68:$A$100,$A11)</f>
        <v>91.794391259999998</v>
      </c>
      <c r="H11" s="33">
        <f>SUMIFS('DATA 2'!H$68:H$100,'DATA 2'!$A$68:$A$100,$A11)</f>
        <v>185.79317330000001</v>
      </c>
      <c r="I11" s="33">
        <f>SUMIFS('DATA 2'!I$68:I$100,'DATA 2'!$A$68:$A$100,$A11)</f>
        <v>366.13106720000002</v>
      </c>
      <c r="J11" s="33">
        <f>SUMIFS('DATA 2'!J$68:J$100,'DATA 2'!$A$68:$A$100,$A11)</f>
        <v>712.20772539999996</v>
      </c>
      <c r="K11" s="33">
        <f>SUMIFS('DATA 2'!K$68:K$100,'DATA 2'!$A$68:$A$100,$A11)</f>
        <v>1375.1414319999999</v>
      </c>
      <c r="L11" s="33">
        <f>SUMIFS('DATA 2'!L$68:L$100,'DATA 2'!$A$68:$A$100,$A11)</f>
        <v>2638.3507789999999</v>
      </c>
      <c r="M11" s="33">
        <f>SUMIFS('DATA 2'!M$68:M$100,'DATA 2'!$A$68:$A$100,$A11)</f>
        <v>5023.3310119999996</v>
      </c>
      <c r="N11" s="33">
        <f>SUMIFS('DATA 2'!N$68:N$100,'DATA 2'!$A$68:$A$100,$A11)</f>
        <v>9463.2485340000003</v>
      </c>
      <c r="O11" s="33">
        <f>SUMIFS('DATA 2'!O$68:O$100,'DATA 2'!$A$68:$A$100,$A11)</f>
        <v>17558.030449999998</v>
      </c>
      <c r="P11" s="33">
        <f>SUMIFS('DATA 2'!P$68:P$100,'DATA 2'!$A$68:$A$100,$A11)</f>
        <v>17617.876769999999</v>
      </c>
      <c r="Q11" s="33">
        <f>SUMIFS('DATA 2'!Q$68:Q$100,'DATA 2'!$A$68:$A$100,$A11)</f>
        <v>17402.089889999999</v>
      </c>
      <c r="R11" s="33">
        <f>SUMIFS('DATA 2'!R$68:R$100,'DATA 2'!$A$68:$A$100,$A11)</f>
        <v>16957.731889999999</v>
      </c>
      <c r="S11" s="33">
        <f>SUMIFS('DATA 2'!S$68:S$100,'DATA 2'!$A$68:$A$100,$A11)</f>
        <v>16325.952160000001</v>
      </c>
      <c r="T11" s="33">
        <f>SUMIFS('DATA 2'!T$68:T$100,'DATA 2'!$A$68:$A$100,$A11)</f>
        <v>15543.252490000001</v>
      </c>
      <c r="U11" s="33">
        <f>SUMIFS('DATA 2'!U$68:U$100,'DATA 2'!$A$68:$A$100,$A11)</f>
        <v>18576.158200000002</v>
      </c>
      <c r="V11" s="33">
        <f>SUMIFS('DATA 2'!V$68:V$100,'DATA 2'!$A$68:$A$100,$A11)</f>
        <v>22302.2353</v>
      </c>
      <c r="W11" s="33">
        <f>SUMIFS('DATA 2'!W$68:W$100,'DATA 2'!$A$68:$A$100,$A11)</f>
        <v>26882.00995</v>
      </c>
      <c r="X11" s="33">
        <f>SUMIFS('DATA 2'!X$68:X$100,'DATA 2'!$A$68:$A$100,$A11)</f>
        <v>32490.78946</v>
      </c>
      <c r="Y11" s="33">
        <f>SUMIFS('DATA 2'!Y$68:Y$100,'DATA 2'!$A$68:$A$100,$A11)</f>
        <v>39325.147510000003</v>
      </c>
      <c r="Z11" s="33">
        <f>SUMIFS('DATA 2'!Z$68:Z$100,'DATA 2'!$A$68:$A$100,$A11)</f>
        <v>47606.935590000001</v>
      </c>
      <c r="AA11" s="33">
        <f>SUMIFS('DATA 2'!AA$68:AA$100,'DATA 2'!$A$68:$A$100,$A11)</f>
        <v>57585.84117</v>
      </c>
      <c r="AB11" s="33">
        <f>SUMIFS('DATA 2'!AB$68:AB$100,'DATA 2'!$A$68:$A$100,$A11)</f>
        <v>69540.908689999997</v>
      </c>
      <c r="AC11" s="33">
        <f>SUMIFS('DATA 2'!AC$68:AC$100,'DATA 2'!$A$68:$A$100,$A11)</f>
        <v>83781.180739999996</v>
      </c>
      <c r="AD11" s="33">
        <f>SUMIFS('DATA 2'!AD$68:AD$100,'DATA 2'!$A$68:$A$100,$A11)</f>
        <v>100645.51979999999</v>
      </c>
      <c r="AE11" s="33">
        <f>SUMIFS('DATA 2'!AE$68:AE$100,'DATA 2'!$A$68:$A$100,$A11)</f>
        <v>104060.0577</v>
      </c>
      <c r="AF11" s="33">
        <f>SUMIFS('DATA 2'!AF$68:AF$100,'DATA 2'!$A$68:$A$100,$A11)</f>
        <v>106016.84600000001</v>
      </c>
      <c r="AG11" s="33">
        <f>SUMIFS('DATA 2'!AG$68:AG$100,'DATA 2'!$A$68:$A$100,$A11)</f>
        <v>106930.9849</v>
      </c>
      <c r="AH11" s="33">
        <f>SUMIFS('DATA 2'!AH$68:AH$100,'DATA 2'!$A$68:$A$100,$A11)</f>
        <v>107060.9335</v>
      </c>
      <c r="AI11" s="33">
        <f>SUMIFS('DATA 2'!AI$68:AI$100,'DATA 2'!$A$68:$A$100,$A11)</f>
        <v>106574.795</v>
      </c>
      <c r="AJ11" s="33">
        <f>SUMIFS('DATA 2'!AJ$68:AJ$100,'DATA 2'!$A$68:$A$100,$A11)</f>
        <v>105587.5573</v>
      </c>
      <c r="AK11" s="33">
        <f>SUMIFS('DATA 2'!AK$68:AK$100,'DATA 2'!$A$68:$A$100,$A11)</f>
        <v>104185.01519999999</v>
      </c>
      <c r="AL11" s="33">
        <f>SUMIFS('DATA 2'!AL$68:AL$100,'DATA 2'!$A$68:$A$100,$A11)</f>
        <v>102436.7764</v>
      </c>
      <c r="AM11" s="33">
        <f>SUMIFS('DATA 2'!AM$68:AM$100,'DATA 2'!$A$68:$A$100,$A11)</f>
        <v>100402.6903</v>
      </c>
      <c r="AN11" s="33">
        <f>SUMIFS('DATA 2'!AN$68:AN$100,'DATA 2'!$A$68:$A$100,$A11)</f>
        <v>98136.002479999996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354.70703739999999</v>
      </c>
      <c r="E12" s="33">
        <f>SUMIFS('DATA 2'!E$68:E$100,'DATA 2'!$A$68:$A$100,$A12)</f>
        <v>460.98772689999998</v>
      </c>
      <c r="F12" s="33">
        <f>SUMIFS('DATA 2'!F$68:F$100,'DATA 2'!$A$68:$A$100,$A12)</f>
        <v>609.79310880000003</v>
      </c>
      <c r="G12" s="33">
        <f>SUMIFS('DATA 2'!G$68:G$100,'DATA 2'!$A$68:$A$100,$A12)</f>
        <v>812.31665339999995</v>
      </c>
      <c r="H12" s="33">
        <f>SUMIFS('DATA 2'!H$68:H$100,'DATA 2'!$A$68:$A$100,$A12)</f>
        <v>1002.4423829999999</v>
      </c>
      <c r="I12" s="33">
        <f>SUMIFS('DATA 2'!I$68:I$100,'DATA 2'!$A$68:$A$100,$A12)</f>
        <v>1178.6040829999999</v>
      </c>
      <c r="J12" s="33">
        <f>SUMIFS('DATA 2'!J$68:J$100,'DATA 2'!$A$68:$A$100,$A12)</f>
        <v>1348.906749</v>
      </c>
      <c r="K12" s="33">
        <f>SUMIFS('DATA 2'!K$68:K$100,'DATA 2'!$A$68:$A$100,$A12)</f>
        <v>1520.9005770000001</v>
      </c>
      <c r="L12" s="33">
        <f>SUMIFS('DATA 2'!L$68:L$100,'DATA 2'!$A$68:$A$100,$A12)</f>
        <v>1698.2575670000001</v>
      </c>
      <c r="M12" s="33">
        <f>SUMIFS('DATA 2'!M$68:M$100,'DATA 2'!$A$68:$A$100,$A12)</f>
        <v>1879.9703440000001</v>
      </c>
      <c r="N12" s="33">
        <f>SUMIFS('DATA 2'!N$68:N$100,'DATA 2'!$A$68:$A$100,$A12)</f>
        <v>2059.7951910000002</v>
      </c>
      <c r="O12" s="33">
        <f>SUMIFS('DATA 2'!O$68:O$100,'DATA 2'!$A$68:$A$100,$A12)</f>
        <v>2225.1146389999999</v>
      </c>
      <c r="P12" s="33">
        <f>SUMIFS('DATA 2'!P$68:P$100,'DATA 2'!$A$68:$A$100,$A12)</f>
        <v>2332.5571479999999</v>
      </c>
      <c r="Q12" s="33">
        <f>SUMIFS('DATA 2'!Q$68:Q$100,'DATA 2'!$A$68:$A$100,$A12)</f>
        <v>2409.7043669999998</v>
      </c>
      <c r="R12" s="33">
        <f>SUMIFS('DATA 2'!R$68:R$100,'DATA 2'!$A$68:$A$100,$A12)</f>
        <v>2464.1910370000001</v>
      </c>
      <c r="S12" s="33">
        <f>SUMIFS('DATA 2'!S$68:S$100,'DATA 2'!$A$68:$A$100,$A12)</f>
        <v>2497.2079359999998</v>
      </c>
      <c r="T12" s="33">
        <f>SUMIFS('DATA 2'!T$68:T$100,'DATA 2'!$A$68:$A$100,$A12)</f>
        <v>2508.491575</v>
      </c>
      <c r="U12" s="33">
        <f>SUMIFS('DATA 2'!U$68:U$100,'DATA 2'!$A$68:$A$100,$A12)</f>
        <v>2548.2655749999999</v>
      </c>
      <c r="V12" s="33">
        <f>SUMIFS('DATA 2'!V$68:V$100,'DATA 2'!$A$68:$A$100,$A12)</f>
        <v>2599.8797410000002</v>
      </c>
      <c r="W12" s="33">
        <f>SUMIFS('DATA 2'!W$68:W$100,'DATA 2'!$A$68:$A$100,$A12)</f>
        <v>2657.5888100000002</v>
      </c>
      <c r="X12" s="33">
        <f>SUMIFS('DATA 2'!X$68:X$100,'DATA 2'!$A$68:$A$100,$A12)</f>
        <v>2718.2847379999998</v>
      </c>
      <c r="Y12" s="33">
        <f>SUMIFS('DATA 2'!Y$68:Y$100,'DATA 2'!$A$68:$A$100,$A12)</f>
        <v>2779.1871379999998</v>
      </c>
      <c r="Z12" s="33">
        <f>SUMIFS('DATA 2'!Z$68:Z$100,'DATA 2'!$A$68:$A$100,$A12)</f>
        <v>2837.5548079999999</v>
      </c>
      <c r="AA12" s="33">
        <f>SUMIFS('DATA 2'!AA$68:AA$100,'DATA 2'!$A$68:$A$100,$A12)</f>
        <v>2890.7696959999998</v>
      </c>
      <c r="AB12" s="33">
        <f>SUMIFS('DATA 2'!AB$68:AB$100,'DATA 2'!$A$68:$A$100,$A12)</f>
        <v>2936.4335569999998</v>
      </c>
      <c r="AC12" s="33">
        <f>SUMIFS('DATA 2'!AC$68:AC$100,'DATA 2'!$A$68:$A$100,$A12)</f>
        <v>2972.428414</v>
      </c>
      <c r="AD12" s="33">
        <f>SUMIFS('DATA 2'!AD$68:AD$100,'DATA 2'!$A$68:$A$100,$A12)</f>
        <v>2996.9517500000002</v>
      </c>
      <c r="AE12" s="33">
        <f>SUMIFS('DATA 2'!AE$68:AE$100,'DATA 2'!$A$68:$A$100,$A12)</f>
        <v>1873.220276</v>
      </c>
      <c r="AF12" s="33">
        <f>SUMIFS('DATA 2'!AF$68:AF$100,'DATA 2'!$A$68:$A$100,$A12)</f>
        <v>973.48556189999999</v>
      </c>
      <c r="AG12" s="33">
        <f>SUMIFS('DATA 2'!AG$68:AG$100,'DATA 2'!$A$68:$A$100,$A12)</f>
        <v>465.650126</v>
      </c>
      <c r="AH12" s="33">
        <f>SUMIFS('DATA 2'!AH$68:AH$100,'DATA 2'!$A$68:$A$100,$A12)</f>
        <v>211.82575829999999</v>
      </c>
      <c r="AI12" s="33">
        <f>SUMIFS('DATA 2'!AI$68:AI$100,'DATA 2'!$A$68:$A$100,$A12)</f>
        <v>92.710670669999999</v>
      </c>
      <c r="AJ12" s="33">
        <f>SUMIFS('DATA 2'!AJ$68:AJ$100,'DATA 2'!$A$68:$A$100,$A12)</f>
        <v>39.263279689999997</v>
      </c>
      <c r="AK12" s="33">
        <f>SUMIFS('DATA 2'!AK$68:AK$100,'DATA 2'!$A$68:$A$100,$A12)</f>
        <v>16.177342920000001</v>
      </c>
      <c r="AL12" s="33">
        <f>SUMIFS('DATA 2'!AL$68:AL$100,'DATA 2'!$A$68:$A$100,$A12)</f>
        <v>6.5403008219999998</v>
      </c>
      <c r="AM12" s="33">
        <f>SUMIFS('DATA 2'!AM$68:AM$100,'DATA 2'!$A$68:$A$100,$A12)</f>
        <v>2.6340753650000002</v>
      </c>
      <c r="AN12" s="33">
        <f>SUMIFS('DATA 2'!AN$68:AN$100,'DATA 2'!$A$68:$A$100,$A12)</f>
        <v>1.083705132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549.57530499999996</v>
      </c>
      <c r="E13" s="33">
        <f>SUMIFS('DATA 2'!E$68:E$100,'DATA 2'!$A$68:$A$100,$A13)</f>
        <v>591.11839950000001</v>
      </c>
      <c r="F13" s="33">
        <f>SUMIFS('DATA 2'!F$68:F$100,'DATA 2'!$A$68:$A$100,$A13)</f>
        <v>634.19526910000002</v>
      </c>
      <c r="G13" s="33">
        <f>SUMIFS('DATA 2'!G$68:G$100,'DATA 2'!$A$68:$A$100,$A13)</f>
        <v>677.287059</v>
      </c>
      <c r="H13" s="33">
        <f>SUMIFS('DATA 2'!H$68:H$100,'DATA 2'!$A$68:$A$100,$A13)</f>
        <v>735.13737719999995</v>
      </c>
      <c r="I13" s="33">
        <f>SUMIFS('DATA 2'!I$68:I$100,'DATA 2'!$A$68:$A$100,$A13)</f>
        <v>783.45433360000004</v>
      </c>
      <c r="J13" s="33">
        <f>SUMIFS('DATA 2'!J$68:J$100,'DATA 2'!$A$68:$A$100,$A13)</f>
        <v>820.39369239999996</v>
      </c>
      <c r="K13" s="33">
        <f>SUMIFS('DATA 2'!K$68:K$100,'DATA 2'!$A$68:$A$100,$A13)</f>
        <v>849.07342889999995</v>
      </c>
      <c r="L13" s="33">
        <f>SUMIFS('DATA 2'!L$68:L$100,'DATA 2'!$A$68:$A$100,$A13)</f>
        <v>871.5898158</v>
      </c>
      <c r="M13" s="33">
        <f>SUMIFS('DATA 2'!M$68:M$100,'DATA 2'!$A$68:$A$100,$A13)</f>
        <v>887.96559179999997</v>
      </c>
      <c r="N13" s="33">
        <f>SUMIFS('DATA 2'!N$68:N$100,'DATA 2'!$A$68:$A$100,$A13)</f>
        <v>896.29279369999995</v>
      </c>
      <c r="O13" s="33">
        <f>SUMIFS('DATA 2'!O$68:O$100,'DATA 2'!$A$68:$A$100,$A13)</f>
        <v>892.91793959999995</v>
      </c>
      <c r="P13" s="33">
        <f>SUMIFS('DATA 2'!P$68:P$100,'DATA 2'!$A$68:$A$100,$A13)</f>
        <v>890.41918209999994</v>
      </c>
      <c r="Q13" s="33">
        <f>SUMIFS('DATA 2'!Q$68:Q$100,'DATA 2'!$A$68:$A$100,$A13)</f>
        <v>885.69993480000005</v>
      </c>
      <c r="R13" s="33">
        <f>SUMIFS('DATA 2'!R$68:R$100,'DATA 2'!$A$68:$A$100,$A13)</f>
        <v>877.01318230000004</v>
      </c>
      <c r="S13" s="33">
        <f>SUMIFS('DATA 2'!S$68:S$100,'DATA 2'!$A$68:$A$100,$A13)</f>
        <v>863.63915420000001</v>
      </c>
      <c r="T13" s="33">
        <f>SUMIFS('DATA 2'!T$68:T$100,'DATA 2'!$A$68:$A$100,$A13)</f>
        <v>845.34160180000003</v>
      </c>
      <c r="U13" s="33">
        <f>SUMIFS('DATA 2'!U$68:U$100,'DATA 2'!$A$68:$A$100,$A13)</f>
        <v>789.4244784</v>
      </c>
      <c r="V13" s="33">
        <f>SUMIFS('DATA 2'!V$68:V$100,'DATA 2'!$A$68:$A$100,$A13)</f>
        <v>725.62065680000001</v>
      </c>
      <c r="W13" s="33">
        <f>SUMIFS('DATA 2'!W$68:W$100,'DATA 2'!$A$68:$A$100,$A13)</f>
        <v>663.30730730000005</v>
      </c>
      <c r="X13" s="33">
        <f>SUMIFS('DATA 2'!X$68:X$100,'DATA 2'!$A$68:$A$100,$A13)</f>
        <v>604.56403060000002</v>
      </c>
      <c r="Y13" s="33">
        <f>SUMIFS('DATA 2'!Y$68:Y$100,'DATA 2'!$A$68:$A$100,$A13)</f>
        <v>549.47086530000001</v>
      </c>
      <c r="Z13" s="33">
        <f>SUMIFS('DATA 2'!Z$68:Z$100,'DATA 2'!$A$68:$A$100,$A13)</f>
        <v>497.70322179999999</v>
      </c>
      <c r="AA13" s="33">
        <f>SUMIFS('DATA 2'!AA$68:AA$100,'DATA 2'!$A$68:$A$100,$A13)</f>
        <v>448.96605520000003</v>
      </c>
      <c r="AB13" s="33">
        <f>SUMIFS('DATA 2'!AB$68:AB$100,'DATA 2'!$A$68:$A$100,$A13)</f>
        <v>403.07851190000002</v>
      </c>
      <c r="AC13" s="33">
        <f>SUMIFS('DATA 2'!AC$68:AC$100,'DATA 2'!$A$68:$A$100,$A13)</f>
        <v>359.9604698</v>
      </c>
      <c r="AD13" s="33">
        <f>SUMIFS('DATA 2'!AD$68:AD$100,'DATA 2'!$A$68:$A$100,$A13)</f>
        <v>319.59816169999999</v>
      </c>
      <c r="AE13" s="33">
        <f>SUMIFS('DATA 2'!AE$68:AE$100,'DATA 2'!$A$68:$A$100,$A13)</f>
        <v>268.27103019999998</v>
      </c>
      <c r="AF13" s="33">
        <f>SUMIFS('DATA 2'!AF$68:AF$100,'DATA 2'!$A$68:$A$100,$A13)</f>
        <v>218.47193100000001</v>
      </c>
      <c r="AG13" s="33">
        <f>SUMIFS('DATA 2'!AG$68:AG$100,'DATA 2'!$A$68:$A$100,$A13)</f>
        <v>174.61343350000001</v>
      </c>
      <c r="AH13" s="33">
        <f>SUMIFS('DATA 2'!AH$68:AH$100,'DATA 2'!$A$68:$A$100,$A13)</f>
        <v>137.66345569999999</v>
      </c>
      <c r="AI13" s="33">
        <f>SUMIFS('DATA 2'!AI$68:AI$100,'DATA 2'!$A$68:$A$100,$A13)</f>
        <v>107.318403</v>
      </c>
      <c r="AJ13" s="33">
        <f>SUMIFS('DATA 2'!AJ$68:AJ$100,'DATA 2'!$A$68:$A$100,$A13)</f>
        <v>82.831375719999997</v>
      </c>
      <c r="AK13" s="33">
        <f>SUMIFS('DATA 2'!AK$68:AK$100,'DATA 2'!$A$68:$A$100,$A13)</f>
        <v>63.342951229999997</v>
      </c>
      <c r="AL13" s="33">
        <f>SUMIFS('DATA 2'!AL$68:AL$100,'DATA 2'!$A$68:$A$100,$A13)</f>
        <v>48.016842519999997</v>
      </c>
      <c r="AM13" s="33">
        <f>SUMIFS('DATA 2'!AM$68:AM$100,'DATA 2'!$A$68:$A$100,$A13)</f>
        <v>36.094506490000001</v>
      </c>
      <c r="AN13" s="33">
        <f>SUMIFS('DATA 2'!AN$68:AN$100,'DATA 2'!$A$68:$A$100,$A13)</f>
        <v>26.914270779999999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0.81272896419999996</v>
      </c>
      <c r="E14" s="33">
        <f>SUMIFS('DATA 2'!E$68:E$100,'DATA 2'!$A$68:$A$100,$A14)</f>
        <v>4.6308446009999997</v>
      </c>
      <c r="F14" s="33">
        <f>SUMIFS('DATA 2'!F$68:F$100,'DATA 2'!$A$68:$A$100,$A14)</f>
        <v>31.422654990000002</v>
      </c>
      <c r="G14" s="33">
        <f>SUMIFS('DATA 2'!G$68:G$100,'DATA 2'!$A$68:$A$100,$A14)</f>
        <v>225.30390879999999</v>
      </c>
      <c r="H14" s="33">
        <f>SUMIFS('DATA 2'!H$68:H$100,'DATA 2'!$A$68:$A$100,$A14)</f>
        <v>526.82352030000004</v>
      </c>
      <c r="I14" s="33">
        <f>SUMIFS('DATA 2'!I$68:I$100,'DATA 2'!$A$68:$A$100,$A14)</f>
        <v>819.67097879999994</v>
      </c>
      <c r="J14" s="33">
        <f>SUMIFS('DATA 2'!J$68:J$100,'DATA 2'!$A$68:$A$100,$A14)</f>
        <v>1098.0289849999999</v>
      </c>
      <c r="K14" s="33">
        <f>SUMIFS('DATA 2'!K$68:K$100,'DATA 2'!$A$68:$A$100,$A14)</f>
        <v>1381.553856</v>
      </c>
      <c r="L14" s="33">
        <f>SUMIFS('DATA 2'!L$68:L$100,'DATA 2'!$A$68:$A$100,$A14)</f>
        <v>1683.2432659999999</v>
      </c>
      <c r="M14" s="33">
        <f>SUMIFS('DATA 2'!M$68:M$100,'DATA 2'!$A$68:$A$100,$A14)</f>
        <v>2006.9499020000001</v>
      </c>
      <c r="N14" s="33">
        <f>SUMIFS('DATA 2'!N$68:N$100,'DATA 2'!$A$68:$A$100,$A14)</f>
        <v>2347.8480789999999</v>
      </c>
      <c r="O14" s="33">
        <f>SUMIFS('DATA 2'!O$68:O$100,'DATA 2'!$A$68:$A$100,$A14)</f>
        <v>2690.965565</v>
      </c>
      <c r="P14" s="33">
        <f>SUMIFS('DATA 2'!P$68:P$100,'DATA 2'!$A$68:$A$100,$A14)</f>
        <v>2867.265985</v>
      </c>
      <c r="Q14" s="33">
        <f>SUMIFS('DATA 2'!Q$68:Q$100,'DATA 2'!$A$68:$A$100,$A14)</f>
        <v>2959.4901020000002</v>
      </c>
      <c r="R14" s="33">
        <f>SUMIFS('DATA 2'!R$68:R$100,'DATA 2'!$A$68:$A$100,$A14)</f>
        <v>3000.1523900000002</v>
      </c>
      <c r="S14" s="33">
        <f>SUMIFS('DATA 2'!S$68:S$100,'DATA 2'!$A$68:$A$100,$A14)</f>
        <v>3000.6490979999999</v>
      </c>
      <c r="T14" s="33">
        <f>SUMIFS('DATA 2'!T$68:T$100,'DATA 2'!$A$68:$A$100,$A14)</f>
        <v>2966.0674199999999</v>
      </c>
      <c r="U14" s="33">
        <f>SUMIFS('DATA 2'!U$68:U$100,'DATA 2'!$A$68:$A$100,$A14)</f>
        <v>2810.5568880000001</v>
      </c>
      <c r="V14" s="33">
        <f>SUMIFS('DATA 2'!V$68:V$100,'DATA 2'!$A$68:$A$100,$A14)</f>
        <v>2620.6616239999998</v>
      </c>
      <c r="W14" s="33">
        <f>SUMIFS('DATA 2'!W$68:W$100,'DATA 2'!$A$68:$A$100,$A14)</f>
        <v>2426.3514100000002</v>
      </c>
      <c r="X14" s="33">
        <f>SUMIFS('DATA 2'!X$68:X$100,'DATA 2'!$A$68:$A$100,$A14)</f>
        <v>2236.1504329999998</v>
      </c>
      <c r="Y14" s="33">
        <f>SUMIFS('DATA 2'!Y$68:Y$100,'DATA 2'!$A$68:$A$100,$A14)</f>
        <v>2052.1186349999998</v>
      </c>
      <c r="Z14" s="33">
        <f>SUMIFS('DATA 2'!Z$68:Z$100,'DATA 2'!$A$68:$A$100,$A14)</f>
        <v>1874.667643</v>
      </c>
      <c r="AA14" s="33">
        <f>SUMIFS('DATA 2'!AA$68:AA$100,'DATA 2'!$A$68:$A$100,$A14)</f>
        <v>1704.000325</v>
      </c>
      <c r="AB14" s="33">
        <f>SUMIFS('DATA 2'!AB$68:AB$100,'DATA 2'!$A$68:$A$100,$A14)</f>
        <v>1540.458725</v>
      </c>
      <c r="AC14" s="33">
        <f>SUMIFS('DATA 2'!AC$68:AC$100,'DATA 2'!$A$68:$A$100,$A14)</f>
        <v>1384.5350089999999</v>
      </c>
      <c r="AD14" s="33">
        <f>SUMIFS('DATA 2'!AD$68:AD$100,'DATA 2'!$A$68:$A$100,$A14)</f>
        <v>1236.7953190000001</v>
      </c>
      <c r="AE14" s="33">
        <f>SUMIFS('DATA 2'!AE$68:AE$100,'DATA 2'!$A$68:$A$100,$A14)</f>
        <v>1161.1621459999999</v>
      </c>
      <c r="AF14" s="33">
        <f>SUMIFS('DATA 2'!AF$68:AF$100,'DATA 2'!$A$68:$A$100,$A14)</f>
        <v>1099.8757250000001</v>
      </c>
      <c r="AG14" s="33">
        <f>SUMIFS('DATA 2'!AG$68:AG$100,'DATA 2'!$A$68:$A$100,$A14)</f>
        <v>1039.823838</v>
      </c>
      <c r="AH14" s="33">
        <f>SUMIFS('DATA 2'!AH$68:AH$100,'DATA 2'!$A$68:$A$100,$A14)</f>
        <v>979.5272453</v>
      </c>
      <c r="AI14" s="33">
        <f>SUMIFS('DATA 2'!AI$68:AI$100,'DATA 2'!$A$68:$A$100,$A14)</f>
        <v>919.76992849999999</v>
      </c>
      <c r="AJ14" s="33">
        <f>SUMIFS('DATA 2'!AJ$68:AJ$100,'DATA 2'!$A$68:$A$100,$A14)</f>
        <v>861.42598520000001</v>
      </c>
      <c r="AK14" s="33">
        <f>SUMIFS('DATA 2'!AK$68:AK$100,'DATA 2'!$A$68:$A$100,$A14)</f>
        <v>805.10210459999996</v>
      </c>
      <c r="AL14" s="33">
        <f>SUMIFS('DATA 2'!AL$68:AL$100,'DATA 2'!$A$68:$A$100,$A14)</f>
        <v>751.17085589999999</v>
      </c>
      <c r="AM14" s="33">
        <f>SUMIFS('DATA 2'!AM$68:AM$100,'DATA 2'!$A$68:$A$100,$A14)</f>
        <v>699.84693719999996</v>
      </c>
      <c r="AN14" s="33">
        <f>SUMIFS('DATA 2'!AN$68:AN$100,'DATA 2'!$A$68:$A$100,$A14)</f>
        <v>651.24305879999997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2590.1827109999999</v>
      </c>
      <c r="E15" s="33">
        <f>SUMIFS('DATA 2'!E$68:E$100,'DATA 2'!$A$68:$A$100,$A15)</f>
        <v>2527.4699230000001</v>
      </c>
      <c r="F15" s="33">
        <f>SUMIFS('DATA 2'!F$68:F$100,'DATA 2'!$A$68:$A$100,$A15)</f>
        <v>2436.1705080000002</v>
      </c>
      <c r="G15" s="33">
        <f>SUMIFS('DATA 2'!G$68:G$100,'DATA 2'!$A$68:$A$100,$A15)</f>
        <v>2323.8815800000002</v>
      </c>
      <c r="H15" s="33">
        <f>SUMIFS('DATA 2'!H$68:H$100,'DATA 2'!$A$68:$A$100,$A15)</f>
        <v>2381.1136759999999</v>
      </c>
      <c r="I15" s="33">
        <f>SUMIFS('DATA 2'!I$68:I$100,'DATA 2'!$A$68:$A$100,$A15)</f>
        <v>2435.309859</v>
      </c>
      <c r="J15" s="33">
        <f>SUMIFS('DATA 2'!J$68:J$100,'DATA 2'!$A$68:$A$100,$A15)</f>
        <v>2456.6557330000001</v>
      </c>
      <c r="K15" s="33">
        <f>SUMIFS('DATA 2'!K$68:K$100,'DATA 2'!$A$68:$A$100,$A15)</f>
        <v>2449.9180390000001</v>
      </c>
      <c r="L15" s="33">
        <f>SUMIFS('DATA 2'!L$68:L$100,'DATA 2'!$A$68:$A$100,$A15)</f>
        <v>2421.671257</v>
      </c>
      <c r="M15" s="33">
        <f>SUMIFS('DATA 2'!M$68:M$100,'DATA 2'!$A$68:$A$100,$A15)</f>
        <v>2373.8119919999999</v>
      </c>
      <c r="N15" s="33">
        <f>SUMIFS('DATA 2'!N$68:N$100,'DATA 2'!$A$68:$A$100,$A15)</f>
        <v>2303.6673900000001</v>
      </c>
      <c r="O15" s="33">
        <f>SUMIFS('DATA 2'!O$68:O$100,'DATA 2'!$A$68:$A$100,$A15)</f>
        <v>2205.0041310000001</v>
      </c>
      <c r="P15" s="33">
        <f>SUMIFS('DATA 2'!P$68:P$100,'DATA 2'!$A$68:$A$100,$A15)</f>
        <v>2148.9249530000002</v>
      </c>
      <c r="Q15" s="33">
        <f>SUMIFS('DATA 2'!Q$68:Q$100,'DATA 2'!$A$68:$A$100,$A15)</f>
        <v>2101.5177090000002</v>
      </c>
      <c r="R15" s="33">
        <f>SUMIFS('DATA 2'!R$68:R$100,'DATA 2'!$A$68:$A$100,$A15)</f>
        <v>2050.5033790000002</v>
      </c>
      <c r="S15" s="33">
        <f>SUMIFS('DATA 2'!S$68:S$100,'DATA 2'!$A$68:$A$100,$A15)</f>
        <v>1992.0605029999999</v>
      </c>
      <c r="T15" s="33">
        <f>SUMIFS('DATA 2'!T$68:T$100,'DATA 2'!$A$68:$A$100,$A15)</f>
        <v>1925.21533</v>
      </c>
      <c r="U15" s="33">
        <f>SUMIFS('DATA 2'!U$68:U$100,'DATA 2'!$A$68:$A$100,$A15)</f>
        <v>1888.849561</v>
      </c>
      <c r="V15" s="33">
        <f>SUMIFS('DATA 2'!V$68:V$100,'DATA 2'!$A$68:$A$100,$A15)</f>
        <v>1867.009978</v>
      </c>
      <c r="W15" s="33">
        <f>SUMIFS('DATA 2'!W$68:W$100,'DATA 2'!$A$68:$A$100,$A15)</f>
        <v>1854.1301900000001</v>
      </c>
      <c r="X15" s="33">
        <f>SUMIFS('DATA 2'!X$68:X$100,'DATA 2'!$A$68:$A$100,$A15)</f>
        <v>1847.3600819999999</v>
      </c>
      <c r="Y15" s="33">
        <f>SUMIFS('DATA 2'!Y$68:Y$100,'DATA 2'!$A$68:$A$100,$A15)</f>
        <v>1844.4699869999999</v>
      </c>
      <c r="Z15" s="33">
        <f>SUMIFS('DATA 2'!Z$68:Z$100,'DATA 2'!$A$68:$A$100,$A15)</f>
        <v>1843.5038999999999</v>
      </c>
      <c r="AA15" s="33">
        <f>SUMIFS('DATA 2'!AA$68:AA$100,'DATA 2'!$A$68:$A$100,$A15)</f>
        <v>1842.752391</v>
      </c>
      <c r="AB15" s="33">
        <f>SUMIFS('DATA 2'!AB$68:AB$100,'DATA 2'!$A$68:$A$100,$A15)</f>
        <v>1840.750528</v>
      </c>
      <c r="AC15" s="33">
        <f>SUMIFS('DATA 2'!AC$68:AC$100,'DATA 2'!$A$68:$A$100,$A15)</f>
        <v>1836.2625989999999</v>
      </c>
      <c r="AD15" s="33">
        <f>SUMIFS('DATA 2'!AD$68:AD$100,'DATA 2'!$A$68:$A$100,$A15)</f>
        <v>1828.2609110000001</v>
      </c>
      <c r="AE15" s="33">
        <f>SUMIFS('DATA 2'!AE$68:AE$100,'DATA 2'!$A$68:$A$100,$A15)</f>
        <v>1861.078718</v>
      </c>
      <c r="AF15" s="33">
        <f>SUMIFS('DATA 2'!AF$68:AF$100,'DATA 2'!$A$68:$A$100,$A15)</f>
        <v>1896.382719</v>
      </c>
      <c r="AG15" s="33">
        <f>SUMIFS('DATA 2'!AG$68:AG$100,'DATA 2'!$A$68:$A$100,$A15)</f>
        <v>1926.0201440000001</v>
      </c>
      <c r="AH15" s="33">
        <f>SUMIFS('DATA 2'!AH$68:AH$100,'DATA 2'!$A$68:$A$100,$A15)</f>
        <v>1950.1256619999999</v>
      </c>
      <c r="AI15" s="33">
        <f>SUMIFS('DATA 2'!AI$68:AI$100,'DATA 2'!$A$68:$A$100,$A15)</f>
        <v>1970.2111620000001</v>
      </c>
      <c r="AJ15" s="33">
        <f>SUMIFS('DATA 2'!AJ$68:AJ$100,'DATA 2'!$A$68:$A$100,$A15)</f>
        <v>1987.552424</v>
      </c>
      <c r="AK15" s="33">
        <f>SUMIFS('DATA 2'!AK$68:AK$100,'DATA 2'!$A$68:$A$100,$A15)</f>
        <v>2003.0100870000001</v>
      </c>
      <c r="AL15" s="33">
        <f>SUMIFS('DATA 2'!AL$68:AL$100,'DATA 2'!$A$68:$A$100,$A15)</f>
        <v>2017.1479099999999</v>
      </c>
      <c r="AM15" s="33">
        <f>SUMIFS('DATA 2'!AM$68:AM$100,'DATA 2'!$A$68:$A$100,$A15)</f>
        <v>2030.3561549999999</v>
      </c>
      <c r="AN15" s="33">
        <f>SUMIFS('DATA 2'!AN$68:AN$100,'DATA 2'!$A$68:$A$100,$A15)</f>
        <v>2042.9338379999999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2829.9157500000001</v>
      </c>
      <c r="E16" s="33">
        <f>SUMIFS('DATA 2'!E$68:E$100,'DATA 2'!$A$68:$A$100,$A16)</f>
        <v>2763.7462249999999</v>
      </c>
      <c r="F16" s="33">
        <f>SUMIFS('DATA 2'!F$68:F$100,'DATA 2'!$A$68:$A$100,$A16)</f>
        <v>2655.3754709999998</v>
      </c>
      <c r="G16" s="33">
        <f>SUMIFS('DATA 2'!G$68:G$100,'DATA 2'!$A$68:$A$100,$A16)</f>
        <v>2521.272594</v>
      </c>
      <c r="H16" s="33">
        <f>SUMIFS('DATA 2'!H$68:H$100,'DATA 2'!$A$68:$A$100,$A16)</f>
        <v>2571.4255020000001</v>
      </c>
      <c r="I16" s="33">
        <f>SUMIFS('DATA 2'!I$68:I$100,'DATA 2'!$A$68:$A$100,$A16)</f>
        <v>2624.076826</v>
      </c>
      <c r="J16" s="33">
        <f>SUMIFS('DATA 2'!J$68:J$100,'DATA 2'!$A$68:$A$100,$A16)</f>
        <v>2648.853392</v>
      </c>
      <c r="K16" s="33">
        <f>SUMIFS('DATA 2'!K$68:K$100,'DATA 2'!$A$68:$A$100,$A16)</f>
        <v>2650.916142</v>
      </c>
      <c r="L16" s="33">
        <f>SUMIFS('DATA 2'!L$68:L$100,'DATA 2'!$A$68:$A$100,$A16)</f>
        <v>2636.7351680000002</v>
      </c>
      <c r="M16" s="33">
        <f>SUMIFS('DATA 2'!M$68:M$100,'DATA 2'!$A$68:$A$100,$A16)</f>
        <v>2607.5284579999998</v>
      </c>
      <c r="N16" s="33">
        <f>SUMIFS('DATA 2'!N$68:N$100,'DATA 2'!$A$68:$A$100,$A16)</f>
        <v>2559.3311589999998</v>
      </c>
      <c r="O16" s="33">
        <f>SUMIFS('DATA 2'!O$68:O$100,'DATA 2'!$A$68:$A$100,$A16)</f>
        <v>2483.794805</v>
      </c>
      <c r="P16" s="33">
        <f>SUMIFS('DATA 2'!P$68:P$100,'DATA 2'!$A$68:$A$100,$A16)</f>
        <v>2374.3131060000001</v>
      </c>
      <c r="Q16" s="33">
        <f>SUMIFS('DATA 2'!Q$68:Q$100,'DATA 2'!$A$68:$A$100,$A16)</f>
        <v>2250.1205140000002</v>
      </c>
      <c r="R16" s="33">
        <f>SUMIFS('DATA 2'!R$68:R$100,'DATA 2'!$A$68:$A$100,$A16)</f>
        <v>2116.7664690000001</v>
      </c>
      <c r="S16" s="33">
        <f>SUMIFS('DATA 2'!S$68:S$100,'DATA 2'!$A$68:$A$100,$A16)</f>
        <v>1976.762567</v>
      </c>
      <c r="T16" s="33">
        <f>SUMIFS('DATA 2'!T$68:T$100,'DATA 2'!$A$68:$A$100,$A16)</f>
        <v>1832.1456639999999</v>
      </c>
      <c r="U16" s="33">
        <f>SUMIFS('DATA 2'!U$68:U$100,'DATA 2'!$A$68:$A$100,$A16)</f>
        <v>1739.7027599999999</v>
      </c>
      <c r="V16" s="33">
        <f>SUMIFS('DATA 2'!V$68:V$100,'DATA 2'!$A$68:$A$100,$A16)</f>
        <v>1668.037767</v>
      </c>
      <c r="W16" s="33">
        <f>SUMIFS('DATA 2'!W$68:W$100,'DATA 2'!$A$68:$A$100,$A16)</f>
        <v>1606.8624950000001</v>
      </c>
      <c r="X16" s="33">
        <f>SUMIFS('DATA 2'!X$68:X$100,'DATA 2'!$A$68:$A$100,$A16)</f>
        <v>1551.9750750000001</v>
      </c>
      <c r="Y16" s="33">
        <f>SUMIFS('DATA 2'!Y$68:Y$100,'DATA 2'!$A$68:$A$100,$A16)</f>
        <v>1500.8734199999999</v>
      </c>
      <c r="Z16" s="33">
        <f>SUMIFS('DATA 2'!Z$68:Z$100,'DATA 2'!$A$68:$A$100,$A16)</f>
        <v>1451.748781</v>
      </c>
      <c r="AA16" s="33">
        <f>SUMIFS('DATA 2'!AA$68:AA$100,'DATA 2'!$A$68:$A$100,$A16)</f>
        <v>1403.2421810000001</v>
      </c>
      <c r="AB16" s="33">
        <f>SUMIFS('DATA 2'!AB$68:AB$100,'DATA 2'!$A$68:$A$100,$A16)</f>
        <v>1354.3557920000001</v>
      </c>
      <c r="AC16" s="33">
        <f>SUMIFS('DATA 2'!AC$68:AC$100,'DATA 2'!$A$68:$A$100,$A16)</f>
        <v>1304.3932070000001</v>
      </c>
      <c r="AD16" s="33">
        <f>SUMIFS('DATA 2'!AD$68:AD$100,'DATA 2'!$A$68:$A$100,$A16)</f>
        <v>1252.9089469999999</v>
      </c>
      <c r="AE16" s="33">
        <f>SUMIFS('DATA 2'!AE$68:AE$100,'DATA 2'!$A$68:$A$100,$A16)</f>
        <v>983.0168003</v>
      </c>
      <c r="AF16" s="33">
        <f>SUMIFS('DATA 2'!AF$68:AF$100,'DATA 2'!$A$68:$A$100,$A16)</f>
        <v>709.65119149999998</v>
      </c>
      <c r="AG16" s="33">
        <f>SUMIFS('DATA 2'!AG$68:AG$100,'DATA 2'!$A$68:$A$100,$A16)</f>
        <v>492.04610129999998</v>
      </c>
      <c r="AH16" s="33">
        <f>SUMIFS('DATA 2'!AH$68:AH$100,'DATA 2'!$A$68:$A$100,$A16)</f>
        <v>332.54723189999999</v>
      </c>
      <c r="AI16" s="33">
        <f>SUMIFS('DATA 2'!AI$68:AI$100,'DATA 2'!$A$68:$A$100,$A16)</f>
        <v>220.31949299999999</v>
      </c>
      <c r="AJ16" s="33">
        <f>SUMIFS('DATA 2'!AJ$68:AJ$100,'DATA 2'!$A$68:$A$100,$A16)</f>
        <v>143.46869469999999</v>
      </c>
      <c r="AK16" s="33">
        <f>SUMIFS('DATA 2'!AK$68:AK$100,'DATA 2'!$A$68:$A$100,$A16)</f>
        <v>91.979495990000004</v>
      </c>
      <c r="AL16" s="33">
        <f>SUMIFS('DATA 2'!AL$68:AL$100,'DATA 2'!$A$68:$A$100,$A16)</f>
        <v>58.14112738</v>
      </c>
      <c r="AM16" s="33">
        <f>SUMIFS('DATA 2'!AM$68:AM$100,'DATA 2'!$A$68:$A$100,$A16)</f>
        <v>36.29277622</v>
      </c>
      <c r="AN16" s="33">
        <f>SUMIFS('DATA 2'!AN$68:AN$100,'DATA 2'!$A$68:$A$100,$A16)</f>
        <v>22.41517082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12496.61493</v>
      </c>
      <c r="E17" s="33">
        <f>SUMIFS('DATA 2'!E$68:E$100,'DATA 2'!$A$68:$A$100,$A17)</f>
        <v>12999.73329</v>
      </c>
      <c r="F17" s="33">
        <f>SUMIFS('DATA 2'!F$68:F$100,'DATA 2'!$A$68:$A$100,$A17)</f>
        <v>13344.69636</v>
      </c>
      <c r="G17" s="33">
        <f>SUMIFS('DATA 2'!G$68:G$100,'DATA 2'!$A$68:$A$100,$A17)</f>
        <v>13587.15281</v>
      </c>
      <c r="H17" s="33">
        <f>SUMIFS('DATA 2'!H$68:H$100,'DATA 2'!$A$68:$A$100,$A17)</f>
        <v>15002.041789999999</v>
      </c>
      <c r="I17" s="33">
        <f>SUMIFS('DATA 2'!I$68:I$100,'DATA 2'!$A$68:$A$100,$A17)</f>
        <v>16095.73962</v>
      </c>
      <c r="J17" s="33">
        <f>SUMIFS('DATA 2'!J$68:J$100,'DATA 2'!$A$68:$A$100,$A17)</f>
        <v>17061.486369999999</v>
      </c>
      <c r="K17" s="33">
        <f>SUMIFS('DATA 2'!K$68:K$100,'DATA 2'!$A$68:$A$100,$A17)</f>
        <v>17996.320100000001</v>
      </c>
      <c r="L17" s="33">
        <f>SUMIFS('DATA 2'!L$68:L$100,'DATA 2'!$A$68:$A$100,$A17)</f>
        <v>18924.98201</v>
      </c>
      <c r="M17" s="33">
        <f>SUMIFS('DATA 2'!M$68:M$100,'DATA 2'!$A$68:$A$100,$A17)</f>
        <v>19821.6708</v>
      </c>
      <c r="N17" s="33">
        <f>SUMIFS('DATA 2'!N$68:N$100,'DATA 2'!$A$68:$A$100,$A17)</f>
        <v>20617.062310000001</v>
      </c>
      <c r="O17" s="33">
        <f>SUMIFS('DATA 2'!O$68:O$100,'DATA 2'!$A$68:$A$100,$A17)</f>
        <v>21194.48718</v>
      </c>
      <c r="P17" s="33">
        <f>SUMIFS('DATA 2'!P$68:P$100,'DATA 2'!$A$68:$A$100,$A17)</f>
        <v>26656.194759999998</v>
      </c>
      <c r="Q17" s="33">
        <f>SUMIFS('DATA 2'!Q$68:Q$100,'DATA 2'!$A$68:$A$100,$A17)</f>
        <v>33602.522649999999</v>
      </c>
      <c r="R17" s="33">
        <f>SUMIFS('DATA 2'!R$68:R$100,'DATA 2'!$A$68:$A$100,$A17)</f>
        <v>42384.260820000003</v>
      </c>
      <c r="S17" s="33">
        <f>SUMIFS('DATA 2'!S$68:S$100,'DATA 2'!$A$68:$A$100,$A17)</f>
        <v>53442.922890000002</v>
      </c>
      <c r="T17" s="33">
        <f>SUMIFS('DATA 2'!T$68:T$100,'DATA 2'!$A$68:$A$100,$A17)</f>
        <v>67312.533119999905</v>
      </c>
      <c r="U17" s="33">
        <f>SUMIFS('DATA 2'!U$68:U$100,'DATA 2'!$A$68:$A$100,$A17)</f>
        <v>63377.64314</v>
      </c>
      <c r="V17" s="33">
        <f>SUMIFS('DATA 2'!V$68:V$100,'DATA 2'!$A$68:$A$100,$A17)</f>
        <v>59562.308649999999</v>
      </c>
      <c r="W17" s="33">
        <f>SUMIFS('DATA 2'!W$68:W$100,'DATA 2'!$A$68:$A$100,$A17)</f>
        <v>55878.6368</v>
      </c>
      <c r="X17" s="33">
        <f>SUMIFS('DATA 2'!X$68:X$100,'DATA 2'!$A$68:$A$100,$A17)</f>
        <v>52298.720699999998</v>
      </c>
      <c r="Y17" s="33">
        <f>SUMIFS('DATA 2'!Y$68:Y$100,'DATA 2'!$A$68:$A$100,$A17)</f>
        <v>48794.264089999997</v>
      </c>
      <c r="Z17" s="33">
        <f>SUMIFS('DATA 2'!Z$68:Z$100,'DATA 2'!$A$68:$A$100,$A17)</f>
        <v>45348.301070000001</v>
      </c>
      <c r="AA17" s="33">
        <f>SUMIFS('DATA 2'!AA$68:AA$100,'DATA 2'!$A$68:$A$100,$A17)</f>
        <v>41956.399380000003</v>
      </c>
      <c r="AB17" s="33">
        <f>SUMIFS('DATA 2'!AB$68:AB$100,'DATA 2'!$A$68:$A$100,$A17)</f>
        <v>38624.339370000002</v>
      </c>
      <c r="AC17" s="33">
        <f>SUMIFS('DATA 2'!AC$68:AC$100,'DATA 2'!$A$68:$A$100,$A17)</f>
        <v>35365.018300000003</v>
      </c>
      <c r="AD17" s="33">
        <f>SUMIFS('DATA 2'!AD$68:AD$100,'DATA 2'!$A$68:$A$100,$A17)</f>
        <v>32195.571650000002</v>
      </c>
      <c r="AE17" s="33">
        <f>SUMIFS('DATA 2'!AE$68:AE$100,'DATA 2'!$A$68:$A$100,$A17)</f>
        <v>35908.826489999999</v>
      </c>
      <c r="AF17" s="33">
        <f>SUMIFS('DATA 2'!AF$68:AF$100,'DATA 2'!$A$68:$A$100,$A17)</f>
        <v>39699.427580000003</v>
      </c>
      <c r="AG17" s="33">
        <f>SUMIFS('DATA 2'!AG$68:AG$100,'DATA 2'!$A$68:$A$100,$A17)</f>
        <v>43680.932370000002</v>
      </c>
      <c r="AH17" s="33">
        <f>SUMIFS('DATA 2'!AH$68:AH$100,'DATA 2'!$A$68:$A$100,$A17)</f>
        <v>47938.036650000002</v>
      </c>
      <c r="AI17" s="33">
        <f>SUMIFS('DATA 2'!AI$68:AI$100,'DATA 2'!$A$68:$A$100,$A17)</f>
        <v>52539.590329999999</v>
      </c>
      <c r="AJ17" s="33">
        <f>SUMIFS('DATA 2'!AJ$68:AJ$100,'DATA 2'!$A$68:$A$100,$A17)</f>
        <v>57545.817040000002</v>
      </c>
      <c r="AK17" s="33">
        <f>SUMIFS('DATA 2'!AK$68:AK$100,'DATA 2'!$A$68:$A$100,$A17)</f>
        <v>63014.026080000003</v>
      </c>
      <c r="AL17" s="33">
        <f>SUMIFS('DATA 2'!AL$68:AL$100,'DATA 2'!$A$68:$A$100,$A17)</f>
        <v>69002.355200000005</v>
      </c>
      <c r="AM17" s="33">
        <f>SUMIFS('DATA 2'!AM$68:AM$100,'DATA 2'!$A$68:$A$100,$A17)</f>
        <v>75572.112299999906</v>
      </c>
      <c r="AN17" s="33">
        <f>SUMIFS('DATA 2'!AN$68:AN$100,'DATA 2'!$A$68:$A$100,$A17)</f>
        <v>82789.449649999995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530.07774099999995</v>
      </c>
      <c r="E18" s="33">
        <f>SUMIFS('DATA 2'!E$68:E$100,'DATA 2'!$A$68:$A$100,$A18)</f>
        <v>605.27042889999996</v>
      </c>
      <c r="F18" s="33">
        <f>SUMIFS('DATA 2'!F$68:F$100,'DATA 2'!$A$68:$A$100,$A18)</f>
        <v>693.74682429999996</v>
      </c>
      <c r="G18" s="33">
        <f>SUMIFS('DATA 2'!G$68:G$100,'DATA 2'!$A$68:$A$100,$A18)</f>
        <v>794.7477619</v>
      </c>
      <c r="H18" s="33">
        <f>SUMIFS('DATA 2'!H$68:H$100,'DATA 2'!$A$68:$A$100,$A18)</f>
        <v>633.33867720000001</v>
      </c>
      <c r="I18" s="33">
        <f>SUMIFS('DATA 2'!I$68:I$100,'DATA 2'!$A$68:$A$100,$A18)</f>
        <v>431.37449839999999</v>
      </c>
      <c r="J18" s="33">
        <f>SUMIFS('DATA 2'!J$68:J$100,'DATA 2'!$A$68:$A$100,$A18)</f>
        <v>272.50378810000001</v>
      </c>
      <c r="K18" s="33">
        <f>SUMIFS('DATA 2'!K$68:K$100,'DATA 2'!$A$68:$A$100,$A18)</f>
        <v>164.6283918</v>
      </c>
      <c r="L18" s="33">
        <f>SUMIFS('DATA 2'!L$68:L$100,'DATA 2'!$A$68:$A$100,$A18)</f>
        <v>96.203762670000003</v>
      </c>
      <c r="M18" s="33">
        <f>SUMIFS('DATA 2'!M$68:M$100,'DATA 2'!$A$68:$A$100,$A18)</f>
        <v>54.56772496</v>
      </c>
      <c r="N18" s="33">
        <f>SUMIFS('DATA 2'!N$68:N$100,'DATA 2'!$A$68:$A$100,$A18)</f>
        <v>30.036909640000001</v>
      </c>
      <c r="O18" s="33">
        <f>SUMIFS('DATA 2'!O$68:O$100,'DATA 2'!$A$68:$A$100,$A18)</f>
        <v>16.00969383</v>
      </c>
      <c r="P18" s="33">
        <f>SUMIFS('DATA 2'!P$68:P$100,'DATA 2'!$A$68:$A$100,$A18)</f>
        <v>11.303658329999999</v>
      </c>
      <c r="Q18" s="33">
        <f>SUMIFS('DATA 2'!Q$68:Q$100,'DATA 2'!$A$68:$A$100,$A18)</f>
        <v>8.715278713</v>
      </c>
      <c r="R18" s="33">
        <f>SUMIFS('DATA 2'!R$68:R$100,'DATA 2'!$A$68:$A$100,$A18)</f>
        <v>6.8738458759999999</v>
      </c>
      <c r="S18" s="33">
        <f>SUMIFS('DATA 2'!S$68:S$100,'DATA 2'!$A$68:$A$100,$A18)</f>
        <v>5.436580513</v>
      </c>
      <c r="T18" s="33">
        <f>SUMIFS('DATA 2'!T$68:T$100,'DATA 2'!$A$68:$A$100,$A18)</f>
        <v>4.2852362949999998</v>
      </c>
      <c r="U18" s="33">
        <f>SUMIFS('DATA 2'!U$68:U$100,'DATA 2'!$A$68:$A$100,$A18)</f>
        <v>3.8459674920000002</v>
      </c>
      <c r="V18" s="33">
        <f>SUMIFS('DATA 2'!V$68:V$100,'DATA 2'!$A$68:$A$100,$A18)</f>
        <v>3.6271445010000001</v>
      </c>
      <c r="W18" s="33">
        <f>SUMIFS('DATA 2'!W$68:W$100,'DATA 2'!$A$68:$A$100,$A18)</f>
        <v>3.498986774</v>
      </c>
      <c r="X18" s="33">
        <f>SUMIFS('DATA 2'!X$68:X$100,'DATA 2'!$A$68:$A$100,$A18)</f>
        <v>3.4226610229999999</v>
      </c>
      <c r="Y18" s="33">
        <f>SUMIFS('DATA 2'!Y$68:Y$100,'DATA 2'!$A$68:$A$100,$A18)</f>
        <v>3.3836372749999999</v>
      </c>
      <c r="Z18" s="33">
        <f>SUMIFS('DATA 2'!Z$68:Z$100,'DATA 2'!$A$68:$A$100,$A18)</f>
        <v>3.3749647970000001</v>
      </c>
      <c r="AA18" s="33">
        <f>SUMIFS('DATA 2'!AA$68:AA$100,'DATA 2'!$A$68:$A$100,$A18)</f>
        <v>3.392636145</v>
      </c>
      <c r="AB18" s="33">
        <f>SUMIFS('DATA 2'!AB$68:AB$100,'DATA 2'!$A$68:$A$100,$A18)</f>
        <v>3.4341421649999999</v>
      </c>
      <c r="AC18" s="33">
        <f>SUMIFS('DATA 2'!AC$68:AC$100,'DATA 2'!$A$68:$A$100,$A18)</f>
        <v>3.4979251809999998</v>
      </c>
      <c r="AD18" s="33">
        <f>SUMIFS('DATA 2'!AD$68:AD$100,'DATA 2'!$A$68:$A$100,$A18)</f>
        <v>3.5831150919999999</v>
      </c>
      <c r="AE18" s="33">
        <f>SUMIFS('DATA 2'!AE$68:AE$100,'DATA 2'!$A$68:$A$100,$A18)</f>
        <v>3.6738317409999999</v>
      </c>
      <c r="AF18" s="33">
        <f>SUMIFS('DATA 2'!AF$68:AF$100,'DATA 2'!$A$68:$A$100,$A18)</f>
        <v>3.7585904509999999</v>
      </c>
      <c r="AG18" s="33">
        <f>SUMIFS('DATA 2'!AG$68:AG$100,'DATA 2'!$A$68:$A$100,$A18)</f>
        <v>3.8433968510000001</v>
      </c>
      <c r="AH18" s="33">
        <f>SUMIFS('DATA 2'!AH$68:AH$100,'DATA 2'!$A$68:$A$100,$A18)</f>
        <v>3.9359976219999999</v>
      </c>
      <c r="AI18" s="33">
        <f>SUMIFS('DATA 2'!AI$68:AI$100,'DATA 2'!$A$68:$A$100,$A18)</f>
        <v>4.0425301259999999</v>
      </c>
      <c r="AJ18" s="33">
        <f>SUMIFS('DATA 2'!AJ$68:AJ$100,'DATA 2'!$A$68:$A$100,$A18)</f>
        <v>4.1675861159999998</v>
      </c>
      <c r="AK18" s="33">
        <f>SUMIFS('DATA 2'!AK$68:AK$100,'DATA 2'!$A$68:$A$100,$A18)</f>
        <v>4.314902322</v>
      </c>
      <c r="AL18" s="33">
        <f>SUMIFS('DATA 2'!AL$68:AL$100,'DATA 2'!$A$68:$A$100,$A18)</f>
        <v>4.4879560769999998</v>
      </c>
      <c r="AM18" s="33">
        <f>SUMIFS('DATA 2'!AM$68:AM$100,'DATA 2'!$A$68:$A$100,$A18)</f>
        <v>4.6903751949999997</v>
      </c>
      <c r="AN18" s="33">
        <f>SUMIFS('DATA 2'!AN$68:AN$100,'DATA 2'!$A$68:$A$100,$A18)</f>
        <v>4.9262243210000003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5856.3210660000004</v>
      </c>
      <c r="E19" s="33">
        <f>SUMIFS('DATA 2'!E$68:E$100,'DATA 2'!$A$68:$A$100,$A19)</f>
        <v>5559.0779220000004</v>
      </c>
      <c r="F19" s="33">
        <f>SUMIFS('DATA 2'!F$68:F$100,'DATA 2'!$A$68:$A$100,$A19)</f>
        <v>5178.8186390000001</v>
      </c>
      <c r="G19" s="33">
        <f>SUMIFS('DATA 2'!G$68:G$100,'DATA 2'!$A$68:$A$100,$A19)</f>
        <v>4760.2231080000001</v>
      </c>
      <c r="H19" s="33">
        <f>SUMIFS('DATA 2'!H$68:H$100,'DATA 2'!$A$68:$A$100,$A19)</f>
        <v>2806.0813509999998</v>
      </c>
      <c r="I19" s="33">
        <f>SUMIFS('DATA 2'!I$68:I$100,'DATA 2'!$A$68:$A$100,$A19)</f>
        <v>1365.330972</v>
      </c>
      <c r="J19" s="33">
        <f>SUMIFS('DATA 2'!J$68:J$100,'DATA 2'!$A$68:$A$100,$A19)</f>
        <v>604.58336559999998</v>
      </c>
      <c r="K19" s="33">
        <f>SUMIFS('DATA 2'!K$68:K$100,'DATA 2'!$A$68:$A$100,$A19)</f>
        <v>252.85288539999999</v>
      </c>
      <c r="L19" s="33">
        <f>SUMIFS('DATA 2'!L$68:L$100,'DATA 2'!$A$68:$A$100,$A19)</f>
        <v>101.63667580000001</v>
      </c>
      <c r="M19" s="33">
        <f>SUMIFS('DATA 2'!M$68:M$100,'DATA 2'!$A$68:$A$100,$A19)</f>
        <v>39.839879500000002</v>
      </c>
      <c r="N19" s="33">
        <f>SUMIFS('DATA 2'!N$68:N$100,'DATA 2'!$A$68:$A$100,$A19)</f>
        <v>15.56802061</v>
      </c>
      <c r="O19" s="33">
        <f>SUMIFS('DATA 2'!O$68:O$100,'DATA 2'!$A$68:$A$100,$A19)</f>
        <v>6.2980103879999998</v>
      </c>
      <c r="P19" s="33">
        <f>SUMIFS('DATA 2'!P$68:P$100,'DATA 2'!$A$68:$A$100,$A19)</f>
        <v>3.892147391</v>
      </c>
      <c r="Q19" s="33">
        <f>SUMIFS('DATA 2'!Q$68:Q$100,'DATA 2'!$A$68:$A$100,$A19)</f>
        <v>2.7566024069999999</v>
      </c>
      <c r="R19" s="33">
        <f>SUMIFS('DATA 2'!R$68:R$100,'DATA 2'!$A$68:$A$100,$A19)</f>
        <v>2.0326459529999998</v>
      </c>
      <c r="S19" s="33">
        <f>SUMIFS('DATA 2'!S$68:S$100,'DATA 2'!$A$68:$A$100,$A19)</f>
        <v>1.515905284</v>
      </c>
      <c r="T19" s="33">
        <f>SUMIFS('DATA 2'!T$68:T$100,'DATA 2'!$A$68:$A$100,$A19)</f>
        <v>1.1334412629999999</v>
      </c>
      <c r="U19" s="33">
        <f>SUMIFS('DATA 2'!U$68:U$100,'DATA 2'!$A$68:$A$100,$A19)</f>
        <v>0.85864120050000003</v>
      </c>
      <c r="V19" s="33">
        <f>SUMIFS('DATA 2'!V$68:V$100,'DATA 2'!$A$68:$A$100,$A19)</f>
        <v>0.65522758079999999</v>
      </c>
      <c r="W19" s="33">
        <f>SUMIFS('DATA 2'!W$68:W$100,'DATA 2'!$A$68:$A$100,$A19)</f>
        <v>0.50263075930000001</v>
      </c>
      <c r="X19" s="33">
        <f>SUMIFS('DATA 2'!X$68:X$100,'DATA 2'!$A$68:$A$100,$A19)</f>
        <v>0.38720000719999997</v>
      </c>
      <c r="Y19" s="33">
        <f>SUMIFS('DATA 2'!Y$68:Y$100,'DATA 2'!$A$68:$A$100,$A19)</f>
        <v>0.29930202179999998</v>
      </c>
      <c r="Z19" s="33">
        <f>SUMIFS('DATA 2'!Z$68:Z$100,'DATA 2'!$A$68:$A$100,$A19)</f>
        <v>0.2319941569</v>
      </c>
      <c r="AA19" s="33">
        <f>SUMIFS('DATA 2'!AA$68:AA$100,'DATA 2'!$A$68:$A$100,$A19)</f>
        <v>0.18021212189999999</v>
      </c>
      <c r="AB19" s="33">
        <f>SUMIFS('DATA 2'!AB$68:AB$100,'DATA 2'!$A$68:$A$100,$A19)</f>
        <v>0.14022248279999999</v>
      </c>
      <c r="AC19" s="33">
        <f>SUMIFS('DATA 2'!AC$68:AC$100,'DATA 2'!$A$68:$A$100,$A19)</f>
        <v>0.10924526480000001</v>
      </c>
      <c r="AD19" s="33">
        <f>SUMIFS('DATA 2'!AD$68:AD$100,'DATA 2'!$A$68:$A$100,$A19)</f>
        <v>8.5191518100000002E-2</v>
      </c>
      <c r="AE19" s="33">
        <f>SUMIFS('DATA 2'!AE$68:AE$100,'DATA 2'!$A$68:$A$100,$A19)</f>
        <v>6.7465505499999995E-2</v>
      </c>
      <c r="AF19" s="33">
        <f>SUMIFS('DATA 2'!AF$68:AF$100,'DATA 2'!$A$68:$A$100,$A19)</f>
        <v>5.3565440399999997E-2</v>
      </c>
      <c r="AG19" s="33">
        <f>SUMIFS('DATA 2'!AG$68:AG$100,'DATA 2'!$A$68:$A$100,$A19)</f>
        <v>4.2527599800000003E-2</v>
      </c>
      <c r="AH19" s="33">
        <f>SUMIFS('DATA 2'!AH$68:AH$100,'DATA 2'!$A$68:$A$100,$A19)</f>
        <v>3.3768188900000003E-2</v>
      </c>
      <c r="AI19" s="33">
        <f>SUMIFS('DATA 2'!AI$68:AI$100,'DATA 2'!$A$68:$A$100,$A19)</f>
        <v>2.6831505499999998E-2</v>
      </c>
      <c r="AJ19" s="33">
        <f>SUMIFS('DATA 2'!AJ$68:AJ$100,'DATA 2'!$A$68:$A$100,$A19)</f>
        <v>2.1344666200000001E-2</v>
      </c>
      <c r="AK19" s="33">
        <f>SUMIFS('DATA 2'!AK$68:AK$100,'DATA 2'!$A$68:$A$100,$A19)</f>
        <v>1.7005309699999999E-2</v>
      </c>
      <c r="AL19" s="33">
        <f>SUMIFS('DATA 2'!AL$68:AL$100,'DATA 2'!$A$68:$A$100,$A19)</f>
        <v>1.35716017E-2</v>
      </c>
      <c r="AM19" s="33">
        <f>SUMIFS('DATA 2'!AM$68:AM$100,'DATA 2'!$A$68:$A$100,$A19)</f>
        <v>1.08518852E-2</v>
      </c>
      <c r="AN19" s="33">
        <f>SUMIFS('DATA 2'!AN$68:AN$100,'DATA 2'!$A$68:$A$100,$A19)</f>
        <v>8.6950275899999995E-3</v>
      </c>
    </row>
    <row r="20" spans="1:44" x14ac:dyDescent="0.25">
      <c r="A20" s="35" t="s">
        <v>458</v>
      </c>
      <c r="C20" s="33">
        <f>SUM(C2:C7)</f>
        <v>3459303.525200163</v>
      </c>
      <c r="D20" s="33">
        <f t="shared" ref="D20:AN20" si="1">SUM(D2:D7)</f>
        <v>3559801.8233079375</v>
      </c>
      <c r="E20" s="33">
        <f t="shared" si="1"/>
        <v>3661504.4665044807</v>
      </c>
      <c r="F20" s="33">
        <f t="shared" si="1"/>
        <v>3764378.5747756399</v>
      </c>
      <c r="G20" s="33">
        <f t="shared" si="1"/>
        <v>3869828.14907511</v>
      </c>
      <c r="H20" s="33">
        <f t="shared" si="1"/>
        <v>3979502.0219131801</v>
      </c>
      <c r="I20" s="33">
        <f t="shared" si="1"/>
        <v>4092243.6978210402</v>
      </c>
      <c r="J20" s="33">
        <f t="shared" si="1"/>
        <v>4208194.8155803299</v>
      </c>
      <c r="K20" s="33">
        <f t="shared" si="1"/>
        <v>4327664.2550683497</v>
      </c>
      <c r="L20" s="33">
        <f t="shared" si="1"/>
        <v>4451199.3545786794</v>
      </c>
      <c r="M20" s="33">
        <f t="shared" si="1"/>
        <v>4579549.015398711</v>
      </c>
      <c r="N20" s="33">
        <f t="shared" si="1"/>
        <v>4713731.6921712002</v>
      </c>
      <c r="O20" s="33">
        <f t="shared" si="1"/>
        <v>4855206.9408276472</v>
      </c>
      <c r="P20" s="33">
        <f t="shared" si="1"/>
        <v>4998183.2398469811</v>
      </c>
      <c r="Q20" s="33">
        <f t="shared" si="1"/>
        <v>5147055.1194720492</v>
      </c>
      <c r="R20" s="33">
        <f t="shared" si="1"/>
        <v>5302155.1409411188</v>
      </c>
      <c r="S20" s="33">
        <f t="shared" si="1"/>
        <v>5464053.2705747178</v>
      </c>
      <c r="T20" s="33">
        <f t="shared" si="1"/>
        <v>5633464.9225358684</v>
      </c>
      <c r="U20" s="33">
        <f t="shared" si="1"/>
        <v>5789977.2879655026</v>
      </c>
      <c r="V20" s="33">
        <f t="shared" si="1"/>
        <v>5951598.0383462822</v>
      </c>
      <c r="W20" s="33">
        <f t="shared" si="1"/>
        <v>6118859.4922762131</v>
      </c>
      <c r="X20" s="33">
        <f t="shared" si="1"/>
        <v>6292053.3709061909</v>
      </c>
      <c r="Y20" s="33">
        <f t="shared" si="1"/>
        <v>6471389.2359547168</v>
      </c>
      <c r="Z20" s="33">
        <f t="shared" si="1"/>
        <v>6657060.093875654</v>
      </c>
      <c r="AA20" s="33">
        <f t="shared" si="1"/>
        <v>6849269.0275208168</v>
      </c>
      <c r="AB20" s="33">
        <f t="shared" si="1"/>
        <v>7048242.9463501973</v>
      </c>
      <c r="AC20" s="33">
        <f t="shared" si="1"/>
        <v>7254243.0821590154</v>
      </c>
      <c r="AD20" s="33">
        <f t="shared" si="1"/>
        <v>7467575.4352724403</v>
      </c>
      <c r="AE20" s="33">
        <f t="shared" si="1"/>
        <v>7673446.1478889259</v>
      </c>
      <c r="AF20" s="33">
        <f t="shared" si="1"/>
        <v>7880844.9671937022</v>
      </c>
      <c r="AG20" s="33">
        <f t="shared" si="1"/>
        <v>8090743.3098678105</v>
      </c>
      <c r="AH20" s="33">
        <f t="shared" si="1"/>
        <v>8303645.4286313411</v>
      </c>
      <c r="AI20" s="33">
        <f t="shared" si="1"/>
        <v>8520000.5805964414</v>
      </c>
      <c r="AJ20" s="33">
        <f t="shared" si="1"/>
        <v>8740315.6030318532</v>
      </c>
      <c r="AK20" s="33">
        <f t="shared" si="1"/>
        <v>8965204.0960604828</v>
      </c>
      <c r="AL20" s="33">
        <f t="shared" si="1"/>
        <v>9195421.779810641</v>
      </c>
      <c r="AM20" s="33">
        <f t="shared" si="1"/>
        <v>9431898.9983393159</v>
      </c>
      <c r="AN20" s="33">
        <f t="shared" si="1"/>
        <v>9675773.8284713309</v>
      </c>
    </row>
    <row r="21" spans="1:44" x14ac:dyDescent="0.25">
      <c r="A21" s="36" t="s">
        <v>453</v>
      </c>
      <c r="C21" s="33">
        <f>SUM(C8:C14)</f>
        <v>12966.955811362699</v>
      </c>
      <c r="D21" s="33">
        <f t="shared" ref="D21:AN21" si="2">SUM(D8:D14)</f>
        <v>13652.6102668972</v>
      </c>
      <c r="E21" s="33">
        <f t="shared" si="2"/>
        <v>14408.781261811002</v>
      </c>
      <c r="F21" s="33">
        <f t="shared" si="2"/>
        <v>15270.52329019</v>
      </c>
      <c r="G21" s="33">
        <f t="shared" si="2"/>
        <v>16432.881617759998</v>
      </c>
      <c r="H21" s="33">
        <f t="shared" si="2"/>
        <v>18570.279117500002</v>
      </c>
      <c r="I21" s="33">
        <f t="shared" si="2"/>
        <v>20823.047776799995</v>
      </c>
      <c r="J21" s="33">
        <f t="shared" si="2"/>
        <v>23235.779440600003</v>
      </c>
      <c r="K21" s="33">
        <f t="shared" si="2"/>
        <v>26102.224509099997</v>
      </c>
      <c r="L21" s="33">
        <f t="shared" si="2"/>
        <v>29835.492996800003</v>
      </c>
      <c r="M21" s="33">
        <f t="shared" si="2"/>
        <v>35033.5812448</v>
      </c>
      <c r="N21" s="33">
        <f t="shared" si="2"/>
        <v>42636.587639700003</v>
      </c>
      <c r="O21" s="33">
        <f t="shared" si="2"/>
        <v>54149.184138599994</v>
      </c>
      <c r="P21" s="33">
        <f t="shared" si="2"/>
        <v>57950.079996100001</v>
      </c>
      <c r="Q21" s="33">
        <f t="shared" si="2"/>
        <v>62015.933586800005</v>
      </c>
      <c r="R21" s="33">
        <f t="shared" si="2"/>
        <v>66387.657162299991</v>
      </c>
      <c r="S21" s="33">
        <f t="shared" si="2"/>
        <v>71137.808362200012</v>
      </c>
      <c r="T21" s="33">
        <f t="shared" si="2"/>
        <v>76343.881589800003</v>
      </c>
      <c r="U21" s="33">
        <f t="shared" si="2"/>
        <v>82980.235054400007</v>
      </c>
      <c r="V21" s="33">
        <f t="shared" si="2"/>
        <v>90688.958191800004</v>
      </c>
      <c r="W21" s="33">
        <f t="shared" si="2"/>
        <v>99709.971802299988</v>
      </c>
      <c r="X21" s="33">
        <f t="shared" si="2"/>
        <v>110222.2573026</v>
      </c>
      <c r="Y21" s="33">
        <f t="shared" si="2"/>
        <v>122391.47215929998</v>
      </c>
      <c r="Z21" s="33">
        <f t="shared" si="2"/>
        <v>136391.68877579999</v>
      </c>
      <c r="AA21" s="33">
        <f t="shared" si="2"/>
        <v>152415.17086819999</v>
      </c>
      <c r="AB21" s="33">
        <f t="shared" si="2"/>
        <v>170676.61574090002</v>
      </c>
      <c r="AC21" s="33">
        <f t="shared" si="2"/>
        <v>191414.78485880001</v>
      </c>
      <c r="AD21" s="33">
        <f t="shared" si="2"/>
        <v>214892.8617787</v>
      </c>
      <c r="AE21" s="33">
        <f t="shared" si="2"/>
        <v>220340.89738820001</v>
      </c>
      <c r="AF21" s="33">
        <f t="shared" si="2"/>
        <v>223441.60688589999</v>
      </c>
      <c r="AG21" s="33">
        <f t="shared" si="2"/>
        <v>225060.2358425</v>
      </c>
      <c r="AH21" s="33">
        <f t="shared" si="2"/>
        <v>225538.09610130003</v>
      </c>
      <c r="AI21" s="33">
        <f t="shared" si="2"/>
        <v>225077.14488216999</v>
      </c>
      <c r="AJ21" s="33">
        <f t="shared" si="2"/>
        <v>223827.34290561004</v>
      </c>
      <c r="AK21" s="33">
        <f t="shared" si="2"/>
        <v>221914.08369974999</v>
      </c>
      <c r="AL21" s="33">
        <f t="shared" si="2"/>
        <v>219448.84507424204</v>
      </c>
      <c r="AM21" s="33">
        <f t="shared" si="2"/>
        <v>216533.50276005498</v>
      </c>
      <c r="AN21" s="33">
        <f t="shared" si="2"/>
        <v>213262.35668071199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2590.1827109999999</v>
      </c>
      <c r="E22" s="33">
        <f t="shared" si="3"/>
        <v>2527.4699230000001</v>
      </c>
      <c r="F22" s="33">
        <f t="shared" si="3"/>
        <v>2436.1705080000002</v>
      </c>
      <c r="G22" s="33">
        <f t="shared" si="3"/>
        <v>2323.8815800000002</v>
      </c>
      <c r="H22" s="33">
        <f t="shared" si="3"/>
        <v>2381.1136759999999</v>
      </c>
      <c r="I22" s="33">
        <f t="shared" si="3"/>
        <v>2435.309859</v>
      </c>
      <c r="J22" s="33">
        <f t="shared" si="3"/>
        <v>2456.6557330000001</v>
      </c>
      <c r="K22" s="33">
        <f t="shared" si="3"/>
        <v>2449.9180390000001</v>
      </c>
      <c r="L22" s="33">
        <f t="shared" si="3"/>
        <v>2421.671257</v>
      </c>
      <c r="M22" s="33">
        <f t="shared" si="3"/>
        <v>2373.8119919999999</v>
      </c>
      <c r="N22" s="33">
        <f t="shared" si="3"/>
        <v>2303.6673900000001</v>
      </c>
      <c r="O22" s="33">
        <f t="shared" si="3"/>
        <v>2205.0041310000001</v>
      </c>
      <c r="P22" s="33">
        <f t="shared" si="3"/>
        <v>2148.9249530000002</v>
      </c>
      <c r="Q22" s="33">
        <f t="shared" si="3"/>
        <v>2101.5177090000002</v>
      </c>
      <c r="R22" s="33">
        <f t="shared" si="3"/>
        <v>2050.5033790000002</v>
      </c>
      <c r="S22" s="33">
        <f t="shared" si="3"/>
        <v>1992.0605029999999</v>
      </c>
      <c r="T22" s="33">
        <f t="shared" si="3"/>
        <v>1925.21533</v>
      </c>
      <c r="U22" s="33">
        <f t="shared" si="3"/>
        <v>1888.849561</v>
      </c>
      <c r="V22" s="33">
        <f t="shared" si="3"/>
        <v>1867.009978</v>
      </c>
      <c r="W22" s="33">
        <f t="shared" si="3"/>
        <v>1854.1301900000001</v>
      </c>
      <c r="X22" s="33">
        <f t="shared" si="3"/>
        <v>1847.3600819999999</v>
      </c>
      <c r="Y22" s="33">
        <f t="shared" si="3"/>
        <v>1844.4699869999999</v>
      </c>
      <c r="Z22" s="33">
        <f t="shared" si="3"/>
        <v>1843.5038999999999</v>
      </c>
      <c r="AA22" s="33">
        <f t="shared" si="3"/>
        <v>1842.752391</v>
      </c>
      <c r="AB22" s="33">
        <f t="shared" si="3"/>
        <v>1840.750528</v>
      </c>
      <c r="AC22" s="33">
        <f t="shared" si="3"/>
        <v>1836.2625989999999</v>
      </c>
      <c r="AD22" s="33">
        <f t="shared" si="3"/>
        <v>1828.2609110000001</v>
      </c>
      <c r="AE22" s="33">
        <f t="shared" si="3"/>
        <v>1861.078718</v>
      </c>
      <c r="AF22" s="33">
        <f t="shared" si="3"/>
        <v>1896.382719</v>
      </c>
      <c r="AG22" s="33">
        <f t="shared" si="3"/>
        <v>1926.0201440000001</v>
      </c>
      <c r="AH22" s="33">
        <f t="shared" si="3"/>
        <v>1950.1256619999999</v>
      </c>
      <c r="AI22" s="33">
        <f t="shared" si="3"/>
        <v>1970.2111620000001</v>
      </c>
      <c r="AJ22" s="33">
        <f t="shared" si="3"/>
        <v>1987.552424</v>
      </c>
      <c r="AK22" s="33">
        <f t="shared" si="3"/>
        <v>2003.0100870000001</v>
      </c>
      <c r="AL22" s="33">
        <f t="shared" si="3"/>
        <v>2017.1479099999999</v>
      </c>
      <c r="AM22" s="33">
        <f t="shared" si="3"/>
        <v>2030.3561549999999</v>
      </c>
      <c r="AN22" s="33">
        <f t="shared" si="3"/>
        <v>2042.9338379999999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21712.929487000001</v>
      </c>
      <c r="E23" s="33">
        <f t="shared" si="4"/>
        <v>21927.827865899999</v>
      </c>
      <c r="F23" s="33">
        <f t="shared" si="4"/>
        <v>21872.637294299999</v>
      </c>
      <c r="G23" s="33">
        <f t="shared" si="4"/>
        <v>21663.396273899998</v>
      </c>
      <c r="H23" s="33">
        <f t="shared" si="4"/>
        <v>21012.887320200003</v>
      </c>
      <c r="I23" s="33">
        <f t="shared" si="4"/>
        <v>20516.521916400001</v>
      </c>
      <c r="J23" s="33">
        <f t="shared" si="4"/>
        <v>20587.426915699998</v>
      </c>
      <c r="K23" s="33">
        <f t="shared" si="4"/>
        <v>21064.7175192</v>
      </c>
      <c r="L23" s="33">
        <f t="shared" si="4"/>
        <v>21759.55761647</v>
      </c>
      <c r="M23" s="33">
        <f t="shared" si="4"/>
        <v>22523.606862460001</v>
      </c>
      <c r="N23" s="33">
        <f t="shared" si="4"/>
        <v>23221.998399250002</v>
      </c>
      <c r="O23" s="33">
        <f t="shared" si="4"/>
        <v>23700.589689218003</v>
      </c>
      <c r="P23" s="33">
        <f t="shared" si="4"/>
        <v>29045.703671721003</v>
      </c>
      <c r="Q23" s="33">
        <f t="shared" si="4"/>
        <v>35864.115045120001</v>
      </c>
      <c r="R23" s="33">
        <f t="shared" si="4"/>
        <v>44509.933780829</v>
      </c>
      <c r="S23" s="33">
        <f t="shared" si="4"/>
        <v>55426.637942797002</v>
      </c>
      <c r="T23" s="33">
        <f t="shared" si="4"/>
        <v>69150.097461557903</v>
      </c>
      <c r="U23" s="33">
        <f t="shared" si="4"/>
        <v>65122.050508692504</v>
      </c>
      <c r="V23" s="33">
        <f t="shared" si="4"/>
        <v>61234.628789081798</v>
      </c>
      <c r="W23" s="33">
        <f t="shared" si="4"/>
        <v>57489.500912533302</v>
      </c>
      <c r="X23" s="33">
        <f t="shared" si="4"/>
        <v>53854.505636030204</v>
      </c>
      <c r="Y23" s="33">
        <f t="shared" si="4"/>
        <v>50298.8204492968</v>
      </c>
      <c r="Z23" s="33">
        <f t="shared" si="4"/>
        <v>46803.656809953907</v>
      </c>
      <c r="AA23" s="33">
        <f t="shared" si="4"/>
        <v>43363.214409266904</v>
      </c>
      <c r="AB23" s="33">
        <f t="shared" si="4"/>
        <v>39982.269526647804</v>
      </c>
      <c r="AC23" s="33">
        <f t="shared" si="4"/>
        <v>36673.018677445805</v>
      </c>
      <c r="AD23" s="33">
        <f t="shared" si="4"/>
        <v>33452.148903610097</v>
      </c>
      <c r="AE23" s="33">
        <f t="shared" si="4"/>
        <v>36895.584587546495</v>
      </c>
      <c r="AF23" s="33">
        <f t="shared" si="4"/>
        <v>40412.890927391403</v>
      </c>
      <c r="AG23" s="33">
        <f t="shared" si="4"/>
        <v>44176.864395750803</v>
      </c>
      <c r="AH23" s="33">
        <f t="shared" si="4"/>
        <v>48274.553647710898</v>
      </c>
      <c r="AI23" s="33">
        <f t="shared" si="4"/>
        <v>52763.979184631498</v>
      </c>
      <c r="AJ23" s="33">
        <f t="shared" si="4"/>
        <v>57693.474665482201</v>
      </c>
      <c r="AK23" s="33">
        <f t="shared" si="4"/>
        <v>63110.337483621712</v>
      </c>
      <c r="AL23" s="33">
        <f t="shared" si="4"/>
        <v>69064.997855058711</v>
      </c>
      <c r="AM23" s="33">
        <f t="shared" si="4"/>
        <v>75613.106303300112</v>
      </c>
      <c r="AN23" s="33">
        <f t="shared" si="4"/>
        <v>82816.799740168572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48872.667999999998</v>
      </c>
      <c r="D26" s="33">
        <f>SUMIFS('DATA 2'!D$101:D$133,'DATA 2'!$A$101:$A$133,$A26)</f>
        <v>50314.698841140002</v>
      </c>
      <c r="E26" s="33">
        <f>SUMIFS('DATA 2'!E$101:E$133,'DATA 2'!$A$101:$A$133,$A26)</f>
        <v>51804.090952470004</v>
      </c>
      <c r="F26" s="33">
        <f>SUMIFS('DATA 2'!F$101:F$133,'DATA 2'!$A$101:$A$133,$A26)</f>
        <v>53334.044639649997</v>
      </c>
      <c r="G26" s="33">
        <f>SUMIFS('DATA 2'!G$101:G$133,'DATA 2'!$A$101:$A$133,$A26)</f>
        <v>54887.645741649998</v>
      </c>
      <c r="H26" s="33">
        <f>SUMIFS('DATA 2'!H$101:H$133,'DATA 2'!$A$101:$A$133,$A26)</f>
        <v>56457.99086718</v>
      </c>
      <c r="I26" s="33">
        <f>SUMIFS('DATA 2'!I$101:I$133,'DATA 2'!$A$101:$A$133,$A26)</f>
        <v>58043.576962009996</v>
      </c>
      <c r="J26" s="33">
        <f>SUMIFS('DATA 2'!J$101:J$133,'DATA 2'!$A$101:$A$133,$A26)</f>
        <v>59646.80041892</v>
      </c>
      <c r="K26" s="33">
        <f>SUMIFS('DATA 2'!K$101:K$133,'DATA 2'!$A$101:$A$133,$A26)</f>
        <v>61271.026232179996</v>
      </c>
      <c r="L26" s="33">
        <f>SUMIFS('DATA 2'!L$101:L$133,'DATA 2'!$A$101:$A$133,$A26)</f>
        <v>62919.832954800004</v>
      </c>
      <c r="M26" s="33">
        <f>SUMIFS('DATA 2'!M$101:M$133,'DATA 2'!$A$101:$A$133,$A26)</f>
        <v>64596.845887990006</v>
      </c>
      <c r="N26" s="33">
        <f>SUMIFS('DATA 2'!N$101:N$133,'DATA 2'!$A$101:$A$133,$A26)</f>
        <v>66306.199812250008</v>
      </c>
      <c r="O26" s="33">
        <f>SUMIFS('DATA 2'!O$101:O$133,'DATA 2'!$A$101:$A$133,$A26)</f>
        <v>68053.237298970009</v>
      </c>
      <c r="P26" s="33">
        <f>SUMIFS('DATA 2'!P$101:P$133,'DATA 2'!$A$101:$A$133,$A26)</f>
        <v>69846.567278770002</v>
      </c>
      <c r="Q26" s="33">
        <f>SUMIFS('DATA 2'!Q$101:Q$133,'DATA 2'!$A$101:$A$133,$A26)</f>
        <v>71690.877681709913</v>
      </c>
      <c r="R26" s="33">
        <f>SUMIFS('DATA 2'!R$101:R$133,'DATA 2'!$A$101:$A$133,$A26)</f>
        <v>73585.703063440014</v>
      </c>
      <c r="S26" s="33">
        <f>SUMIFS('DATA 2'!S$101:S$133,'DATA 2'!$A$101:$A$133,$A26)</f>
        <v>75529.968272710001</v>
      </c>
      <c r="T26" s="33">
        <f>SUMIFS('DATA 2'!T$101:T$133,'DATA 2'!$A$101:$A$133,$A26)</f>
        <v>77523.083964519901</v>
      </c>
      <c r="U26" s="33">
        <f>SUMIFS('DATA 2'!U$101:U$133,'DATA 2'!$A$101:$A$133,$A26)</f>
        <v>79561.08396915</v>
      </c>
      <c r="V26" s="33">
        <f>SUMIFS('DATA 2'!V$101:V$133,'DATA 2'!$A$101:$A$133,$A26)</f>
        <v>81653.228109710006</v>
      </c>
      <c r="W26" s="33">
        <f>SUMIFS('DATA 2'!W$101:W$133,'DATA 2'!$A$101:$A$133,$A26)</f>
        <v>83803.167378810002</v>
      </c>
      <c r="X26" s="33">
        <f>SUMIFS('DATA 2'!X$101:X$133,'DATA 2'!$A$101:$A$133,$A26)</f>
        <v>86012.590219379999</v>
      </c>
      <c r="Y26" s="33">
        <f>SUMIFS('DATA 2'!Y$101:Y$133,'DATA 2'!$A$101:$A$133,$A26)</f>
        <v>88282.47053233</v>
      </c>
      <c r="Z26" s="33">
        <f>SUMIFS('DATA 2'!Z$101:Z$133,'DATA 2'!$A$101:$A$133,$A26)</f>
        <v>90613.37717919999</v>
      </c>
      <c r="AA26" s="33">
        <f>SUMIFS('DATA 2'!AA$101:AA$133,'DATA 2'!$A$101:$A$133,$A26)</f>
        <v>93005.563009580001</v>
      </c>
      <c r="AB26" s="33">
        <f>SUMIFS('DATA 2'!AB$101:AB$133,'DATA 2'!$A$101:$A$133,$A26)</f>
        <v>95459.026256259996</v>
      </c>
      <c r="AC26" s="33">
        <f>SUMIFS('DATA 2'!AC$101:AC$133,'DATA 2'!$A$101:$A$133,$A26)</f>
        <v>97973.585339480007</v>
      </c>
      <c r="AD26" s="33">
        <f>SUMIFS('DATA 2'!AD$101:AD$133,'DATA 2'!$A$101:$A$133,$A26)</f>
        <v>100548.97911348</v>
      </c>
      <c r="AE26" s="33">
        <f>SUMIFS('DATA 2'!AE$101:AE$133,'DATA 2'!$A$101:$A$133,$A26)</f>
        <v>103188.50421291</v>
      </c>
      <c r="AF26" s="33">
        <f>SUMIFS('DATA 2'!AF$101:AF$133,'DATA 2'!$A$101:$A$133,$A26)</f>
        <v>105903.87452588999</v>
      </c>
      <c r="AG26" s="33">
        <f>SUMIFS('DATA 2'!AG$101:AG$133,'DATA 2'!$A$101:$A$133,$A26)</f>
        <v>108696.36533048999</v>
      </c>
      <c r="AH26" s="33">
        <f>SUMIFS('DATA 2'!AH$101:AH$133,'DATA 2'!$A$101:$A$133,$A26)</f>
        <v>111564.63752264999</v>
      </c>
      <c r="AI26" s="33">
        <f>SUMIFS('DATA 2'!AI$101:AI$133,'DATA 2'!$A$101:$A$133,$A26)</f>
        <v>114507.70891474999</v>
      </c>
      <c r="AJ26" s="33">
        <f>SUMIFS('DATA 2'!AJ$101:AJ$133,'DATA 2'!$A$101:$A$133,$A26)</f>
        <v>117526.01097800001</v>
      </c>
      <c r="AK26" s="33">
        <f>SUMIFS('DATA 2'!AK$101:AK$133,'DATA 2'!$A$101:$A$133,$A26)</f>
        <v>120621.76903389</v>
      </c>
      <c r="AL26" s="33">
        <f>SUMIFS('DATA 2'!AL$101:AL$133,'DATA 2'!$A$101:$A$133,$A26)</f>
        <v>123799.22493821</v>
      </c>
      <c r="AM26" s="33">
        <f>SUMIFS('DATA 2'!AM$101:AM$133,'DATA 2'!$A$101:$A$133,$A26)</f>
        <v>127064.87997384</v>
      </c>
      <c r="AN26" s="33">
        <f>SUMIFS('DATA 2'!AN$101:AN$133,'DATA 2'!$A$101:$A$133,$A26)</f>
        <v>130427.80425317</v>
      </c>
    </row>
    <row r="27" spans="1:44" x14ac:dyDescent="0.25">
      <c r="A27" s="5" t="s">
        <v>233</v>
      </c>
      <c r="C27" s="33">
        <f>SUMIFS('DATA 2'!C$101:C$133,'DATA 2'!$A$101:$A$133,$A27)</f>
        <v>788945.76410999999</v>
      </c>
      <c r="D27" s="33">
        <f>SUMIFS('DATA 2'!D$101:D$133,'DATA 2'!$A$101:$A$133,$A27)</f>
        <v>812018.80007500004</v>
      </c>
      <c r="E27" s="33">
        <f>SUMIFS('DATA 2'!E$101:E$133,'DATA 2'!$A$101:$A$133,$A27)</f>
        <v>835295.25387400005</v>
      </c>
      <c r="F27" s="33">
        <f>SUMIFS('DATA 2'!F$101:F$133,'DATA 2'!$A$101:$A$133,$A27)</f>
        <v>858694.2108</v>
      </c>
      <c r="G27" s="33">
        <f>SUMIFS('DATA 2'!G$101:G$133,'DATA 2'!$A$101:$A$133,$A27)</f>
        <v>882528.84815600002</v>
      </c>
      <c r="H27" s="33">
        <f>SUMIFS('DATA 2'!H$101:H$133,'DATA 2'!$A$101:$A$133,$A27)</f>
        <v>907121.19806899992</v>
      </c>
      <c r="I27" s="33">
        <f>SUMIFS('DATA 2'!I$101:I$133,'DATA 2'!$A$101:$A$133,$A27)</f>
        <v>932505.69860700006</v>
      </c>
      <c r="J27" s="33">
        <f>SUMIFS('DATA 2'!J$101:J$133,'DATA 2'!$A$101:$A$133,$A27)</f>
        <v>958673.05226000003</v>
      </c>
      <c r="K27" s="33">
        <f>SUMIFS('DATA 2'!K$101:K$133,'DATA 2'!$A$101:$A$133,$A27)</f>
        <v>985660.01659099991</v>
      </c>
      <c r="L27" s="33">
        <f>SUMIFS('DATA 2'!L$101:L$133,'DATA 2'!$A$101:$A$133,$A27)</f>
        <v>1013530.895469</v>
      </c>
      <c r="M27" s="33">
        <f>SUMIFS('DATA 2'!M$101:M$133,'DATA 2'!$A$101:$A$133,$A27)</f>
        <v>1042357.4582</v>
      </c>
      <c r="N27" s="33">
        <f>SUMIFS('DATA 2'!N$101:N$133,'DATA 2'!$A$101:$A$133,$A27)</f>
        <v>1072211.0694500001</v>
      </c>
      <c r="O27" s="33">
        <f>SUMIFS('DATA 2'!O$101:O$133,'DATA 2'!$A$101:$A$133,$A27)</f>
        <v>1103166.1103000001</v>
      </c>
      <c r="P27" s="33">
        <f>SUMIFS('DATA 2'!P$101:P$133,'DATA 2'!$A$101:$A$133,$A27)</f>
        <v>1135037.24547</v>
      </c>
      <c r="Q27" s="33">
        <f>SUMIFS('DATA 2'!Q$101:Q$133,'DATA 2'!$A$101:$A$133,$A27)</f>
        <v>1167784.6665099999</v>
      </c>
      <c r="R27" s="33">
        <f>SUMIFS('DATA 2'!R$101:R$133,'DATA 2'!$A$101:$A$133,$A27)</f>
        <v>1201383.0868599999</v>
      </c>
      <c r="S27" s="33">
        <f>SUMIFS('DATA 2'!S$101:S$133,'DATA 2'!$A$101:$A$133,$A27)</f>
        <v>1235830.0511400001</v>
      </c>
      <c r="T27" s="33">
        <f>SUMIFS('DATA 2'!T$101:T$133,'DATA 2'!$A$101:$A$133,$A27)</f>
        <v>1271140.9662100002</v>
      </c>
      <c r="U27" s="33">
        <f>SUMIFS('DATA 2'!U$101:U$133,'DATA 2'!$A$101:$A$133,$A27)</f>
        <v>1306786.3897599999</v>
      </c>
      <c r="V27" s="33">
        <f>SUMIFS('DATA 2'!V$101:V$133,'DATA 2'!$A$101:$A$133,$A27)</f>
        <v>1342960.7842699999</v>
      </c>
      <c r="W27" s="33">
        <f>SUMIFS('DATA 2'!W$101:W$133,'DATA 2'!$A$101:$A$133,$A27)</f>
        <v>1379787.53257</v>
      </c>
      <c r="X27" s="33">
        <f>SUMIFS('DATA 2'!X$101:X$133,'DATA 2'!$A$101:$A$133,$A27)</f>
        <v>1417339.18722</v>
      </c>
      <c r="Y27" s="33">
        <f>SUMIFS('DATA 2'!Y$101:Y$133,'DATA 2'!$A$101:$A$133,$A27)</f>
        <v>1455657.54685</v>
      </c>
      <c r="Z27" s="33">
        <f>SUMIFS('DATA 2'!Z$101:Z$133,'DATA 2'!$A$101:$A$133,$A27)</f>
        <v>1494763.34369</v>
      </c>
      <c r="AA27" s="33">
        <f>SUMIFS('DATA 2'!AA$101:AA$133,'DATA 2'!$A$101:$A$133,$A27)</f>
        <v>1534662.63267</v>
      </c>
      <c r="AB27" s="33">
        <f>SUMIFS('DATA 2'!AB$101:AB$133,'DATA 2'!$A$101:$A$133,$A27)</f>
        <v>1575351.9558300001</v>
      </c>
      <c r="AC27" s="33">
        <f>SUMIFS('DATA 2'!AC$101:AC$133,'DATA 2'!$A$101:$A$133,$A27)</f>
        <v>1616822.7920000001</v>
      </c>
      <c r="AD27" s="33">
        <f>SUMIFS('DATA 2'!AD$101:AD$133,'DATA 2'!$A$101:$A$133,$A27)</f>
        <v>1659065.5058299999</v>
      </c>
      <c r="AE27" s="33">
        <f>SUMIFS('DATA 2'!AE$101:AE$133,'DATA 2'!$A$101:$A$133,$A27)</f>
        <v>1701480.7563799999</v>
      </c>
      <c r="AF27" s="33">
        <f>SUMIFS('DATA 2'!AF$101:AF$133,'DATA 2'!$A$101:$A$133,$A27)</f>
        <v>1744157.0947999998</v>
      </c>
      <c r="AG27" s="33">
        <f>SUMIFS('DATA 2'!AG$101:AG$133,'DATA 2'!$A$101:$A$133,$A27)</f>
        <v>1787128.67976</v>
      </c>
      <c r="AH27" s="33">
        <f>SUMIFS('DATA 2'!AH$101:AH$133,'DATA 2'!$A$101:$A$133,$A27)</f>
        <v>1830454.10705</v>
      </c>
      <c r="AI27" s="33">
        <f>SUMIFS('DATA 2'!AI$101:AI$133,'DATA 2'!$A$101:$A$133,$A27)</f>
        <v>1874215.3019700001</v>
      </c>
      <c r="AJ27" s="33">
        <f>SUMIFS('DATA 2'!AJ$101:AJ$133,'DATA 2'!$A$101:$A$133,$A27)</f>
        <v>1918514.9828299999</v>
      </c>
      <c r="AK27" s="33">
        <f>SUMIFS('DATA 2'!AK$101:AK$133,'DATA 2'!$A$101:$A$133,$A27)</f>
        <v>1963477.6935799997</v>
      </c>
      <c r="AL27" s="33">
        <f>SUMIFS('DATA 2'!AL$101:AL$133,'DATA 2'!$A$101:$A$133,$A27)</f>
        <v>2009254.4451300004</v>
      </c>
      <c r="AM27" s="33">
        <f>SUMIFS('DATA 2'!AM$101:AM$133,'DATA 2'!$A$101:$A$133,$A27)</f>
        <v>2056029.6503300001</v>
      </c>
      <c r="AN27" s="33">
        <f>SUMIFS('DATA 2'!AN$101:AN$133,'DATA 2'!$A$101:$A$133,$A27)</f>
        <v>2104029.0885999999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175187.4152669</v>
      </c>
      <c r="E28" s="33">
        <f>SUMIFS('DATA 2'!E$101:E$133,'DATA 2'!$A$101:$A$133,$A28)</f>
        <v>180157.9615873</v>
      </c>
      <c r="F28" s="33">
        <f>SUMIFS('DATA 2'!F$101:F$133,'DATA 2'!$A$101:$A$133,$A28)</f>
        <v>185236.98820349999</v>
      </c>
      <c r="G28" s="33">
        <f>SUMIFS('DATA 2'!G$101:G$133,'DATA 2'!$A$101:$A$133,$A28)</f>
        <v>190581.73429580001</v>
      </c>
      <c r="H28" s="33">
        <f>SUMIFS('DATA 2'!H$101:H$133,'DATA 2'!$A$101:$A$133,$A28)</f>
        <v>196125.85627419999</v>
      </c>
      <c r="I28" s="33">
        <f>SUMIFS('DATA 2'!I$101:I$133,'DATA 2'!$A$101:$A$133,$A28)</f>
        <v>201803.55658359989</v>
      </c>
      <c r="J28" s="33">
        <f>SUMIFS('DATA 2'!J$101:J$133,'DATA 2'!$A$101:$A$133,$A28)</f>
        <v>207598.8564813</v>
      </c>
      <c r="K28" s="33">
        <f>SUMIFS('DATA 2'!K$101:K$133,'DATA 2'!$A$101:$A$133,$A28)</f>
        <v>213531.57719760001</v>
      </c>
      <c r="L28" s="33">
        <f>SUMIFS('DATA 2'!L$101:L$133,'DATA 2'!$A$101:$A$133,$A28)</f>
        <v>219640.74288889999</v>
      </c>
      <c r="M28" s="33">
        <f>SUMIFS('DATA 2'!M$101:M$133,'DATA 2'!$A$101:$A$133,$A28)</f>
        <v>225974.1420617</v>
      </c>
      <c r="N28" s="33">
        <f>SUMIFS('DATA 2'!N$101:N$133,'DATA 2'!$A$101:$A$133,$A28)</f>
        <v>232584.40463690003</v>
      </c>
      <c r="O28" s="33">
        <f>SUMIFS('DATA 2'!O$101:O$133,'DATA 2'!$A$101:$A$133,$A28)</f>
        <v>239528.81703599999</v>
      </c>
      <c r="P28" s="33">
        <f>SUMIFS('DATA 2'!P$101:P$133,'DATA 2'!$A$101:$A$133,$A28)</f>
        <v>246663.93002400003</v>
      </c>
      <c r="Q28" s="33">
        <f>SUMIFS('DATA 2'!Q$101:Q$133,'DATA 2'!$A$101:$A$133,$A28)</f>
        <v>254034.373811</v>
      </c>
      <c r="R28" s="33">
        <f>SUMIFS('DATA 2'!R$101:R$133,'DATA 2'!$A$101:$A$133,$A28)</f>
        <v>261682.71186399998</v>
      </c>
      <c r="S28" s="33">
        <f>SUMIFS('DATA 2'!S$101:S$133,'DATA 2'!$A$101:$A$133,$A28)</f>
        <v>269638.264677</v>
      </c>
      <c r="T28" s="33">
        <f>SUMIFS('DATA 2'!T$101:T$133,'DATA 2'!$A$101:$A$133,$A28)</f>
        <v>277919.51570699987</v>
      </c>
      <c r="U28" s="33">
        <f>SUMIFS('DATA 2'!U$101:U$133,'DATA 2'!$A$101:$A$133,$A28)</f>
        <v>286543.02360100002</v>
      </c>
      <c r="V28" s="33">
        <f>SUMIFS('DATA 2'!V$101:V$133,'DATA 2'!$A$101:$A$133,$A28)</f>
        <v>295509.77275899996</v>
      </c>
      <c r="W28" s="33">
        <f>SUMIFS('DATA 2'!W$101:W$133,'DATA 2'!$A$101:$A$133,$A28)</f>
        <v>304822.41717699997</v>
      </c>
      <c r="X28" s="33">
        <f>SUMIFS('DATA 2'!X$101:X$133,'DATA 2'!$A$101:$A$133,$A28)</f>
        <v>314486.85758900002</v>
      </c>
      <c r="Y28" s="33">
        <f>SUMIFS('DATA 2'!Y$101:Y$133,'DATA 2'!$A$101:$A$133,$A28)</f>
        <v>324510.63774899999</v>
      </c>
      <c r="Z28" s="33">
        <f>SUMIFS('DATA 2'!Z$101:Z$133,'DATA 2'!$A$101:$A$133,$A28)</f>
        <v>334901.71039399999</v>
      </c>
      <c r="AA28" s="33">
        <f>SUMIFS('DATA 2'!AA$101:AA$133,'DATA 2'!$A$101:$A$133,$A28)</f>
        <v>345667.82635899994</v>
      </c>
      <c r="AB28" s="33">
        <f>SUMIFS('DATA 2'!AB$101:AB$133,'DATA 2'!$A$101:$A$133,$A28)</f>
        <v>356816.35947600001</v>
      </c>
      <c r="AC28" s="33">
        <f>SUMIFS('DATA 2'!AC$101:AC$133,'DATA 2'!$A$101:$A$133,$A28)</f>
        <v>368354.40664899995</v>
      </c>
      <c r="AD28" s="33">
        <f>SUMIFS('DATA 2'!AD$101:AD$133,'DATA 2'!$A$101:$A$133,$A28)</f>
        <v>380289.092152</v>
      </c>
      <c r="AE28" s="33">
        <f>SUMIFS('DATA 2'!AE$101:AE$133,'DATA 2'!$A$101:$A$133,$A28)</f>
        <v>392354.08880300005</v>
      </c>
      <c r="AF28" s="33">
        <f>SUMIFS('DATA 2'!AF$101:AF$133,'DATA 2'!$A$101:$A$133,$A28)</f>
        <v>404599.23561900004</v>
      </c>
      <c r="AG28" s="33">
        <f>SUMIFS('DATA 2'!AG$101:AG$133,'DATA 2'!$A$101:$A$133,$A28)</f>
        <v>417067.77999000001</v>
      </c>
      <c r="AH28" s="33">
        <f>SUMIFS('DATA 2'!AH$101:AH$133,'DATA 2'!$A$101:$A$133,$A28)</f>
        <v>429779.27900799998</v>
      </c>
      <c r="AI28" s="33">
        <f>SUMIFS('DATA 2'!AI$101:AI$133,'DATA 2'!$A$101:$A$133,$A28)</f>
        <v>442738.224712</v>
      </c>
      <c r="AJ28" s="33">
        <f>SUMIFS('DATA 2'!AJ$101:AJ$133,'DATA 2'!$A$101:$A$133,$A28)</f>
        <v>455944.81513800001</v>
      </c>
      <c r="AK28" s="33">
        <f>SUMIFS('DATA 2'!AK$101:AK$133,'DATA 2'!$A$101:$A$133,$A28)</f>
        <v>469402.52471299993</v>
      </c>
      <c r="AL28" s="33">
        <f>SUMIFS('DATA 2'!AL$101:AL$133,'DATA 2'!$A$101:$A$133,$A28)</f>
        <v>483122.78599200002</v>
      </c>
      <c r="AM28" s="33">
        <f>SUMIFS('DATA 2'!AM$101:AM$133,'DATA 2'!$A$101:$A$133,$A28)</f>
        <v>497127.95831900003</v>
      </c>
      <c r="AN28" s="33">
        <f>SUMIFS('DATA 2'!AN$101:AN$133,'DATA 2'!$A$101:$A$133,$A28)</f>
        <v>511453.50913800002</v>
      </c>
    </row>
    <row r="29" spans="1:44" x14ac:dyDescent="0.25">
      <c r="A29" s="5" t="s">
        <v>236</v>
      </c>
      <c r="C29" s="33">
        <f>SUMIFS('DATA 2'!C$101:C$133,'DATA 2'!$A$101:$A$133,$A29)</f>
        <v>2039518.4877000002</v>
      </c>
      <c r="D29" s="33">
        <f>SUMIFS('DATA 2'!D$101:D$133,'DATA 2'!$A$101:$A$133,$A29)</f>
        <v>2099171.6039</v>
      </c>
      <c r="E29" s="33">
        <f>SUMIFS('DATA 2'!E$101:E$133,'DATA 2'!$A$101:$A$133,$A29)</f>
        <v>2160018.1979</v>
      </c>
      <c r="F29" s="33">
        <f>SUMIFS('DATA 2'!F$101:F$133,'DATA 2'!$A$101:$A$133,$A29)</f>
        <v>2221702.4273999999</v>
      </c>
      <c r="G29" s="33">
        <f>SUMIFS('DATA 2'!G$101:G$133,'DATA 2'!$A$101:$A$133,$A29)</f>
        <v>2284297.2669000002</v>
      </c>
      <c r="H29" s="33">
        <f>SUMIFS('DATA 2'!H$101:H$133,'DATA 2'!$A$101:$A$133,$A29)</f>
        <v>2348182.1195999999</v>
      </c>
      <c r="I29" s="33">
        <f>SUMIFS('DATA 2'!I$101:I$133,'DATA 2'!$A$101:$A$133,$A29)</f>
        <v>2413457.6211999999</v>
      </c>
      <c r="J29" s="33">
        <f>SUMIFS('DATA 2'!J$101:J$133,'DATA 2'!$A$101:$A$133,$A29)</f>
        <v>2480204.9884000001</v>
      </c>
      <c r="K29" s="33">
        <f>SUMIFS('DATA 2'!K$101:K$133,'DATA 2'!$A$101:$A$133,$A29)</f>
        <v>2548590.9989</v>
      </c>
      <c r="L29" s="33">
        <f>SUMIFS('DATA 2'!L$101:L$133,'DATA 2'!$A$101:$A$133,$A29)</f>
        <v>2618819.1998000001</v>
      </c>
      <c r="M29" s="33">
        <f>SUMIFS('DATA 2'!M$101:M$133,'DATA 2'!$A$101:$A$133,$A29)</f>
        <v>2691085.5858</v>
      </c>
      <c r="N29" s="33">
        <f>SUMIFS('DATA 2'!N$101:N$133,'DATA 2'!$A$101:$A$133,$A29)</f>
        <v>2765563.6316</v>
      </c>
      <c r="O29" s="33">
        <f>SUMIFS('DATA 2'!O$101:O$133,'DATA 2'!$A$101:$A$133,$A29)</f>
        <v>2842407.5992000001</v>
      </c>
      <c r="P29" s="33">
        <f>SUMIFS('DATA 2'!P$101:P$133,'DATA 2'!$A$101:$A$133,$A29)</f>
        <v>2922094.5054000001</v>
      </c>
      <c r="Q29" s="33">
        <f>SUMIFS('DATA 2'!Q$101:Q$133,'DATA 2'!$A$101:$A$133,$A29)</f>
        <v>3004500.3709</v>
      </c>
      <c r="R29" s="33">
        <f>SUMIFS('DATA 2'!R$101:R$133,'DATA 2'!$A$101:$A$133,$A29)</f>
        <v>3089530.2265999997</v>
      </c>
      <c r="S29" s="33">
        <f>SUMIFS('DATA 2'!S$101:S$133,'DATA 2'!$A$101:$A$133,$A29)</f>
        <v>3177161.6483999998</v>
      </c>
      <c r="T29" s="33">
        <f>SUMIFS('DATA 2'!T$101:T$133,'DATA 2'!$A$101:$A$133,$A29)</f>
        <v>3267425.1332999999</v>
      </c>
      <c r="U29" s="33">
        <f>SUMIFS('DATA 2'!U$101:U$133,'DATA 2'!$A$101:$A$133,$A29)</f>
        <v>3360237.1982999998</v>
      </c>
      <c r="V29" s="33">
        <f>SUMIFS('DATA 2'!V$101:V$133,'DATA 2'!$A$101:$A$133,$A29)</f>
        <v>3455676.1303000003</v>
      </c>
      <c r="W29" s="33">
        <f>SUMIFS('DATA 2'!W$101:W$133,'DATA 2'!$A$101:$A$133,$A29)</f>
        <v>3553813.8618000001</v>
      </c>
      <c r="X29" s="33">
        <f>SUMIFS('DATA 2'!X$101:X$133,'DATA 2'!$A$101:$A$133,$A29)</f>
        <v>3654714.0471999999</v>
      </c>
      <c r="Y29" s="33">
        <f>SUMIFS('DATA 2'!Y$101:Y$133,'DATA 2'!$A$101:$A$133,$A29)</f>
        <v>3758432.3544999999</v>
      </c>
      <c r="Z29" s="33">
        <f>SUMIFS('DATA 2'!Z$101:Z$133,'DATA 2'!$A$101:$A$133,$A29)</f>
        <v>3865013.6376</v>
      </c>
      <c r="AA29" s="33">
        <f>SUMIFS('DATA 2'!AA$101:AA$133,'DATA 2'!$A$101:$A$133,$A29)</f>
        <v>3974491.2374999998</v>
      </c>
      <c r="AB29" s="33">
        <f>SUMIFS('DATA 2'!AB$101:AB$133,'DATA 2'!$A$101:$A$133,$A29)</f>
        <v>4086889.3309999998</v>
      </c>
      <c r="AC29" s="33">
        <f>SUMIFS('DATA 2'!AC$101:AC$133,'DATA 2'!$A$101:$A$133,$A29)</f>
        <v>4202227.6752000004</v>
      </c>
      <c r="AD29" s="33">
        <f>SUMIFS('DATA 2'!AD$101:AD$133,'DATA 2'!$A$101:$A$133,$A29)</f>
        <v>4320528.0758999996</v>
      </c>
      <c r="AE29" s="33">
        <f>SUMIFS('DATA 2'!AE$101:AE$133,'DATA 2'!$A$101:$A$133,$A29)</f>
        <v>4442151.8322000001</v>
      </c>
      <c r="AF29" s="33">
        <f>SUMIFS('DATA 2'!AF$101:AF$133,'DATA 2'!$A$101:$A$133,$A29)</f>
        <v>4566906.0674999999</v>
      </c>
      <c r="AG29" s="33">
        <f>SUMIFS('DATA 2'!AG$101:AG$133,'DATA 2'!$A$101:$A$133,$A29)</f>
        <v>4694591.9348999998</v>
      </c>
      <c r="AH29" s="33">
        <f>SUMIFS('DATA 2'!AH$101:AH$133,'DATA 2'!$A$101:$A$133,$A29)</f>
        <v>4825147.4201999996</v>
      </c>
      <c r="AI29" s="33">
        <f>SUMIFS('DATA 2'!AI$101:AI$133,'DATA 2'!$A$101:$A$133,$A29)</f>
        <v>4958628.0625999998</v>
      </c>
      <c r="AJ29" s="33">
        <f>SUMIFS('DATA 2'!AJ$101:AJ$133,'DATA 2'!$A$101:$A$133,$A29)</f>
        <v>5095192.1968999999</v>
      </c>
      <c r="AK29" s="33">
        <f>SUMIFS('DATA 2'!AK$101:AK$133,'DATA 2'!$A$101:$A$133,$A29)</f>
        <v>5235095.6678999998</v>
      </c>
      <c r="AL29" s="33">
        <f>SUMIFS('DATA 2'!AL$101:AL$133,'DATA 2'!$A$101:$A$133,$A29)</f>
        <v>5378697.1699999999</v>
      </c>
      <c r="AM29" s="33">
        <f>SUMIFS('DATA 2'!AM$101:AM$133,'DATA 2'!$A$101:$A$133,$A29)</f>
        <v>5526472.1970000006</v>
      </c>
      <c r="AN29" s="33">
        <f>SUMIFS('DATA 2'!AN$101:AN$133,'DATA 2'!$A$101:$A$133,$A29)</f>
        <v>5679032.7879999997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385153.58276000002</v>
      </c>
      <c r="E30" s="33">
        <f>SUMIFS('DATA 2'!E$101:E$133,'DATA 2'!$A$101:$A$133,$A30)</f>
        <v>395364.88313999999</v>
      </c>
      <c r="F30" s="33">
        <f>SUMIFS('DATA 2'!F$101:F$133,'DATA 2'!$A$101:$A$133,$A30)</f>
        <v>405831.57264000003</v>
      </c>
      <c r="G30" s="33">
        <f>SUMIFS('DATA 2'!G$101:G$133,'DATA 2'!$A$101:$A$133,$A30)</f>
        <v>417112.49450999999</v>
      </c>
      <c r="H30" s="33">
        <f>SUMIFS('DATA 2'!H$101:H$133,'DATA 2'!$A$101:$A$133,$A30)</f>
        <v>429058.65708999999</v>
      </c>
      <c r="I30" s="33">
        <f>SUMIFS('DATA 2'!I$101:I$133,'DATA 2'!$A$101:$A$133,$A30)</f>
        <v>441207.08856</v>
      </c>
      <c r="J30" s="33">
        <f>SUMIFS('DATA 2'!J$101:J$133,'DATA 2'!$A$101:$A$133,$A30)</f>
        <v>453427.21786999993</v>
      </c>
      <c r="K30" s="33">
        <f>SUMIFS('DATA 2'!K$101:K$133,'DATA 2'!$A$101:$A$133,$A30)</f>
        <v>465736.06115999998</v>
      </c>
      <c r="L30" s="33">
        <f>SUMIFS('DATA 2'!L$101:L$133,'DATA 2'!$A$101:$A$133,$A30)</f>
        <v>478168.20224000001</v>
      </c>
      <c r="M30" s="33">
        <f>SUMIFS('DATA 2'!M$101:M$133,'DATA 2'!$A$101:$A$133,$A30)</f>
        <v>490720.02898999996</v>
      </c>
      <c r="N30" s="33">
        <f>SUMIFS('DATA 2'!N$101:N$133,'DATA 2'!$A$101:$A$133,$A30)</f>
        <v>503329.71162000002</v>
      </c>
      <c r="O30" s="33">
        <f>SUMIFS('DATA 2'!O$101:O$133,'DATA 2'!$A$101:$A$133,$A30)</f>
        <v>515874.60605</v>
      </c>
      <c r="P30" s="33">
        <f>SUMIFS('DATA 2'!P$101:P$133,'DATA 2'!$A$101:$A$133,$A30)</f>
        <v>528596.00384000002</v>
      </c>
      <c r="Q30" s="33">
        <f>SUMIFS('DATA 2'!Q$101:Q$133,'DATA 2'!$A$101:$A$133,$A30)</f>
        <v>541532.96655000001</v>
      </c>
      <c r="R30" s="33">
        <f>SUMIFS('DATA 2'!R$101:R$133,'DATA 2'!$A$101:$A$133,$A30)</f>
        <v>554706.03385999997</v>
      </c>
      <c r="S30" s="33">
        <f>SUMIFS('DATA 2'!S$101:S$133,'DATA 2'!$A$101:$A$133,$A30)</f>
        <v>568127.49669000006</v>
      </c>
      <c r="T30" s="33">
        <f>SUMIFS('DATA 2'!T$101:T$133,'DATA 2'!$A$101:$A$133,$A30)</f>
        <v>581799.36597000004</v>
      </c>
      <c r="U30" s="33">
        <f>SUMIFS('DATA 2'!U$101:U$133,'DATA 2'!$A$101:$A$133,$A30)</f>
        <v>595981.07400000002</v>
      </c>
      <c r="V30" s="33">
        <f>SUMIFS('DATA 2'!V$101:V$133,'DATA 2'!$A$101:$A$133,$A30)</f>
        <v>610535.68827999989</v>
      </c>
      <c r="W30" s="33">
        <f>SUMIFS('DATA 2'!W$101:W$133,'DATA 2'!$A$101:$A$133,$A30)</f>
        <v>625394.35276000004</v>
      </c>
      <c r="X30" s="33">
        <f>SUMIFS('DATA 2'!X$101:X$133,'DATA 2'!$A$101:$A$133,$A30)</f>
        <v>640538.56438999996</v>
      </c>
      <c r="Y30" s="33">
        <f>SUMIFS('DATA 2'!Y$101:Y$133,'DATA 2'!$A$101:$A$133,$A30)</f>
        <v>655966.27479999978</v>
      </c>
      <c r="Z30" s="33">
        <f>SUMIFS('DATA 2'!Z$101:Z$133,'DATA 2'!$A$101:$A$133,$A30)</f>
        <v>671678.39580000006</v>
      </c>
      <c r="AA30" s="33">
        <f>SUMIFS('DATA 2'!AA$101:AA$133,'DATA 2'!$A$101:$A$133,$A30)</f>
        <v>687674.95774999994</v>
      </c>
      <c r="AB30" s="33">
        <f>SUMIFS('DATA 2'!AB$101:AB$133,'DATA 2'!$A$101:$A$133,$A30)</f>
        <v>703954.63483</v>
      </c>
      <c r="AC30" s="33">
        <f>SUMIFS('DATA 2'!AC$101:AC$133,'DATA 2'!$A$101:$A$133,$A30)</f>
        <v>720515.37352000002</v>
      </c>
      <c r="AD30" s="33">
        <f>SUMIFS('DATA 2'!AD$101:AD$133,'DATA 2'!$A$101:$A$133,$A30)</f>
        <v>737355.38181000005</v>
      </c>
      <c r="AE30" s="33">
        <f>SUMIFS('DATA 2'!AE$101:AE$133,'DATA 2'!$A$101:$A$133,$A30)</f>
        <v>753933.94519000011</v>
      </c>
      <c r="AF30" s="33">
        <f>SUMIFS('DATA 2'!AF$101:AF$133,'DATA 2'!$A$101:$A$133,$A30)</f>
        <v>770469.80851999996</v>
      </c>
      <c r="AG30" s="33">
        <f>SUMIFS('DATA 2'!AG$101:AG$133,'DATA 2'!$A$101:$A$133,$A30)</f>
        <v>787118.37254999997</v>
      </c>
      <c r="AH30" s="33">
        <f>SUMIFS('DATA 2'!AH$101:AH$133,'DATA 2'!$A$101:$A$133,$A30)</f>
        <v>803971.11248000001</v>
      </c>
      <c r="AI30" s="33">
        <f>SUMIFS('DATA 2'!AI$101:AI$133,'DATA 2'!$A$101:$A$133,$A30)</f>
        <v>821079.96030999999</v>
      </c>
      <c r="AJ30" s="33">
        <f>SUMIFS('DATA 2'!AJ$101:AJ$133,'DATA 2'!$A$101:$A$133,$A30)</f>
        <v>838482.42079999996</v>
      </c>
      <c r="AK30" s="33">
        <f>SUMIFS('DATA 2'!AK$101:AK$133,'DATA 2'!$A$101:$A$133,$A30)</f>
        <v>856216.80093000003</v>
      </c>
      <c r="AL30" s="33">
        <f>SUMIFS('DATA 2'!AL$101:AL$133,'DATA 2'!$A$101:$A$133,$A30)</f>
        <v>874330.42816999997</v>
      </c>
      <c r="AM30" s="33">
        <f>SUMIFS('DATA 2'!AM$101:AM$133,'DATA 2'!$A$101:$A$133,$A30)</f>
        <v>892884.3557500001</v>
      </c>
      <c r="AN30" s="33">
        <f>SUMIFS('DATA 2'!AN$101:AN$133,'DATA 2'!$A$101:$A$133,$A30)</f>
        <v>911956.54427999991</v>
      </c>
    </row>
    <row r="31" spans="1:44" x14ac:dyDescent="0.25">
      <c r="A31" s="5" t="s">
        <v>239</v>
      </c>
      <c r="C31" s="33">
        <f>SUM(C32:C43)</f>
        <v>36641.298950162702</v>
      </c>
      <c r="D31" s="33">
        <f t="shared" ref="D31:AN31" si="5">SUM(D32:D43)</f>
        <v>37955.722464897204</v>
      </c>
      <c r="E31" s="33">
        <f t="shared" si="5"/>
        <v>38864.079050711007</v>
      </c>
      <c r="F31" s="33">
        <f t="shared" si="5"/>
        <v>39579.331092489992</v>
      </c>
      <c r="G31" s="33">
        <f t="shared" si="5"/>
        <v>40420.159471659994</v>
      </c>
      <c r="H31" s="33">
        <f t="shared" si="5"/>
        <v>42620.271926099995</v>
      </c>
      <c r="I31" s="33">
        <f t="shared" si="5"/>
        <v>45084.999140100001</v>
      </c>
      <c r="J31" s="33">
        <f t="shared" si="5"/>
        <v>48317.126445299997</v>
      </c>
      <c r="K31" s="33">
        <f t="shared" si="5"/>
        <v>52575.346646400001</v>
      </c>
      <c r="L31" s="33">
        <f t="shared" si="5"/>
        <v>58276.933623199999</v>
      </c>
      <c r="M31" s="33">
        <f t="shared" si="5"/>
        <v>66184.354509610013</v>
      </c>
      <c r="N31" s="33">
        <f t="shared" si="5"/>
        <v>77621.489807580001</v>
      </c>
      <c r="O31" s="33">
        <f t="shared" si="5"/>
        <v>94725.260059973996</v>
      </c>
      <c r="P31" s="33">
        <f t="shared" si="5"/>
        <v>107962.848276825</v>
      </c>
      <c r="Q31" s="33">
        <f t="shared" si="5"/>
        <v>123257.35601042501</v>
      </c>
      <c r="R31" s="33">
        <f t="shared" si="5"/>
        <v>140536.96682549</v>
      </c>
      <c r="S31" s="33">
        <f t="shared" si="5"/>
        <v>159936.80029949799</v>
      </c>
      <c r="T31" s="33">
        <f t="shared" si="5"/>
        <v>181651.803665791</v>
      </c>
      <c r="U31" s="33">
        <f t="shared" si="5"/>
        <v>190728.9364558263</v>
      </c>
      <c r="V31" s="33">
        <f t="shared" si="5"/>
        <v>201489.96678364623</v>
      </c>
      <c r="W31" s="33">
        <f t="shared" si="5"/>
        <v>214098.44614053553</v>
      </c>
      <c r="X31" s="33">
        <f t="shared" si="5"/>
        <v>228579.66216045577</v>
      </c>
      <c r="Y31" s="33">
        <f t="shared" si="5"/>
        <v>244899.95898951628</v>
      </c>
      <c r="Z31" s="33">
        <f t="shared" si="5"/>
        <v>262998.86199570209</v>
      </c>
      <c r="AA31" s="33">
        <f t="shared" si="5"/>
        <v>282801.23689824803</v>
      </c>
      <c r="AB31" s="33">
        <f t="shared" si="5"/>
        <v>304221.50809216296</v>
      </c>
      <c r="AC31" s="33">
        <f t="shared" si="5"/>
        <v>327165.22830305196</v>
      </c>
      <c r="AD31" s="33">
        <f t="shared" si="5"/>
        <v>351530.24915787019</v>
      </c>
      <c r="AE31" s="33">
        <f t="shared" si="5"/>
        <v>357678.6590836611</v>
      </c>
      <c r="AF31" s="33">
        <f t="shared" si="5"/>
        <v>363114.64883575554</v>
      </c>
      <c r="AG31" s="33">
        <f t="shared" si="5"/>
        <v>367680.58264824795</v>
      </c>
      <c r="AH31" s="33">
        <f t="shared" si="5"/>
        <v>371290.74034970696</v>
      </c>
      <c r="AI31" s="33">
        <f t="shared" si="5"/>
        <v>373896.54917542246</v>
      </c>
      <c r="AJ31" s="33">
        <f t="shared" si="5"/>
        <v>375481.90323125682</v>
      </c>
      <c r="AK31" s="33">
        <f t="shared" si="5"/>
        <v>376066.98129215749</v>
      </c>
      <c r="AL31" s="33">
        <f t="shared" si="5"/>
        <v>375716.14066482539</v>
      </c>
      <c r="AM31" s="33">
        <f t="shared" si="5"/>
        <v>374548.91644539085</v>
      </c>
      <c r="AN31" s="33">
        <f t="shared" si="5"/>
        <v>372753.61704322451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11092.052739999999</v>
      </c>
      <c r="E32" s="33">
        <f>SUMIFS('DATA 2'!E$101:E$133,'DATA 2'!$A$101:$A$133,$A32)</f>
        <v>11361.47514</v>
      </c>
      <c r="F32" s="33">
        <f>SUMIFS('DATA 2'!F$101:F$133,'DATA 2'!$A$101:$A$133,$A32)</f>
        <v>11558.039650000001</v>
      </c>
      <c r="G32" s="33">
        <f>SUMIFS('DATA 2'!G$101:G$133,'DATA 2'!$A$101:$A$133,$A32)</f>
        <v>11673.56286</v>
      </c>
      <c r="H32" s="33">
        <f>SUMIFS('DATA 2'!H$101:H$133,'DATA 2'!$A$101:$A$133,$A32)</f>
        <v>12563.20053</v>
      </c>
      <c r="I32" s="33">
        <f>SUMIFS('DATA 2'!I$101:I$133,'DATA 2'!$A$101:$A$133,$A32)</f>
        <v>13373.164199999999</v>
      </c>
      <c r="J32" s="33">
        <f>SUMIFS('DATA 2'!J$101:J$133,'DATA 2'!$A$101:$A$133,$A32)</f>
        <v>13913.77347</v>
      </c>
      <c r="K32" s="33">
        <f>SUMIFS('DATA 2'!K$101:K$133,'DATA 2'!$A$101:$A$133,$A32)</f>
        <v>14194.786829999999</v>
      </c>
      <c r="L32" s="33">
        <f>SUMIFS('DATA 2'!L$101:L$133,'DATA 2'!$A$101:$A$133,$A32)</f>
        <v>14248.144679999999</v>
      </c>
      <c r="M32" s="33">
        <f>SUMIFS('DATA 2'!M$101:M$133,'DATA 2'!$A$101:$A$133,$A32)</f>
        <v>14076.22394</v>
      </c>
      <c r="N32" s="33">
        <f>SUMIFS('DATA 2'!N$101:N$133,'DATA 2'!$A$101:$A$133,$A32)</f>
        <v>13645.002130000001</v>
      </c>
      <c r="O32" s="33">
        <f>SUMIFS('DATA 2'!O$101:O$133,'DATA 2'!$A$101:$A$133,$A32)</f>
        <v>12892.11405</v>
      </c>
      <c r="P32" s="33">
        <f>SUMIFS('DATA 2'!P$101:P$133,'DATA 2'!$A$101:$A$133,$A32)</f>
        <v>13084.427739999999</v>
      </c>
      <c r="Q32" s="33">
        <f>SUMIFS('DATA 2'!Q$101:Q$133,'DATA 2'!$A$101:$A$133,$A32)</f>
        <v>13540.46081</v>
      </c>
      <c r="R32" s="33">
        <f>SUMIFS('DATA 2'!R$101:R$133,'DATA 2'!$A$101:$A$133,$A32)</f>
        <v>14023.26173</v>
      </c>
      <c r="S32" s="33">
        <f>SUMIFS('DATA 2'!S$101:S$133,'DATA 2'!$A$101:$A$133,$A32)</f>
        <v>14444.68391</v>
      </c>
      <c r="T32" s="33">
        <f>SUMIFS('DATA 2'!T$101:T$133,'DATA 2'!$A$101:$A$133,$A32)</f>
        <v>14764.92577</v>
      </c>
      <c r="U32" s="33">
        <f>SUMIFS('DATA 2'!U$101:U$133,'DATA 2'!$A$101:$A$133,$A32)</f>
        <v>15045.37153</v>
      </c>
      <c r="V32" s="33">
        <f>SUMIFS('DATA 2'!V$101:V$133,'DATA 2'!$A$101:$A$133,$A32)</f>
        <v>15342.39827</v>
      </c>
      <c r="W32" s="33">
        <f>SUMIFS('DATA 2'!W$101:W$133,'DATA 2'!$A$101:$A$133,$A32)</f>
        <v>15671.51802</v>
      </c>
      <c r="X32" s="33">
        <f>SUMIFS('DATA 2'!X$101:X$133,'DATA 2'!$A$101:$A$133,$A32)</f>
        <v>16029.812040000001</v>
      </c>
      <c r="Y32" s="33">
        <f>SUMIFS('DATA 2'!Y$101:Y$133,'DATA 2'!$A$101:$A$133,$A32)</f>
        <v>16407.578020000001</v>
      </c>
      <c r="Z32" s="33">
        <f>SUMIFS('DATA 2'!Z$101:Z$133,'DATA 2'!$A$101:$A$133,$A32)</f>
        <v>16793.51252</v>
      </c>
      <c r="AA32" s="33">
        <f>SUMIFS('DATA 2'!AA$101:AA$133,'DATA 2'!$A$101:$A$133,$A32)</f>
        <v>17176.846649999999</v>
      </c>
      <c r="AB32" s="33">
        <f>SUMIFS('DATA 2'!AB$101:AB$133,'DATA 2'!$A$101:$A$133,$A32)</f>
        <v>17548.09979</v>
      </c>
      <c r="AC32" s="33">
        <f>SUMIFS('DATA 2'!AC$101:AC$133,'DATA 2'!$A$101:$A$133,$A32)</f>
        <v>17899.242979999999</v>
      </c>
      <c r="AD32" s="33">
        <f>SUMIFS('DATA 2'!AD$101:AD$133,'DATA 2'!$A$101:$A$133,$A32)</f>
        <v>18223.638889999998</v>
      </c>
      <c r="AE32" s="33">
        <f>SUMIFS('DATA 2'!AE$101:AE$133,'DATA 2'!$A$101:$A$133,$A32)</f>
        <v>18903.63581</v>
      </c>
      <c r="AF32" s="33">
        <f>SUMIFS('DATA 2'!AF$101:AF$133,'DATA 2'!$A$101:$A$133,$A32)</f>
        <v>19762.19011</v>
      </c>
      <c r="AG32" s="33">
        <f>SUMIFS('DATA 2'!AG$101:AG$133,'DATA 2'!$A$101:$A$133,$A32)</f>
        <v>20732.04175</v>
      </c>
      <c r="AH32" s="33">
        <f>SUMIFS('DATA 2'!AH$101:AH$133,'DATA 2'!$A$101:$A$133,$A32)</f>
        <v>21789.656780000001</v>
      </c>
      <c r="AI32" s="33">
        <f>SUMIFS('DATA 2'!AI$101:AI$133,'DATA 2'!$A$101:$A$133,$A32)</f>
        <v>22923.392370000001</v>
      </c>
      <c r="AJ32" s="33">
        <f>SUMIFS('DATA 2'!AJ$101:AJ$133,'DATA 2'!$A$101:$A$133,$A32)</f>
        <v>24123.61622</v>
      </c>
      <c r="AK32" s="33">
        <f>SUMIFS('DATA 2'!AK$101:AK$133,'DATA 2'!$A$101:$A$133,$A32)</f>
        <v>25379.275440000001</v>
      </c>
      <c r="AL32" s="33">
        <f>SUMIFS('DATA 2'!AL$101:AL$133,'DATA 2'!$A$101:$A$133,$A32)</f>
        <v>26676.379959999998</v>
      </c>
      <c r="AM32" s="33">
        <f>SUMIFS('DATA 2'!AM$101:AM$133,'DATA 2'!$A$101:$A$133,$A32)</f>
        <v>27997.089100000001</v>
      </c>
      <c r="AN32" s="33">
        <f>SUMIFS('DATA 2'!AN$101:AN$133,'DATA 2'!$A$101:$A$133,$A32)</f>
        <v>29319.068589999999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1004.121637</v>
      </c>
      <c r="E33" s="33">
        <f>SUMIFS('DATA 2'!E$101:E$133,'DATA 2'!$A$101:$A$133,$A33)</f>
        <v>1334.8444050000001</v>
      </c>
      <c r="F33" s="33">
        <f>SUMIFS('DATA 2'!F$101:F$133,'DATA 2'!$A$101:$A$133,$A33)</f>
        <v>1771.4604200000001</v>
      </c>
      <c r="G33" s="33">
        <f>SUMIFS('DATA 2'!G$101:G$133,'DATA 2'!$A$101:$A$133,$A33)</f>
        <v>2347.7266089999998</v>
      </c>
      <c r="H33" s="33">
        <f>SUMIFS('DATA 2'!H$101:H$133,'DATA 2'!$A$101:$A$133,$A33)</f>
        <v>3356.7342319999998</v>
      </c>
      <c r="I33" s="33">
        <f>SUMIFS('DATA 2'!I$101:I$133,'DATA 2'!$A$101:$A$133,$A33)</f>
        <v>4612.9664059999996</v>
      </c>
      <c r="J33" s="33">
        <f>SUMIFS('DATA 2'!J$101:J$133,'DATA 2'!$A$101:$A$133,$A33)</f>
        <v>6200.525697</v>
      </c>
      <c r="K33" s="33">
        <f>SUMIFS('DATA 2'!K$101:K$133,'DATA 2'!$A$101:$A$133,$A33)</f>
        <v>8221.9641009999996</v>
      </c>
      <c r="L33" s="33">
        <f>SUMIFS('DATA 2'!L$101:L$133,'DATA 2'!$A$101:$A$133,$A33)</f>
        <v>10782.60734</v>
      </c>
      <c r="M33" s="33">
        <f>SUMIFS('DATA 2'!M$101:M$133,'DATA 2'!$A$101:$A$133,$A33)</f>
        <v>13962.78674</v>
      </c>
      <c r="N33" s="33">
        <f>SUMIFS('DATA 2'!N$101:N$133,'DATA 2'!$A$101:$A$133,$A33)</f>
        <v>17765.918880000001</v>
      </c>
      <c r="O33" s="33">
        <f>SUMIFS('DATA 2'!O$101:O$133,'DATA 2'!$A$101:$A$133,$A33)</f>
        <v>22029.710940000001</v>
      </c>
      <c r="P33" s="33">
        <f>SUMIFS('DATA 2'!P$101:P$133,'DATA 2'!$A$101:$A$133,$A33)</f>
        <v>28546.272290000001</v>
      </c>
      <c r="Q33" s="33">
        <f>SUMIFS('DATA 2'!Q$101:Q$133,'DATA 2'!$A$101:$A$133,$A33)</f>
        <v>36711.986499999999</v>
      </c>
      <c r="R33" s="33">
        <f>SUMIFS('DATA 2'!R$101:R$133,'DATA 2'!$A$101:$A$133,$A33)</f>
        <v>46777.89112</v>
      </c>
      <c r="S33" s="33">
        <f>SUMIFS('DATA 2'!S$101:S$133,'DATA 2'!$A$101:$A$133,$A33)</f>
        <v>59009.61159</v>
      </c>
      <c r="T33" s="33">
        <f>SUMIFS('DATA 2'!T$101:T$133,'DATA 2'!$A$101:$A$133,$A33)</f>
        <v>73669.783750000002</v>
      </c>
      <c r="U33" s="33">
        <f>SUMIFS('DATA 2'!U$101:U$133,'DATA 2'!$A$101:$A$133,$A33)</f>
        <v>83148.474409999995</v>
      </c>
      <c r="V33" s="33">
        <f>SUMIFS('DATA 2'!V$101:V$133,'DATA 2'!$A$101:$A$133,$A33)</f>
        <v>93609.394610000003</v>
      </c>
      <c r="W33" s="33">
        <f>SUMIFS('DATA 2'!W$101:W$133,'DATA 2'!$A$101:$A$133,$A33)</f>
        <v>105131.8844</v>
      </c>
      <c r="X33" s="33">
        <f>SUMIFS('DATA 2'!X$101:X$133,'DATA 2'!$A$101:$A$133,$A33)</f>
        <v>117740.63740000001</v>
      </c>
      <c r="Y33" s="33">
        <f>SUMIFS('DATA 2'!Y$101:Y$133,'DATA 2'!$A$101:$A$133,$A33)</f>
        <v>131427.07279999999</v>
      </c>
      <c r="Z33" s="33">
        <f>SUMIFS('DATA 2'!Z$101:Z$133,'DATA 2'!$A$101:$A$133,$A33)</f>
        <v>146161.4099</v>
      </c>
      <c r="AA33" s="33">
        <f>SUMIFS('DATA 2'!AA$101:AA$133,'DATA 2'!$A$101:$A$133,$A33)</f>
        <v>161899.5606</v>
      </c>
      <c r="AB33" s="33">
        <f>SUMIFS('DATA 2'!AB$101:AB$133,'DATA 2'!$A$101:$A$133,$A33)</f>
        <v>178587.1948</v>
      </c>
      <c r="AC33" s="33">
        <f>SUMIFS('DATA 2'!AC$101:AC$133,'DATA 2'!$A$101:$A$133,$A33)</f>
        <v>196162.37839999999</v>
      </c>
      <c r="AD33" s="33">
        <f>SUMIFS('DATA 2'!AD$101:AD$133,'DATA 2'!$A$101:$A$133,$A33)</f>
        <v>214557.5962</v>
      </c>
      <c r="AE33" s="33">
        <f>SUMIFS('DATA 2'!AE$101:AE$133,'DATA 2'!$A$101:$A$133,$A33)</f>
        <v>220543.5821</v>
      </c>
      <c r="AF33" s="33">
        <f>SUMIFS('DATA 2'!AF$101:AF$133,'DATA 2'!$A$101:$A$133,$A33)</f>
        <v>225844.46840000001</v>
      </c>
      <c r="AG33" s="33">
        <f>SUMIFS('DATA 2'!AG$101:AG$133,'DATA 2'!$A$101:$A$133,$A33)</f>
        <v>230395.65960000001</v>
      </c>
      <c r="AH33" s="33">
        <f>SUMIFS('DATA 2'!AH$101:AH$133,'DATA 2'!$A$101:$A$133,$A33)</f>
        <v>234110.57980000001</v>
      </c>
      <c r="AI33" s="33">
        <f>SUMIFS('DATA 2'!AI$101:AI$133,'DATA 2'!$A$101:$A$133,$A33)</f>
        <v>236896.9607</v>
      </c>
      <c r="AJ33" s="33">
        <f>SUMIFS('DATA 2'!AJ$101:AJ$133,'DATA 2'!$A$101:$A$133,$A33)</f>
        <v>238663.40789999999</v>
      </c>
      <c r="AK33" s="33">
        <f>SUMIFS('DATA 2'!AK$101:AK$133,'DATA 2'!$A$101:$A$133,$A33)</f>
        <v>239322.33489999999</v>
      </c>
      <c r="AL33" s="33">
        <f>SUMIFS('DATA 2'!AL$101:AL$133,'DATA 2'!$A$101:$A$133,$A33)</f>
        <v>238792.04149999999</v>
      </c>
      <c r="AM33" s="33">
        <f>SUMIFS('DATA 2'!AM$101:AM$133,'DATA 2'!$A$101:$A$133,$A33)</f>
        <v>236999.1611</v>
      </c>
      <c r="AN33" s="33">
        <f>SUMIFS('DATA 2'!AN$101:AN$133,'DATA 2'!$A$101:$A$133,$A33)</f>
        <v>233882.03659999999</v>
      </c>
    </row>
    <row r="34" spans="1:40" x14ac:dyDescent="0.25">
      <c r="A34" s="35" t="s">
        <v>442</v>
      </c>
      <c r="C34" s="33">
        <f>SUMIFS('DATA 2'!C$101:C$133,'DATA 2'!$A$101:$A$133,$A34)</f>
        <v>638.72549079999999</v>
      </c>
      <c r="D34" s="33">
        <f>SUMIFS('DATA 2'!D$101:D$133,'DATA 2'!$A$101:$A$133,$A34)</f>
        <v>642.06221670000002</v>
      </c>
      <c r="E34" s="33">
        <f>SUMIFS('DATA 2'!E$101:E$133,'DATA 2'!$A$101:$A$133,$A34)</f>
        <v>635.9371625</v>
      </c>
      <c r="F34" s="33">
        <f>SUMIFS('DATA 2'!F$101:F$133,'DATA 2'!$A$101:$A$133,$A34)</f>
        <v>623.1215502</v>
      </c>
      <c r="G34" s="33">
        <f>SUMIFS('DATA 2'!G$101:G$133,'DATA 2'!$A$101:$A$133,$A34)</f>
        <v>604.89013629999999</v>
      </c>
      <c r="H34" s="33">
        <f>SUMIFS('DATA 2'!H$101:H$133,'DATA 2'!$A$101:$A$133,$A34)</f>
        <v>684.73210659999995</v>
      </c>
      <c r="I34" s="33">
        <f>SUMIFS('DATA 2'!I$101:I$133,'DATA 2'!$A$101:$A$133,$A34)</f>
        <v>792.30100210000001</v>
      </c>
      <c r="J34" s="33">
        <f>SUMIFS('DATA 2'!J$101:J$133,'DATA 2'!$A$101:$A$133,$A34)</f>
        <v>908.29793029999996</v>
      </c>
      <c r="K34" s="33">
        <f>SUMIFS('DATA 2'!K$101:K$133,'DATA 2'!$A$101:$A$133,$A34)</f>
        <v>1028.791183</v>
      </c>
      <c r="L34" s="33">
        <f>SUMIFS('DATA 2'!L$101:L$133,'DATA 2'!$A$101:$A$133,$A34)</f>
        <v>1152.9060440000001</v>
      </c>
      <c r="M34" s="33">
        <f>SUMIFS('DATA 2'!M$101:M$133,'DATA 2'!$A$101:$A$133,$A34)</f>
        <v>1277.7298370000001</v>
      </c>
      <c r="N34" s="33">
        <f>SUMIFS('DATA 2'!N$101:N$133,'DATA 2'!$A$101:$A$133,$A34)</f>
        <v>1395.536934</v>
      </c>
      <c r="O34" s="33">
        <f>SUMIFS('DATA 2'!O$101:O$133,'DATA 2'!$A$101:$A$133,$A34)</f>
        <v>1491.6829540000001</v>
      </c>
      <c r="P34" s="33">
        <f>SUMIFS('DATA 2'!P$101:P$133,'DATA 2'!$A$101:$A$133,$A34)</f>
        <v>1549.140862</v>
      </c>
      <c r="Q34" s="33">
        <f>SUMIFS('DATA 2'!Q$101:Q$133,'DATA 2'!$A$101:$A$133,$A34)</f>
        <v>1584.1849010000001</v>
      </c>
      <c r="R34" s="33">
        <f>SUMIFS('DATA 2'!R$101:R$133,'DATA 2'!$A$101:$A$133,$A34)</f>
        <v>1600.442364</v>
      </c>
      <c r="S34" s="33">
        <f>SUMIFS('DATA 2'!S$101:S$133,'DATA 2'!$A$101:$A$133,$A34)</f>
        <v>1598.043727</v>
      </c>
      <c r="T34" s="33">
        <f>SUMIFS('DATA 2'!T$101:T$133,'DATA 2'!$A$101:$A$133,$A34)</f>
        <v>1576.7941510000001</v>
      </c>
      <c r="U34" s="33">
        <f>SUMIFS('DATA 2'!U$101:U$133,'DATA 2'!$A$101:$A$133,$A34)</f>
        <v>1581.7005999999999</v>
      </c>
      <c r="V34" s="33">
        <f>SUMIFS('DATA 2'!V$101:V$133,'DATA 2'!$A$101:$A$133,$A34)</f>
        <v>1595.1783009999999</v>
      </c>
      <c r="W34" s="33">
        <f>SUMIFS('DATA 2'!W$101:W$133,'DATA 2'!$A$101:$A$133,$A34)</f>
        <v>1610.930323</v>
      </c>
      <c r="X34" s="33">
        <f>SUMIFS('DATA 2'!X$101:X$133,'DATA 2'!$A$101:$A$133,$A34)</f>
        <v>1626.164307</v>
      </c>
      <c r="Y34" s="33">
        <f>SUMIFS('DATA 2'!Y$101:Y$133,'DATA 2'!$A$101:$A$133,$A34)</f>
        <v>1639.0654030000001</v>
      </c>
      <c r="Z34" s="33">
        <f>SUMIFS('DATA 2'!Z$101:Z$133,'DATA 2'!$A$101:$A$133,$A34)</f>
        <v>1648.232266</v>
      </c>
      <c r="AA34" s="33">
        <f>SUMIFS('DATA 2'!AA$101:AA$133,'DATA 2'!$A$101:$A$133,$A34)</f>
        <v>1652.5744569999999</v>
      </c>
      <c r="AB34" s="33">
        <f>SUMIFS('DATA 2'!AB$101:AB$133,'DATA 2'!$A$101:$A$133,$A34)</f>
        <v>1651.2936979999999</v>
      </c>
      <c r="AC34" s="33">
        <f>SUMIFS('DATA 2'!AC$101:AC$133,'DATA 2'!$A$101:$A$133,$A34)</f>
        <v>1643.8674530000001</v>
      </c>
      <c r="AD34" s="33">
        <f>SUMIFS('DATA 2'!AD$101:AD$133,'DATA 2'!$A$101:$A$133,$A34)</f>
        <v>1630.024795</v>
      </c>
      <c r="AE34" s="33">
        <f>SUMIFS('DATA 2'!AE$101:AE$133,'DATA 2'!$A$101:$A$133,$A34)</f>
        <v>1633.7513960000001</v>
      </c>
      <c r="AF34" s="33">
        <f>SUMIFS('DATA 2'!AF$101:AF$133,'DATA 2'!$A$101:$A$133,$A34)</f>
        <v>1641.7098350000001</v>
      </c>
      <c r="AG34" s="33">
        <f>SUMIFS('DATA 2'!AG$101:AG$133,'DATA 2'!$A$101:$A$133,$A34)</f>
        <v>1649.0287490000001</v>
      </c>
      <c r="AH34" s="33">
        <f>SUMIFS('DATA 2'!AH$101:AH$133,'DATA 2'!$A$101:$A$133,$A34)</f>
        <v>1653.703307</v>
      </c>
      <c r="AI34" s="33">
        <f>SUMIFS('DATA 2'!AI$101:AI$133,'DATA 2'!$A$101:$A$133,$A34)</f>
        <v>1654.57159</v>
      </c>
      <c r="AJ34" s="33">
        <f>SUMIFS('DATA 2'!AJ$101:AJ$133,'DATA 2'!$A$101:$A$133,$A34)</f>
        <v>1650.737376</v>
      </c>
      <c r="AK34" s="33">
        <f>SUMIFS('DATA 2'!AK$101:AK$133,'DATA 2'!$A$101:$A$133,$A34)</f>
        <v>1641.407586</v>
      </c>
      <c r="AL34" s="33">
        <f>SUMIFS('DATA 2'!AL$101:AL$133,'DATA 2'!$A$101:$A$133,$A34)</f>
        <v>1625.8518999999999</v>
      </c>
      <c r="AM34" s="33">
        <f>SUMIFS('DATA 2'!AM$101:AM$133,'DATA 2'!$A$101:$A$133,$A34)</f>
        <v>1603.4024959999999</v>
      </c>
      <c r="AN34" s="33">
        <f>SUMIFS('DATA 2'!AN$101:AN$133,'DATA 2'!$A$101:$A$133,$A34)</f>
        <v>1573.471605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9.2786018329999997</v>
      </c>
      <c r="E35" s="33">
        <f>SUMIFS('DATA 2'!E$101:E$133,'DATA 2'!$A$101:$A$133,$A35)</f>
        <v>19.787583309999999</v>
      </c>
      <c r="F35" s="33">
        <f>SUMIFS('DATA 2'!F$101:F$133,'DATA 2'!$A$101:$A$133,$A35)</f>
        <v>42.490637100000001</v>
      </c>
      <c r="G35" s="33">
        <f>SUMIFS('DATA 2'!G$101:G$133,'DATA 2'!$A$101:$A$133,$A35)</f>
        <v>91.794391259999998</v>
      </c>
      <c r="H35" s="33">
        <f>SUMIFS('DATA 2'!H$101:H$133,'DATA 2'!$A$101:$A$133,$A35)</f>
        <v>203.2671608</v>
      </c>
      <c r="I35" s="33">
        <f>SUMIFS('DATA 2'!I$101:I$133,'DATA 2'!$A$101:$A$133,$A35)</f>
        <v>434.1365945</v>
      </c>
      <c r="J35" s="33">
        <f>SUMIFS('DATA 2'!J$101:J$133,'DATA 2'!$A$101:$A$133,$A35)</f>
        <v>906.72199450000005</v>
      </c>
      <c r="K35" s="33">
        <f>SUMIFS('DATA 2'!K$101:K$133,'DATA 2'!$A$101:$A$133,$A35)</f>
        <v>1864.484154</v>
      </c>
      <c r="L35" s="33">
        <f>SUMIFS('DATA 2'!L$101:L$133,'DATA 2'!$A$101:$A$133,$A35)</f>
        <v>3782.2894860000001</v>
      </c>
      <c r="M35" s="33">
        <f>SUMIFS('DATA 2'!M$101:M$133,'DATA 2'!$A$101:$A$133,$A35)</f>
        <v>7557.8984389999996</v>
      </c>
      <c r="N35" s="33">
        <f>SUMIFS('DATA 2'!N$101:N$133,'DATA 2'!$A$101:$A$133,$A35)</f>
        <v>14808.77283</v>
      </c>
      <c r="O35" s="33">
        <f>SUMIFS('DATA 2'!O$101:O$133,'DATA 2'!$A$101:$A$133,$A35)</f>
        <v>28232.265029999999</v>
      </c>
      <c r="P35" s="33">
        <f>SUMIFS('DATA 2'!P$101:P$133,'DATA 2'!$A$101:$A$133,$A35)</f>
        <v>30466.726930000001</v>
      </c>
      <c r="Q35" s="33">
        <f>SUMIFS('DATA 2'!Q$101:Q$133,'DATA 2'!$A$101:$A$133,$A35)</f>
        <v>32257.33668</v>
      </c>
      <c r="R35" s="33">
        <f>SUMIFS('DATA 2'!R$101:R$133,'DATA 2'!$A$101:$A$133,$A35)</f>
        <v>33569.288050000003</v>
      </c>
      <c r="S35" s="33">
        <f>SUMIFS('DATA 2'!S$101:S$133,'DATA 2'!$A$101:$A$133,$A35)</f>
        <v>34381.596230000003</v>
      </c>
      <c r="T35" s="33">
        <f>SUMIFS('DATA 2'!T$101:T$133,'DATA 2'!$A$101:$A$133,$A35)</f>
        <v>34688.353470000002</v>
      </c>
      <c r="U35" s="33">
        <f>SUMIFS('DATA 2'!U$101:U$133,'DATA 2'!$A$101:$A$133,$A35)</f>
        <v>38714.778599999998</v>
      </c>
      <c r="V35" s="33">
        <f>SUMIFS('DATA 2'!V$101:V$133,'DATA 2'!$A$101:$A$133,$A35)</f>
        <v>43191.342570000001</v>
      </c>
      <c r="W35" s="33">
        <f>SUMIFS('DATA 2'!W$101:W$133,'DATA 2'!$A$101:$A$133,$A35)</f>
        <v>48151.896119999998</v>
      </c>
      <c r="X35" s="33">
        <f>SUMIFS('DATA 2'!X$101:X$133,'DATA 2'!$A$101:$A$133,$A35)</f>
        <v>53606.834219999997</v>
      </c>
      <c r="Y35" s="33">
        <f>SUMIFS('DATA 2'!Y$101:Y$133,'DATA 2'!$A$101:$A$133,$A35)</f>
        <v>59553.242140000002</v>
      </c>
      <c r="Z35" s="33">
        <f>SUMIFS('DATA 2'!Z$101:Z$133,'DATA 2'!$A$101:$A$133,$A35)</f>
        <v>65980.267240000001</v>
      </c>
      <c r="AA35" s="33">
        <f>SUMIFS('DATA 2'!AA$101:AA$133,'DATA 2'!$A$101:$A$133,$A35)</f>
        <v>72871.966679999998</v>
      </c>
      <c r="AB35" s="33">
        <f>SUMIFS('DATA 2'!AB$101:AB$133,'DATA 2'!$A$101:$A$133,$A35)</f>
        <v>80208.848670000007</v>
      </c>
      <c r="AC35" s="33">
        <f>SUMIFS('DATA 2'!AC$101:AC$133,'DATA 2'!$A$101:$A$133,$A35)</f>
        <v>87968.786680000005</v>
      </c>
      <c r="AD35" s="33">
        <f>SUMIFS('DATA 2'!AD$101:AD$133,'DATA 2'!$A$101:$A$133,$A35)</f>
        <v>96127.688299999994</v>
      </c>
      <c r="AE35" s="33">
        <f>SUMIFS('DATA 2'!AE$101:AE$133,'DATA 2'!$A$101:$A$133,$A35)</f>
        <v>95564.140039999998</v>
      </c>
      <c r="AF35" s="33">
        <f>SUMIFS('DATA 2'!AF$101:AF$133,'DATA 2'!$A$101:$A$133,$A35)</f>
        <v>94616.111099999995</v>
      </c>
      <c r="AG35" s="33">
        <f>SUMIFS('DATA 2'!AG$101:AG$133,'DATA 2'!$A$101:$A$133,$A35)</f>
        <v>93291.406820000004</v>
      </c>
      <c r="AH35" s="33">
        <f>SUMIFS('DATA 2'!AH$101:AH$133,'DATA 2'!$A$101:$A$133,$A35)</f>
        <v>91591.75963</v>
      </c>
      <c r="AI35" s="33">
        <f>SUMIFS('DATA 2'!AI$101:AI$133,'DATA 2'!$A$101:$A$133,$A35)</f>
        <v>89520.027849999999</v>
      </c>
      <c r="AJ35" s="33">
        <f>SUMIFS('DATA 2'!AJ$101:AJ$133,'DATA 2'!$A$101:$A$133,$A35)</f>
        <v>87082.503209999995</v>
      </c>
      <c r="AK35" s="33">
        <f>SUMIFS('DATA 2'!AK$101:AK$133,'DATA 2'!$A$101:$A$133,$A35)</f>
        <v>84289.478310000006</v>
      </c>
      <c r="AL35" s="33">
        <f>SUMIFS('DATA 2'!AL$101:AL$133,'DATA 2'!$A$101:$A$133,$A35)</f>
        <v>81155.369349999906</v>
      </c>
      <c r="AM35" s="33">
        <f>SUMIFS('DATA 2'!AM$101:AM$133,'DATA 2'!$A$101:$A$133,$A35)</f>
        <v>77698.87328</v>
      </c>
      <c r="AN35" s="33">
        <f>SUMIFS('DATA 2'!AN$101:AN$133,'DATA 2'!$A$101:$A$133,$A35)</f>
        <v>73943.311489999905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354.70703739999999</v>
      </c>
      <c r="E36" s="33">
        <f>SUMIFS('DATA 2'!E$101:E$133,'DATA 2'!$A$101:$A$133,$A36)</f>
        <v>460.98772689999998</v>
      </c>
      <c r="F36" s="33">
        <f>SUMIFS('DATA 2'!F$101:F$133,'DATA 2'!$A$101:$A$133,$A36)</f>
        <v>609.79310880000003</v>
      </c>
      <c r="G36" s="33">
        <f>SUMIFS('DATA 2'!G$101:G$133,'DATA 2'!$A$101:$A$133,$A36)</f>
        <v>812.31665339999995</v>
      </c>
      <c r="H36" s="33">
        <f>SUMIFS('DATA 2'!H$101:H$133,'DATA 2'!$A$101:$A$133,$A36)</f>
        <v>1023.559613</v>
      </c>
      <c r="I36" s="33">
        <f>SUMIFS('DATA 2'!I$101:I$133,'DATA 2'!$A$101:$A$133,$A36)</f>
        <v>1228.707105</v>
      </c>
      <c r="J36" s="33">
        <f>SUMIFS('DATA 2'!J$101:J$133,'DATA 2'!$A$101:$A$133,$A36)</f>
        <v>1426.304891</v>
      </c>
      <c r="K36" s="33">
        <f>SUMIFS('DATA 2'!K$101:K$133,'DATA 2'!$A$101:$A$133,$A36)</f>
        <v>1618.594981</v>
      </c>
      <c r="L36" s="33">
        <f>SUMIFS('DATA 2'!L$101:L$133,'DATA 2'!$A$101:$A$133,$A36)</f>
        <v>1805.4754889999999</v>
      </c>
      <c r="M36" s="33">
        <f>SUMIFS('DATA 2'!M$101:M$133,'DATA 2'!$A$101:$A$133,$A36)</f>
        <v>1981.1680550000001</v>
      </c>
      <c r="N36" s="33">
        <f>SUMIFS('DATA 2'!N$101:N$133,'DATA 2'!$A$101:$A$133,$A36)</f>
        <v>2132.0873550000001</v>
      </c>
      <c r="O36" s="33">
        <f>SUMIFS('DATA 2'!O$101:O$133,'DATA 2'!$A$101:$A$133,$A36)</f>
        <v>2235.3158800000001</v>
      </c>
      <c r="P36" s="33">
        <f>SUMIFS('DATA 2'!P$101:P$133,'DATA 2'!$A$101:$A$133,$A36)</f>
        <v>2440.3850269999998</v>
      </c>
      <c r="Q36" s="33">
        <f>SUMIFS('DATA 2'!Q$101:Q$133,'DATA 2'!$A$101:$A$133,$A36)</f>
        <v>2684.39408</v>
      </c>
      <c r="R36" s="33">
        <f>SUMIFS('DATA 2'!R$101:R$133,'DATA 2'!$A$101:$A$133,$A36)</f>
        <v>2938.6535359999998</v>
      </c>
      <c r="S36" s="33">
        <f>SUMIFS('DATA 2'!S$101:S$133,'DATA 2'!$A$101:$A$133,$A36)</f>
        <v>3187.8367440000002</v>
      </c>
      <c r="T36" s="33">
        <f>SUMIFS('DATA 2'!T$101:T$133,'DATA 2'!$A$101:$A$133,$A36)</f>
        <v>3421.1600699999999</v>
      </c>
      <c r="U36" s="33">
        <f>SUMIFS('DATA 2'!U$101:U$133,'DATA 2'!$A$101:$A$133,$A36)</f>
        <v>3572.5537599999998</v>
      </c>
      <c r="V36" s="33">
        <f>SUMIFS('DATA 2'!V$101:V$133,'DATA 2'!$A$101:$A$133,$A36)</f>
        <v>3691.9594470000002</v>
      </c>
      <c r="W36" s="33">
        <f>SUMIFS('DATA 2'!W$101:W$133,'DATA 2'!$A$101:$A$133,$A36)</f>
        <v>3796.4865279999999</v>
      </c>
      <c r="X36" s="33">
        <f>SUMIFS('DATA 2'!X$101:X$133,'DATA 2'!$A$101:$A$133,$A36)</f>
        <v>3889.4351379999998</v>
      </c>
      <c r="Y36" s="33">
        <f>SUMIFS('DATA 2'!Y$101:Y$133,'DATA 2'!$A$101:$A$133,$A36)</f>
        <v>3969.5119559999998</v>
      </c>
      <c r="Z36" s="33">
        <f>SUMIFS('DATA 2'!Z$101:Z$133,'DATA 2'!$A$101:$A$133,$A36)</f>
        <v>4034.2464770000001</v>
      </c>
      <c r="AA36" s="33">
        <f>SUMIFS('DATA 2'!AA$101:AA$133,'DATA 2'!$A$101:$A$133,$A36)</f>
        <v>4081.2622569999999</v>
      </c>
      <c r="AB36" s="33">
        <f>SUMIFS('DATA 2'!AB$101:AB$133,'DATA 2'!$A$101:$A$133,$A36)</f>
        <v>4108.734907</v>
      </c>
      <c r="AC36" s="33">
        <f>SUMIFS('DATA 2'!AC$101:AC$133,'DATA 2'!$A$101:$A$133,$A36)</f>
        <v>4115.5276459999995</v>
      </c>
      <c r="AD36" s="33">
        <f>SUMIFS('DATA 2'!AD$101:AD$133,'DATA 2'!$A$101:$A$133,$A36)</f>
        <v>4101.1935990000002</v>
      </c>
      <c r="AE36" s="33">
        <f>SUMIFS('DATA 2'!AE$101:AE$133,'DATA 2'!$A$101:$A$133,$A36)</f>
        <v>4054.246513</v>
      </c>
      <c r="AF36" s="33">
        <f>SUMIFS('DATA 2'!AF$101:AF$133,'DATA 2'!$A$101:$A$133,$A36)</f>
        <v>3987.673342</v>
      </c>
      <c r="AG36" s="33">
        <f>SUMIFS('DATA 2'!AG$101:AG$133,'DATA 2'!$A$101:$A$133,$A36)</f>
        <v>3905.8483489999999</v>
      </c>
      <c r="AH36" s="33">
        <f>SUMIFS('DATA 2'!AH$101:AH$133,'DATA 2'!$A$101:$A$133,$A36)</f>
        <v>3810.0552699999998</v>
      </c>
      <c r="AI36" s="33">
        <f>SUMIFS('DATA 2'!AI$101:AI$133,'DATA 2'!$A$101:$A$133,$A36)</f>
        <v>3700.720918</v>
      </c>
      <c r="AJ36" s="33">
        <f>SUMIFS('DATA 2'!AJ$101:AJ$133,'DATA 2'!$A$101:$A$133,$A36)</f>
        <v>3578.1454349999999</v>
      </c>
      <c r="AK36" s="33">
        <f>SUMIFS('DATA 2'!AK$101:AK$133,'DATA 2'!$A$101:$A$133,$A36)</f>
        <v>3442.73173</v>
      </c>
      <c r="AL36" s="33">
        <f>SUMIFS('DATA 2'!AL$101:AL$133,'DATA 2'!$A$101:$A$133,$A36)</f>
        <v>3295.05366</v>
      </c>
      <c r="AM36" s="33">
        <f>SUMIFS('DATA 2'!AM$101:AM$133,'DATA 2'!$A$101:$A$133,$A36)</f>
        <v>3135.878009</v>
      </c>
      <c r="AN36" s="33">
        <f>SUMIFS('DATA 2'!AN$101:AN$133,'DATA 2'!$A$101:$A$133,$A36)</f>
        <v>2966.1783439999999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549.57530499999996</v>
      </c>
      <c r="E37" s="33">
        <f>SUMIFS('DATA 2'!E$101:E$133,'DATA 2'!$A$101:$A$133,$A37)</f>
        <v>591.11839950000001</v>
      </c>
      <c r="F37" s="33">
        <f>SUMIFS('DATA 2'!F$101:F$133,'DATA 2'!$A$101:$A$133,$A37)</f>
        <v>634.19526910000002</v>
      </c>
      <c r="G37" s="33">
        <f>SUMIFS('DATA 2'!G$101:G$133,'DATA 2'!$A$101:$A$133,$A37)</f>
        <v>677.287059</v>
      </c>
      <c r="H37" s="33">
        <f>SUMIFS('DATA 2'!H$101:H$133,'DATA 2'!$A$101:$A$133,$A37)</f>
        <v>756.73078250000003</v>
      </c>
      <c r="I37" s="33">
        <f>SUMIFS('DATA 2'!I$101:I$133,'DATA 2'!$A$101:$A$133,$A37)</f>
        <v>832.62986460000002</v>
      </c>
      <c r="J37" s="33">
        <f>SUMIFS('DATA 2'!J$101:J$133,'DATA 2'!$A$101:$A$133,$A37)</f>
        <v>895.45935799999995</v>
      </c>
      <c r="K37" s="33">
        <f>SUMIFS('DATA 2'!K$101:K$133,'DATA 2'!$A$101:$A$133,$A37)</f>
        <v>945.34455879999996</v>
      </c>
      <c r="L37" s="33">
        <f>SUMIFS('DATA 2'!L$101:L$133,'DATA 2'!$A$101:$A$133,$A37)</f>
        <v>983.16170269999998</v>
      </c>
      <c r="M37" s="33">
        <f>SUMIFS('DATA 2'!M$101:M$133,'DATA 2'!$A$101:$A$133,$A37)</f>
        <v>1007.556062</v>
      </c>
      <c r="N37" s="33">
        <f>SUMIFS('DATA 2'!N$101:N$133,'DATA 2'!$A$101:$A$133,$A37)</f>
        <v>1014.225293</v>
      </c>
      <c r="O37" s="33">
        <f>SUMIFS('DATA 2'!O$101:O$133,'DATA 2'!$A$101:$A$133,$A37)</f>
        <v>996.05502339999998</v>
      </c>
      <c r="P37" s="33">
        <f>SUMIFS('DATA 2'!P$101:P$133,'DATA 2'!$A$101:$A$133,$A37)</f>
        <v>989.57237850000001</v>
      </c>
      <c r="Q37" s="33">
        <f>SUMIFS('DATA 2'!Q$101:Q$133,'DATA 2'!$A$101:$A$133,$A37)</f>
        <v>980.95963889999996</v>
      </c>
      <c r="R37" s="33">
        <f>SUMIFS('DATA 2'!R$101:R$133,'DATA 2'!$A$101:$A$133,$A37)</f>
        <v>964.64636640000003</v>
      </c>
      <c r="S37" s="33">
        <f>SUMIFS('DATA 2'!S$101:S$133,'DATA 2'!$A$101:$A$133,$A37)</f>
        <v>938.87483559999998</v>
      </c>
      <c r="T37" s="33">
        <f>SUMIFS('DATA 2'!T$101:T$133,'DATA 2'!$A$101:$A$133,$A37)</f>
        <v>903.50962340000001</v>
      </c>
      <c r="U37" s="33">
        <f>SUMIFS('DATA 2'!U$101:U$133,'DATA 2'!$A$101:$A$133,$A37)</f>
        <v>854.48130379999998</v>
      </c>
      <c r="V37" s="33">
        <f>SUMIFS('DATA 2'!V$101:V$133,'DATA 2'!$A$101:$A$133,$A37)</f>
        <v>802.52849679999997</v>
      </c>
      <c r="W37" s="33">
        <f>SUMIFS('DATA 2'!W$101:W$133,'DATA 2'!$A$101:$A$133,$A37)</f>
        <v>750.95023409999999</v>
      </c>
      <c r="X37" s="33">
        <f>SUMIFS('DATA 2'!X$101:X$133,'DATA 2'!$A$101:$A$133,$A37)</f>
        <v>700.4301226</v>
      </c>
      <c r="Y37" s="33">
        <f>SUMIFS('DATA 2'!Y$101:Y$133,'DATA 2'!$A$101:$A$133,$A37)</f>
        <v>650.96982070000001</v>
      </c>
      <c r="Z37" s="33">
        <f>SUMIFS('DATA 2'!Z$101:Z$133,'DATA 2'!$A$101:$A$133,$A37)</f>
        <v>602.50650870000004</v>
      </c>
      <c r="AA37" s="33">
        <f>SUMIFS('DATA 2'!AA$101:AA$133,'DATA 2'!$A$101:$A$133,$A37)</f>
        <v>555.07582530000002</v>
      </c>
      <c r="AB37" s="33">
        <f>SUMIFS('DATA 2'!AB$101:AB$133,'DATA 2'!$A$101:$A$133,$A37)</f>
        <v>508.82270790000001</v>
      </c>
      <c r="AC37" s="33">
        <f>SUMIFS('DATA 2'!AC$101:AC$133,'DATA 2'!$A$101:$A$133,$A37)</f>
        <v>463.96773940000003</v>
      </c>
      <c r="AD37" s="33">
        <f>SUMIFS('DATA 2'!AD$101:AD$133,'DATA 2'!$A$101:$A$133,$A37)</f>
        <v>420.76710009999999</v>
      </c>
      <c r="AE37" s="33">
        <f>SUMIFS('DATA 2'!AE$101:AE$133,'DATA 2'!$A$101:$A$133,$A37)</f>
        <v>441.64356709999998</v>
      </c>
      <c r="AF37" s="33">
        <f>SUMIFS('DATA 2'!AF$101:AF$133,'DATA 2'!$A$101:$A$133,$A37)</f>
        <v>488.23086619999998</v>
      </c>
      <c r="AG37" s="33">
        <f>SUMIFS('DATA 2'!AG$101:AG$133,'DATA 2'!$A$101:$A$133,$A37)</f>
        <v>550.62440609999999</v>
      </c>
      <c r="AH37" s="33">
        <f>SUMIFS('DATA 2'!AH$101:AH$133,'DATA 2'!$A$101:$A$133,$A37)</f>
        <v>627.20823700000005</v>
      </c>
      <c r="AI37" s="33">
        <f>SUMIFS('DATA 2'!AI$101:AI$133,'DATA 2'!$A$101:$A$133,$A37)</f>
        <v>719.07469900000001</v>
      </c>
      <c r="AJ37" s="33">
        <f>SUMIFS('DATA 2'!AJ$101:AJ$133,'DATA 2'!$A$101:$A$133,$A37)</f>
        <v>828.43163089999996</v>
      </c>
      <c r="AK37" s="33">
        <f>SUMIFS('DATA 2'!AK$101:AK$133,'DATA 2'!$A$101:$A$133,$A37)</f>
        <v>958.09393580000005</v>
      </c>
      <c r="AL37" s="33">
        <f>SUMIFS('DATA 2'!AL$101:AL$133,'DATA 2'!$A$101:$A$133,$A37)</f>
        <v>1111.2901859999999</v>
      </c>
      <c r="AM37" s="33">
        <f>SUMIFS('DATA 2'!AM$101:AM$133,'DATA 2'!$A$101:$A$133,$A37)</f>
        <v>1291.5400440000001</v>
      </c>
      <c r="AN37" s="33">
        <f>SUMIFS('DATA 2'!AN$101:AN$133,'DATA 2'!$A$101:$A$133,$A37)</f>
        <v>1502.513512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0.81272896419999996</v>
      </c>
      <c r="E38" s="33">
        <f>SUMIFS('DATA 2'!E$101:E$133,'DATA 2'!$A$101:$A$133,$A38)</f>
        <v>4.6308446009999997</v>
      </c>
      <c r="F38" s="33">
        <f>SUMIFS('DATA 2'!F$101:F$133,'DATA 2'!$A$101:$A$133,$A38)</f>
        <v>31.422654990000002</v>
      </c>
      <c r="G38" s="33">
        <f>SUMIFS('DATA 2'!G$101:G$133,'DATA 2'!$A$101:$A$133,$A38)</f>
        <v>225.30390879999999</v>
      </c>
      <c r="H38" s="33">
        <f>SUMIFS('DATA 2'!H$101:H$133,'DATA 2'!$A$101:$A$133,$A38)</f>
        <v>537.91385179999997</v>
      </c>
      <c r="I38" s="33">
        <f>SUMIFS('DATA 2'!I$101:I$133,'DATA 2'!$A$101:$A$133,$A38)</f>
        <v>853.96248609999998</v>
      </c>
      <c r="J38" s="33">
        <f>SUMIFS('DATA 2'!J$101:J$133,'DATA 2'!$A$101:$A$133,$A38)</f>
        <v>1158.9511480000001</v>
      </c>
      <c r="K38" s="33">
        <f>SUMIFS('DATA 2'!K$101:K$133,'DATA 2'!$A$101:$A$133,$A38)</f>
        <v>1465.5672810000001</v>
      </c>
      <c r="L38" s="33">
        <f>SUMIFS('DATA 2'!L$101:L$133,'DATA 2'!$A$101:$A$133,$A38)</f>
        <v>1781.0894519999999</v>
      </c>
      <c r="M38" s="33">
        <f>SUMIFS('DATA 2'!M$101:M$133,'DATA 2'!$A$101:$A$133,$A38)</f>
        <v>2102.0978730000002</v>
      </c>
      <c r="N38" s="33">
        <f>SUMIFS('DATA 2'!N$101:N$133,'DATA 2'!$A$101:$A$133,$A38)</f>
        <v>2412.6614639999998</v>
      </c>
      <c r="O38" s="33">
        <f>SUMIFS('DATA 2'!O$101:O$133,'DATA 2'!$A$101:$A$133,$A38)</f>
        <v>2681.5930520000002</v>
      </c>
      <c r="P38" s="33">
        <f>SUMIFS('DATA 2'!P$101:P$133,'DATA 2'!$A$101:$A$133,$A38)</f>
        <v>2838.256656</v>
      </c>
      <c r="Q38" s="33">
        <f>SUMIFS('DATA 2'!Q$101:Q$133,'DATA 2'!$A$101:$A$133,$A38)</f>
        <v>2925.399973</v>
      </c>
      <c r="R38" s="33">
        <f>SUMIFS('DATA 2'!R$101:R$133,'DATA 2'!$A$101:$A$133,$A38)</f>
        <v>2957.0838749999998</v>
      </c>
      <c r="S38" s="33">
        <f>SUMIFS('DATA 2'!S$101:S$133,'DATA 2'!$A$101:$A$133,$A38)</f>
        <v>2938.1886020000002</v>
      </c>
      <c r="T38" s="33">
        <f>SUMIFS('DATA 2'!T$101:T$133,'DATA 2'!$A$101:$A$133,$A38)</f>
        <v>2872.3898349999999</v>
      </c>
      <c r="U38" s="33">
        <f>SUMIFS('DATA 2'!U$101:U$133,'DATA 2'!$A$101:$A$133,$A38)</f>
        <v>2695.0154240000002</v>
      </c>
      <c r="V38" s="33">
        <f>SUMIFS('DATA 2'!V$101:V$133,'DATA 2'!$A$101:$A$133,$A38)</f>
        <v>2485.1552120000001</v>
      </c>
      <c r="W38" s="33">
        <f>SUMIFS('DATA 2'!W$101:W$133,'DATA 2'!$A$101:$A$133,$A38)</f>
        <v>2270.523741</v>
      </c>
      <c r="X38" s="33">
        <f>SUMIFS('DATA 2'!X$101:X$133,'DATA 2'!$A$101:$A$133,$A38)</f>
        <v>2059.9859259999998</v>
      </c>
      <c r="Y38" s="33">
        <f>SUMIFS('DATA 2'!Y$101:Y$133,'DATA 2'!$A$101:$A$133,$A38)</f>
        <v>1856.765527</v>
      </c>
      <c r="Z38" s="33">
        <f>SUMIFS('DATA 2'!Z$101:Z$133,'DATA 2'!$A$101:$A$133,$A38)</f>
        <v>1662.523766</v>
      </c>
      <c r="AA38" s="33">
        <f>SUMIFS('DATA 2'!AA$101:AA$133,'DATA 2'!$A$101:$A$133,$A38)</f>
        <v>1478.5009520000001</v>
      </c>
      <c r="AB38" s="33">
        <f>SUMIFS('DATA 2'!AB$101:AB$133,'DATA 2'!$A$101:$A$133,$A38)</f>
        <v>1305.7532570000001</v>
      </c>
      <c r="AC38" s="33">
        <f>SUMIFS('DATA 2'!AC$101:AC$133,'DATA 2'!$A$101:$A$133,$A38)</f>
        <v>1145.1404600000001</v>
      </c>
      <c r="AD38" s="33">
        <f>SUMIFS('DATA 2'!AD$101:AD$133,'DATA 2'!$A$101:$A$133,$A38)</f>
        <v>997.27277119999997</v>
      </c>
      <c r="AE38" s="33">
        <f>SUMIFS('DATA 2'!AE$101:AE$133,'DATA 2'!$A$101:$A$133,$A38)</f>
        <v>908.0250102</v>
      </c>
      <c r="AF38" s="33">
        <f>SUMIFS('DATA 2'!AF$101:AF$133,'DATA 2'!$A$101:$A$133,$A38)</f>
        <v>837.94472470000005</v>
      </c>
      <c r="AG38" s="33">
        <f>SUMIFS('DATA 2'!AG$101:AG$133,'DATA 2'!$A$101:$A$133,$A38)</f>
        <v>775.47340889999998</v>
      </c>
      <c r="AH38" s="33">
        <f>SUMIFS('DATA 2'!AH$101:AH$133,'DATA 2'!$A$101:$A$133,$A38)</f>
        <v>717.22900970000001</v>
      </c>
      <c r="AI38" s="33">
        <f>SUMIFS('DATA 2'!AI$101:AI$133,'DATA 2'!$A$101:$A$133,$A38)</f>
        <v>662.08700409999994</v>
      </c>
      <c r="AJ38" s="33">
        <f>SUMIFS('DATA 2'!AJ$101:AJ$133,'DATA 2'!$A$101:$A$133,$A38)</f>
        <v>609.58799629999999</v>
      </c>
      <c r="AK38" s="33">
        <f>SUMIFS('DATA 2'!AK$101:AK$133,'DATA 2'!$A$101:$A$133,$A38)</f>
        <v>559.49290389999999</v>
      </c>
      <c r="AL38" s="33">
        <f>SUMIFS('DATA 2'!AL$101:AL$133,'DATA 2'!$A$101:$A$133,$A38)</f>
        <v>511.65334239999999</v>
      </c>
      <c r="AM38" s="33">
        <f>SUMIFS('DATA 2'!AM$101:AM$133,'DATA 2'!$A$101:$A$133,$A38)</f>
        <v>465.9710718</v>
      </c>
      <c r="AN38" s="33">
        <f>SUMIFS('DATA 2'!AN$101:AN$133,'DATA 2'!$A$101:$A$133,$A38)</f>
        <v>422.38395329999997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2590.1827109999999</v>
      </c>
      <c r="E39" s="33">
        <f>SUMIFS('DATA 2'!E$101:E$133,'DATA 2'!$A$101:$A$133,$A39)</f>
        <v>2527.4699230000001</v>
      </c>
      <c r="F39" s="33">
        <f>SUMIFS('DATA 2'!F$101:F$133,'DATA 2'!$A$101:$A$133,$A39)</f>
        <v>2436.1705080000002</v>
      </c>
      <c r="G39" s="33">
        <f>SUMIFS('DATA 2'!G$101:G$133,'DATA 2'!$A$101:$A$133,$A39)</f>
        <v>2323.8815800000002</v>
      </c>
      <c r="H39" s="33">
        <f>SUMIFS('DATA 2'!H$101:H$133,'DATA 2'!$A$101:$A$133,$A39)</f>
        <v>2431.1766309999998</v>
      </c>
      <c r="I39" s="33">
        <f>SUMIFS('DATA 2'!I$101:I$133,'DATA 2'!$A$101:$A$133,$A39)</f>
        <v>2538.7786999999998</v>
      </c>
      <c r="J39" s="33">
        <f>SUMIFS('DATA 2'!J$101:J$133,'DATA 2'!$A$101:$A$133,$A39)</f>
        <v>2598.0102120000001</v>
      </c>
      <c r="K39" s="33">
        <f>SUMIFS('DATA 2'!K$101:K$133,'DATA 2'!$A$101:$A$133,$A39)</f>
        <v>2608.7138110000001</v>
      </c>
      <c r="L39" s="33">
        <f>SUMIFS('DATA 2'!L$101:L$133,'DATA 2'!$A$101:$A$133,$A39)</f>
        <v>2577.6007629999999</v>
      </c>
      <c r="M39" s="33">
        <f>SUMIFS('DATA 2'!M$101:M$133,'DATA 2'!$A$101:$A$133,$A39)</f>
        <v>2506.67767</v>
      </c>
      <c r="N39" s="33">
        <f>SUMIFS('DATA 2'!N$101:N$133,'DATA 2'!$A$101:$A$133,$A39)</f>
        <v>2391.7894550000001</v>
      </c>
      <c r="O39" s="33">
        <f>SUMIFS('DATA 2'!O$101:O$133,'DATA 2'!$A$101:$A$133,$A39)</f>
        <v>2224.2912529999999</v>
      </c>
      <c r="P39" s="33">
        <f>SUMIFS('DATA 2'!P$101:P$133,'DATA 2'!$A$101:$A$133,$A39)</f>
        <v>2157.4448940000002</v>
      </c>
      <c r="Q39" s="33">
        <f>SUMIFS('DATA 2'!Q$101:Q$133,'DATA 2'!$A$101:$A$133,$A39)</f>
        <v>2110.4798209999999</v>
      </c>
      <c r="R39" s="33">
        <f>SUMIFS('DATA 2'!R$101:R$133,'DATA 2'!$A$101:$A$133,$A39)</f>
        <v>2056.4158240000002</v>
      </c>
      <c r="S39" s="33">
        <f>SUMIFS('DATA 2'!S$101:S$133,'DATA 2'!$A$101:$A$133,$A39)</f>
        <v>1987.3071520000001</v>
      </c>
      <c r="T39" s="33">
        <f>SUMIFS('DATA 2'!T$101:T$133,'DATA 2'!$A$101:$A$133,$A39)</f>
        <v>1901.646137</v>
      </c>
      <c r="U39" s="33">
        <f>SUMIFS('DATA 2'!U$101:U$133,'DATA 2'!$A$101:$A$133,$A39)</f>
        <v>1857.041397</v>
      </c>
      <c r="V39" s="33">
        <f>SUMIFS('DATA 2'!V$101:V$133,'DATA 2'!$A$101:$A$133,$A39)</f>
        <v>1827.362652</v>
      </c>
      <c r="W39" s="33">
        <f>SUMIFS('DATA 2'!W$101:W$133,'DATA 2'!$A$101:$A$133,$A39)</f>
        <v>1803.655113</v>
      </c>
      <c r="X39" s="33">
        <f>SUMIFS('DATA 2'!X$101:X$133,'DATA 2'!$A$101:$A$133,$A39)</f>
        <v>1782.252596</v>
      </c>
      <c r="Y39" s="33">
        <f>SUMIFS('DATA 2'!Y$101:Y$133,'DATA 2'!$A$101:$A$133,$A39)</f>
        <v>1761.0257650000001</v>
      </c>
      <c r="Z39" s="33">
        <f>SUMIFS('DATA 2'!Z$101:Z$133,'DATA 2'!$A$101:$A$133,$A39)</f>
        <v>1738.4863809999999</v>
      </c>
      <c r="AA39" s="33">
        <f>SUMIFS('DATA 2'!AA$101:AA$133,'DATA 2'!$A$101:$A$133,$A39)</f>
        <v>1713.567722</v>
      </c>
      <c r="AB39" s="33">
        <f>SUMIFS('DATA 2'!AB$101:AB$133,'DATA 2'!$A$101:$A$133,$A39)</f>
        <v>1685.5452929999999</v>
      </c>
      <c r="AC39" s="33">
        <f>SUMIFS('DATA 2'!AC$101:AC$133,'DATA 2'!$A$101:$A$133,$A39)</f>
        <v>1653.9808290000001</v>
      </c>
      <c r="AD39" s="33">
        <f>SUMIFS('DATA 2'!AD$101:AD$133,'DATA 2'!$A$101:$A$133,$A39)</f>
        <v>1618.6712749999999</v>
      </c>
      <c r="AE39" s="33">
        <f>SUMIFS('DATA 2'!AE$101:AE$133,'DATA 2'!$A$101:$A$133,$A39)</f>
        <v>1859.4708499999999</v>
      </c>
      <c r="AF39" s="33">
        <f>SUMIFS('DATA 2'!AF$101:AF$133,'DATA 2'!$A$101:$A$133,$A39)</f>
        <v>2265.4634860000001</v>
      </c>
      <c r="AG39" s="33">
        <f>SUMIFS('DATA 2'!AG$101:AG$133,'DATA 2'!$A$101:$A$133,$A39)</f>
        <v>2828.5685239999998</v>
      </c>
      <c r="AH39" s="33">
        <f>SUMIFS('DATA 2'!AH$101:AH$133,'DATA 2'!$A$101:$A$133,$A39)</f>
        <v>3580.429181</v>
      </c>
      <c r="AI39" s="33">
        <f>SUMIFS('DATA 2'!AI$101:AI$133,'DATA 2'!$A$101:$A$133,$A39)</f>
        <v>4577.3425550000002</v>
      </c>
      <c r="AJ39" s="33">
        <f>SUMIFS('DATA 2'!AJ$101:AJ$133,'DATA 2'!$A$101:$A$133,$A39)</f>
        <v>5899.7501469999997</v>
      </c>
      <c r="AK39" s="33">
        <f>SUMIFS('DATA 2'!AK$101:AK$133,'DATA 2'!$A$101:$A$133,$A39)</f>
        <v>7656.9537700000001</v>
      </c>
      <c r="AL39" s="33">
        <f>SUMIFS('DATA 2'!AL$101:AL$133,'DATA 2'!$A$101:$A$133,$A39)</f>
        <v>9994.6205470000004</v>
      </c>
      <c r="AM39" s="33">
        <f>SUMIFS('DATA 2'!AM$101:AM$133,'DATA 2'!$A$101:$A$133,$A39)</f>
        <v>13104.1517</v>
      </c>
      <c r="AN39" s="33">
        <f>SUMIFS('DATA 2'!AN$101:AN$133,'DATA 2'!$A$101:$A$133,$A39)</f>
        <v>17233.169150000002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2829.9157500000001</v>
      </c>
      <c r="E40" s="33">
        <f>SUMIFS('DATA 2'!E$101:E$133,'DATA 2'!$A$101:$A$133,$A40)</f>
        <v>2763.7462249999999</v>
      </c>
      <c r="F40" s="33">
        <f>SUMIFS('DATA 2'!F$101:F$133,'DATA 2'!$A$101:$A$133,$A40)</f>
        <v>2655.3754709999998</v>
      </c>
      <c r="G40" s="33">
        <f>SUMIFS('DATA 2'!G$101:G$133,'DATA 2'!$A$101:$A$133,$A40)</f>
        <v>2521.272594</v>
      </c>
      <c r="H40" s="33">
        <f>SUMIFS('DATA 2'!H$101:H$133,'DATA 2'!$A$101:$A$133,$A40)</f>
        <v>2027.0769780000001</v>
      </c>
      <c r="I40" s="33">
        <f>SUMIFS('DATA 2'!I$101:I$133,'DATA 2'!$A$101:$A$133,$A40)</f>
        <v>1481.6778979999999</v>
      </c>
      <c r="J40" s="33">
        <f>SUMIFS('DATA 2'!J$101:J$133,'DATA 2'!$A$101:$A$133,$A40)</f>
        <v>1021.416111</v>
      </c>
      <c r="K40" s="33">
        <f>SUMIFS('DATA 2'!K$101:K$133,'DATA 2'!$A$101:$A$133,$A40)</f>
        <v>675.95030550000001</v>
      </c>
      <c r="L40" s="33">
        <f>SUMIFS('DATA 2'!L$101:L$133,'DATA 2'!$A$101:$A$133,$A40)</f>
        <v>432.75190120000002</v>
      </c>
      <c r="M40" s="33">
        <f>SUMIFS('DATA 2'!M$101:M$133,'DATA 2'!$A$101:$A$133,$A40)</f>
        <v>268.47725759999997</v>
      </c>
      <c r="N40" s="33">
        <f>SUMIFS('DATA 2'!N$101:N$133,'DATA 2'!$A$101:$A$133,$A40)</f>
        <v>161.0042713</v>
      </c>
      <c r="O40" s="33">
        <f>SUMIFS('DATA 2'!O$101:O$133,'DATA 2'!$A$101:$A$133,$A40)</f>
        <v>92.77570102</v>
      </c>
      <c r="P40" s="33">
        <f>SUMIFS('DATA 2'!P$101:P$133,'DATA 2'!$A$101:$A$133,$A40)</f>
        <v>64.986449829999998</v>
      </c>
      <c r="Q40" s="33">
        <f>SUMIFS('DATA 2'!Q$101:Q$133,'DATA 2'!$A$101:$A$133,$A40)</f>
        <v>48.097453190000003</v>
      </c>
      <c r="R40" s="33">
        <f>SUMIFS('DATA 2'!R$101:R$133,'DATA 2'!$A$101:$A$133,$A40)</f>
        <v>35.852716839999999</v>
      </c>
      <c r="S40" s="33">
        <f>SUMIFS('DATA 2'!S$101:S$133,'DATA 2'!$A$101:$A$133,$A40)</f>
        <v>26.52212832</v>
      </c>
      <c r="T40" s="33">
        <f>SUMIFS('DATA 2'!T$101:T$133,'DATA 2'!$A$101:$A$133,$A40)</f>
        <v>19.38164858</v>
      </c>
      <c r="U40" s="33">
        <f>SUMIFS('DATA 2'!U$101:U$133,'DATA 2'!$A$101:$A$133,$A40)</f>
        <v>12.964978</v>
      </c>
      <c r="V40" s="33">
        <f>SUMIFS('DATA 2'!V$101:V$133,'DATA 2'!$A$101:$A$133,$A40)</f>
        <v>8.3911032799999994</v>
      </c>
      <c r="W40" s="33">
        <f>SUMIFS('DATA 2'!W$101:W$133,'DATA 2'!$A$101:$A$133,$A40)</f>
        <v>5.3559932830000001</v>
      </c>
      <c r="X40" s="33">
        <f>SUMIFS('DATA 2'!X$101:X$133,'DATA 2'!$A$101:$A$133,$A40)</f>
        <v>3.3933608849999999</v>
      </c>
      <c r="Y40" s="33">
        <f>SUMIFS('DATA 2'!Y$101:Y$133,'DATA 2'!$A$101:$A$133,$A40)</f>
        <v>2.140233131</v>
      </c>
      <c r="Z40" s="33">
        <f>SUMIFS('DATA 2'!Z$101:Z$133,'DATA 2'!$A$101:$A$133,$A40)</f>
        <v>1.346906173</v>
      </c>
      <c r="AA40" s="33">
        <f>SUMIFS('DATA 2'!AA$101:AA$133,'DATA 2'!$A$101:$A$133,$A40)</f>
        <v>0.84797011040000003</v>
      </c>
      <c r="AB40" s="33">
        <f>SUMIFS('DATA 2'!AB$101:AB$133,'DATA 2'!$A$101:$A$133,$A40)</f>
        <v>0.5356912694</v>
      </c>
      <c r="AC40" s="33">
        <f>SUMIFS('DATA 2'!AC$101:AC$133,'DATA 2'!$A$101:$A$133,$A40)</f>
        <v>0.34073914910000003</v>
      </c>
      <c r="AD40" s="33">
        <f>SUMIFS('DATA 2'!AD$101:AD$133,'DATA 2'!$A$101:$A$133,$A40)</f>
        <v>0.2189915962</v>
      </c>
      <c r="AE40" s="33">
        <f>SUMIFS('DATA 2'!AE$101:AE$133,'DATA 2'!$A$101:$A$133,$A40)</f>
        <v>0.16287918830000001</v>
      </c>
      <c r="AF40" s="33">
        <f>SUMIFS('DATA 2'!AF$101:AF$133,'DATA 2'!$A$101:$A$133,$A40)</f>
        <v>0.1272508702</v>
      </c>
      <c r="AG40" s="33">
        <f>SUMIFS('DATA 2'!AG$101:AG$133,'DATA 2'!$A$101:$A$133,$A40)</f>
        <v>0.1010994309</v>
      </c>
      <c r="AH40" s="33">
        <f>SUMIFS('DATA 2'!AH$101:AH$133,'DATA 2'!$A$101:$A$133,$A40)</f>
        <v>8.0878286100000002E-2</v>
      </c>
      <c r="AI40" s="33">
        <f>SUMIFS('DATA 2'!AI$101:AI$133,'DATA 2'!$A$101:$A$133,$A40)</f>
        <v>6.4943214999999999E-2</v>
      </c>
      <c r="AJ40" s="33">
        <f>SUMIFS('DATA 2'!AJ$101:AJ$133,'DATA 2'!$A$101:$A$133,$A40)</f>
        <v>5.2281325300000001E-2</v>
      </c>
      <c r="AK40" s="33">
        <f>SUMIFS('DATA 2'!AK$101:AK$133,'DATA 2'!$A$101:$A$133,$A40)</f>
        <v>4.2171213700000001E-2</v>
      </c>
      <c r="AL40" s="33">
        <f>SUMIFS('DATA 2'!AL$101:AL$133,'DATA 2'!$A$101:$A$133,$A40)</f>
        <v>3.4068757099999999E-2</v>
      </c>
      <c r="AM40" s="33">
        <f>SUMIFS('DATA 2'!AM$101:AM$133,'DATA 2'!$A$101:$A$133,$A40)</f>
        <v>2.7554557699999999E-2</v>
      </c>
      <c r="AN40" s="33">
        <f>SUMIFS('DATA 2'!AN$101:AN$133,'DATA 2'!$A$101:$A$133,$A40)</f>
        <v>2.2302296499999999E-2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12496.61493</v>
      </c>
      <c r="E41" s="33">
        <f>SUMIFS('DATA 2'!E$101:E$133,'DATA 2'!$A$101:$A$133,$A41)</f>
        <v>12999.73329</v>
      </c>
      <c r="F41" s="33">
        <f>SUMIFS('DATA 2'!F$101:F$133,'DATA 2'!$A$101:$A$133,$A41)</f>
        <v>13344.69636</v>
      </c>
      <c r="G41" s="33">
        <f>SUMIFS('DATA 2'!G$101:G$133,'DATA 2'!$A$101:$A$133,$A41)</f>
        <v>13587.15281</v>
      </c>
      <c r="H41" s="33">
        <f>SUMIFS('DATA 2'!H$101:H$133,'DATA 2'!$A$101:$A$133,$A41)</f>
        <v>15524.46248</v>
      </c>
      <c r="I41" s="33">
        <f>SUMIFS('DATA 2'!I$101:I$133,'DATA 2'!$A$101:$A$133,$A41)</f>
        <v>17064.067319999998</v>
      </c>
      <c r="J41" s="33">
        <f>SUMIFS('DATA 2'!J$101:J$133,'DATA 2'!$A$101:$A$133,$A41)</f>
        <v>18360.508689999999</v>
      </c>
      <c r="K41" s="33">
        <f>SUMIFS('DATA 2'!K$101:K$133,'DATA 2'!$A$101:$A$133,$A41)</f>
        <v>19506.921750000001</v>
      </c>
      <c r="L41" s="33">
        <f>SUMIFS('DATA 2'!L$101:L$133,'DATA 2'!$A$101:$A$133,$A41)</f>
        <v>20520.551319999999</v>
      </c>
      <c r="M41" s="33">
        <f>SUMIFS('DATA 2'!M$101:M$133,'DATA 2'!$A$101:$A$133,$A41)</f>
        <v>21344.185300000001</v>
      </c>
      <c r="N41" s="33">
        <f>SUMIFS('DATA 2'!N$101:N$133,'DATA 2'!$A$101:$A$133,$A41)</f>
        <v>21847.198090000002</v>
      </c>
      <c r="O41" s="33">
        <f>SUMIFS('DATA 2'!O$101:O$133,'DATA 2'!$A$101:$A$133,$A41)</f>
        <v>21826.93419</v>
      </c>
      <c r="P41" s="33">
        <f>SUMIFS('DATA 2'!P$101:P$133,'DATA 2'!$A$101:$A$133,$A41)</f>
        <v>25810.400969999999</v>
      </c>
      <c r="Q41" s="33">
        <f>SUMIFS('DATA 2'!Q$101:Q$133,'DATA 2'!$A$101:$A$133,$A41)</f>
        <v>30402.592789999999</v>
      </c>
      <c r="R41" s="33">
        <f>SUMIFS('DATA 2'!R$101:R$133,'DATA 2'!$A$101:$A$133,$A41)</f>
        <v>35604.577440000001</v>
      </c>
      <c r="S41" s="33">
        <f>SUMIFS('DATA 2'!S$101:S$133,'DATA 2'!$A$101:$A$133,$A41)</f>
        <v>41417.285949999998</v>
      </c>
      <c r="T41" s="33">
        <f>SUMIFS('DATA 2'!T$101:T$133,'DATA 2'!$A$101:$A$133,$A41)</f>
        <v>47828.592019999996</v>
      </c>
      <c r="U41" s="33">
        <f>SUMIFS('DATA 2'!U$101:U$133,'DATA 2'!$A$101:$A$133,$A41)</f>
        <v>43241.997089999997</v>
      </c>
      <c r="V41" s="33">
        <f>SUMIFS('DATA 2'!V$101:V$133,'DATA 2'!$A$101:$A$133,$A41)</f>
        <v>38932.1129</v>
      </c>
      <c r="W41" s="33">
        <f>SUMIFS('DATA 2'!W$101:W$133,'DATA 2'!$A$101:$A$133,$A41)</f>
        <v>34901.380969999998</v>
      </c>
      <c r="X41" s="33">
        <f>SUMIFS('DATA 2'!X$101:X$133,'DATA 2'!$A$101:$A$133,$A41)</f>
        <v>31137.049200000001</v>
      </c>
      <c r="Y41" s="33">
        <f>SUMIFS('DATA 2'!Y$101:Y$133,'DATA 2'!$A$101:$A$133,$A41)</f>
        <v>27629.058389999998</v>
      </c>
      <c r="Z41" s="33">
        <f>SUMIFS('DATA 2'!Z$101:Z$133,'DATA 2'!$A$101:$A$133,$A41)</f>
        <v>24372.895229999998</v>
      </c>
      <c r="AA41" s="33">
        <f>SUMIFS('DATA 2'!AA$101:AA$133,'DATA 2'!$A$101:$A$133,$A41)</f>
        <v>21367.656729999999</v>
      </c>
      <c r="AB41" s="33">
        <f>SUMIFS('DATA 2'!AB$101:AB$133,'DATA 2'!$A$101:$A$133,$A41)</f>
        <v>18613.329269999998</v>
      </c>
      <c r="AC41" s="33">
        <f>SUMIFS('DATA 2'!AC$101:AC$133,'DATA 2'!$A$101:$A$133,$A41)</f>
        <v>16108.6456</v>
      </c>
      <c r="AD41" s="33">
        <f>SUMIFS('DATA 2'!AD$101:AD$133,'DATA 2'!$A$101:$A$133,$A41)</f>
        <v>13849.80344</v>
      </c>
      <c r="AE41" s="33">
        <f>SUMIFS('DATA 2'!AE$101:AE$133,'DATA 2'!$A$101:$A$133,$A41)</f>
        <v>13766.61253</v>
      </c>
      <c r="AF41" s="33">
        <f>SUMIFS('DATA 2'!AF$101:AF$133,'DATA 2'!$A$101:$A$133,$A41)</f>
        <v>13667.31473</v>
      </c>
      <c r="AG41" s="33">
        <f>SUMIFS('DATA 2'!AG$101:AG$133,'DATA 2'!$A$101:$A$133,$A41)</f>
        <v>13548.369909999999</v>
      </c>
      <c r="AH41" s="33">
        <f>SUMIFS('DATA 2'!AH$101:AH$133,'DATA 2'!$A$101:$A$133,$A41)</f>
        <v>13406.51362</v>
      </c>
      <c r="AI41" s="33">
        <f>SUMIFS('DATA 2'!AI$101:AI$133,'DATA 2'!$A$101:$A$133,$A41)</f>
        <v>13238.69809</v>
      </c>
      <c r="AJ41" s="33">
        <f>SUMIFS('DATA 2'!AJ$101:AJ$133,'DATA 2'!$A$101:$A$133,$A41)</f>
        <v>13041.96025</v>
      </c>
      <c r="AK41" s="33">
        <f>SUMIFS('DATA 2'!AK$101:AK$133,'DATA 2'!$A$101:$A$133,$A41)</f>
        <v>12813.33972</v>
      </c>
      <c r="AL41" s="33">
        <f>SUMIFS('DATA 2'!AL$101:AL$133,'DATA 2'!$A$101:$A$133,$A41)</f>
        <v>12549.87847</v>
      </c>
      <c r="AM41" s="33">
        <f>SUMIFS('DATA 2'!AM$101:AM$133,'DATA 2'!$A$101:$A$133,$A41)</f>
        <v>12248.70183</v>
      </c>
      <c r="AN41" s="33">
        <f>SUMIFS('DATA 2'!AN$101:AN$133,'DATA 2'!$A$101:$A$133,$A41)</f>
        <v>11907.17434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530.07774099999995</v>
      </c>
      <c r="E42" s="33">
        <f>SUMIFS('DATA 2'!E$101:E$133,'DATA 2'!$A$101:$A$133,$A42)</f>
        <v>605.27042889999996</v>
      </c>
      <c r="F42" s="33">
        <f>SUMIFS('DATA 2'!F$101:F$133,'DATA 2'!$A$101:$A$133,$A42)</f>
        <v>693.74682429999996</v>
      </c>
      <c r="G42" s="33">
        <f>SUMIFS('DATA 2'!G$101:G$133,'DATA 2'!$A$101:$A$133,$A42)</f>
        <v>794.7477619</v>
      </c>
      <c r="H42" s="33">
        <f>SUMIFS('DATA 2'!H$101:H$133,'DATA 2'!$A$101:$A$133,$A42)</f>
        <v>646.61989240000003</v>
      </c>
      <c r="I42" s="33">
        <f>SUMIFS('DATA 2'!I$101:I$133,'DATA 2'!$A$101:$A$133,$A42)</f>
        <v>449.63416180000002</v>
      </c>
      <c r="J42" s="33">
        <f>SUMIFS('DATA 2'!J$101:J$133,'DATA 2'!$A$101:$A$133,$A42)</f>
        <v>288.1065256</v>
      </c>
      <c r="K42" s="33">
        <f>SUMIFS('DATA 2'!K$101:K$133,'DATA 2'!$A$101:$A$133,$A42)</f>
        <v>175.23323540000001</v>
      </c>
      <c r="L42" s="33">
        <f>SUMIFS('DATA 2'!L$101:L$133,'DATA 2'!$A$101:$A$133,$A42)</f>
        <v>102.35089309999999</v>
      </c>
      <c r="M42" s="33">
        <f>SUMIFS('DATA 2'!M$101:M$133,'DATA 2'!$A$101:$A$133,$A42)</f>
        <v>57.592754380000002</v>
      </c>
      <c r="N42" s="33">
        <f>SUMIFS('DATA 2'!N$101:N$133,'DATA 2'!$A$101:$A$133,$A42)</f>
        <v>31.172047589999998</v>
      </c>
      <c r="O42" s="33">
        <f>SUMIFS('DATA 2'!O$101:O$133,'DATA 2'!$A$101:$A$133,$A42)</f>
        <v>16.149203450000002</v>
      </c>
      <c r="P42" s="33">
        <f>SUMIFS('DATA 2'!P$101:P$133,'DATA 2'!$A$101:$A$133,$A42)</f>
        <v>11.31131661</v>
      </c>
      <c r="Q42" s="33">
        <f>SUMIFS('DATA 2'!Q$101:Q$133,'DATA 2'!$A$101:$A$133,$A42)</f>
        <v>8.6842698150000004</v>
      </c>
      <c r="R42" s="33">
        <f>SUMIFS('DATA 2'!R$101:R$133,'DATA 2'!$A$101:$A$133,$A42)</f>
        <v>6.8057807610000003</v>
      </c>
      <c r="S42" s="33">
        <f>SUMIFS('DATA 2'!S$101:S$133,'DATA 2'!$A$101:$A$133,$A42)</f>
        <v>5.3267042509999998</v>
      </c>
      <c r="T42" s="33">
        <f>SUMIFS('DATA 2'!T$101:T$133,'DATA 2'!$A$101:$A$133,$A42)</f>
        <v>4.1353600789999998</v>
      </c>
      <c r="U42" s="33">
        <f>SUMIFS('DATA 2'!U$101:U$133,'DATA 2'!$A$101:$A$133,$A42)</f>
        <v>3.7011290589999999</v>
      </c>
      <c r="V42" s="33">
        <f>SUMIFS('DATA 2'!V$101:V$133,'DATA 2'!$A$101:$A$133,$A42)</f>
        <v>3.4903946339999998</v>
      </c>
      <c r="W42" s="33">
        <f>SUMIFS('DATA 2'!W$101:W$133,'DATA 2'!$A$101:$A$133,$A42)</f>
        <v>3.3647830430000001</v>
      </c>
      <c r="X42" s="33">
        <f>SUMIFS('DATA 2'!X$101:X$133,'DATA 2'!$A$101:$A$133,$A42)</f>
        <v>3.283892722</v>
      </c>
      <c r="Y42" s="33">
        <f>SUMIFS('DATA 2'!Y$101:Y$133,'DATA 2'!$A$101:$A$133,$A42)</f>
        <v>3.2333930550000001</v>
      </c>
      <c r="Z42" s="33">
        <f>SUMIFS('DATA 2'!Z$101:Z$133,'DATA 2'!$A$101:$A$133,$A42)</f>
        <v>3.2069403219999999</v>
      </c>
      <c r="AA42" s="33">
        <f>SUMIFS('DATA 2'!AA$101:AA$133,'DATA 2'!$A$101:$A$133,$A42)</f>
        <v>3.2011560229999998</v>
      </c>
      <c r="AB42" s="33">
        <f>SUMIFS('DATA 2'!AB$101:AB$133,'DATA 2'!$A$101:$A$133,$A42)</f>
        <v>3.2140896419999998</v>
      </c>
      <c r="AC42" s="33">
        <f>SUMIFS('DATA 2'!AC$101:AC$133,'DATA 2'!$A$101:$A$133,$A42)</f>
        <v>3.2446693230000001</v>
      </c>
      <c r="AD42" s="33">
        <f>SUMIFS('DATA 2'!AD$101:AD$133,'DATA 2'!$A$101:$A$133,$A42)</f>
        <v>3.2924612990000002</v>
      </c>
      <c r="AE42" s="33">
        <f>SUMIFS('DATA 2'!AE$101:AE$133,'DATA 2'!$A$101:$A$133,$A42)</f>
        <v>3.3245723159999998</v>
      </c>
      <c r="AF42" s="33">
        <f>SUMIFS('DATA 2'!AF$101:AF$133,'DATA 2'!$A$101:$A$133,$A42)</f>
        <v>3.3646200610000001</v>
      </c>
      <c r="AG42" s="33">
        <f>SUMIFS('DATA 2'!AG$101:AG$133,'DATA 2'!$A$101:$A$133,$A42)</f>
        <v>3.420145513</v>
      </c>
      <c r="AH42" s="33">
        <f>SUMIFS('DATA 2'!AH$101:AH$133,'DATA 2'!$A$101:$A$133,$A42)</f>
        <v>3.4929828380000001</v>
      </c>
      <c r="AI42" s="33">
        <f>SUMIFS('DATA 2'!AI$101:AI$133,'DATA 2'!$A$101:$A$133,$A42)</f>
        <v>3.583291805</v>
      </c>
      <c r="AJ42" s="33">
        <f>SUMIFS('DATA 2'!AJ$101:AJ$133,'DATA 2'!$A$101:$A$133,$A42)</f>
        <v>3.6907510710000002</v>
      </c>
      <c r="AK42" s="33">
        <f>SUMIFS('DATA 2'!AK$101:AK$133,'DATA 2'!$A$101:$A$133,$A42)</f>
        <v>3.8148578080000002</v>
      </c>
      <c r="AL42" s="33">
        <f>SUMIFS('DATA 2'!AL$101:AL$133,'DATA 2'!$A$101:$A$133,$A42)</f>
        <v>3.954942822</v>
      </c>
      <c r="AM42" s="33">
        <f>SUMIFS('DATA 2'!AM$101:AM$133,'DATA 2'!$A$101:$A$133,$A42)</f>
        <v>4.1100921680000004</v>
      </c>
      <c r="AN42" s="33">
        <f>SUMIFS('DATA 2'!AN$101:AN$133,'DATA 2'!$A$101:$A$133,$A42)</f>
        <v>4.2790372320000003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5856.3210660000004</v>
      </c>
      <c r="E43" s="33">
        <f>SUMIFS('DATA 2'!E$101:E$133,'DATA 2'!$A$101:$A$133,$A43)</f>
        <v>5559.0779220000004</v>
      </c>
      <c r="F43" s="33">
        <f>SUMIFS('DATA 2'!F$101:F$133,'DATA 2'!$A$101:$A$133,$A43)</f>
        <v>5178.8186390000001</v>
      </c>
      <c r="G43" s="33">
        <f>SUMIFS('DATA 2'!G$101:G$133,'DATA 2'!$A$101:$A$133,$A43)</f>
        <v>4760.2231080000001</v>
      </c>
      <c r="H43" s="33">
        <f>SUMIFS('DATA 2'!H$101:H$133,'DATA 2'!$A$101:$A$133,$A43)</f>
        <v>2864.7976680000002</v>
      </c>
      <c r="I43" s="33">
        <f>SUMIFS('DATA 2'!I$101:I$133,'DATA 2'!$A$101:$A$133,$A43)</f>
        <v>1422.9734020000001</v>
      </c>
      <c r="J43" s="33">
        <f>SUMIFS('DATA 2'!J$101:J$133,'DATA 2'!$A$101:$A$133,$A43)</f>
        <v>639.05041789999996</v>
      </c>
      <c r="K43" s="33">
        <f>SUMIFS('DATA 2'!K$101:K$133,'DATA 2'!$A$101:$A$133,$A43)</f>
        <v>268.9944557</v>
      </c>
      <c r="L43" s="33">
        <f>SUMIFS('DATA 2'!L$101:L$133,'DATA 2'!$A$101:$A$133,$A43)</f>
        <v>108.00455220000001</v>
      </c>
      <c r="M43" s="33">
        <f>SUMIFS('DATA 2'!M$101:M$133,'DATA 2'!$A$101:$A$133,$A43)</f>
        <v>41.96058163</v>
      </c>
      <c r="N43" s="33">
        <f>SUMIFS('DATA 2'!N$101:N$133,'DATA 2'!$A$101:$A$133,$A43)</f>
        <v>16.121057690000001</v>
      </c>
      <c r="O43" s="33">
        <f>SUMIFS('DATA 2'!O$101:O$133,'DATA 2'!$A$101:$A$133,$A43)</f>
        <v>6.3727831039999998</v>
      </c>
      <c r="P43" s="33">
        <f>SUMIFS('DATA 2'!P$101:P$133,'DATA 2'!$A$101:$A$133,$A43)</f>
        <v>3.922762885</v>
      </c>
      <c r="Q43" s="33">
        <f>SUMIFS('DATA 2'!Q$101:Q$133,'DATA 2'!$A$101:$A$133,$A43)</f>
        <v>2.77909352</v>
      </c>
      <c r="R43" s="33">
        <f>SUMIFS('DATA 2'!R$101:R$133,'DATA 2'!$A$101:$A$133,$A43)</f>
        <v>2.0480224890000001</v>
      </c>
      <c r="S43" s="33">
        <f>SUMIFS('DATA 2'!S$101:S$133,'DATA 2'!$A$101:$A$133,$A43)</f>
        <v>1.522726327</v>
      </c>
      <c r="T43" s="33">
        <f>SUMIFS('DATA 2'!T$101:T$133,'DATA 2'!$A$101:$A$133,$A43)</f>
        <v>1.1318307320000001</v>
      </c>
      <c r="U43" s="33">
        <f>SUMIFS('DATA 2'!U$101:U$133,'DATA 2'!$A$101:$A$133,$A43)</f>
        <v>0.85623396730000001</v>
      </c>
      <c r="V43" s="33">
        <f>SUMIFS('DATA 2'!V$101:V$133,'DATA 2'!$A$101:$A$133,$A43)</f>
        <v>0.65282693219999999</v>
      </c>
      <c r="W43" s="33">
        <f>SUMIFS('DATA 2'!W$101:W$133,'DATA 2'!$A$101:$A$133,$A43)</f>
        <v>0.49991510950000001</v>
      </c>
      <c r="X43" s="33">
        <f>SUMIFS('DATA 2'!X$101:X$133,'DATA 2'!$A$101:$A$133,$A43)</f>
        <v>0.38395724879999998</v>
      </c>
      <c r="Y43" s="33">
        <f>SUMIFS('DATA 2'!Y$101:Y$133,'DATA 2'!$A$101:$A$133,$A43)</f>
        <v>0.29554163030000002</v>
      </c>
      <c r="Z43" s="33">
        <f>SUMIFS('DATA 2'!Z$101:Z$133,'DATA 2'!$A$101:$A$133,$A43)</f>
        <v>0.2278605071</v>
      </c>
      <c r="AA43" s="33">
        <f>SUMIFS('DATA 2'!AA$101:AA$133,'DATA 2'!$A$101:$A$133,$A43)</f>
        <v>0.17589881460000001</v>
      </c>
      <c r="AB43" s="33">
        <f>SUMIFS('DATA 2'!AB$101:AB$133,'DATA 2'!$A$101:$A$133,$A43)</f>
        <v>0.13591835159999999</v>
      </c>
      <c r="AC43" s="33">
        <f>SUMIFS('DATA 2'!AC$101:AC$133,'DATA 2'!$A$101:$A$133,$A43)</f>
        <v>0.1051071799</v>
      </c>
      <c r="AD43" s="33">
        <f>SUMIFS('DATA 2'!AD$101:AD$133,'DATA 2'!$A$101:$A$133,$A43)</f>
        <v>8.1334675100000003E-2</v>
      </c>
      <c r="AE43" s="33">
        <f>SUMIFS('DATA 2'!AE$101:AE$133,'DATA 2'!$A$101:$A$133,$A43)</f>
        <v>6.3815856800000001E-2</v>
      </c>
      <c r="AF43" s="33">
        <f>SUMIFS('DATA 2'!AF$101:AF$133,'DATA 2'!$A$101:$A$133,$A43)</f>
        <v>5.0370924300000001E-2</v>
      </c>
      <c r="AG43" s="33">
        <f>SUMIFS('DATA 2'!AG$101:AG$133,'DATA 2'!$A$101:$A$133,$A43)</f>
        <v>3.9886303999999997E-2</v>
      </c>
      <c r="AH43" s="33">
        <f>SUMIFS('DATA 2'!AH$101:AH$133,'DATA 2'!$A$101:$A$133,$A43)</f>
        <v>3.1653882899999999E-2</v>
      </c>
      <c r="AI43" s="33">
        <f>SUMIFS('DATA 2'!AI$101:AI$133,'DATA 2'!$A$101:$A$133,$A43)</f>
        <v>2.5164302499999999E-2</v>
      </c>
      <c r="AJ43" s="33">
        <f>SUMIFS('DATA 2'!AJ$101:AJ$133,'DATA 2'!$A$101:$A$133,$A43)</f>
        <v>2.0033660500000001E-2</v>
      </c>
      <c r="AK43" s="33">
        <f>SUMIFS('DATA 2'!AK$101:AK$133,'DATA 2'!$A$101:$A$133,$A43)</f>
        <v>1.5967435799999999E-2</v>
      </c>
      <c r="AL43" s="33">
        <f>SUMIFS('DATA 2'!AL$101:AL$133,'DATA 2'!$A$101:$A$133,$A43)</f>
        <v>1.2737846400000001E-2</v>
      </c>
      <c r="AM43" s="33">
        <f>SUMIFS('DATA 2'!AM$101:AM$133,'DATA 2'!$A$101:$A$133,$A43)</f>
        <v>1.0167865200000001E-2</v>
      </c>
      <c r="AN43" s="33">
        <f>SUMIFS('DATA 2'!AN$101:AN$133,'DATA 2'!$A$101:$A$133,$A43)</f>
        <v>8.1193961299999996E-3</v>
      </c>
    </row>
    <row r="44" spans="1:40" x14ac:dyDescent="0.25">
      <c r="A44" s="35" t="s">
        <v>458</v>
      </c>
      <c r="C44" s="33">
        <f>SUM(C26:C31)</f>
        <v>3459303.525200163</v>
      </c>
      <c r="D44" s="33">
        <f t="shared" ref="D44:AN44" si="6">SUM(D26:D31)</f>
        <v>3559801.8233079375</v>
      </c>
      <c r="E44" s="33">
        <f t="shared" si="6"/>
        <v>3661504.4665044807</v>
      </c>
      <c r="F44" s="33">
        <f t="shared" si="6"/>
        <v>3764378.5747756399</v>
      </c>
      <c r="G44" s="33">
        <f t="shared" si="6"/>
        <v>3869828.14907511</v>
      </c>
      <c r="H44" s="33">
        <f t="shared" si="6"/>
        <v>3979566.0938264797</v>
      </c>
      <c r="I44" s="33">
        <f t="shared" si="6"/>
        <v>4092102.5410527098</v>
      </c>
      <c r="J44" s="33">
        <f t="shared" si="6"/>
        <v>4207868.0418755198</v>
      </c>
      <c r="K44" s="33">
        <f t="shared" si="6"/>
        <v>4327365.02672718</v>
      </c>
      <c r="L44" s="33">
        <f t="shared" si="6"/>
        <v>4451355.8069759011</v>
      </c>
      <c r="M44" s="33">
        <f t="shared" si="6"/>
        <v>4580918.4154492998</v>
      </c>
      <c r="N44" s="33">
        <f t="shared" si="6"/>
        <v>4717616.5069267293</v>
      </c>
      <c r="O44" s="33">
        <f t="shared" si="6"/>
        <v>4863755.6299449438</v>
      </c>
      <c r="P44" s="33">
        <f t="shared" si="6"/>
        <v>5010201.1002895953</v>
      </c>
      <c r="Q44" s="33">
        <f t="shared" si="6"/>
        <v>5162800.6114631342</v>
      </c>
      <c r="R44" s="33">
        <f t="shared" si="6"/>
        <v>5321424.7290729294</v>
      </c>
      <c r="S44" s="33">
        <f t="shared" si="6"/>
        <v>5486224.2294792086</v>
      </c>
      <c r="T44" s="33">
        <f t="shared" si="6"/>
        <v>5657459.8688173098</v>
      </c>
      <c r="U44" s="33">
        <f t="shared" si="6"/>
        <v>5819837.7060859762</v>
      </c>
      <c r="V44" s="33">
        <f t="shared" si="6"/>
        <v>5987825.5705023557</v>
      </c>
      <c r="W44" s="33">
        <f t="shared" si="6"/>
        <v>6161719.7778263455</v>
      </c>
      <c r="X44" s="33">
        <f t="shared" si="6"/>
        <v>6341670.908778836</v>
      </c>
      <c r="Y44" s="33">
        <f t="shared" si="6"/>
        <v>6527749.2434208458</v>
      </c>
      <c r="Z44" s="33">
        <f t="shared" si="6"/>
        <v>6719969.3266589018</v>
      </c>
      <c r="AA44" s="33">
        <f t="shared" si="6"/>
        <v>6918303.4541868279</v>
      </c>
      <c r="AB44" s="33">
        <f t="shared" si="6"/>
        <v>7122692.8154844232</v>
      </c>
      <c r="AC44" s="33">
        <f t="shared" si="6"/>
        <v>7333059.0610115323</v>
      </c>
      <c r="AD44" s="33">
        <f t="shared" si="6"/>
        <v>7549317.2839633506</v>
      </c>
      <c r="AE44" s="33">
        <f t="shared" si="6"/>
        <v>7750787.7858695714</v>
      </c>
      <c r="AF44" s="33">
        <f t="shared" si="6"/>
        <v>7955150.7298006453</v>
      </c>
      <c r="AG44" s="33">
        <f t="shared" si="6"/>
        <v>8162283.7151787374</v>
      </c>
      <c r="AH44" s="33">
        <f t="shared" si="6"/>
        <v>8372207.2966103563</v>
      </c>
      <c r="AI44" s="33">
        <f t="shared" si="6"/>
        <v>8585065.8076821715</v>
      </c>
      <c r="AJ44" s="33">
        <f t="shared" si="6"/>
        <v>8801142.3298772573</v>
      </c>
      <c r="AK44" s="33">
        <f t="shared" si="6"/>
        <v>9020881.4374490492</v>
      </c>
      <c r="AL44" s="33">
        <f t="shared" si="6"/>
        <v>9244920.1948950347</v>
      </c>
      <c r="AM44" s="33">
        <f t="shared" si="6"/>
        <v>9474127.9578182325</v>
      </c>
      <c r="AN44" s="33">
        <f t="shared" si="6"/>
        <v>9709653.3513143938</v>
      </c>
    </row>
    <row r="45" spans="1:40" x14ac:dyDescent="0.25">
      <c r="A45" s="36" t="s">
        <v>453</v>
      </c>
      <c r="C45" s="33">
        <f>SUM(C32:C38)</f>
        <v>12966.955811362699</v>
      </c>
      <c r="D45" s="33">
        <f t="shared" ref="D45:AN45" si="7">SUM(D32:D38)</f>
        <v>13652.6102668972</v>
      </c>
      <c r="E45" s="33">
        <f t="shared" si="7"/>
        <v>14408.781261811002</v>
      </c>
      <c r="F45" s="33">
        <f t="shared" si="7"/>
        <v>15270.52329019</v>
      </c>
      <c r="G45" s="33">
        <f t="shared" si="7"/>
        <v>16432.881617759998</v>
      </c>
      <c r="H45" s="33">
        <f t="shared" si="7"/>
        <v>19126.1382767</v>
      </c>
      <c r="I45" s="33">
        <f t="shared" si="7"/>
        <v>22127.867658300001</v>
      </c>
      <c r="J45" s="33">
        <f t="shared" si="7"/>
        <v>25410.0344888</v>
      </c>
      <c r="K45" s="33">
        <f t="shared" si="7"/>
        <v>29339.533088799999</v>
      </c>
      <c r="L45" s="33">
        <f t="shared" si="7"/>
        <v>34535.674193699997</v>
      </c>
      <c r="M45" s="33">
        <f t="shared" si="7"/>
        <v>41965.460945999999</v>
      </c>
      <c r="N45" s="33">
        <f t="shared" si="7"/>
        <v>53174.204886000007</v>
      </c>
      <c r="O45" s="33">
        <f t="shared" si="7"/>
        <v>70558.736929399995</v>
      </c>
      <c r="P45" s="33">
        <f t="shared" si="7"/>
        <v>79914.781883499993</v>
      </c>
      <c r="Q45" s="33">
        <f t="shared" si="7"/>
        <v>90684.722582900009</v>
      </c>
      <c r="R45" s="33">
        <f t="shared" si="7"/>
        <v>102831.2670414</v>
      </c>
      <c r="S45" s="33">
        <f t="shared" si="7"/>
        <v>116498.83563860001</v>
      </c>
      <c r="T45" s="33">
        <f t="shared" si="7"/>
        <v>131896.9166694</v>
      </c>
      <c r="U45" s="33">
        <f t="shared" si="7"/>
        <v>145612.37562780004</v>
      </c>
      <c r="V45" s="33">
        <f t="shared" si="7"/>
        <v>160717.95690680001</v>
      </c>
      <c r="W45" s="33">
        <f t="shared" si="7"/>
        <v>177384.18936610001</v>
      </c>
      <c r="X45" s="33">
        <f t="shared" si="7"/>
        <v>195653.29915359998</v>
      </c>
      <c r="Y45" s="33">
        <f t="shared" si="7"/>
        <v>215504.20566669997</v>
      </c>
      <c r="Z45" s="33">
        <f t="shared" si="7"/>
        <v>236882.69867769998</v>
      </c>
      <c r="AA45" s="33">
        <f t="shared" si="7"/>
        <v>259715.78742130002</v>
      </c>
      <c r="AB45" s="33">
        <f t="shared" si="7"/>
        <v>283918.74782990001</v>
      </c>
      <c r="AC45" s="33">
        <f t="shared" si="7"/>
        <v>309398.91135840002</v>
      </c>
      <c r="AD45" s="33">
        <f t="shared" si="7"/>
        <v>336058.18165529997</v>
      </c>
      <c r="AE45" s="33">
        <f t="shared" si="7"/>
        <v>342049.02443629998</v>
      </c>
      <c r="AF45" s="33">
        <f t="shared" si="7"/>
        <v>347178.3283779</v>
      </c>
      <c r="AG45" s="33">
        <f t="shared" si="7"/>
        <v>351300.08308300003</v>
      </c>
      <c r="AH45" s="33">
        <f t="shared" si="7"/>
        <v>354300.1920337</v>
      </c>
      <c r="AI45" s="33">
        <f t="shared" si="7"/>
        <v>356076.83513109997</v>
      </c>
      <c r="AJ45" s="33">
        <f t="shared" si="7"/>
        <v>356536.42976820003</v>
      </c>
      <c r="AK45" s="33">
        <f t="shared" si="7"/>
        <v>355592.81480569998</v>
      </c>
      <c r="AL45" s="33">
        <f t="shared" si="7"/>
        <v>353167.63989839988</v>
      </c>
      <c r="AM45" s="33">
        <f t="shared" si="7"/>
        <v>349191.91510079999</v>
      </c>
      <c r="AN45" s="33">
        <f t="shared" si="7"/>
        <v>343608.96409429988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2590.1827109999999</v>
      </c>
      <c r="E46" s="33">
        <f t="shared" si="8"/>
        <v>2527.4699230000001</v>
      </c>
      <c r="F46" s="33">
        <f t="shared" si="8"/>
        <v>2436.1705080000002</v>
      </c>
      <c r="G46" s="33">
        <f t="shared" si="8"/>
        <v>2323.8815800000002</v>
      </c>
      <c r="H46" s="33">
        <f t="shared" si="8"/>
        <v>2431.1766309999998</v>
      </c>
      <c r="I46" s="33">
        <f t="shared" si="8"/>
        <v>2538.7786999999998</v>
      </c>
      <c r="J46" s="33">
        <f t="shared" si="8"/>
        <v>2598.0102120000001</v>
      </c>
      <c r="K46" s="33">
        <f t="shared" si="8"/>
        <v>2608.7138110000001</v>
      </c>
      <c r="L46" s="33">
        <f t="shared" si="8"/>
        <v>2577.6007629999999</v>
      </c>
      <c r="M46" s="33">
        <f t="shared" si="8"/>
        <v>2506.67767</v>
      </c>
      <c r="N46" s="33">
        <f t="shared" si="8"/>
        <v>2391.7894550000001</v>
      </c>
      <c r="O46" s="33">
        <f t="shared" si="8"/>
        <v>2224.2912529999999</v>
      </c>
      <c r="P46" s="33">
        <f t="shared" si="8"/>
        <v>2157.4448940000002</v>
      </c>
      <c r="Q46" s="33">
        <f t="shared" si="8"/>
        <v>2110.4798209999999</v>
      </c>
      <c r="R46" s="33">
        <f t="shared" si="8"/>
        <v>2056.4158240000002</v>
      </c>
      <c r="S46" s="33">
        <f t="shared" si="8"/>
        <v>1987.3071520000001</v>
      </c>
      <c r="T46" s="33">
        <f t="shared" si="8"/>
        <v>1901.646137</v>
      </c>
      <c r="U46" s="33">
        <f t="shared" si="8"/>
        <v>1857.041397</v>
      </c>
      <c r="V46" s="33">
        <f t="shared" si="8"/>
        <v>1827.362652</v>
      </c>
      <c r="W46" s="33">
        <f t="shared" si="8"/>
        <v>1803.655113</v>
      </c>
      <c r="X46" s="33">
        <f t="shared" si="8"/>
        <v>1782.252596</v>
      </c>
      <c r="Y46" s="33">
        <f t="shared" si="8"/>
        <v>1761.0257650000001</v>
      </c>
      <c r="Z46" s="33">
        <f t="shared" si="8"/>
        <v>1738.4863809999999</v>
      </c>
      <c r="AA46" s="33">
        <f t="shared" si="8"/>
        <v>1713.567722</v>
      </c>
      <c r="AB46" s="33">
        <f t="shared" si="8"/>
        <v>1685.5452929999999</v>
      </c>
      <c r="AC46" s="33">
        <f t="shared" si="8"/>
        <v>1653.9808290000001</v>
      </c>
      <c r="AD46" s="33">
        <f t="shared" si="8"/>
        <v>1618.6712749999999</v>
      </c>
      <c r="AE46" s="33">
        <f t="shared" si="8"/>
        <v>1859.4708499999999</v>
      </c>
      <c r="AF46" s="33">
        <f t="shared" si="8"/>
        <v>2265.4634860000001</v>
      </c>
      <c r="AG46" s="33">
        <f t="shared" si="8"/>
        <v>2828.5685239999998</v>
      </c>
      <c r="AH46" s="33">
        <f t="shared" si="8"/>
        <v>3580.429181</v>
      </c>
      <c r="AI46" s="33">
        <f t="shared" si="8"/>
        <v>4577.3425550000002</v>
      </c>
      <c r="AJ46" s="33">
        <f t="shared" si="8"/>
        <v>5899.7501469999997</v>
      </c>
      <c r="AK46" s="33">
        <f t="shared" si="8"/>
        <v>7656.9537700000001</v>
      </c>
      <c r="AL46" s="33">
        <f t="shared" si="8"/>
        <v>9994.6205470000004</v>
      </c>
      <c r="AM46" s="33">
        <f t="shared" si="8"/>
        <v>13104.1517</v>
      </c>
      <c r="AN46" s="33">
        <f t="shared" si="8"/>
        <v>17233.169150000002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21712.929487000001</v>
      </c>
      <c r="E47" s="33">
        <f t="shared" si="9"/>
        <v>21927.827865899999</v>
      </c>
      <c r="F47" s="33">
        <f t="shared" si="9"/>
        <v>21872.637294299999</v>
      </c>
      <c r="G47" s="33">
        <f t="shared" si="9"/>
        <v>21663.396273899998</v>
      </c>
      <c r="H47" s="33">
        <f t="shared" si="9"/>
        <v>21062.957018399997</v>
      </c>
      <c r="I47" s="33">
        <f t="shared" si="9"/>
        <v>20418.352781799997</v>
      </c>
      <c r="J47" s="33">
        <f t="shared" si="9"/>
        <v>20309.081744499999</v>
      </c>
      <c r="K47" s="33">
        <f t="shared" si="9"/>
        <v>20627.099746600001</v>
      </c>
      <c r="L47" s="33">
        <f t="shared" si="9"/>
        <v>21163.6586665</v>
      </c>
      <c r="M47" s="33">
        <f t="shared" si="9"/>
        <v>21712.215893609999</v>
      </c>
      <c r="N47" s="33">
        <f t="shared" si="9"/>
        <v>22055.495466580003</v>
      </c>
      <c r="O47" s="33">
        <f t="shared" si="9"/>
        <v>21942.231877574002</v>
      </c>
      <c r="P47" s="33">
        <f t="shared" si="9"/>
        <v>25890.621499325</v>
      </c>
      <c r="Q47" s="33">
        <f t="shared" si="9"/>
        <v>30462.153606524997</v>
      </c>
      <c r="R47" s="33">
        <f t="shared" si="9"/>
        <v>35649.283960090004</v>
      </c>
      <c r="S47" s="33">
        <f t="shared" si="9"/>
        <v>41450.657508897995</v>
      </c>
      <c r="T47" s="33">
        <f t="shared" si="9"/>
        <v>47853.240859391</v>
      </c>
      <c r="U47" s="33">
        <f t="shared" si="9"/>
        <v>43259.519431026303</v>
      </c>
      <c r="V47" s="33">
        <f t="shared" si="9"/>
        <v>38944.647224846201</v>
      </c>
      <c r="W47" s="33">
        <f t="shared" si="9"/>
        <v>34910.601661435503</v>
      </c>
      <c r="X47" s="33">
        <f t="shared" si="9"/>
        <v>31144.110410855799</v>
      </c>
      <c r="Y47" s="33">
        <f t="shared" si="9"/>
        <v>27634.727557816299</v>
      </c>
      <c r="Z47" s="33">
        <f t="shared" si="9"/>
        <v>24377.676937002099</v>
      </c>
      <c r="AA47" s="33">
        <f t="shared" si="9"/>
        <v>21371.881754947997</v>
      </c>
      <c r="AB47" s="33">
        <f t="shared" si="9"/>
        <v>18617.214969262997</v>
      </c>
      <c r="AC47" s="33">
        <f t="shared" si="9"/>
        <v>16112.336115651999</v>
      </c>
      <c r="AD47" s="33">
        <f t="shared" si="9"/>
        <v>13853.3962275703</v>
      </c>
      <c r="AE47" s="33">
        <f t="shared" si="9"/>
        <v>13770.1637973611</v>
      </c>
      <c r="AF47" s="33">
        <f t="shared" si="9"/>
        <v>13670.856971855501</v>
      </c>
      <c r="AG47" s="33">
        <f t="shared" si="9"/>
        <v>13551.931041247901</v>
      </c>
      <c r="AH47" s="33">
        <f t="shared" si="9"/>
        <v>13410.119135007</v>
      </c>
      <c r="AI47" s="33">
        <f t="shared" si="9"/>
        <v>13242.371489322501</v>
      </c>
      <c r="AJ47" s="33">
        <f t="shared" si="9"/>
        <v>13045.723316056799</v>
      </c>
      <c r="AK47" s="33">
        <f t="shared" si="9"/>
        <v>12817.212716457499</v>
      </c>
      <c r="AL47" s="33">
        <f t="shared" si="9"/>
        <v>12553.8802194255</v>
      </c>
      <c r="AM47" s="33">
        <f t="shared" si="9"/>
        <v>12252.849644590902</v>
      </c>
      <c r="AN47" s="33">
        <f t="shared" si="9"/>
        <v>11911.48379892463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3" sqref="H23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1.2484759419240101E-2</v>
      </c>
      <c r="D4" s="29">
        <f>VLOOKUP($B4,DATA!$A$1:$AM$533,D$1,FALSE)</f>
        <v>2.4880698674101202E-2</v>
      </c>
      <c r="E4" s="29">
        <f>VLOOKUP($B4,DATA!$A$1:$AM$533,E$1,FALSE)</f>
        <v>6.2007356909687901E-2</v>
      </c>
      <c r="F4" s="29">
        <f>VLOOKUP($B4,DATA!$A$1:$AM$533,F$1,FALSE)</f>
        <v>0.163567915814266</v>
      </c>
      <c r="G4" s="29">
        <f>VLOOKUP($B4,DATA!$A$1:$AM$533,G$1,FALSE)</f>
        <v>4.1273337513181303E-2</v>
      </c>
      <c r="H4" s="29">
        <f>VLOOKUP($B4,DATA!$A$1:$AM$533,H$1,FALSE)</f>
        <v>-4.2937014261468197E-2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8.5510629563856301E-4</v>
      </c>
      <c r="D5" s="29">
        <f>VLOOKUP($B5,DATA!$A$1:$AM$533,D$1,FALSE)</f>
        <v>-7.31056023709486E-3</v>
      </c>
      <c r="E5" s="29">
        <f>VLOOKUP($B5,DATA!$A$1:$AM$533,E$1,FALSE)</f>
        <v>-6.4967621347555796E-3</v>
      </c>
      <c r="F5" s="29">
        <f>VLOOKUP($B5,DATA!$A$1:$AM$533,F$1,FALSE)</f>
        <v>0.12305852526088799</v>
      </c>
      <c r="G5" s="29">
        <f>VLOOKUP($B5,DATA!$A$1:$AM$533,G$1,FALSE)</f>
        <v>-7.7295383358444394E-2</v>
      </c>
      <c r="H5" s="29">
        <f>VLOOKUP($B5,DATA!$A$1:$AM$533,H$1,FALSE)</f>
        <v>2.78542233807632E-2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1.6100255671558301E-3</v>
      </c>
      <c r="D6" s="29">
        <f>VLOOKUP($B6,DATA!$A$1:$AM$533,D$1,FALSE)</f>
        <v>-7.7651823237046003E-3</v>
      </c>
      <c r="E6" s="29">
        <f>VLOOKUP($B6,DATA!$A$1:$AM$533,E$1,FALSE)</f>
        <v>0.176072577418073</v>
      </c>
      <c r="F6" s="29">
        <f>VLOOKUP($B6,DATA!$A$1:$AM$533,F$1,FALSE)</f>
        <v>0.42598371148012598</v>
      </c>
      <c r="G6" s="29">
        <f>VLOOKUP($B6,DATA!$A$1:$AM$533,G$1,FALSE)</f>
        <v>1.09753437872972</v>
      </c>
      <c r="H6" s="29">
        <f>VLOOKUP($B6,DATA!$A$1:$AM$533,H$1,FALSE)</f>
        <v>1.2801684849561701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1.2383241053459601E-3</v>
      </c>
      <c r="D7" s="29">
        <f>VLOOKUP($B7,DATA!$A$1:$AM$533,D$1,FALSE)</f>
        <v>-4.2724462687715399E-4</v>
      </c>
      <c r="E7" s="29">
        <f>VLOOKUP($B7,DATA!$A$1:$AM$533,E$1,FALSE)</f>
        <v>-4.8312252314197598E-2</v>
      </c>
      <c r="F7" s="29">
        <f>VLOOKUP($B7,DATA!$A$1:$AM$533,F$1,FALSE)</f>
        <v>-0.15400636483848801</v>
      </c>
      <c r="G7" s="29">
        <f>VLOOKUP($B7,DATA!$A$1:$AM$533,G$1,FALSE)</f>
        <v>-0.59452596236869704</v>
      </c>
      <c r="H7" s="29">
        <f>VLOOKUP($B7,DATA!$A$1:$AM$533,H$1,FALSE)</f>
        <v>-1.2273948889999999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-3.5208313997558902E-2</v>
      </c>
      <c r="D8" s="29">
        <f>VLOOKUP($B8,DATA!$A$1:$AM$533,D$1,FALSE)</f>
        <v>-9.9340549157878003E-2</v>
      </c>
      <c r="E8" s="29">
        <f>VLOOKUP($B8,DATA!$A$1:$AM$533,E$1,FALSE)</f>
        <v>-0.13706103376352999</v>
      </c>
      <c r="F8" s="29">
        <f>VLOOKUP($B8,DATA!$A$1:$AM$533,F$1,FALSE)</f>
        <v>-0.119330098680825</v>
      </c>
      <c r="G8" s="29">
        <f>VLOOKUP($B8,DATA!$A$1:$AM$533,G$1,FALSE)</f>
        <v>-9.4451449240440202E-2</v>
      </c>
      <c r="H8" s="29">
        <f>VLOOKUP($B8,DATA!$A$1:$AM$533,H$1,FALSE)</f>
        <v>-2.8125603555229001E-2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1.8696300000002599E-3</v>
      </c>
      <c r="D9" s="29">
        <f>VLOOKUP($B9,DATA!$A$1:$AM$533,D$1,FALSE)</f>
        <v>7.6623400000003202E-3</v>
      </c>
      <c r="E9" s="29">
        <f>VLOOKUP($B9,DATA!$A$1:$AM$533,E$1,FALSE)</f>
        <v>-3.8020500000000103E-2</v>
      </c>
      <c r="F9" s="29">
        <f>VLOOKUP($B9,DATA!$A$1:$AM$533,F$1,FALSE)</f>
        <v>-0.14617669999999899</v>
      </c>
      <c r="G9" s="29">
        <f>VLOOKUP($B9,DATA!$A$1:$AM$533,G$1,FALSE)</f>
        <v>-2.92793399999999E-2</v>
      </c>
      <c r="H9" s="29">
        <f>VLOOKUP($B9,DATA!$A$1:$AM$533,H$1,FALSE)</f>
        <v>5.7035850000000103E-2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-1677.94000000506</v>
      </c>
      <c r="D10" s="30">
        <f>VLOOKUP($B10,DATA!$A$1:$AM$533,D$1,FALSE)</f>
        <v>-7818.8400000035699</v>
      </c>
      <c r="E10" s="30">
        <f>VLOOKUP($B10,DATA!$A$1:$AM$533,E$1,FALSE)</f>
        <v>37460.390000000603</v>
      </c>
      <c r="F10" s="30">
        <f>VLOOKUP($B10,DATA!$A$1:$AM$533,F$1,FALSE)</f>
        <v>180312.90999999599</v>
      </c>
      <c r="G10" s="30">
        <f>VLOOKUP($B10,DATA!$A$1:$AM$533,G$1,FALSE)</f>
        <v>52955.609999999397</v>
      </c>
      <c r="H10" s="30">
        <f>VLOOKUP($B10,DATA!$A$1:$AM$533,H$1,FALSE)</f>
        <v>-81636.039999991597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2.2486525754095098E-3</v>
      </c>
      <c r="D11" s="29">
        <f>VLOOKUP($B11,DATA!$A$1:$AM$533,D$1,FALSE)</f>
        <v>-1.8921424620399401E-2</v>
      </c>
      <c r="E11" s="29">
        <f>VLOOKUP($B11,DATA!$A$1:$AM$533,E$1,FALSE)</f>
        <v>-7.7980638050256706E-2</v>
      </c>
      <c r="F11" s="29">
        <f>VLOOKUP($B11,DATA!$A$1:$AM$533,F$1,FALSE)</f>
        <v>1.4717055916535399E-2</v>
      </c>
      <c r="G11" s="29">
        <f>VLOOKUP($B11,DATA!$A$1:$AM$533,G$1,FALSE)</f>
        <v>-0.109961123291235</v>
      </c>
      <c r="H11" s="29">
        <f>VLOOKUP($B11,DATA!$A$1:$AM$533,H$1,FALSE)</f>
        <v>-0.12075215577630399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-3.5130564256857701E-3</v>
      </c>
      <c r="D12" s="29">
        <f>VLOOKUP($B12,DATA!$A$1:$AM$533,D$1,FALSE)</f>
        <v>1.25937104484386E-2</v>
      </c>
      <c r="E12" s="29">
        <f>VLOOKUP($B12,DATA!$A$1:$AM$533,E$1,FALSE)</f>
        <v>0.15095953889223601</v>
      </c>
      <c r="F12" s="29">
        <f>VLOOKUP($B12,DATA!$A$1:$AM$533,F$1,FALSE)</f>
        <v>0.38977558884083502</v>
      </c>
      <c r="G12" s="29">
        <f>VLOOKUP($B12,DATA!$A$1:$AM$533,G$1,FALSE)</f>
        <v>1.3570583941521801</v>
      </c>
      <c r="H12" s="29">
        <f>VLOOKUP($B12,DATA!$A$1:$AM$533,H$1,FALSE)</f>
        <v>2.4845520527681999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-5.1638499000583602E-3</v>
      </c>
      <c r="D13" s="29">
        <f>VLOOKUP($B13,DATA!$A$1:$AM$533,D$1,FALSE)</f>
        <v>-2.87948798585402E-2</v>
      </c>
      <c r="E13" s="29">
        <f>VLOOKUP($B13,DATA!$A$1:$AM$533,E$1,FALSE)</f>
        <v>-0.27469103096769898</v>
      </c>
      <c r="F13" s="29">
        <f>VLOOKUP($B13,DATA!$A$1:$AM$533,F$1,FALSE)</f>
        <v>-1.06487779842835</v>
      </c>
      <c r="G13" s="29">
        <f>VLOOKUP($B13,DATA!$A$1:$AM$533,G$1,FALSE)</f>
        <v>-2.2806327148571102</v>
      </c>
      <c r="H13" s="29">
        <f>VLOOKUP($B13,DATA!$A$1:$AM$533,H$1,FALSE)</f>
        <v>-2.0450938066328201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-1.8873199999998301E-3</v>
      </c>
      <c r="D14" s="29">
        <f>VLOOKUP($B14,DATA!$A$1:$AM$533,D$1,FALSE)</f>
        <v>-6.9929299999996796E-3</v>
      </c>
      <c r="E14" s="29">
        <f>VLOOKUP($B14,DATA!$A$1:$AM$533,E$1,FALSE)</f>
        <v>-7.2162740000000003E-2</v>
      </c>
      <c r="F14" s="29">
        <f>VLOOKUP($B14,DATA!$A$1:$AM$533,F$1,FALSE)</f>
        <v>-0.2200009</v>
      </c>
      <c r="G14" s="29">
        <f>VLOOKUP($B14,DATA!$A$1:$AM$533,G$1,FALSE)</f>
        <v>-0.13275493999999999</v>
      </c>
      <c r="H14" s="29">
        <f>VLOOKUP($B14,DATA!$A$1:$AM$533,H$1,FALSE)</f>
        <v>-5.50668699999999E-2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-1.3427142902553899</v>
      </c>
      <c r="D15" s="29">
        <f>VLOOKUP($B15,DATA!$A$1:$AM$533,D$1,FALSE)</f>
        <v>-3.53229196893512</v>
      </c>
      <c r="E15" s="29">
        <f>VLOOKUP($B15,DATA!$A$1:$AM$533,E$1,FALSE)</f>
        <v>-5.9642089114370798</v>
      </c>
      <c r="F15" s="29">
        <f>VLOOKUP($B15,DATA!$A$1:$AM$533,F$1,FALSE)</f>
        <v>-8.3064237087886799</v>
      </c>
      <c r="G15" s="29">
        <f>VLOOKUP($B15,DATA!$A$1:$AM$533,G$1,FALSE)</f>
        <v>-9.0830529477208906</v>
      </c>
      <c r="H15" s="29">
        <f>VLOOKUP($B15,DATA!$A$1:$AM$533,H$1,FALSE)</f>
        <v>-10.1170690890469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158.6805803</v>
      </c>
      <c r="D4" s="97">
        <f>VLOOKUP($B4,DATA!$A$1:$AM$533,D$2,FALSE)</f>
        <v>181.82239250000001</v>
      </c>
      <c r="E4" s="97">
        <f>VLOOKUP($B4,DATA!$A$1:$AM$533,E$2,FALSE)</f>
        <v>190.81933269999999</v>
      </c>
      <c r="F4" s="97">
        <f>VLOOKUP($B4,DATA!$A$1:$AM$533,F$2,FALSE)</f>
        <v>211.49850960000001</v>
      </c>
      <c r="G4" s="97">
        <f>VLOOKUP($B4,DATA!$A$1:$AM$533,G$2,FALSE)</f>
        <v>233.27708580000001</v>
      </c>
      <c r="H4" s="97">
        <f>VLOOKUP($B4,DATA!$A$1:$AM$533,H$2,FALSE)</f>
        <v>297.04775469999998</v>
      </c>
      <c r="I4" s="97">
        <f>VLOOKUP($B4,DATA!$A$1:$AM$533,I$2,FALSE)</f>
        <v>393.08329609999998</v>
      </c>
      <c r="J4" s="45"/>
      <c r="K4" s="40" t="s">
        <v>234</v>
      </c>
      <c r="L4" s="45" t="s">
        <v>78</v>
      </c>
      <c r="M4" s="97">
        <f>VLOOKUP($L4,DATA!$A$1:$AM$533,M$2,FALSE)</f>
        <v>158.6805803</v>
      </c>
      <c r="N4" s="97">
        <f>VLOOKUP($L4,DATA!$A$1:$AM$533,N$2,FALSE)</f>
        <v>181.81159529999999</v>
      </c>
      <c r="O4" s="97">
        <f>VLOOKUP($L4,DATA!$A$1:$AM$533,O$2,FALSE)</f>
        <v>190.7306571</v>
      </c>
      <c r="P4" s="97">
        <f>VLOOKUP($L4,DATA!$A$1:$AM$533,P$2,FALSE)</f>
        <v>211.06901809999999</v>
      </c>
      <c r="Q4" s="97">
        <f>VLOOKUP($L4,DATA!$A$1:$AM$533,Q$2,FALSE)</f>
        <v>232.82140889999999</v>
      </c>
      <c r="R4" s="97">
        <f>VLOOKUP($L4,DATA!$A$1:$AM$533,R$2,FALSE)</f>
        <v>293.97090889999998</v>
      </c>
      <c r="S4" s="97">
        <f>VLOOKUP($L4,DATA!$A$1:$AM$533,S$2,FALSE)</f>
        <v>386.977575</v>
      </c>
      <c r="T4" s="45"/>
      <c r="U4" s="40" t="s">
        <v>234</v>
      </c>
      <c r="V4" s="48">
        <f t="shared" ref="V4:AA11" si="0">N4/D4-1</f>
        <v>-5.9383224758846609E-5</v>
      </c>
      <c r="W4" s="48">
        <f t="shared" si="0"/>
        <v>-4.647097269719902E-4</v>
      </c>
      <c r="X4" s="48">
        <f t="shared" si="0"/>
        <v>-2.0307069813980672E-3</v>
      </c>
      <c r="Y4" s="48">
        <f t="shared" si="0"/>
        <v>-1.9533718815001322E-3</v>
      </c>
      <c r="Z4" s="48">
        <f t="shared" si="0"/>
        <v>-1.0358084689471636E-2</v>
      </c>
      <c r="AA4" s="48">
        <f t="shared" si="0"/>
        <v>-1.5532893818125282E-2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1535.2176030000001</v>
      </c>
      <c r="D5" s="97">
        <f>VLOOKUP($B5,DATA!$A$1:$AM$533,D$2,FALSE)</f>
        <v>1776.5188659999999</v>
      </c>
      <c r="E5" s="97">
        <f>VLOOKUP($B5,DATA!$A$1:$AM$533,E$2,FALSE)</f>
        <v>1870.819647</v>
      </c>
      <c r="F5" s="97">
        <f>VLOOKUP($B5,DATA!$A$1:$AM$533,F$2,FALSE)</f>
        <v>2106.3087300000002</v>
      </c>
      <c r="G5" s="97">
        <f>VLOOKUP($B5,DATA!$A$1:$AM$533,G$2,FALSE)</f>
        <v>2368.4598820000001</v>
      </c>
      <c r="H5" s="97">
        <f>VLOOKUP($B5,DATA!$A$1:$AM$533,H$2,FALSE)</f>
        <v>3010.5640560000002</v>
      </c>
      <c r="I5" s="97">
        <f>VLOOKUP($B5,DATA!$A$1:$AM$533,I$2,FALSE)</f>
        <v>3924.4245059999998</v>
      </c>
      <c r="J5" s="45"/>
      <c r="K5" s="40" t="s">
        <v>233</v>
      </c>
      <c r="L5" s="45" t="s">
        <v>79</v>
      </c>
      <c r="M5" s="97">
        <f>VLOOKUP($L5,DATA!$A$1:$AM$533,M$2,FALSE)</f>
        <v>1535.2176030000001</v>
      </c>
      <c r="N5" s="97">
        <f>VLOOKUP($L5,DATA!$A$1:$AM$533,N$2,FALSE)</f>
        <v>1776.421024</v>
      </c>
      <c r="O5" s="97">
        <f>VLOOKUP($L5,DATA!$A$1:$AM$533,O$2,FALSE)</f>
        <v>1870.3047879999999</v>
      </c>
      <c r="P5" s="97">
        <f>VLOOKUP($L5,DATA!$A$1:$AM$533,P$2,FALSE)</f>
        <v>2104.976838</v>
      </c>
      <c r="Q5" s="97">
        <f>VLOOKUP($L5,DATA!$A$1:$AM$533,Q$2,FALSE)</f>
        <v>2368.0409279999999</v>
      </c>
      <c r="R5" s="97">
        <f>VLOOKUP($L5,DATA!$A$1:$AM$533,R$2,FALSE)</f>
        <v>2996.626088</v>
      </c>
      <c r="S5" s="97">
        <f>VLOOKUP($L5,DATA!$A$1:$AM$533,S$2,FALSE)</f>
        <v>3897.4751769999998</v>
      </c>
      <c r="T5" s="45"/>
      <c r="U5" s="40" t="s">
        <v>233</v>
      </c>
      <c r="V5" s="48">
        <f t="shared" si="0"/>
        <v>-5.5075125782511059E-5</v>
      </c>
      <c r="W5" s="48">
        <f t="shared" si="0"/>
        <v>-2.7520504225286846E-4</v>
      </c>
      <c r="X5" s="48">
        <f t="shared" si="0"/>
        <v>-6.3233465304968206E-4</v>
      </c>
      <c r="Y5" s="48">
        <f t="shared" si="0"/>
        <v>-1.7688878886412684E-4</v>
      </c>
      <c r="Z5" s="48">
        <f t="shared" si="0"/>
        <v>-4.6296865772452733E-3</v>
      </c>
      <c r="AA5" s="48">
        <f t="shared" si="0"/>
        <v>-6.8670779521424752E-3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806.7662934</v>
      </c>
      <c r="D6" s="97">
        <f>VLOOKUP($B6,DATA!$A$1:$AM$533,D$2,FALSE)</f>
        <v>946.19370000000004</v>
      </c>
      <c r="E6" s="97">
        <f>VLOOKUP($B6,DATA!$A$1:$AM$533,E$2,FALSE)</f>
        <v>994.13380549999999</v>
      </c>
      <c r="F6" s="97">
        <f>VLOOKUP($B6,DATA!$A$1:$AM$533,F$2,FALSE)</f>
        <v>1082.9846789999999</v>
      </c>
      <c r="G6" s="97">
        <f>VLOOKUP($B6,DATA!$A$1:$AM$533,G$2,FALSE)</f>
        <v>1186.4427410000001</v>
      </c>
      <c r="H6" s="97">
        <f>VLOOKUP($B6,DATA!$A$1:$AM$533,H$2,FALSE)</f>
        <v>1498.778458</v>
      </c>
      <c r="I6" s="97">
        <f>VLOOKUP($B6,DATA!$A$1:$AM$533,I$2,FALSE)</f>
        <v>2026.8135319999999</v>
      </c>
      <c r="J6" s="45"/>
      <c r="K6" s="40" t="s">
        <v>235</v>
      </c>
      <c r="L6" s="45" t="s">
        <v>80</v>
      </c>
      <c r="M6" s="97">
        <f>VLOOKUP($L6,DATA!$A$1:$AM$533,M$2,FALSE)</f>
        <v>806.7662934</v>
      </c>
      <c r="N6" s="97">
        <f>VLOOKUP($L6,DATA!$A$1:$AM$533,N$2,FALSE)</f>
        <v>946.29335230000004</v>
      </c>
      <c r="O6" s="97">
        <f>VLOOKUP($L6,DATA!$A$1:$AM$533,O$2,FALSE)</f>
        <v>994.50189639999996</v>
      </c>
      <c r="P6" s="97">
        <f>VLOOKUP($L6,DATA!$A$1:$AM$533,P$2,FALSE)</f>
        <v>1083.3777190000001</v>
      </c>
      <c r="Q6" s="97">
        <f>VLOOKUP($L6,DATA!$A$1:$AM$533,Q$2,FALSE)</f>
        <v>1187.3554119999999</v>
      </c>
      <c r="R6" s="97">
        <f>VLOOKUP($L6,DATA!$A$1:$AM$533,R$2,FALSE)</f>
        <v>1498.610717</v>
      </c>
      <c r="S6" s="97">
        <f>VLOOKUP($L6,DATA!$A$1:$AM$533,S$2,FALSE)</f>
        <v>2027.310326</v>
      </c>
      <c r="T6" s="45"/>
      <c r="U6" s="40" t="s">
        <v>235</v>
      </c>
      <c r="V6" s="48">
        <f t="shared" si="0"/>
        <v>1.0531913285838357E-4</v>
      </c>
      <c r="W6" s="48">
        <f t="shared" si="0"/>
        <v>3.7026293438913171E-4</v>
      </c>
      <c r="X6" s="48">
        <f t="shared" si="0"/>
        <v>3.629229550718982E-4</v>
      </c>
      <c r="Y6" s="48">
        <f t="shared" si="0"/>
        <v>7.6924993382365692E-4</v>
      </c>
      <c r="Z6" s="48">
        <f t="shared" si="0"/>
        <v>-1.1191847541214273E-4</v>
      </c>
      <c r="AA6" s="48">
        <f t="shared" si="0"/>
        <v>2.4511085610812167E-4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191.8611679</v>
      </c>
      <c r="D7" s="97">
        <f>VLOOKUP($B7,DATA!$A$1:$AM$533,D$2,FALSE)</f>
        <v>219.8735878</v>
      </c>
      <c r="E7" s="97">
        <f>VLOOKUP($B7,DATA!$A$1:$AM$533,E$2,FALSE)</f>
        <v>230.03366299999999</v>
      </c>
      <c r="F7" s="97">
        <f>VLOOKUP($B7,DATA!$A$1:$AM$533,F$2,FALSE)</f>
        <v>252.35338060000001</v>
      </c>
      <c r="G7" s="97">
        <f>VLOOKUP($B7,DATA!$A$1:$AM$533,G$2,FALSE)</f>
        <v>274.01441149999999</v>
      </c>
      <c r="H7" s="97">
        <f>VLOOKUP($B7,DATA!$A$1:$AM$533,H$2,FALSE)</f>
        <v>347.71166579999999</v>
      </c>
      <c r="I7" s="97">
        <f>VLOOKUP($B7,DATA!$A$1:$AM$533,I$2,FALSE)</f>
        <v>472.27266730000002</v>
      </c>
      <c r="J7" s="45"/>
      <c r="K7" s="40" t="s">
        <v>236</v>
      </c>
      <c r="L7" s="45" t="s">
        <v>81</v>
      </c>
      <c r="M7" s="97">
        <f>VLOOKUP($L7,DATA!$A$1:$AM$533,M$2,FALSE)</f>
        <v>191.8611679</v>
      </c>
      <c r="N7" s="97">
        <f>VLOOKUP($L7,DATA!$A$1:$AM$533,N$2,FALSE)</f>
        <v>219.8385069</v>
      </c>
      <c r="O7" s="97">
        <f>VLOOKUP($L7,DATA!$A$1:$AM$533,O$2,FALSE)</f>
        <v>229.79512800000001</v>
      </c>
      <c r="P7" s="97">
        <f>VLOOKUP($L7,DATA!$A$1:$AM$533,P$2,FALSE)</f>
        <v>251.1127649</v>
      </c>
      <c r="Q7" s="97">
        <f>VLOOKUP($L7,DATA!$A$1:$AM$533,Q$2,FALSE)</f>
        <v>271.92940149999998</v>
      </c>
      <c r="R7" s="97">
        <f>VLOOKUP($L7,DATA!$A$1:$AM$533,R$2,FALSE)</f>
        <v>337.55411409999999</v>
      </c>
      <c r="S7" s="97">
        <f>VLOOKUP($L7,DATA!$A$1:$AM$533,S$2,FALSE)</f>
        <v>451.91114809999999</v>
      </c>
      <c r="T7" s="45"/>
      <c r="U7" s="40" t="s">
        <v>236</v>
      </c>
      <c r="V7" s="48">
        <f t="shared" si="0"/>
        <v>-1.5955031411918341E-4</v>
      </c>
      <c r="W7" s="48">
        <f t="shared" si="0"/>
        <v>-1.0369569257347999E-3</v>
      </c>
      <c r="X7" s="48">
        <f t="shared" si="0"/>
        <v>-4.9161841900048353E-3</v>
      </c>
      <c r="Y7" s="48">
        <f t="shared" si="0"/>
        <v>-7.6091253324462871E-3</v>
      </c>
      <c r="Z7" s="48">
        <f t="shared" si="0"/>
        <v>-2.9212570928933146E-2</v>
      </c>
      <c r="AA7" s="48">
        <f t="shared" si="0"/>
        <v>-4.3113905609671543E-2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989.40725499999996</v>
      </c>
      <c r="D8" s="97">
        <f>VLOOKUP($B8,DATA!$A$1:$AM$533,D$2,FALSE)</f>
        <v>1156.0996270000001</v>
      </c>
      <c r="E8" s="97">
        <f>VLOOKUP($B8,DATA!$A$1:$AM$533,E$2,FALSE)</f>
        <v>1216.442325</v>
      </c>
      <c r="F8" s="97">
        <f>VLOOKUP($B8,DATA!$A$1:$AM$533,F$2,FALSE)</f>
        <v>1315.9196870000001</v>
      </c>
      <c r="G8" s="97">
        <f>VLOOKUP($B8,DATA!$A$1:$AM$533,G$2,FALSE)</f>
        <v>1432.9438439999999</v>
      </c>
      <c r="H8" s="97">
        <f>VLOOKUP($B8,DATA!$A$1:$AM$533,H$2,FALSE)</f>
        <v>1754.1271609999999</v>
      </c>
      <c r="I8" s="97">
        <f>VLOOKUP($B8,DATA!$A$1:$AM$533,I$2,FALSE)</f>
        <v>2380.2530470000002</v>
      </c>
      <c r="J8" s="45"/>
      <c r="K8" s="41" t="s">
        <v>237</v>
      </c>
      <c r="L8" s="45" t="s">
        <v>248</v>
      </c>
      <c r="M8" s="97">
        <f>VLOOKUP($L8,DATA!$A$1:$AM$533,M$2,FALSE)</f>
        <v>989.40725499999996</v>
      </c>
      <c r="N8" s="97">
        <f>VLOOKUP($L8,DATA!$A$1:$AM$533,N$2,FALSE)</f>
        <v>1152.8021120000001</v>
      </c>
      <c r="O8" s="97">
        <f>VLOOKUP($L8,DATA!$A$1:$AM$533,O$2,FALSE)</f>
        <v>1206.995484</v>
      </c>
      <c r="P8" s="97">
        <f>VLOOKUP($L8,DATA!$A$1:$AM$533,P$2,FALSE)</f>
        <v>1296.425923</v>
      </c>
      <c r="Q8" s="97">
        <f>VLOOKUP($L8,DATA!$A$1:$AM$533,Q$2,FALSE)</f>
        <v>1396.6993950000001</v>
      </c>
      <c r="R8" s="97">
        <f>VLOOKUP($L8,DATA!$A$1:$AM$533,R$2,FALSE)</f>
        <v>1704.5622080000001</v>
      </c>
      <c r="S8" s="97">
        <f>VLOOKUP($L8,DATA!$A$1:$AM$533,S$2,FALSE)</f>
        <v>2296.3435479999998</v>
      </c>
      <c r="T8" s="45"/>
      <c r="U8" s="41" t="s">
        <v>237</v>
      </c>
      <c r="V8" s="48">
        <f t="shared" si="0"/>
        <v>-2.8522758099635004E-3</v>
      </c>
      <c r="W8" s="48">
        <f t="shared" si="0"/>
        <v>-7.7659588176528516E-3</v>
      </c>
      <c r="X8" s="48">
        <f t="shared" si="0"/>
        <v>-1.4813794635477717E-2</v>
      </c>
      <c r="Y8" s="48">
        <f t="shared" si="0"/>
        <v>-2.5293698110893881E-2</v>
      </c>
      <c r="Z8" s="48">
        <f t="shared" si="0"/>
        <v>-2.8256191513358453E-2</v>
      </c>
      <c r="AA8" s="48">
        <f t="shared" si="0"/>
        <v>-3.5252343907618333E-2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2587.9761109999999</v>
      </c>
      <c r="E9" s="97">
        <f>VLOOKUP($B9,DATA!$A$1:$AM$533,E$2,FALSE)</f>
        <v>2771.9600569999998</v>
      </c>
      <c r="F9" s="97">
        <f>VLOOKUP($B9,DATA!$A$1:$AM$533,F$2,FALSE)</f>
        <v>2769.3409529999999</v>
      </c>
      <c r="G9" s="97">
        <f>VLOOKUP($B9,DATA!$A$1:$AM$533,G$2,FALSE)</f>
        <v>2838.3276169999999</v>
      </c>
      <c r="H9" s="97">
        <f>VLOOKUP($B9,DATA!$A$1:$AM$533,H$2,FALSE)</f>
        <v>2814.6478269999998</v>
      </c>
      <c r="I9" s="97">
        <f>VLOOKUP($B9,DATA!$A$1:$AM$533,I$2,FALSE)</f>
        <v>3699.1645079999998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2564.815192</v>
      </c>
      <c r="O9" s="97">
        <f>VLOOKUP($L9,DATA!$A$1:$AM$533,O$2,FALSE)</f>
        <v>2706.4912140000001</v>
      </c>
      <c r="P9" s="97">
        <f>VLOOKUP($L9,DATA!$A$1:$AM$533,P$2,FALSE)</f>
        <v>2494.5862259999999</v>
      </c>
      <c r="Q9" s="97">
        <f>VLOOKUP($L9,DATA!$A$1:$AM$533,Q$2,FALSE)</f>
        <v>1949.128719</v>
      </c>
      <c r="R9" s="97">
        <f>VLOOKUP($L9,DATA!$A$1:$AM$533,R$2,FALSE)</f>
        <v>1362.4898430000001</v>
      </c>
      <c r="S9" s="97">
        <f>VLOOKUP($L9,DATA!$A$1:$AM$533,S$2,FALSE)</f>
        <v>881.46296559999996</v>
      </c>
      <c r="T9" s="45"/>
      <c r="U9" s="40" t="s">
        <v>239</v>
      </c>
      <c r="V9" s="48">
        <f t="shared" si="0"/>
        <v>-8.949433073031865E-3</v>
      </c>
      <c r="W9" s="48">
        <f t="shared" si="0"/>
        <v>-2.361824905617671E-2</v>
      </c>
      <c r="X9" s="48">
        <f t="shared" si="0"/>
        <v>-9.921303720380148E-2</v>
      </c>
      <c r="Y9" s="48">
        <f t="shared" si="0"/>
        <v>-0.31328268543567495</v>
      </c>
      <c r="Z9" s="48">
        <f t="shared" si="0"/>
        <v>-0.51592883843936743</v>
      </c>
      <c r="AA9" s="48">
        <f t="shared" si="0"/>
        <v>-0.76171295877928547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1941.100091</v>
      </c>
      <c r="D10" s="97">
        <f>VLOOKUP($B10,DATA!$A$1:$AM$533,D$2,FALSE)</f>
        <v>2271.4677980000001</v>
      </c>
      <c r="E10" s="97">
        <f>VLOOKUP($B10,DATA!$A$1:$AM$533,E$2,FALSE)</f>
        <v>2349.024273</v>
      </c>
      <c r="F10" s="97">
        <f>VLOOKUP($B10,DATA!$A$1:$AM$533,F$2,FALSE)</f>
        <v>2457.56918</v>
      </c>
      <c r="G10" s="97">
        <f>VLOOKUP($B10,DATA!$A$1:$AM$533,G$2,FALSE)</f>
        <v>2674.4312759999998</v>
      </c>
      <c r="H10" s="97">
        <f>VLOOKUP($B10,DATA!$A$1:$AM$533,H$2,FALSE)</f>
        <v>3456.1362439999998</v>
      </c>
      <c r="I10" s="97">
        <f>VLOOKUP($B10,DATA!$A$1:$AM$533,I$2,FALSE)</f>
        <v>4860.9817599999997</v>
      </c>
      <c r="J10" s="45"/>
      <c r="K10" s="40" t="s">
        <v>238</v>
      </c>
      <c r="L10" s="45" t="s">
        <v>253</v>
      </c>
      <c r="M10" s="97">
        <f>VLOOKUP($L10,DATA!$A$1:$AM$533,M$2,FALSE)</f>
        <v>1941.100091</v>
      </c>
      <c r="N10" s="97">
        <f>VLOOKUP($L10,DATA!$A$1:$AM$533,N$2,FALSE)</f>
        <v>2272.5205649999998</v>
      </c>
      <c r="O10" s="97">
        <f>VLOOKUP($L10,DATA!$A$1:$AM$533,O$2,FALSE)</f>
        <v>2350.5887280000002</v>
      </c>
      <c r="P10" s="97">
        <f>VLOOKUP($L10,DATA!$A$1:$AM$533,P$2,FALSE)</f>
        <v>2454.34683</v>
      </c>
      <c r="Q10" s="97">
        <f>VLOOKUP($L10,DATA!$A$1:$AM$533,Q$2,FALSE)</f>
        <v>2675.089262</v>
      </c>
      <c r="R10" s="97">
        <f>VLOOKUP($L10,DATA!$A$1:$AM$533,R$2,FALSE)</f>
        <v>3433.4150340000001</v>
      </c>
      <c r="S10" s="97">
        <f>VLOOKUP($L10,DATA!$A$1:$AM$533,S$2,FALSE)</f>
        <v>4830.1306400000003</v>
      </c>
      <c r="T10" s="45"/>
      <c r="U10" s="40" t="s">
        <v>238</v>
      </c>
      <c r="V10" s="48">
        <f t="shared" si="0"/>
        <v>4.6347432304627567E-4</v>
      </c>
      <c r="W10" s="48">
        <f t="shared" si="0"/>
        <v>6.6600205795319667E-4</v>
      </c>
      <c r="X10" s="48">
        <f t="shared" si="0"/>
        <v>-1.3111940148924361E-3</v>
      </c>
      <c r="Y10" s="48">
        <f t="shared" si="0"/>
        <v>2.4602838214793366E-4</v>
      </c>
      <c r="Z10" s="48">
        <f t="shared" si="0"/>
        <v>-6.5741650200985546E-3</v>
      </c>
      <c r="AA10" s="48">
        <f t="shared" si="0"/>
        <v>-6.3466849955839955E-3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3681.9328995999999</v>
      </c>
      <c r="D11" s="43">
        <f t="shared" si="1"/>
        <v>4280.5081733000006</v>
      </c>
      <c r="E11" s="43">
        <f t="shared" si="1"/>
        <v>4502.2487732000009</v>
      </c>
      <c r="F11" s="43">
        <f t="shared" si="1"/>
        <v>4969.0649862</v>
      </c>
      <c r="G11" s="43">
        <f t="shared" si="1"/>
        <v>5495.1379643</v>
      </c>
      <c r="H11" s="43">
        <f t="shared" si="1"/>
        <v>6908.2290955000008</v>
      </c>
      <c r="I11" s="43">
        <f t="shared" si="1"/>
        <v>9196.847048399999</v>
      </c>
      <c r="J11" s="45"/>
      <c r="K11" s="40" t="s">
        <v>84</v>
      </c>
      <c r="L11" s="45"/>
      <c r="M11" s="43">
        <f t="shared" ref="M11:S11" si="2">SUM(M4:M8)</f>
        <v>3681.9328995999999</v>
      </c>
      <c r="N11" s="43">
        <f t="shared" si="2"/>
        <v>4277.1665905</v>
      </c>
      <c r="O11" s="43">
        <f t="shared" si="2"/>
        <v>4492.3279535000001</v>
      </c>
      <c r="P11" s="43">
        <f t="shared" si="2"/>
        <v>4946.9622630000003</v>
      </c>
      <c r="Q11" s="43">
        <f t="shared" si="2"/>
        <v>5456.8465453999997</v>
      </c>
      <c r="R11" s="43">
        <f t="shared" si="2"/>
        <v>6831.324036</v>
      </c>
      <c r="S11" s="43">
        <f t="shared" si="2"/>
        <v>9060.0177741000007</v>
      </c>
      <c r="T11" s="45"/>
      <c r="U11" s="40" t="s">
        <v>84</v>
      </c>
      <c r="V11" s="56">
        <f t="shared" si="0"/>
        <v>-7.8065095654855643E-4</v>
      </c>
      <c r="W11" s="56">
        <f t="shared" si="0"/>
        <v>-2.2035254380111668E-3</v>
      </c>
      <c r="X11" s="56">
        <f t="shared" si="0"/>
        <v>-4.4480648293759861E-3</v>
      </c>
      <c r="Y11" s="56">
        <f t="shared" si="0"/>
        <v>-6.9682361296051765E-3</v>
      </c>
      <c r="Z11" s="56">
        <f t="shared" si="0"/>
        <v>-1.1132384064983625E-2</v>
      </c>
      <c r="AA11" s="56">
        <f t="shared" si="0"/>
        <v>-1.4877846024829E-2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11039.84859</v>
      </c>
      <c r="E15" s="97">
        <f>VLOOKUP($B15,DATA!$A$1:$AM$533,E$2,FALSE)</f>
        <v>11342.657359999999</v>
      </c>
      <c r="F15" s="97">
        <f>VLOOKUP($B15,DATA!$A$1:$AM$533,F$2,FALSE)</f>
        <v>12531.940839999999</v>
      </c>
      <c r="G15" s="97">
        <f>VLOOKUP($B15,DATA!$A$1:$AM$533,G$2,FALSE)</f>
        <v>13380.21617</v>
      </c>
      <c r="H15" s="97">
        <f>VLOOKUP($B15,DATA!$A$1:$AM$533,H$2,FALSE)</f>
        <v>17170.132669999999</v>
      </c>
      <c r="I15" s="97">
        <f>VLOOKUP($B15,DATA!$A$1:$AM$533,I$2,FALSE)</f>
        <v>22458.994149999999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11022.723749999999</v>
      </c>
      <c r="O15" s="97">
        <f>VLOOKUP($L15,DATA!$A$1:$AM$533,O$2,FALSE)</f>
        <v>11264.3773</v>
      </c>
      <c r="P15" s="97">
        <f>VLOOKUP($L15,DATA!$A$1:$AM$533,P$2,FALSE)</f>
        <v>12289.413500000001</v>
      </c>
      <c r="Q15" s="97">
        <f>VLOOKUP($L15,DATA!$A$1:$AM$533,Q$2,FALSE)</f>
        <v>13043.95918</v>
      </c>
      <c r="R15" s="97">
        <f>VLOOKUP($L15,DATA!$A$1:$AM$533,R$2,FALSE)</f>
        <v>15768.466539999999</v>
      </c>
      <c r="S15" s="97">
        <f>VLOOKUP($L15,DATA!$A$1:$AM$533,S$2,FALSE)</f>
        <v>19628.93275</v>
      </c>
      <c r="T15" s="45"/>
      <c r="U15" s="40" t="s">
        <v>234</v>
      </c>
      <c r="V15" s="48">
        <f t="shared" ref="V15:AA20" si="3">N15/D15-1</f>
        <v>-1.5511843174653706E-3</v>
      </c>
      <c r="W15" s="48">
        <f t="shared" si="3"/>
        <v>-6.9013862903110068E-3</v>
      </c>
      <c r="X15" s="48">
        <f t="shared" si="3"/>
        <v>-1.935273578900798E-2</v>
      </c>
      <c r="Y15" s="48">
        <f t="shared" si="3"/>
        <v>-2.5130908628660853E-2</v>
      </c>
      <c r="Z15" s="48">
        <f t="shared" si="3"/>
        <v>-8.1633972022185919E-2</v>
      </c>
      <c r="AA15" s="48">
        <f t="shared" si="3"/>
        <v>-0.12601015793933046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160915.2292</v>
      </c>
      <c r="E16" s="97">
        <f>VLOOKUP($B16,DATA!$A$1:$AM$533,E$2,FALSE)</f>
        <v>167325.29889999999</v>
      </c>
      <c r="F16" s="97">
        <f>VLOOKUP($B16,DATA!$A$1:$AM$533,F$2,FALSE)</f>
        <v>188595.01459999999</v>
      </c>
      <c r="G16" s="97">
        <f>VLOOKUP($B16,DATA!$A$1:$AM$533,G$2,FALSE)</f>
        <v>206439.71960000001</v>
      </c>
      <c r="H16" s="97">
        <f>VLOOKUP($B16,DATA!$A$1:$AM$533,H$2,FALSE)</f>
        <v>263722.61060000001</v>
      </c>
      <c r="I16" s="97">
        <f>VLOOKUP($B16,DATA!$A$1:$AM$533,I$2,FALSE)</f>
        <v>336671.20329999999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160767.47839999999</v>
      </c>
      <c r="O16" s="97">
        <f>VLOOKUP($L16,DATA!$A$1:$AM$533,O$2,FALSE)</f>
        <v>166608.0618</v>
      </c>
      <c r="P16" s="97">
        <f>VLOOKUP($L16,DATA!$A$1:$AM$533,P$2,FALSE)</f>
        <v>186173.49179999999</v>
      </c>
      <c r="Q16" s="97">
        <f>VLOOKUP($L16,DATA!$A$1:$AM$533,Q$2,FALSE)</f>
        <v>202785.01010000001</v>
      </c>
      <c r="R16" s="97">
        <f>VLOOKUP($L16,DATA!$A$1:$AM$533,R$2,FALSE)</f>
        <v>248146.32680000001</v>
      </c>
      <c r="S16" s="97">
        <f>VLOOKUP($L16,DATA!$A$1:$AM$533,S$2,FALSE)</f>
        <v>305304.20199999999</v>
      </c>
      <c r="T16" s="45"/>
      <c r="U16" s="40" t="s">
        <v>233</v>
      </c>
      <c r="V16" s="48">
        <f t="shared" si="3"/>
        <v>-9.1819028400585978E-4</v>
      </c>
      <c r="W16" s="48">
        <f t="shared" si="3"/>
        <v>-4.2864833035717309E-3</v>
      </c>
      <c r="X16" s="48">
        <f t="shared" si="3"/>
        <v>-1.2839802818414459E-2</v>
      </c>
      <c r="Y16" s="48">
        <f t="shared" si="3"/>
        <v>-1.7703519008267388E-2</v>
      </c>
      <c r="Z16" s="48">
        <f t="shared" si="3"/>
        <v>-5.9063133663670775E-2</v>
      </c>
      <c r="AA16" s="48">
        <f t="shared" si="3"/>
        <v>-9.3168055338696654E-2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1161.515942</v>
      </c>
      <c r="D17" s="97">
        <f>VLOOKUP($B17,DATA!$A$1:$AM$533,D$2,FALSE)</f>
        <v>1220.80816</v>
      </c>
      <c r="E17" s="97">
        <f>VLOOKUP($B17,DATA!$A$1:$AM$533,E$2,FALSE)</f>
        <v>1254.6575769999999</v>
      </c>
      <c r="F17" s="97">
        <f>VLOOKUP($B17,DATA!$A$1:$AM$533,F$2,FALSE)</f>
        <v>1390.3282919999999</v>
      </c>
      <c r="G17" s="97">
        <f>VLOOKUP($B17,DATA!$A$1:$AM$533,G$2,FALSE)</f>
        <v>1472.235925</v>
      </c>
      <c r="H17" s="97">
        <f>VLOOKUP($B17,DATA!$A$1:$AM$533,H$2,FALSE)</f>
        <v>1886.777006</v>
      </c>
      <c r="I17" s="97">
        <f>VLOOKUP($B17,DATA!$A$1:$AM$533,I$2,FALSE)</f>
        <v>2484.8253669999999</v>
      </c>
      <c r="J17" s="45"/>
      <c r="K17" s="40" t="s">
        <v>235</v>
      </c>
      <c r="L17" s="45" t="s">
        <v>45</v>
      </c>
      <c r="M17" s="97">
        <f>VLOOKUP($L17,DATA!$A$1:$AM$533,M$2,FALSE)</f>
        <v>1161.515942</v>
      </c>
      <c r="N17" s="97">
        <f>VLOOKUP($L17,DATA!$A$1:$AM$533,N$2,FALSE)</f>
        <v>1218.6435919999999</v>
      </c>
      <c r="O17" s="97">
        <f>VLOOKUP($L17,DATA!$A$1:$AM$533,O$2,FALSE)</f>
        <v>1244.983475</v>
      </c>
      <c r="P17" s="97">
        <f>VLOOKUP($L17,DATA!$A$1:$AM$533,P$2,FALSE)</f>
        <v>1360.123024</v>
      </c>
      <c r="Q17" s="97">
        <f>VLOOKUP($L17,DATA!$A$1:$AM$533,Q$2,FALSE)</f>
        <v>1429.6796440000001</v>
      </c>
      <c r="R17" s="97">
        <f>VLOOKUP($L17,DATA!$A$1:$AM$533,R$2,FALSE)</f>
        <v>1715.767411</v>
      </c>
      <c r="S17" s="97">
        <f>VLOOKUP($L17,DATA!$A$1:$AM$533,S$2,FALSE)</f>
        <v>2139.6539200000002</v>
      </c>
      <c r="T17" s="45"/>
      <c r="U17" s="40" t="s">
        <v>235</v>
      </c>
      <c r="V17" s="48">
        <f t="shared" si="3"/>
        <v>-1.7730615431011953E-3</v>
      </c>
      <c r="W17" s="48">
        <f t="shared" si="3"/>
        <v>-7.7105516097321081E-3</v>
      </c>
      <c r="X17" s="48">
        <f t="shared" si="3"/>
        <v>-2.1725277528913289E-2</v>
      </c>
      <c r="Y17" s="48">
        <f t="shared" si="3"/>
        <v>-2.890588408919581E-2</v>
      </c>
      <c r="Z17" s="48">
        <f t="shared" si="3"/>
        <v>-9.0635827369204169E-2</v>
      </c>
      <c r="AA17" s="48">
        <f t="shared" si="3"/>
        <v>-0.13891175274692846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23979.722119999999</v>
      </c>
      <c r="D18" s="97">
        <f>VLOOKUP($B18,DATA!$A$1:$AM$533,D$2,FALSE)</f>
        <v>25813.525379999999</v>
      </c>
      <c r="E18" s="97">
        <f>VLOOKUP($B18,DATA!$A$1:$AM$533,E$2,FALSE)</f>
        <v>26570.466479999999</v>
      </c>
      <c r="F18" s="97">
        <f>VLOOKUP($B18,DATA!$A$1:$AM$533,F$2,FALSE)</f>
        <v>29146.019649999998</v>
      </c>
      <c r="G18" s="97">
        <f>VLOOKUP($B18,DATA!$A$1:$AM$533,G$2,FALSE)</f>
        <v>30921.929670000001</v>
      </c>
      <c r="H18" s="97">
        <f>VLOOKUP($B18,DATA!$A$1:$AM$533,H$2,FALSE)</f>
        <v>39581.55672</v>
      </c>
      <c r="I18" s="97">
        <f>VLOOKUP($B18,DATA!$A$1:$AM$533,I$2,FALSE)</f>
        <v>53231.163959999998</v>
      </c>
      <c r="J18" s="45"/>
      <c r="K18" s="40" t="s">
        <v>236</v>
      </c>
      <c r="L18" s="45" t="s">
        <v>46</v>
      </c>
      <c r="M18" s="97">
        <f>VLOOKUP($L18,DATA!$A$1:$AM$533,M$2,FALSE)</f>
        <v>23979.722119999999</v>
      </c>
      <c r="N18" s="97">
        <f>VLOOKUP($L18,DATA!$A$1:$AM$533,N$2,FALSE)</f>
        <v>25781.490949999999</v>
      </c>
      <c r="O18" s="97">
        <f>VLOOKUP($L18,DATA!$A$1:$AM$533,O$2,FALSE)</f>
        <v>26416.86364</v>
      </c>
      <c r="P18" s="97">
        <f>VLOOKUP($L18,DATA!$A$1:$AM$533,P$2,FALSE)</f>
        <v>28623.8321</v>
      </c>
      <c r="Q18" s="97">
        <f>VLOOKUP($L18,DATA!$A$1:$AM$533,Q$2,FALSE)</f>
        <v>30139.35212</v>
      </c>
      <c r="R18" s="97">
        <f>VLOOKUP($L18,DATA!$A$1:$AM$533,R$2,FALSE)</f>
        <v>36283.146580000001</v>
      </c>
      <c r="S18" s="97">
        <f>VLOOKUP($L18,DATA!$A$1:$AM$533,S$2,FALSE)</f>
        <v>46447.176959999997</v>
      </c>
      <c r="T18" s="45"/>
      <c r="U18" s="40" t="s">
        <v>236</v>
      </c>
      <c r="V18" s="48">
        <f t="shared" si="3"/>
        <v>-1.24099399552835E-3</v>
      </c>
      <c r="W18" s="48">
        <f t="shared" si="3"/>
        <v>-5.7809613585677599E-3</v>
      </c>
      <c r="X18" s="48">
        <f t="shared" si="3"/>
        <v>-1.7916256019541943E-2</v>
      </c>
      <c r="Y18" s="48">
        <f t="shared" si="3"/>
        <v>-2.5308173142869816E-2</v>
      </c>
      <c r="Z18" s="48">
        <f t="shared" si="3"/>
        <v>-8.3331996347009718E-2</v>
      </c>
      <c r="AA18" s="48">
        <f t="shared" si="3"/>
        <v>-0.12744389743379947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54227.928500000002</v>
      </c>
      <c r="D19" s="97">
        <f>VLOOKUP($B19,DATA!$A$1:$AM$533,D$2,FALSE)</f>
        <v>56788.450949999999</v>
      </c>
      <c r="E19" s="97">
        <f>VLOOKUP($B19,DATA!$A$1:$AM$533,E$2,FALSE)</f>
        <v>58282.05889</v>
      </c>
      <c r="F19" s="97">
        <f>VLOOKUP($B19,DATA!$A$1:$AM$533,F$2,FALSE)</f>
        <v>62619.5553</v>
      </c>
      <c r="G19" s="97">
        <f>VLOOKUP($B19,DATA!$A$1:$AM$533,G$2,FALSE)</f>
        <v>64153.936410000002</v>
      </c>
      <c r="H19" s="97">
        <f>VLOOKUP($B19,DATA!$A$1:$AM$533,H$2,FALSE)</f>
        <v>86968.413719999997</v>
      </c>
      <c r="I19" s="97">
        <f>VLOOKUP($B19,DATA!$A$1:$AM$533,I$2,FALSE)</f>
        <v>118307.1483</v>
      </c>
      <c r="J19" s="45"/>
      <c r="K19" s="40" t="s">
        <v>238</v>
      </c>
      <c r="L19" s="45" t="s">
        <v>145</v>
      </c>
      <c r="M19" s="97">
        <f>VLOOKUP($L19,DATA!$A$1:$AM$533,M$2,FALSE)</f>
        <v>54227.928500000002</v>
      </c>
      <c r="N19" s="97">
        <f>VLOOKUP($L19,DATA!$A$1:$AM$533,N$2,FALSE)</f>
        <v>56635.714119999997</v>
      </c>
      <c r="O19" s="97">
        <f>VLOOKUP($L19,DATA!$A$1:$AM$533,O$2,FALSE)</f>
        <v>57673.634149999998</v>
      </c>
      <c r="P19" s="97">
        <f>VLOOKUP($L19,DATA!$A$1:$AM$533,P$2,FALSE)</f>
        <v>61193.703800000003</v>
      </c>
      <c r="Q19" s="97">
        <f>VLOOKUP($L19,DATA!$A$1:$AM$533,Q$2,FALSE)</f>
        <v>62699.10413</v>
      </c>
      <c r="R19" s="97">
        <f>VLOOKUP($L19,DATA!$A$1:$AM$533,R$2,FALSE)</f>
        <v>79119.674570000003</v>
      </c>
      <c r="S19" s="97">
        <f>VLOOKUP($L19,DATA!$A$1:$AM$533,S$2,FALSE)</f>
        <v>104489.0966</v>
      </c>
      <c r="T19" s="45"/>
      <c r="U19" s="40" t="s">
        <v>238</v>
      </c>
      <c r="V19" s="48">
        <f t="shared" si="3"/>
        <v>-2.6895755641315189E-3</v>
      </c>
      <c r="W19" s="48">
        <f t="shared" si="3"/>
        <v>-1.0439314457787563E-2</v>
      </c>
      <c r="X19" s="48">
        <f t="shared" si="3"/>
        <v>-2.2770067484014778E-2</v>
      </c>
      <c r="Y19" s="48">
        <f t="shared" si="3"/>
        <v>-2.2677209870682669E-2</v>
      </c>
      <c r="Z19" s="48">
        <f t="shared" si="3"/>
        <v>-9.024815808725084E-2</v>
      </c>
      <c r="AA19" s="48">
        <f t="shared" si="3"/>
        <v>-0.11679811320411981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237150.27771199998</v>
      </c>
      <c r="D20" s="43">
        <f t="shared" si="4"/>
        <v>255777.86228</v>
      </c>
      <c r="E20" s="43">
        <f t="shared" si="4"/>
        <v>264775.13920700003</v>
      </c>
      <c r="F20" s="43">
        <f t="shared" si="4"/>
        <v>294282.85868199996</v>
      </c>
      <c r="G20" s="43">
        <f t="shared" si="4"/>
        <v>316368.03777500003</v>
      </c>
      <c r="H20" s="43">
        <f t="shared" si="4"/>
        <v>409329.49071600003</v>
      </c>
      <c r="I20" s="43">
        <f t="shared" si="4"/>
        <v>533153.33507699997</v>
      </c>
      <c r="J20" s="98"/>
      <c r="K20" s="40" t="s">
        <v>84</v>
      </c>
      <c r="L20" s="45"/>
      <c r="M20" s="43">
        <f t="shared" ref="M20:S20" si="5">SUM(M15:M19)</f>
        <v>237150.27771199998</v>
      </c>
      <c r="N20" s="43">
        <f t="shared" si="5"/>
        <v>255426.050812</v>
      </c>
      <c r="O20" s="43">
        <f t="shared" si="5"/>
        <v>263207.92036499997</v>
      </c>
      <c r="P20" s="43">
        <f t="shared" si="5"/>
        <v>289640.56422399997</v>
      </c>
      <c r="Q20" s="43">
        <f t="shared" si="5"/>
        <v>310097.10517400003</v>
      </c>
      <c r="R20" s="43">
        <f t="shared" si="5"/>
        <v>381033.38190100004</v>
      </c>
      <c r="S20" s="43">
        <f t="shared" si="5"/>
        <v>478009.06222999998</v>
      </c>
      <c r="T20" s="45"/>
      <c r="U20" s="40" t="s">
        <v>84</v>
      </c>
      <c r="V20" s="56">
        <f t="shared" si="3"/>
        <v>-1.3754570660023946E-3</v>
      </c>
      <c r="W20" s="56">
        <f t="shared" si="3"/>
        <v>-5.9190558701767149E-3</v>
      </c>
      <c r="X20" s="56">
        <f t="shared" si="3"/>
        <v>-1.5774940065457321E-2</v>
      </c>
      <c r="Y20" s="56">
        <f t="shared" si="3"/>
        <v>-1.9821637625289656E-2</v>
      </c>
      <c r="Z20" s="56">
        <f t="shared" si="3"/>
        <v>-6.9127950604058297E-2</v>
      </c>
      <c r="AA20" s="56">
        <f t="shared" si="3"/>
        <v>-0.10343041901639016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8.8146629269999899</v>
      </c>
      <c r="D24" s="97">
        <f>VLOOKUP($B24,DATA!$A$1:$AM$533,D$2,FALSE)/1000000</f>
        <v>10.29469525</v>
      </c>
      <c r="E24" s="97">
        <f>VLOOKUP($B24,DATA!$A$1:$AM$533,E$2,FALSE)/1000000</f>
        <v>10.867606550000001</v>
      </c>
      <c r="F24" s="97">
        <f>VLOOKUP($B24,DATA!$A$1:$AM$533,F$2,FALSE)/1000000</f>
        <v>12.055723220000001</v>
      </c>
      <c r="G24" s="97">
        <f>VLOOKUP($B24,DATA!$A$1:$AM$533,G$2,FALSE)/1000000</f>
        <v>13.4124354</v>
      </c>
      <c r="H24" s="97">
        <f>VLOOKUP($B24,DATA!$A$1:$AM$533,H$2,FALSE)/1000000</f>
        <v>17.044483530000001</v>
      </c>
      <c r="I24" s="97">
        <f>VLOOKUP($B24,DATA!$A$1:$AM$533,I$2,FALSE)/1000000</f>
        <v>22.623366449999999</v>
      </c>
      <c r="J24" s="45"/>
      <c r="K24" s="40" t="s">
        <v>234</v>
      </c>
      <c r="L24" s="45" t="s">
        <v>94</v>
      </c>
      <c r="M24" s="97">
        <f>VLOOKUP($L24,DATA!$A$1:$AM$533,M$22,FALSE)/1000000</f>
        <v>8.8146629269999899</v>
      </c>
      <c r="N24" s="97">
        <f>VLOOKUP($L24,DATA!$A$1:$AM$533,N$22,FALSE)/1000000</f>
        <v>10.298380480000001</v>
      </c>
      <c r="O24" s="97">
        <f>VLOOKUP($L24,DATA!$A$1:$AM$533,O$22,FALSE)/1000000</f>
        <v>10.88160235</v>
      </c>
      <c r="P24" s="97">
        <f>VLOOKUP($L24,DATA!$A$1:$AM$533,P$22,FALSE)/1000000</f>
        <v>12.08786703</v>
      </c>
      <c r="Q24" s="97">
        <f>VLOOKUP($L24,DATA!$A$1:$AM$533,Q$22,FALSE)/1000000</f>
        <v>13.46712831</v>
      </c>
      <c r="R24" s="97">
        <f>VLOOKUP($L24,DATA!$A$1:$AM$533,R$22,FALSE)/1000000</f>
        <v>17.187162140000002</v>
      </c>
      <c r="S24" s="97">
        <f>VLOOKUP($L24,DATA!$A$1:$AM$533,S$22,FALSE)/1000000</f>
        <v>22.919170690000001</v>
      </c>
      <c r="T24" s="45"/>
      <c r="U24" s="40" t="s">
        <v>234</v>
      </c>
      <c r="V24" s="48">
        <f t="shared" ref="V24:AA31" si="6">N24/D24-1</f>
        <v>3.5797368552503706E-4</v>
      </c>
      <c r="W24" s="48">
        <f t="shared" si="6"/>
        <v>1.2878456664404681E-3</v>
      </c>
      <c r="X24" s="48">
        <f t="shared" si="6"/>
        <v>2.6662697387307421E-3</v>
      </c>
      <c r="Y24" s="48">
        <f t="shared" si="6"/>
        <v>4.0777762105754789E-3</v>
      </c>
      <c r="Z24" s="48">
        <f t="shared" si="6"/>
        <v>8.3709553151829486E-3</v>
      </c>
      <c r="AA24" s="48">
        <f t="shared" si="6"/>
        <v>1.3075164593817634E-2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68.248372930000002</v>
      </c>
      <c r="D25" s="97">
        <f>VLOOKUP($B25,DATA!$A$1:$AM$533,D$2,FALSE)/1000000</f>
        <v>81.419488760000007</v>
      </c>
      <c r="E25" s="97">
        <f>VLOOKUP($B25,DATA!$A$1:$AM$533,E$2,FALSE)/1000000</f>
        <v>86.295612319999904</v>
      </c>
      <c r="F25" s="97">
        <f>VLOOKUP($B25,DATA!$A$1:$AM$533,F$2,FALSE)/1000000</f>
        <v>96.975184459999909</v>
      </c>
      <c r="G25" s="97">
        <f>VLOOKUP($B25,DATA!$A$1:$AM$533,G$2,FALSE)/1000000</f>
        <v>110.286603</v>
      </c>
      <c r="H25" s="97">
        <f>VLOOKUP($B25,DATA!$A$1:$AM$533,H$2,FALSE)/1000000</f>
        <v>139.76572230000002</v>
      </c>
      <c r="I25" s="97">
        <f>VLOOKUP($B25,DATA!$A$1:$AM$533,I$2,FALSE)/1000000</f>
        <v>183.65590639999999</v>
      </c>
      <c r="J25" s="45"/>
      <c r="K25" s="40" t="s">
        <v>233</v>
      </c>
      <c r="L25" s="45" t="s">
        <v>95</v>
      </c>
      <c r="M25" s="97">
        <f>VLOOKUP($L25,DATA!$A$1:$AM$533,M$22,FALSE)/1000000</f>
        <v>68.248372930000002</v>
      </c>
      <c r="N25" s="97">
        <f>VLOOKUP($L25,DATA!$A$1:$AM$533,N$22,FALSE)/1000000</f>
        <v>81.45367112000001</v>
      </c>
      <c r="O25" s="97">
        <f>VLOOKUP($L25,DATA!$A$1:$AM$533,O$22,FALSE)/1000000</f>
        <v>86.452724939999996</v>
      </c>
      <c r="P25" s="97">
        <f>VLOOKUP($L25,DATA!$A$1:$AM$533,P$22,FALSE)/1000000</f>
        <v>97.50331245000001</v>
      </c>
      <c r="Q25" s="97">
        <f>VLOOKUP($L25,DATA!$A$1:$AM$533,Q$22,FALSE)/1000000</f>
        <v>111.1706605</v>
      </c>
      <c r="R25" s="97">
        <f>VLOOKUP($L25,DATA!$A$1:$AM$533,R$22,FALSE)/1000000</f>
        <v>142.72191459999999</v>
      </c>
      <c r="S25" s="97">
        <f>VLOOKUP($L25,DATA!$A$1:$AM$533,S$22,FALSE)/1000000</f>
        <v>189.65425859999999</v>
      </c>
      <c r="T25" s="45"/>
      <c r="U25" s="40" t="s">
        <v>233</v>
      </c>
      <c r="V25" s="48">
        <f t="shared" si="6"/>
        <v>4.1983019692937162E-4</v>
      </c>
      <c r="W25" s="48">
        <f t="shared" si="6"/>
        <v>1.8206327735121874E-3</v>
      </c>
      <c r="X25" s="48">
        <f t="shared" si="6"/>
        <v>5.446011708468923E-3</v>
      </c>
      <c r="Y25" s="48">
        <f t="shared" si="6"/>
        <v>8.0160008192473597E-3</v>
      </c>
      <c r="Z25" s="48">
        <f t="shared" si="6"/>
        <v>2.1151053715836365E-2</v>
      </c>
      <c r="AA25" s="48">
        <f t="shared" si="6"/>
        <v>3.2660818361788246E-2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57.504410180000001</v>
      </c>
      <c r="D26" s="97">
        <f>VLOOKUP($B26,DATA!$A$1:$AM$533,D$2,FALSE)/1000000</f>
        <v>67.477204319999899</v>
      </c>
      <c r="E26" s="97">
        <f>VLOOKUP($B26,DATA!$A$1:$AM$533,E$2,FALSE)/1000000</f>
        <v>70.904341420000009</v>
      </c>
      <c r="F26" s="97">
        <f>VLOOKUP($B26,DATA!$A$1:$AM$533,F$2,FALSE)/1000000</f>
        <v>77.239327700000004</v>
      </c>
      <c r="G26" s="97">
        <f>VLOOKUP($B26,DATA!$A$1:$AM$533,G$2,FALSE)/1000000</f>
        <v>84.632175250000003</v>
      </c>
      <c r="H26" s="97">
        <f>VLOOKUP($B26,DATA!$A$1:$AM$533,H$2,FALSE)/1000000</f>
        <v>106.9053937</v>
      </c>
      <c r="I26" s="97">
        <f>VLOOKUP($B26,DATA!$A$1:$AM$533,I$2,FALSE)/1000000</f>
        <v>144.57924850000001</v>
      </c>
      <c r="J26" s="45"/>
      <c r="K26" s="40" t="s">
        <v>235</v>
      </c>
      <c r="L26" s="45" t="s">
        <v>96</v>
      </c>
      <c r="M26" s="97">
        <f>VLOOKUP($L26,DATA!$A$1:$AM$533,M$22,FALSE)/1000000</f>
        <v>57.504410180000001</v>
      </c>
      <c r="N26" s="97">
        <f>VLOOKUP($L26,DATA!$A$1:$AM$533,N$22,FALSE)/1000000</f>
        <v>67.484923730000006</v>
      </c>
      <c r="O26" s="97">
        <f>VLOOKUP($L26,DATA!$A$1:$AM$533,O$22,FALSE)/1000000</f>
        <v>70.933287769999993</v>
      </c>
      <c r="P26" s="97">
        <f>VLOOKUP($L26,DATA!$A$1:$AM$533,P$22,FALSE)/1000000</f>
        <v>77.275382269999994</v>
      </c>
      <c r="Q26" s="97">
        <f>VLOOKUP($L26,DATA!$A$1:$AM$533,Q$22,FALSE)/1000000</f>
        <v>84.70859677</v>
      </c>
      <c r="R26" s="97">
        <f>VLOOKUP($L26,DATA!$A$1:$AM$533,R$22,FALSE)/1000000</f>
        <v>106.93752690000001</v>
      </c>
      <c r="S26" s="97">
        <f>VLOOKUP($L26,DATA!$A$1:$AM$533,S$22,FALSE)/1000000</f>
        <v>144.7038201</v>
      </c>
      <c r="T26" s="45"/>
      <c r="U26" s="40" t="s">
        <v>235</v>
      </c>
      <c r="V26" s="48">
        <f t="shared" si="6"/>
        <v>1.1440026417663951E-4</v>
      </c>
      <c r="W26" s="48">
        <f t="shared" si="6"/>
        <v>4.0824510065640141E-4</v>
      </c>
      <c r="X26" s="48">
        <f t="shared" si="6"/>
        <v>4.6679031360841172E-4</v>
      </c>
      <c r="Y26" s="48">
        <f t="shared" si="6"/>
        <v>9.0298423471035782E-4</v>
      </c>
      <c r="Z26" s="48">
        <f t="shared" si="6"/>
        <v>3.0057604100108826E-4</v>
      </c>
      <c r="AA26" s="48">
        <f t="shared" si="6"/>
        <v>8.6161465972756091E-4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6.8336132440000004</v>
      </c>
      <c r="D27" s="97">
        <f>VLOOKUP($B27,DATA!$A$1:$AM$533,D$2,FALSE)/1000000</f>
        <v>8.2182722510000001</v>
      </c>
      <c r="E27" s="97">
        <f>VLOOKUP($B27,DATA!$A$1:$AM$533,E$2,FALSE)/1000000</f>
        <v>8.7002321390000006</v>
      </c>
      <c r="F27" s="97">
        <f>VLOOKUP($B27,DATA!$A$1:$AM$533,F$2,FALSE)/1000000</f>
        <v>9.5453349539999994</v>
      </c>
      <c r="G27" s="97">
        <f>VLOOKUP($B27,DATA!$A$1:$AM$533,G$2,FALSE)/1000000</f>
        <v>10.532539439999999</v>
      </c>
      <c r="H27" s="97">
        <f>VLOOKUP($B27,DATA!$A$1:$AM$533,H$2,FALSE)/1000000</f>
        <v>13.28747224</v>
      </c>
      <c r="I27" s="97">
        <f>VLOOKUP($B27,DATA!$A$1:$AM$533,I$2,FALSE)/1000000</f>
        <v>18.167301699999999</v>
      </c>
      <c r="J27" s="45"/>
      <c r="K27" s="40" t="s">
        <v>236</v>
      </c>
      <c r="L27" s="45" t="s">
        <v>97</v>
      </c>
      <c r="M27" s="97">
        <f>VLOOKUP($L27,DATA!$A$1:$AM$533,M$22,FALSE)/1000000</f>
        <v>6.8336132440000004</v>
      </c>
      <c r="N27" s="97">
        <f>VLOOKUP($L27,DATA!$A$1:$AM$533,N$22,FALSE)/1000000</f>
        <v>8.2235142200000002</v>
      </c>
      <c r="O27" s="97">
        <f>VLOOKUP($L27,DATA!$A$1:$AM$533,O$22,FALSE)/1000000</f>
        <v>8.7207309659999996</v>
      </c>
      <c r="P27" s="97">
        <f>VLOOKUP($L27,DATA!$A$1:$AM$533,P$22,FALSE)/1000000</f>
        <v>9.5867745280000012</v>
      </c>
      <c r="Q27" s="97">
        <f>VLOOKUP($L27,DATA!$A$1:$AM$533,Q$22,FALSE)/1000000</f>
        <v>10.579771539999999</v>
      </c>
      <c r="R27" s="97">
        <f>VLOOKUP($L27,DATA!$A$1:$AM$533,R$22,FALSE)/1000000</f>
        <v>13.398002050000001</v>
      </c>
      <c r="S27" s="97">
        <f>VLOOKUP($L27,DATA!$A$1:$AM$533,S$22,FALSE)/1000000</f>
        <v>18.428648149999997</v>
      </c>
      <c r="T27" s="45"/>
      <c r="U27" s="40" t="s">
        <v>236</v>
      </c>
      <c r="V27" s="48">
        <f t="shared" si="6"/>
        <v>6.3784319135473666E-4</v>
      </c>
      <c r="W27" s="48">
        <f t="shared" si="6"/>
        <v>2.3561241438732061E-3</v>
      </c>
      <c r="X27" s="48">
        <f t="shared" si="6"/>
        <v>4.3413430958372246E-3</v>
      </c>
      <c r="Y27" s="48">
        <f t="shared" si="6"/>
        <v>4.4843981139652822E-3</v>
      </c>
      <c r="Z27" s="48">
        <f t="shared" si="6"/>
        <v>8.3183473879453462E-3</v>
      </c>
      <c r="AA27" s="48">
        <f t="shared" si="6"/>
        <v>1.4385540258848639E-2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48.926452509999997</v>
      </c>
      <c r="E28" s="97">
        <f>VLOOKUP($B28,DATA!$A$1:$AM$533,E$2,FALSE)/1000000</f>
        <v>51.48633418</v>
      </c>
      <c r="F28" s="97">
        <f>VLOOKUP($B28,DATA!$A$1:$AM$533,F$2,FALSE)/1000000</f>
        <v>55.7465166</v>
      </c>
      <c r="G28" s="97">
        <f>VLOOKUP($B28,DATA!$A$1:$AM$533,G$2,FALSE)/1000000</f>
        <v>60.769735400000002</v>
      </c>
      <c r="H28" s="97">
        <f>VLOOKUP($B28,DATA!$A$1:$AM$533,H$2,FALSE)/1000000</f>
        <v>74.558394319999906</v>
      </c>
      <c r="I28" s="97">
        <f>VLOOKUP($B28,DATA!$A$1:$AM$533,I$2,FALSE)/1000000</f>
        <v>101.06476140000001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48.778333350000004</v>
      </c>
      <c r="O28" s="97">
        <f>VLOOKUP($L28,DATA!$A$1:$AM$533,O$22,FALSE)/1000000</f>
        <v>51.064015549999993</v>
      </c>
      <c r="P28" s="97">
        <f>VLOOKUP($L28,DATA!$A$1:$AM$533,P$22,FALSE)/1000000</f>
        <v>54.898984390000003</v>
      </c>
      <c r="Q28" s="97">
        <f>VLOOKUP($L28,DATA!$A$1:$AM$533,Q$22,FALSE)/1000000</f>
        <v>59.245566409999995</v>
      </c>
      <c r="R28" s="97">
        <f>VLOOKUP($L28,DATA!$A$1:$AM$533,R$22,FALSE)/1000000</f>
        <v>72.516556540000011</v>
      </c>
      <c r="S28" s="97">
        <f>VLOOKUP($L28,DATA!$A$1:$AM$533,S$22,FALSE)/1000000</f>
        <v>97.677570549999999</v>
      </c>
      <c r="T28" s="45"/>
      <c r="U28" s="41" t="s">
        <v>237</v>
      </c>
      <c r="V28" s="48">
        <f t="shared" si="6"/>
        <v>-3.02738401010616E-3</v>
      </c>
      <c r="W28" s="48">
        <f t="shared" si="6"/>
        <v>-8.2025383381063577E-3</v>
      </c>
      <c r="X28" s="48">
        <f t="shared" si="6"/>
        <v>-1.5203321421521698E-2</v>
      </c>
      <c r="Y28" s="48">
        <f t="shared" si="6"/>
        <v>-2.5081053586420654E-2</v>
      </c>
      <c r="Z28" s="48">
        <f t="shared" si="6"/>
        <v>-2.7385753121727086E-2</v>
      </c>
      <c r="AA28" s="48">
        <f t="shared" si="6"/>
        <v>-3.351505315086023E-2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125.9668058</v>
      </c>
      <c r="D29" s="97">
        <f>VLOOKUP($B29,DATA!$A$1:$AM$533,D$2,FALSE)/1000000</f>
        <v>126.0848957</v>
      </c>
      <c r="E29" s="97">
        <f>VLOOKUP($B29,DATA!$A$1:$AM$533,E$2,FALSE)/1000000</f>
        <v>123.39367</v>
      </c>
      <c r="F29" s="97">
        <f>VLOOKUP($B29,DATA!$A$1:$AM$533,F$2,FALSE)/1000000</f>
        <v>118.42837859999999</v>
      </c>
      <c r="G29" s="97">
        <f>VLOOKUP($B29,DATA!$A$1:$AM$533,G$2,FALSE)/1000000</f>
        <v>114.6606223</v>
      </c>
      <c r="H29" s="97">
        <f>VLOOKUP($B29,DATA!$A$1:$AM$533,H$2,FALSE)/1000000</f>
        <v>110.1294158</v>
      </c>
      <c r="I29" s="97">
        <f>VLOOKUP($B29,DATA!$A$1:$AM$533,I$2,FALSE)/1000000</f>
        <v>125.93923820000001</v>
      </c>
      <c r="J29" s="48"/>
      <c r="K29" s="40" t="s">
        <v>239</v>
      </c>
      <c r="L29" s="45" t="s">
        <v>93</v>
      </c>
      <c r="M29" s="97">
        <f>VLOOKUP($L29,DATA!$A$1:$AM$533,M$22,FALSE)/1000000</f>
        <v>125.9668058</v>
      </c>
      <c r="N29" s="97">
        <f>VLOOKUP($L29,DATA!$A$1:$AM$533,N$22,FALSE)/1000000</f>
        <v>119.54239790000001</v>
      </c>
      <c r="O29" s="97">
        <f>VLOOKUP($L29,DATA!$A$1:$AM$533,O$22,FALSE)/1000000</f>
        <v>105.6572961</v>
      </c>
      <c r="P29" s="97">
        <f>VLOOKUP($L29,DATA!$A$1:$AM$533,P$22,FALSE)/1000000</f>
        <v>87.182634109999995</v>
      </c>
      <c r="Q29" s="97">
        <f>VLOOKUP($L29,DATA!$A$1:$AM$533,Q$22,FALSE)/1000000</f>
        <v>67.85226037000001</v>
      </c>
      <c r="R29" s="97">
        <f>VLOOKUP($L29,DATA!$A$1:$AM$533,R$22,FALSE)/1000000</f>
        <v>46.763453200000001</v>
      </c>
      <c r="S29" s="97">
        <f>VLOOKUP($L29,DATA!$A$1:$AM$533,S$22,FALSE)/1000000</f>
        <v>29.835283280000002</v>
      </c>
      <c r="T29" s="45"/>
      <c r="U29" s="40" t="s">
        <v>239</v>
      </c>
      <c r="V29" s="48">
        <f t="shared" si="6"/>
        <v>-5.1889623762443993E-2</v>
      </c>
      <c r="W29" s="48">
        <f t="shared" si="6"/>
        <v>-0.14373811800880876</v>
      </c>
      <c r="X29" s="48">
        <f t="shared" si="6"/>
        <v>-0.26383663155209314</v>
      </c>
      <c r="Y29" s="48">
        <f t="shared" si="6"/>
        <v>-0.40823397772541126</v>
      </c>
      <c r="Z29" s="48">
        <f t="shared" si="6"/>
        <v>-0.57537726991193217</v>
      </c>
      <c r="AA29" s="48">
        <f t="shared" si="6"/>
        <v>-0.76309779456804749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121.404962</v>
      </c>
      <c r="D30" s="97">
        <f>VLOOKUP($B30,DATA!$A$1:$AM$533,D$2,FALSE)/1000000</f>
        <v>143.7459254</v>
      </c>
      <c r="E30" s="97">
        <f>VLOOKUP($B30,DATA!$A$1:$AM$533,E$2,FALSE)/1000000</f>
        <v>148.75899749999999</v>
      </c>
      <c r="F30" s="97">
        <f>VLOOKUP($B30,DATA!$A$1:$AM$533,F$2,FALSE)/1000000</f>
        <v>155.186995</v>
      </c>
      <c r="G30" s="97">
        <f>VLOOKUP($B30,DATA!$A$1:$AM$533,G$2,FALSE)/1000000</f>
        <v>169.86364280000001</v>
      </c>
      <c r="H30" s="97">
        <f>VLOOKUP($B30,DATA!$A$1:$AM$533,H$2,FALSE)/1000000</f>
        <v>218.48349190000002</v>
      </c>
      <c r="I30" s="97">
        <f>VLOOKUP($B30,DATA!$A$1:$AM$533,I$2,FALSE)/1000000</f>
        <v>308.33775939999998</v>
      </c>
      <c r="J30" s="45"/>
      <c r="K30" s="40" t="s">
        <v>238</v>
      </c>
      <c r="L30" s="45" t="s">
        <v>251</v>
      </c>
      <c r="M30" s="97">
        <f>VLOOKUP($L30,DATA!$A$1:$AM$533,M$22,FALSE)/1000000</f>
        <v>121.404962</v>
      </c>
      <c r="N30" s="97">
        <f>VLOOKUP($L30,DATA!$A$1:$AM$533,N$22,FALSE)/1000000</f>
        <v>143.85788049999999</v>
      </c>
      <c r="O30" s="97">
        <f>VLOOKUP($L30,DATA!$A$1:$AM$533,O$22,FALSE)/1000000</f>
        <v>149.02130740000001</v>
      </c>
      <c r="P30" s="97">
        <f>VLOOKUP($L30,DATA!$A$1:$AM$533,P$22,FALSE)/1000000</f>
        <v>155.31982480000002</v>
      </c>
      <c r="Q30" s="97">
        <f>VLOOKUP($L30,DATA!$A$1:$AM$533,Q$22,FALSE)/1000000</f>
        <v>170.27243630000001</v>
      </c>
      <c r="R30" s="97">
        <f>VLOOKUP($L30,DATA!$A$1:$AM$533,R$22,FALSE)/1000000</f>
        <v>218.86915969999998</v>
      </c>
      <c r="S30" s="97">
        <f>VLOOKUP($L30,DATA!$A$1:$AM$533,S$22,FALSE)/1000000</f>
        <v>309.65333760000004</v>
      </c>
      <c r="T30" s="45"/>
      <c r="U30" s="40" t="s">
        <v>238</v>
      </c>
      <c r="V30" s="48">
        <f t="shared" si="6"/>
        <v>7.7884016321472238E-4</v>
      </c>
      <c r="W30" s="48">
        <f t="shared" si="6"/>
        <v>1.7633212404515319E-3</v>
      </c>
      <c r="X30" s="48">
        <f t="shared" si="6"/>
        <v>8.5593383646620502E-4</v>
      </c>
      <c r="Y30" s="48">
        <f t="shared" si="6"/>
        <v>2.4065979821314976E-3</v>
      </c>
      <c r="Z30" s="48">
        <f t="shared" si="6"/>
        <v>1.765203387432468E-3</v>
      </c>
      <c r="AA30" s="48">
        <f t="shared" si="6"/>
        <v>4.2666788607403916E-3</v>
      </c>
      <c r="AB30" s="48"/>
    </row>
    <row r="31" spans="1:28" x14ac:dyDescent="0.25">
      <c r="A31" s="40" t="s">
        <v>84</v>
      </c>
      <c r="B31" s="45"/>
      <c r="C31" s="43">
        <f>SUM(C24:C30)</f>
        <v>430.65483914099997</v>
      </c>
      <c r="D31" s="43">
        <f>SUM(D24:D30)</f>
        <v>486.16693419099988</v>
      </c>
      <c r="E31" s="43">
        <f t="shared" ref="E31:I31" si="7">SUM(E24:E30)</f>
        <v>500.40679410899986</v>
      </c>
      <c r="F31" s="43">
        <f t="shared" si="7"/>
        <v>525.17746053399992</v>
      </c>
      <c r="G31" s="43">
        <f t="shared" si="7"/>
        <v>564.15775358999997</v>
      </c>
      <c r="H31" s="43">
        <f t="shared" si="7"/>
        <v>680.17437379</v>
      </c>
      <c r="I31" s="43">
        <f t="shared" si="7"/>
        <v>904.36758205000001</v>
      </c>
      <c r="J31" s="45"/>
      <c r="K31" s="40" t="s">
        <v>84</v>
      </c>
      <c r="L31" s="45"/>
      <c r="M31" s="43">
        <f>SUM(M24:M30)</f>
        <v>430.65483914099997</v>
      </c>
      <c r="N31" s="43">
        <f t="shared" ref="N31:S31" si="8">SUM(N24:N30)</f>
        <v>479.63910129999999</v>
      </c>
      <c r="O31" s="43">
        <f t="shared" si="8"/>
        <v>482.73096507599996</v>
      </c>
      <c r="P31" s="43">
        <f t="shared" si="8"/>
        <v>493.85477957800003</v>
      </c>
      <c r="Q31" s="43">
        <f t="shared" si="8"/>
        <v>517.29642020000006</v>
      </c>
      <c r="R31" s="43">
        <f t="shared" si="8"/>
        <v>618.39377512999999</v>
      </c>
      <c r="S31" s="43">
        <f t="shared" si="8"/>
        <v>812.87208897000005</v>
      </c>
      <c r="T31" s="45"/>
      <c r="U31" s="40" t="s">
        <v>84</v>
      </c>
      <c r="V31" s="56">
        <f t="shared" si="6"/>
        <v>-1.3427142884290255E-2</v>
      </c>
      <c r="W31" s="56">
        <f t="shared" si="6"/>
        <v>-3.5322919754662063E-2</v>
      </c>
      <c r="X31" s="56">
        <f t="shared" si="6"/>
        <v>-5.9642089217140093E-2</v>
      </c>
      <c r="Y31" s="56">
        <f t="shared" si="6"/>
        <v>-8.3064237071633462E-2</v>
      </c>
      <c r="Z31" s="56">
        <f t="shared" si="6"/>
        <v>-9.0830529700424156E-2</v>
      </c>
      <c r="AA31" s="56">
        <f t="shared" si="6"/>
        <v>-0.10117069087394759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E37" sqref="E37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410319.80654999998</v>
      </c>
      <c r="D4" s="43">
        <f>SUMIFS('DATA 2'!$J$134:$J$152,'DATA 2'!$A$134:$A$152,$A4)</f>
        <v>433172.11421500001</v>
      </c>
      <c r="E4" s="43">
        <f>SUMIFS('DATA 2'!$O$134:$O$152,'DATA 2'!$A$134:$A$152,$A4)</f>
        <v>492381.57765200001</v>
      </c>
      <c r="F4" s="43">
        <f>SUMIFS('DATA 2'!$T$134:$T$152,'DATA 2'!$A$134:$A$152,$A4)</f>
        <v>560520.6703</v>
      </c>
      <c r="G4" s="43">
        <f>SUMIFS('DATA 2'!$AD$134:$AD$152,'DATA 2'!$A$134:$A$152,$A4)</f>
        <v>738255.15753799991</v>
      </c>
      <c r="H4" s="43">
        <f>SUMIFS('DATA 2'!$AN$134:$AN$152,'DATA 2'!$A$134:$A$152,$A4)</f>
        <v>974120.88344700006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410317.96488600003</v>
      </c>
      <c r="M4" s="43">
        <f>SUMIFS('DATA 2'!$J$153:$J$171,'DATA 2'!$A$153:$A$171,$A4)</f>
        <v>433150.82569800003</v>
      </c>
      <c r="N4" s="43">
        <f>SUMIFS('DATA 2'!$O$153:$O$171,'DATA 2'!$A$153:$A$171,$A4)</f>
        <v>492469.643522</v>
      </c>
      <c r="O4" s="43">
        <f>SUMIFS('DATA 2'!$T$153:$T$171,'DATA 2'!$A$153:$A$171,$A4)</f>
        <v>561309.47295899992</v>
      </c>
      <c r="P4" s="43">
        <f>SUMIFS('DATA 2'!$AD$153:$AD$171,'DATA 2'!$A$153:$A$171,$A4)</f>
        <v>738344.72936200001</v>
      </c>
      <c r="Q4" s="43">
        <f>SUMIFS('DATA 2'!$AN$153:$AN$171,'DATA 2'!$A$153:$A$171,$A4)</f>
        <v>975363.28989799996</v>
      </c>
      <c r="R4" s="45"/>
      <c r="S4" s="40" t="s">
        <v>234</v>
      </c>
      <c r="T4" s="43">
        <f>L4-C4</f>
        <v>-1.8416639999486506</v>
      </c>
      <c r="U4" s="43">
        <f t="shared" ref="U4:Y4" si="0">M4-D4</f>
        <v>-21.288516999979038</v>
      </c>
      <c r="V4" s="43">
        <f t="shared" si="0"/>
        <v>88.065869999991264</v>
      </c>
      <c r="W4" s="43">
        <f t="shared" si="0"/>
        <v>788.80265899992082</v>
      </c>
      <c r="X4" s="43">
        <f t="shared" si="0"/>
        <v>89.571824000100605</v>
      </c>
      <c r="Y4" s="43">
        <f t="shared" si="0"/>
        <v>1242.4064509999007</v>
      </c>
      <c r="Z4" s="45"/>
      <c r="AA4" s="40" t="s">
        <v>234</v>
      </c>
      <c r="AB4" s="48">
        <f t="shared" ref="AB4:AG10" si="1">L4/C4-1</f>
        <v>-4.4883624200631189E-6</v>
      </c>
      <c r="AC4" s="48">
        <f t="shared" si="1"/>
        <v>-4.9145631266123146E-5</v>
      </c>
      <c r="AD4" s="48">
        <f t="shared" si="1"/>
        <v>1.7885695565600379E-4</v>
      </c>
      <c r="AE4" s="48">
        <f t="shared" si="1"/>
        <v>1.4072677437171333E-3</v>
      </c>
      <c r="AF4" s="48">
        <f t="shared" si="1"/>
        <v>1.2132908667883413E-4</v>
      </c>
      <c r="AG4" s="48">
        <f t="shared" si="1"/>
        <v>1.2754130130170349E-3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6059238.4166330006</v>
      </c>
      <c r="D5" s="43">
        <f>SUMIFS('DATA 2'!$J$134:$J$152,'DATA 2'!$A$134:$A$152,$A5)</f>
        <v>6388194.3857466001</v>
      </c>
      <c r="E5" s="43">
        <f>SUMIFS('DATA 2'!$O$134:$O$152,'DATA 2'!$A$134:$A$152,$A5)</f>
        <v>7245125.4884737013</v>
      </c>
      <c r="F5" s="43">
        <f>SUMIFS('DATA 2'!$T$134:$T$152,'DATA 2'!$A$134:$A$152,$A5)</f>
        <v>8265500.9825967988</v>
      </c>
      <c r="G5" s="43">
        <f>SUMIFS('DATA 2'!$AD$134:$AD$152,'DATA 2'!$A$134:$A$152,$A5)</f>
        <v>11030130.3152069</v>
      </c>
      <c r="H5" s="43">
        <f>SUMIFS('DATA 2'!$AN$134:$AN$152,'DATA 2'!$A$134:$A$152,$A5)</f>
        <v>14837537.909842001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6059129.3351547997</v>
      </c>
      <c r="M5" s="43">
        <f>SUMIFS('DATA 2'!$J$153:$J$171,'DATA 2'!$A$153:$A$171,$A5)</f>
        <v>6387328.7451065993</v>
      </c>
      <c r="N5" s="43">
        <f>SUMIFS('DATA 2'!$O$153:$O$171,'DATA 2'!$A$153:$A$171,$A5)</f>
        <v>7244827.5087625999</v>
      </c>
      <c r="O5" s="43">
        <f>SUMIFS('DATA 2'!$T$153:$T$171,'DATA 2'!$A$153:$A$171,$A5)</f>
        <v>8277148.8430153001</v>
      </c>
      <c r="P5" s="43">
        <f>SUMIFS('DATA 2'!$AD$153:$AD$171,'DATA 2'!$A$153:$A$171,$A5)</f>
        <v>11026965.8156293</v>
      </c>
      <c r="Q5" s="43">
        <f>SUMIFS('DATA 2'!$AN$153:$AN$171,'DATA 2'!$A$153:$A$171,$A5)</f>
        <v>14867624.198255002</v>
      </c>
      <c r="R5" s="45"/>
      <c r="S5" s="40" t="s">
        <v>233</v>
      </c>
      <c r="T5" s="43">
        <f t="shared" ref="T5:T10" si="2">L5-C5</f>
        <v>-109.08147820085287</v>
      </c>
      <c r="U5" s="43">
        <f t="shared" ref="U5:U10" si="3">M5-D5</f>
        <v>-865.64064000081271</v>
      </c>
      <c r="V5" s="43">
        <f t="shared" ref="V5:V10" si="4">N5-E5</f>
        <v>-297.97971110139042</v>
      </c>
      <c r="W5" s="43">
        <f t="shared" ref="W5:W10" si="5">O5-F5</f>
        <v>11647.86041850131</v>
      </c>
      <c r="X5" s="43">
        <f t="shared" ref="X5:X10" si="6">P5-G5</f>
        <v>-3164.4995776005089</v>
      </c>
      <c r="Y5" s="43">
        <f t="shared" ref="Y5:Y10" si="7">Q5-H5</f>
        <v>30086.288413001224</v>
      </c>
      <c r="Z5" s="45"/>
      <c r="AA5" s="40" t="s">
        <v>233</v>
      </c>
      <c r="AB5" s="48">
        <f t="shared" si="1"/>
        <v>-1.800250637129519E-5</v>
      </c>
      <c r="AC5" s="48">
        <f t="shared" si="1"/>
        <v>-1.3550630862646518E-4</v>
      </c>
      <c r="AD5" s="48">
        <f t="shared" si="1"/>
        <v>-4.1128302273762962E-5</v>
      </c>
      <c r="AE5" s="48">
        <f t="shared" si="1"/>
        <v>1.4092140867234537E-3</v>
      </c>
      <c r="AF5" s="48">
        <f t="shared" si="1"/>
        <v>-2.8689593750652609E-4</v>
      </c>
      <c r="AG5" s="48">
        <f t="shared" si="1"/>
        <v>2.0277143415448062E-3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845680.85868300009</v>
      </c>
      <c r="D6" s="43">
        <f>SUMIFS('DATA 2'!$J$134:$J$152,'DATA 2'!$A$134:$A$152,$A6)</f>
        <v>891037.12790940003</v>
      </c>
      <c r="E6" s="43">
        <f>SUMIFS('DATA 2'!$O$134:$O$152,'DATA 2'!$A$134:$A$152,$A6)</f>
        <v>996120.72547229996</v>
      </c>
      <c r="F6" s="43">
        <f>SUMIFS('DATA 2'!$T$134:$T$152,'DATA 2'!$A$134:$A$152,$A6)</f>
        <v>1121289.0805086999</v>
      </c>
      <c r="G6" s="43">
        <f>SUMIFS('DATA 2'!$AD$134:$AD$152,'DATA 2'!$A$134:$A$152,$A6)</f>
        <v>1477289.6752098</v>
      </c>
      <c r="H6" s="43">
        <f>SUMIFS('DATA 2'!$AN$134:$AN$152,'DATA 2'!$A$134:$A$152,$A6)</f>
        <v>1997372.4059832001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845742.8071315001</v>
      </c>
      <c r="M6" s="43">
        <f>SUMIFS('DATA 2'!$J$153:$J$171,'DATA 2'!$A$153:$A$171,$A6)</f>
        <v>891242.08455170004</v>
      </c>
      <c r="N6" s="43">
        <f>SUMIFS('DATA 2'!$O$153:$O$171,'DATA 2'!$A$153:$A$171,$A6)</f>
        <v>996593.0094173</v>
      </c>
      <c r="O6" s="43">
        <f>SUMIFS('DATA 2'!$T$153:$T$171,'DATA 2'!$A$153:$A$171,$A6)</f>
        <v>1123384.8389642001</v>
      </c>
      <c r="P6" s="43">
        <f>SUMIFS('DATA 2'!$AD$153:$AD$171,'DATA 2'!$A$153:$A$171,$A6)</f>
        <v>1478994.0760166</v>
      </c>
      <c r="Q6" s="43">
        <f>SUMIFS('DATA 2'!$AN$153:$AN$171,'DATA 2'!$A$153:$A$171,$A6)</f>
        <v>2003114.1362596999</v>
      </c>
      <c r="R6" s="45"/>
      <c r="S6" s="40" t="s">
        <v>235</v>
      </c>
      <c r="T6" s="43">
        <f t="shared" si="2"/>
        <v>61.94844850001391</v>
      </c>
      <c r="U6" s="43">
        <f t="shared" si="3"/>
        <v>204.95664230000693</v>
      </c>
      <c r="V6" s="43">
        <f t="shared" si="4"/>
        <v>472.28394500003196</v>
      </c>
      <c r="W6" s="43">
        <f t="shared" si="5"/>
        <v>2095.7584555002395</v>
      </c>
      <c r="X6" s="43">
        <f t="shared" si="6"/>
        <v>1704.4008067999966</v>
      </c>
      <c r="Y6" s="43">
        <f t="shared" si="7"/>
        <v>5741.7302764998749</v>
      </c>
      <c r="Z6" s="45"/>
      <c r="AA6" s="40" t="s">
        <v>235</v>
      </c>
      <c r="AB6" s="48">
        <f t="shared" si="1"/>
        <v>7.3252749975383225E-5</v>
      </c>
      <c r="AC6" s="48">
        <f t="shared" si="1"/>
        <v>2.3002031664032252E-4</v>
      </c>
      <c r="AD6" s="48">
        <f t="shared" si="1"/>
        <v>4.7412319904904798E-4</v>
      </c>
      <c r="AE6" s="48">
        <f t="shared" si="1"/>
        <v>1.8690616826031459E-3</v>
      </c>
      <c r="AF6" s="48">
        <f t="shared" si="1"/>
        <v>1.1537350022823301E-3</v>
      </c>
      <c r="AG6" s="48">
        <f t="shared" si="1"/>
        <v>2.8746418340916957E-3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4156742.693</v>
      </c>
      <c r="C7" s="43">
        <f>SUMIFS('DATA 2'!$H$134:$H$152,'DATA 2'!$A$134:$A$152,$A7)</f>
        <v>4812836.5334980004</v>
      </c>
      <c r="D7" s="43">
        <f>SUMIFS('DATA 2'!$J$134:$J$152,'DATA 2'!$A$134:$A$152,$A7)</f>
        <v>5078677.2910829997</v>
      </c>
      <c r="E7" s="43">
        <f>SUMIFS('DATA 2'!$O$134:$O$152,'DATA 2'!$A$134:$A$152,$A7)</f>
        <v>5771906.930807</v>
      </c>
      <c r="F7" s="43">
        <f>SUMIFS('DATA 2'!$T$134:$T$152,'DATA 2'!$A$134:$A$152,$A7)</f>
        <v>6567926.3010740001</v>
      </c>
      <c r="G7" s="43">
        <f>SUMIFS('DATA 2'!$AD$134:$AD$152,'DATA 2'!$A$134:$A$152,$A7)</f>
        <v>8627681.088552</v>
      </c>
      <c r="H7" s="43">
        <f>SUMIFS('DATA 2'!$AN$134:$AN$152,'DATA 2'!$A$134:$A$152,$A7)</f>
        <v>11326974.325620001</v>
      </c>
      <c r="I7" s="45"/>
      <c r="J7" s="40" t="s">
        <v>236</v>
      </c>
      <c r="K7" s="43">
        <f>SUMIFS('DATA 2'!$C$153:$C$171,'DATA 2'!$A$153:$A$171,$A7)</f>
        <v>4156742.693</v>
      </c>
      <c r="L7" s="43">
        <f>SUMIFS('DATA 2'!$H$153:$H$171,'DATA 2'!$A$153:$A$171,$A7)</f>
        <v>4812760.4645499997</v>
      </c>
      <c r="M7" s="43">
        <f>SUMIFS('DATA 2'!$J$153:$J$171,'DATA 2'!$A$153:$A$171,$A7)</f>
        <v>5078017.201448</v>
      </c>
      <c r="N7" s="43">
        <f>SUMIFS('DATA 2'!$O$153:$O$171,'DATA 2'!$A$153:$A$171,$A7)</f>
        <v>5771255.5908460002</v>
      </c>
      <c r="O7" s="43">
        <f>SUMIFS('DATA 2'!$T$153:$T$171,'DATA 2'!$A$153:$A$171,$A7)</f>
        <v>6574158.1103870003</v>
      </c>
      <c r="P7" s="43">
        <f>SUMIFS('DATA 2'!$AD$153:$AD$171,'DATA 2'!$A$153:$A$171,$A7)</f>
        <v>8615188.4652290009</v>
      </c>
      <c r="Q7" s="43">
        <f>SUMIFS('DATA 2'!$AN$153:$AN$171,'DATA 2'!$A$153:$A$171,$A7)</f>
        <v>11324927.80593</v>
      </c>
      <c r="R7" s="45"/>
      <c r="S7" s="40" t="s">
        <v>236</v>
      </c>
      <c r="T7" s="43">
        <f t="shared" si="2"/>
        <v>-76.068948000669479</v>
      </c>
      <c r="U7" s="43">
        <f t="shared" si="3"/>
        <v>-660.08963499963284</v>
      </c>
      <c r="V7" s="43">
        <f t="shared" si="4"/>
        <v>-651.33996099978685</v>
      </c>
      <c r="W7" s="43">
        <f t="shared" si="5"/>
        <v>6231.8093130001798</v>
      </c>
      <c r="X7" s="43">
        <f t="shared" si="6"/>
        <v>-12492.623322999105</v>
      </c>
      <c r="Y7" s="43">
        <f t="shared" si="7"/>
        <v>-2046.5196900013834</v>
      </c>
      <c r="Z7" s="45"/>
      <c r="AA7" s="40" t="s">
        <v>236</v>
      </c>
      <c r="AB7" s="48">
        <f t="shared" si="1"/>
        <v>-1.5805429391058112E-5</v>
      </c>
      <c r="AC7" s="48">
        <f t="shared" si="1"/>
        <v>-1.2997274628157029E-4</v>
      </c>
      <c r="AD7" s="48">
        <f t="shared" si="1"/>
        <v>-1.1284658065491282E-4</v>
      </c>
      <c r="AE7" s="48">
        <f t="shared" si="1"/>
        <v>9.4882448848143675E-4</v>
      </c>
      <c r="AF7" s="48">
        <f t="shared" si="1"/>
        <v>-1.4479699927221201E-3</v>
      </c>
      <c r="AG7" s="48">
        <f t="shared" si="1"/>
        <v>-1.8067664242626957E-4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441240.97840999998</v>
      </c>
      <c r="D8" s="43">
        <f>SUMIFS('DATA 2'!$J$134:$J$152,'DATA 2'!$A$134:$A$152,$A8)</f>
        <v>456682.34982</v>
      </c>
      <c r="E8" s="43">
        <f>SUMIFS('DATA 2'!$O$134:$O$152,'DATA 2'!$A$134:$A$152,$A8)</f>
        <v>476699.08675000002</v>
      </c>
      <c r="F8" s="43">
        <f>SUMIFS('DATA 2'!$T$134:$T$152,'DATA 2'!$A$134:$A$152,$A8)</f>
        <v>521916.69176999998</v>
      </c>
      <c r="G8" s="43">
        <f>SUMIFS('DATA 2'!$AD$134:$AD$152,'DATA 2'!$A$134:$A$152,$A8)</f>
        <v>671316.69195000001</v>
      </c>
      <c r="H8" s="43">
        <f>SUMIFS('DATA 2'!$AN$134:$AN$152,'DATA 2'!$A$134:$A$152,$A8)</f>
        <v>946437.11119000008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441580.46190999995</v>
      </c>
      <c r="M8" s="43">
        <f>SUMIFS('DATA 2'!$J$153:$J$171,'DATA 2'!$A$153:$A$171,$A8)</f>
        <v>457477.67508000002</v>
      </c>
      <c r="N8" s="43">
        <f>SUMIFS('DATA 2'!$O$153:$O$171,'DATA 2'!$A$153:$A$171,$A8)</f>
        <v>477107.19659000001</v>
      </c>
      <c r="O8" s="43">
        <f>SUMIFS('DATA 2'!$T$153:$T$171,'DATA 2'!$A$153:$A$171,$A8)</f>
        <v>523180.99421999999</v>
      </c>
      <c r="P8" s="43">
        <f>SUMIFS('DATA 2'!$AD$153:$AD$171,'DATA 2'!$A$153:$A$171,$A8)</f>
        <v>672473.20370000007</v>
      </c>
      <c r="Q8" s="43">
        <f>SUMIFS('DATA 2'!$AN$153:$AN$171,'DATA 2'!$A$153:$A$171,$A8)</f>
        <v>950379.40460000001</v>
      </c>
      <c r="R8" s="45"/>
      <c r="S8" s="41" t="s">
        <v>425</v>
      </c>
      <c r="T8" s="43">
        <f t="shared" si="2"/>
        <v>339.48349999997299</v>
      </c>
      <c r="U8" s="43">
        <f t="shared" si="3"/>
        <v>795.32526000001235</v>
      </c>
      <c r="V8" s="43">
        <f t="shared" si="4"/>
        <v>408.10983999999007</v>
      </c>
      <c r="W8" s="43">
        <f t="shared" si="5"/>
        <v>1264.3024500000174</v>
      </c>
      <c r="X8" s="43">
        <f t="shared" si="6"/>
        <v>1156.5117500000633</v>
      </c>
      <c r="Y8" s="43">
        <f t="shared" si="7"/>
        <v>3942.2934099999256</v>
      </c>
      <c r="Z8" s="45"/>
      <c r="AA8" s="41" t="s">
        <v>425</v>
      </c>
      <c r="AB8" s="48">
        <f t="shared" si="1"/>
        <v>7.6938343583421442E-4</v>
      </c>
      <c r="AC8" s="48">
        <f t="shared" si="1"/>
        <v>1.7415283518478208E-3</v>
      </c>
      <c r="AD8" s="48">
        <f t="shared" si="1"/>
        <v>8.5611626148129893E-4</v>
      </c>
      <c r="AE8" s="48">
        <f t="shared" si="1"/>
        <v>2.4224219495880828E-3</v>
      </c>
      <c r="AF8" s="48">
        <f t="shared" si="1"/>
        <v>1.7227513688669038E-3</v>
      </c>
      <c r="AG8" s="48">
        <f t="shared" si="1"/>
        <v>4.1654045085395275E-3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39642.149960000002</v>
      </c>
      <c r="D9" s="43">
        <f>SUMIFS('DATA 2'!$J$134:$J$152,'DATA 2'!$A$134:$A$152,$A9)</f>
        <v>40684.788520000002</v>
      </c>
      <c r="E9" s="43">
        <f>SUMIFS('DATA 2'!$O$134:$O$152,'DATA 2'!$A$134:$A$152,$A9)</f>
        <v>43712.65208</v>
      </c>
      <c r="F9" s="43">
        <f>SUMIFS('DATA 2'!$T$134:$T$152,'DATA 2'!$A$134:$A$152,$A9)</f>
        <v>44776.808689999998</v>
      </c>
      <c r="G9" s="43">
        <f>SUMIFS('DATA 2'!$AD$134:$AD$152,'DATA 2'!$A$134:$A$152,$A9)</f>
        <v>60396.166830000002</v>
      </c>
      <c r="H9" s="43">
        <f>SUMIFS('DATA 2'!$AN$134:$AN$152,'DATA 2'!$A$134:$A$152,$A9)</f>
        <v>81446.880210000003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39535.529629999997</v>
      </c>
      <c r="M9" s="43">
        <f>SUMIFS('DATA 2'!$J$153:$J$171,'DATA 2'!$A$153:$A$171,$A9)</f>
        <v>40260.067470000002</v>
      </c>
      <c r="N9" s="43">
        <f>SUMIFS('DATA 2'!$O$153:$O$171,'DATA 2'!$A$153:$A$171,$A9)</f>
        <v>42717.312339999997</v>
      </c>
      <c r="O9" s="43">
        <f>SUMIFS('DATA 2'!$T$153:$T$171,'DATA 2'!$A$153:$A$171,$A9)</f>
        <v>43760.758600000001</v>
      </c>
      <c r="P9" s="43">
        <f>SUMIFS('DATA 2'!$AD$153:$AD$171,'DATA 2'!$A$153:$A$171,$A9)</f>
        <v>54940.88925</v>
      </c>
      <c r="Q9" s="43">
        <f>SUMIFS('DATA 2'!$AN$153:$AN$171,'DATA 2'!$A$153:$A$171,$A9)</f>
        <v>77424.568010000003</v>
      </c>
      <c r="R9" s="45"/>
      <c r="S9" s="40" t="s">
        <v>424</v>
      </c>
      <c r="T9" s="43">
        <f t="shared" si="2"/>
        <v>-106.6203300000052</v>
      </c>
      <c r="U9" s="43">
        <f t="shared" si="3"/>
        <v>-424.7210500000001</v>
      </c>
      <c r="V9" s="43">
        <f t="shared" si="4"/>
        <v>-995.33974000000308</v>
      </c>
      <c r="W9" s="43">
        <f t="shared" si="5"/>
        <v>-1016.050089999997</v>
      </c>
      <c r="X9" s="43">
        <f t="shared" si="6"/>
        <v>-5455.2775800000018</v>
      </c>
      <c r="Y9" s="43">
        <f t="shared" si="7"/>
        <v>-4022.3122000000003</v>
      </c>
      <c r="Z9" s="45"/>
      <c r="AA9" s="40" t="s">
        <v>424</v>
      </c>
      <c r="AB9" s="48">
        <f t="shared" si="1"/>
        <v>-2.6895698166620186E-3</v>
      </c>
      <c r="AC9" s="48">
        <f t="shared" si="1"/>
        <v>-1.0439308288187732E-2</v>
      </c>
      <c r="AD9" s="48">
        <f t="shared" si="1"/>
        <v>-2.2770060672100079E-2</v>
      </c>
      <c r="AE9" s="48">
        <f t="shared" si="1"/>
        <v>-2.269143602962731E-2</v>
      </c>
      <c r="AF9" s="48">
        <f t="shared" si="1"/>
        <v>-9.0324897527938042E-2</v>
      </c>
      <c r="AG9" s="48">
        <f t="shared" si="1"/>
        <v>-4.9385712376324276E-2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10880669.778999999</v>
      </c>
      <c r="C10" s="43">
        <f t="shared" ref="C10:H10" si="8">SUM(C4:C9)</f>
        <v>12608958.743734</v>
      </c>
      <c r="D10" s="43">
        <f t="shared" si="8"/>
        <v>13288448.057294</v>
      </c>
      <c r="E10" s="43">
        <f t="shared" si="8"/>
        <v>15025946.461235002</v>
      </c>
      <c r="F10" s="43">
        <f t="shared" si="8"/>
        <v>17081930.534939498</v>
      </c>
      <c r="G10" s="43">
        <f t="shared" si="8"/>
        <v>22605069.095286701</v>
      </c>
      <c r="H10" s="43">
        <f t="shared" si="8"/>
        <v>30163889.516292203</v>
      </c>
      <c r="I10" s="45"/>
      <c r="J10" s="44" t="s">
        <v>240</v>
      </c>
      <c r="K10" s="43">
        <f>SUM(K4:K9)</f>
        <v>10880669.778999999</v>
      </c>
      <c r="L10" s="43">
        <f t="shared" ref="L10:Q10" si="9">SUM(L4:L9)</f>
        <v>12609066.563262299</v>
      </c>
      <c r="M10" s="43">
        <f>SUM(M4:M9)</f>
        <v>13287476.599354299</v>
      </c>
      <c r="N10" s="43">
        <f t="shared" si="9"/>
        <v>15024970.261477901</v>
      </c>
      <c r="O10" s="43">
        <f t="shared" si="9"/>
        <v>17102943.018145502</v>
      </c>
      <c r="P10" s="43">
        <f t="shared" si="9"/>
        <v>22586907.179186899</v>
      </c>
      <c r="Q10" s="43">
        <f t="shared" si="9"/>
        <v>30198833.402952705</v>
      </c>
      <c r="R10" s="45"/>
      <c r="S10" s="44" t="s">
        <v>240</v>
      </c>
      <c r="T10" s="43">
        <f t="shared" si="2"/>
        <v>107.8195282984525</v>
      </c>
      <c r="U10" s="43">
        <f t="shared" si="3"/>
        <v>-971.45793970115483</v>
      </c>
      <c r="V10" s="43">
        <f t="shared" si="4"/>
        <v>-976.19975710101426</v>
      </c>
      <c r="W10" s="43">
        <f t="shared" si="5"/>
        <v>21012.483206003904</v>
      </c>
      <c r="X10" s="43">
        <f t="shared" si="6"/>
        <v>-18161.91609980166</v>
      </c>
      <c r="Y10" s="43">
        <f t="shared" si="7"/>
        <v>34943.886660501361</v>
      </c>
      <c r="Z10" s="45"/>
      <c r="AA10" s="44" t="s">
        <v>240</v>
      </c>
      <c r="AB10" s="57">
        <f t="shared" si="1"/>
        <v>8.5510255438681071E-6</v>
      </c>
      <c r="AC10" s="57">
        <f t="shared" si="1"/>
        <v>-7.3105447341403895E-5</v>
      </c>
      <c r="AD10" s="57">
        <f t="shared" si="1"/>
        <v>-6.4967605176824428E-5</v>
      </c>
      <c r="AE10" s="57">
        <f t="shared" si="1"/>
        <v>1.2301000266348172E-3</v>
      </c>
      <c r="AF10" s="57">
        <f t="shared" si="1"/>
        <v>-8.0344439661939049E-4</v>
      </c>
      <c r="AG10" s="57">
        <f t="shared" si="1"/>
        <v>1.1584675325648774E-3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workbookViewId="0">
      <selection activeCell="F31" sqref="F31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48872.667999999998</v>
      </c>
      <c r="C4" s="43">
        <f>SUMIFS('DATA 2'!$H$68:$H$100,'DATA 2'!$A$68:$A$100,$A4)</f>
        <v>56458.331893579998</v>
      </c>
      <c r="D4" s="43">
        <f>SUMIFS('DATA 2'!$J$68:$J$100,'DATA 2'!$A$68:$A$100,$A4)</f>
        <v>59651.29542943</v>
      </c>
      <c r="E4" s="43">
        <f>SUMIFS('DATA 2'!$O$68:$O$100,'DATA 2'!$A$68:$A$100,$A4)</f>
        <v>68057.647955830005</v>
      </c>
      <c r="F4" s="43">
        <f>SUMIFS('DATA 2'!$T$68:$T$100,'DATA 2'!$A$68:$A$100,$A4)</f>
        <v>77457.12274151</v>
      </c>
      <c r="G4" s="43">
        <f>SUMIFS('DATA 2'!$AD$68:$AD$100,'DATA 2'!$A$68:$A$100,$A4)</f>
        <v>100596.85328313</v>
      </c>
      <c r="H4" s="43">
        <f>SUMIFS('DATA 2'!$AN$68:$AN$100,'DATA 2'!$A$68:$A$100,$A4)</f>
        <v>130644.36168745</v>
      </c>
      <c r="I4" s="45"/>
      <c r="J4" s="40" t="s">
        <v>234</v>
      </c>
      <c r="K4" s="43">
        <f>SUMIFS('DATA 2'!$C$101:$C$133,'DATA 2'!$A$101:$A$133,$J4)</f>
        <v>48872.667999999998</v>
      </c>
      <c r="L4" s="43">
        <f>SUMIFS('DATA 2'!$H$101:$H$133,'DATA 2'!$A$101:$A$133,$J4)</f>
        <v>56457.99086718</v>
      </c>
      <c r="M4" s="43">
        <f>SUMIFS('DATA 2'!$J$101:$J$133,'DATA 2'!$A$101:$A$133,$J4)</f>
        <v>59646.80041892</v>
      </c>
      <c r="N4" s="43">
        <f>SUMIFS('DATA 2'!$O$101:$O$133,'DATA 2'!$A$101:$A$133,$J4)</f>
        <v>68053.237298970009</v>
      </c>
      <c r="O4" s="43">
        <f>SUMIFS('DATA 2'!$T$101:$T$133,'DATA 2'!$A$101:$A$133,$J4)</f>
        <v>77523.083964519901</v>
      </c>
      <c r="P4" s="43">
        <f>SUMIFS('DATA 2'!AD$101:$AD$133,'DATA 2'!$A$101:$A$133,$J4)</f>
        <v>100548.97911348</v>
      </c>
      <c r="Q4" s="43">
        <f>SUMIFS('DATA 2'!$AN$101:$AN$133,'DATA 2'!$A$101:$A$133,$J4)</f>
        <v>130427.80425317</v>
      </c>
      <c r="R4" s="45"/>
      <c r="S4" s="40" t="s">
        <v>234</v>
      </c>
      <c r="T4" s="47">
        <f t="shared" ref="T4:Y4" si="0">L4-C4</f>
        <v>-0.34102639999764506</v>
      </c>
      <c r="U4" s="47">
        <f t="shared" si="0"/>
        <v>-4.4950105099997018</v>
      </c>
      <c r="V4" s="47">
        <f t="shared" si="0"/>
        <v>-4.4106568599963794</v>
      </c>
      <c r="W4" s="47">
        <f t="shared" si="0"/>
        <v>65.961223009901005</v>
      </c>
      <c r="X4" s="47">
        <f t="shared" si="0"/>
        <v>-47.874169649992837</v>
      </c>
      <c r="Y4" s="47">
        <f t="shared" si="0"/>
        <v>-216.5574342799955</v>
      </c>
      <c r="Z4" s="47"/>
      <c r="AA4" s="40" t="s">
        <v>234</v>
      </c>
      <c r="AB4" s="48">
        <f t="shared" ref="AB4:AB25" si="1">L4/C4-1</f>
        <v>-6.0403201539438456E-6</v>
      </c>
      <c r="AC4" s="48">
        <f t="shared" ref="AC4:AC25" si="2">M4/D4-1</f>
        <v>-7.535478446263344E-5</v>
      </c>
      <c r="AD4" s="48">
        <f t="shared" ref="AD4:AD25" si="3">N4/E4-1</f>
        <v>-6.4807659278187657E-5</v>
      </c>
      <c r="AE4" s="48">
        <f t="shared" ref="AE4:AE25" si="4">O4/F4-1</f>
        <v>8.5158369786109134E-4</v>
      </c>
      <c r="AF4" s="48">
        <f t="shared" ref="AF4:AF25" si="5">P4/G4-1</f>
        <v>-4.7590126418017853E-4</v>
      </c>
      <c r="AG4" s="48">
        <f t="shared" ref="AG4:AG25" si="6">Q4/H4-1</f>
        <v>-1.6576102595080577E-3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788945.76410999999</v>
      </c>
      <c r="C5" s="43">
        <f>SUMIFS('DATA 2'!$H$68:$H$100,'DATA 2'!$A$68:$A$100,$A5)</f>
        <v>907124.63476399996</v>
      </c>
      <c r="D5" s="43">
        <f>SUMIFS('DATA 2'!$J$68:$J$100,'DATA 2'!$A$68:$A$100,$A5)</f>
        <v>958726.66597199999</v>
      </c>
      <c r="E5" s="43">
        <f>SUMIFS('DATA 2'!$O$68:$O$100,'DATA 2'!$A$68:$A$100,$A5)</f>
        <v>1103090.8343100001</v>
      </c>
      <c r="F5" s="43">
        <f>SUMIFS('DATA 2'!$T$68:$T$100,'DATA 2'!$A$68:$A$100,$A5)</f>
        <v>1270305.2356799999</v>
      </c>
      <c r="G5" s="43">
        <f>SUMIFS('DATA 2'!$AD$68:$AD$100,'DATA 2'!$A$68:$A$100,$A5)</f>
        <v>1656382.8250499999</v>
      </c>
      <c r="H5" s="43">
        <f>SUMIFS('DATA 2'!$AN$68:$AN$100,'DATA 2'!$A$68:$A$100,$A5)</f>
        <v>2105934.8470899998</v>
      </c>
      <c r="I5" s="45"/>
      <c r="J5" s="40" t="s">
        <v>233</v>
      </c>
      <c r="K5" s="43">
        <f>SUMIFS('DATA 2'!$C$101:$C$133,'DATA 2'!$A$101:$A$133,$J5)</f>
        <v>788945.76410999999</v>
      </c>
      <c r="L5" s="43">
        <f>SUMIFS('DATA 2'!$H$101:$H$133,'DATA 2'!$A$101:$A$133,$J5)</f>
        <v>907121.19806899992</v>
      </c>
      <c r="M5" s="43">
        <f>SUMIFS('DATA 2'!$J$101:$J$133,'DATA 2'!$A$101:$A$133,$J5)</f>
        <v>958673.05226000003</v>
      </c>
      <c r="N5" s="43">
        <f>SUMIFS('DATA 2'!$O$101:$O$133,'DATA 2'!$A$101:$A$133,$J5)</f>
        <v>1103166.1103000001</v>
      </c>
      <c r="O5" s="43">
        <f>SUMIFS('DATA 2'!$T$101:$T$133,'DATA 2'!$A$101:$A$133,$J5)</f>
        <v>1271140.9662100002</v>
      </c>
      <c r="P5" s="43">
        <f>SUMIFS('DATA 2'!AD$101:$AD$133,'DATA 2'!$A$101:$A$133,$J5)</f>
        <v>1659065.5058299999</v>
      </c>
      <c r="Q5" s="43">
        <f>SUMIFS('DATA 2'!$AN$101:$AN$133,'DATA 2'!$A$101:$A$133,$J5)</f>
        <v>2104029.0885999999</v>
      </c>
      <c r="R5" s="45"/>
      <c r="S5" s="40" t="s">
        <v>233</v>
      </c>
      <c r="T5" s="47">
        <f t="shared" ref="T5:T25" si="7">L5-C5</f>
        <v>-3.4366950000403449</v>
      </c>
      <c r="U5" s="47">
        <f t="shared" ref="U5:U25" si="8">M5-D5</f>
        <v>-53.613711999962106</v>
      </c>
      <c r="V5" s="47">
        <f t="shared" ref="V5:V25" si="9">N5-E5</f>
        <v>75.275989999994636</v>
      </c>
      <c r="W5" s="47">
        <f t="shared" ref="W5:W25" si="10">O5-F5</f>
        <v>835.73053000029176</v>
      </c>
      <c r="X5" s="47">
        <f t="shared" ref="X5:X25" si="11">P5-G5</f>
        <v>2682.6807800000533</v>
      </c>
      <c r="Y5" s="47">
        <f t="shared" ref="Y5:Y25" si="12">Q5-H5</f>
        <v>-1905.7584899999201</v>
      </c>
      <c r="Z5" s="47"/>
      <c r="AA5" s="40" t="s">
        <v>233</v>
      </c>
      <c r="AB5" s="48">
        <f t="shared" si="1"/>
        <v>-3.7885587804709075E-6</v>
      </c>
      <c r="AC5" s="48">
        <f t="shared" si="2"/>
        <v>-5.5921790748980627E-5</v>
      </c>
      <c r="AD5" s="48">
        <f t="shared" si="3"/>
        <v>6.8240971331290368E-5</v>
      </c>
      <c r="AE5" s="48">
        <f t="shared" si="4"/>
        <v>6.5789741435873239E-4</v>
      </c>
      <c r="AF5" s="48">
        <f t="shared" si="5"/>
        <v>1.6196019056882172E-3</v>
      </c>
      <c r="AG5" s="48">
        <f t="shared" si="6"/>
        <v>-9.0494655740813723E-4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196144.8276619</v>
      </c>
      <c r="D6" s="43">
        <f>SUMIFS('DATA 2'!$J$68:$J$100,'DATA 2'!$A$68:$A$100,$A6)</f>
        <v>207667.5542096</v>
      </c>
      <c r="E6" s="43">
        <f>SUMIFS('DATA 2'!$O$68:$O$100,'DATA 2'!$A$68:$A$100,$A6)</f>
        <v>239697.635523</v>
      </c>
      <c r="F6" s="43">
        <f>SUMIFS('DATA 2'!$T$68:$T$100,'DATA 2'!$A$68:$A$100,$A6)</f>
        <v>278086.820633</v>
      </c>
      <c r="G6" s="43">
        <f>SUMIFS('DATA 2'!$AD$68:$AD$100,'DATA 2'!$A$68:$A$100,$A6)</f>
        <v>380641.28245600004</v>
      </c>
      <c r="H6" s="43">
        <f>SUMIFS('DATA 2'!$AN$68:$AN$100,'DATA 2'!$A$68:$A$100,$A6)</f>
        <v>512024.73725499999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196125.85627419999</v>
      </c>
      <c r="M6" s="43">
        <f>SUMIFS('DATA 2'!$J$101:$J$133,'DATA 2'!$A$101:$A$133,$J6)</f>
        <v>207598.8564813</v>
      </c>
      <c r="N6" s="43">
        <f>SUMIFS('DATA 2'!$O$101:$O$133,'DATA 2'!$A$101:$A$133,$J6)</f>
        <v>239528.81703599999</v>
      </c>
      <c r="O6" s="43">
        <f>SUMIFS('DATA 2'!$T$101:$T$133,'DATA 2'!$A$101:$A$133,$J6)</f>
        <v>277919.51570699987</v>
      </c>
      <c r="P6" s="43">
        <f>SUMIFS('DATA 2'!AD$101:$AD$133,'DATA 2'!$A$101:$A$133,$J6)</f>
        <v>380289.092152</v>
      </c>
      <c r="Q6" s="43">
        <f>SUMIFS('DATA 2'!$AN$101:$AN$133,'DATA 2'!$A$101:$A$133,$J6)</f>
        <v>511453.50913800002</v>
      </c>
      <c r="R6" s="45"/>
      <c r="S6" s="40" t="s">
        <v>235</v>
      </c>
      <c r="T6" s="47">
        <f t="shared" si="7"/>
        <v>-18.971387700003106</v>
      </c>
      <c r="U6" s="47">
        <f t="shared" si="8"/>
        <v>-68.697728300001472</v>
      </c>
      <c r="V6" s="47">
        <f t="shared" si="9"/>
        <v>-168.81848700001137</v>
      </c>
      <c r="W6" s="47">
        <f t="shared" si="10"/>
        <v>-167.30492600012803</v>
      </c>
      <c r="X6" s="47">
        <f t="shared" si="11"/>
        <v>-352.19030400004704</v>
      </c>
      <c r="Y6" s="47">
        <f t="shared" si="12"/>
        <v>-571.22811699996237</v>
      </c>
      <c r="Z6" s="47"/>
      <c r="AA6" s="40" t="s">
        <v>235</v>
      </c>
      <c r="AB6" s="48">
        <f t="shared" si="1"/>
        <v>-9.672132539073619E-5</v>
      </c>
      <c r="AC6" s="48">
        <f t="shared" si="2"/>
        <v>-3.3080626659021117E-4</v>
      </c>
      <c r="AD6" s="48">
        <f t="shared" si="3"/>
        <v>-7.0429767332358395E-4</v>
      </c>
      <c r="AE6" s="48">
        <f t="shared" si="4"/>
        <v>-6.0162838936161922E-4</v>
      </c>
      <c r="AF6" s="48">
        <f t="shared" si="5"/>
        <v>-9.252551423944988E-4</v>
      </c>
      <c r="AG6" s="48">
        <f t="shared" si="6"/>
        <v>-1.1156260145991359E-3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2039518.4877000002</v>
      </c>
      <c r="C7" s="43">
        <f>SUMIFS('DATA 2'!$H$68:$H$100,'DATA 2'!$A$68:$A$100,$A7)</f>
        <v>2348292.4515</v>
      </c>
      <c r="D7" s="43">
        <f>SUMIFS('DATA 2'!$J$68:$J$100,'DATA 2'!$A$68:$A$100,$A7)</f>
        <v>2480704.5038999999</v>
      </c>
      <c r="E7" s="43">
        <f>SUMIFS('DATA 2'!$O$68:$O$100,'DATA 2'!$A$68:$A$100,$A7)</f>
        <v>2843503.8887</v>
      </c>
      <c r="F7" s="43">
        <f>SUMIFS('DATA 2'!$T$68:$T$100,'DATA 2'!$A$68:$A$100,$A7)</f>
        <v>3267162.5008</v>
      </c>
      <c r="G7" s="43">
        <f>SUMIFS('DATA 2'!$AD$68:$AD$100,'DATA 2'!$A$68:$A$100,$A7)</f>
        <v>4320788.7056</v>
      </c>
      <c r="H7" s="43">
        <f>SUMIFS('DATA 2'!$AN$68:$AN$100,'DATA 2'!$A$68:$A$100,$A7)</f>
        <v>5679070.1799999997</v>
      </c>
      <c r="I7" s="45"/>
      <c r="J7" s="40" t="s">
        <v>236</v>
      </c>
      <c r="K7" s="43">
        <f>SUMIFS('DATA 2'!$C$101:$C$133,'DATA 2'!$A$101:$A$133,$J7)</f>
        <v>2039518.4877000002</v>
      </c>
      <c r="L7" s="43">
        <f>SUMIFS('DATA 2'!$H$101:$H$133,'DATA 2'!$A$101:$A$133,$J7)</f>
        <v>2348182.1195999999</v>
      </c>
      <c r="M7" s="43">
        <f>SUMIFS('DATA 2'!$J$101:$J$133,'DATA 2'!$A$101:$A$133,$J7)</f>
        <v>2480204.9884000001</v>
      </c>
      <c r="N7" s="43">
        <f>SUMIFS('DATA 2'!$O$101:$O$133,'DATA 2'!$A$101:$A$133,$J7)</f>
        <v>2842407.5992000001</v>
      </c>
      <c r="O7" s="43">
        <f>SUMIFS('DATA 2'!$T$101:$T$133,'DATA 2'!$A$101:$A$133,$J7)</f>
        <v>3267425.1332999999</v>
      </c>
      <c r="P7" s="43">
        <f>SUMIFS('DATA 2'!AD$101:$AD$133,'DATA 2'!$A$101:$A$133,$J7)</f>
        <v>4320528.0758999996</v>
      </c>
      <c r="Q7" s="43">
        <f>SUMIFS('DATA 2'!$AN$101:$AN$133,'DATA 2'!$A$101:$A$133,$J7)</f>
        <v>5679032.7879999997</v>
      </c>
      <c r="R7" s="45"/>
      <c r="S7" s="40" t="s">
        <v>236</v>
      </c>
      <c r="T7" s="47">
        <f t="shared" si="7"/>
        <v>-110.33190000010654</v>
      </c>
      <c r="U7" s="47">
        <f t="shared" si="8"/>
        <v>-499.51549999974668</v>
      </c>
      <c r="V7" s="47">
        <f t="shared" si="9"/>
        <v>-1096.2894999999553</v>
      </c>
      <c r="W7" s="47">
        <f t="shared" si="10"/>
        <v>262.63249999983236</v>
      </c>
      <c r="X7" s="47">
        <f t="shared" si="11"/>
        <v>-260.62970000039786</v>
      </c>
      <c r="Y7" s="47">
        <f t="shared" si="12"/>
        <v>-37.391999999992549</v>
      </c>
      <c r="Z7" s="47"/>
      <c r="AA7" s="40" t="s">
        <v>236</v>
      </c>
      <c r="AB7" s="48">
        <f t="shared" si="1"/>
        <v>-4.6983883940754367E-5</v>
      </c>
      <c r="AC7" s="48">
        <f t="shared" si="2"/>
        <v>-2.0136033905471251E-4</v>
      </c>
      <c r="AD7" s="48">
        <f t="shared" si="3"/>
        <v>-3.8554176217464597E-4</v>
      </c>
      <c r="AE7" s="48">
        <f t="shared" si="4"/>
        <v>8.0385502690960564E-5</v>
      </c>
      <c r="AF7" s="48">
        <f t="shared" si="5"/>
        <v>-6.0319936418640197E-5</v>
      </c>
      <c r="AG7" s="48">
        <f t="shared" si="6"/>
        <v>-6.5841764258500746E-6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429517.49598000001</v>
      </c>
      <c r="D8" s="43">
        <f>SUMIFS('DATA 2'!$J$68:$J$100,'DATA 2'!$A$68:$A$100,$A8)</f>
        <v>455164.93398000003</v>
      </c>
      <c r="E8" s="43">
        <f>SUMIFS('DATA 2'!$O$68:$O$100,'DATA 2'!$A$68:$A$100,$A8)</f>
        <v>520802.15638000006</v>
      </c>
      <c r="F8" s="43">
        <f>SUMIFS('DATA 2'!$T$68:$T$100,'DATA 2'!$A$68:$A$100,$A8)</f>
        <v>593034.04830000002</v>
      </c>
      <c r="G8" s="43">
        <f>SUMIFS('DATA 2'!$AD$68:$AD$100,'DATA 2'!$A$68:$A$100,$A8)</f>
        <v>758992.49729000009</v>
      </c>
      <c r="H8" s="43">
        <f>SUMIFS('DATA 2'!$AN$68:$AN$100,'DATA 2'!$A$68:$A$100,$A8)</f>
        <v>949977.61218000005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429058.65708999999</v>
      </c>
      <c r="M8" s="43">
        <f>SUMIFS('DATA 2'!$J$101:$J$133,'DATA 2'!$A$101:$A$133,$J8)</f>
        <v>453427.21786999993</v>
      </c>
      <c r="N8" s="43">
        <f>SUMIFS('DATA 2'!$O$101:$O$133,'DATA 2'!$A$101:$A$133,$J8)</f>
        <v>515874.60605</v>
      </c>
      <c r="O8" s="43">
        <f>SUMIFS('DATA 2'!$T$101:$T$133,'DATA 2'!$A$101:$A$133,$J8)</f>
        <v>581799.36597000004</v>
      </c>
      <c r="P8" s="43">
        <f>SUMIFS('DATA 2'!AD$101:$AD$133,'DATA 2'!$A$101:$A$133,$J8)</f>
        <v>737355.38181000005</v>
      </c>
      <c r="Q8" s="43">
        <f>SUMIFS('DATA 2'!$AN$101:$AN$133,'DATA 2'!$A$101:$A$133,$J8)</f>
        <v>911956.54427999991</v>
      </c>
      <c r="R8" s="45"/>
      <c r="S8" s="41" t="s">
        <v>237</v>
      </c>
      <c r="T8" s="47">
        <f t="shared" si="7"/>
        <v>-458.83889000001363</v>
      </c>
      <c r="U8" s="47">
        <f t="shared" si="8"/>
        <v>-1737.7161100000958</v>
      </c>
      <c r="V8" s="47">
        <f t="shared" si="9"/>
        <v>-4927.5503300000564</v>
      </c>
      <c r="W8" s="47">
        <f t="shared" si="10"/>
        <v>-11234.682329999981</v>
      </c>
      <c r="X8" s="47">
        <f t="shared" si="11"/>
        <v>-21637.115480000037</v>
      </c>
      <c r="Y8" s="47">
        <f t="shared" si="12"/>
        <v>-38021.06790000014</v>
      </c>
      <c r="Z8" s="47"/>
      <c r="AA8" s="41" t="s">
        <v>237</v>
      </c>
      <c r="AB8" s="48">
        <f t="shared" si="1"/>
        <v>-1.0682658897354091E-3</v>
      </c>
      <c r="AC8" s="48">
        <f t="shared" si="2"/>
        <v>-3.817772372764705E-3</v>
      </c>
      <c r="AD8" s="48">
        <f t="shared" si="3"/>
        <v>-9.4614629944134165E-3</v>
      </c>
      <c r="AE8" s="48">
        <f t="shared" si="4"/>
        <v>-1.8944413667656201E-2</v>
      </c>
      <c r="AF8" s="48">
        <f t="shared" si="5"/>
        <v>-2.8507680322606421E-2</v>
      </c>
      <c r="AG8" s="48">
        <f t="shared" si="6"/>
        <v>-4.0023119926742012E-2</v>
      </c>
    </row>
    <row r="9" spans="1:33" s="46" customFormat="1" ht="13.5" customHeight="1" x14ac:dyDescent="0.2">
      <c r="A9" s="40" t="s">
        <v>239</v>
      </c>
      <c r="B9" s="43">
        <f>SUM(B10:B21)</f>
        <v>36641.298950162702</v>
      </c>
      <c r="C9" s="43">
        <f t="shared" ref="C9:G9" si="13">SUM(C10:C21)</f>
        <v>41964.280113699999</v>
      </c>
      <c r="D9" s="43">
        <f t="shared" si="13"/>
        <v>46279.862089300004</v>
      </c>
      <c r="E9" s="43">
        <f t="shared" si="13"/>
        <v>80054.777958817984</v>
      </c>
      <c r="F9" s="43">
        <f t="shared" si="13"/>
        <v>147419.1943813579</v>
      </c>
      <c r="G9" s="43">
        <f t="shared" si="13"/>
        <v>250173.27159331008</v>
      </c>
      <c r="H9" s="43">
        <f>SUM(H10:H21)</f>
        <v>298122.09025888058</v>
      </c>
      <c r="I9" s="45"/>
      <c r="J9" s="40" t="s">
        <v>239</v>
      </c>
      <c r="K9" s="43">
        <f>SUM(K10:K21)</f>
        <v>36641.298950162702</v>
      </c>
      <c r="L9" s="43">
        <f t="shared" ref="L9:Q9" si="14">SUM(L10:L21)</f>
        <v>42620.271926099995</v>
      </c>
      <c r="M9" s="43">
        <f t="shared" si="14"/>
        <v>48317.126445299997</v>
      </c>
      <c r="N9" s="43">
        <f t="shared" si="14"/>
        <v>94725.260059973996</v>
      </c>
      <c r="O9" s="43">
        <f t="shared" si="14"/>
        <v>181651.803665791</v>
      </c>
      <c r="P9" s="43">
        <f t="shared" si="14"/>
        <v>351530.24915787019</v>
      </c>
      <c r="Q9" s="43">
        <f t="shared" si="14"/>
        <v>372753.61704322451</v>
      </c>
      <c r="R9" s="43"/>
      <c r="S9" s="40" t="s">
        <v>239</v>
      </c>
      <c r="T9" s="47">
        <f t="shared" si="7"/>
        <v>655.99181239999598</v>
      </c>
      <c r="U9" s="47">
        <f t="shared" si="8"/>
        <v>2037.2643559999924</v>
      </c>
      <c r="V9" s="47">
        <f t="shared" si="9"/>
        <v>14670.482101156013</v>
      </c>
      <c r="W9" s="47">
        <f t="shared" si="10"/>
        <v>34232.6092844331</v>
      </c>
      <c r="X9" s="47">
        <f t="shared" si="11"/>
        <v>101356.9775645601</v>
      </c>
      <c r="Y9" s="47">
        <f t="shared" si="12"/>
        <v>74631.526784343936</v>
      </c>
      <c r="Z9" s="47"/>
      <c r="AA9" s="40" t="s">
        <v>239</v>
      </c>
      <c r="AB9" s="48">
        <f t="shared" si="1"/>
        <v>1.5632147403044305E-2</v>
      </c>
      <c r="AC9" s="48">
        <f t="shared" si="2"/>
        <v>4.4020536449934866E-2</v>
      </c>
      <c r="AD9" s="48">
        <f t="shared" si="3"/>
        <v>0.18325554670456823</v>
      </c>
      <c r="AE9" s="48">
        <f t="shared" si="4"/>
        <v>0.23221270085004631</v>
      </c>
      <c r="AF9" s="48">
        <f t="shared" si="5"/>
        <v>0.40514710831830736</v>
      </c>
      <c r="AG9" s="48">
        <f t="shared" si="6"/>
        <v>0.25033880152770993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12304.47968</v>
      </c>
      <c r="D10" s="43">
        <f>SUMIFS('DATA 2'!$J$68:$J$100,'DATA 2'!$A$68:$A$100,$A10)</f>
        <v>13156.99495</v>
      </c>
      <c r="E10" s="43">
        <f>SUMIFS('DATA 2'!$O$68:$O$100,'DATA 2'!$A$68:$A$100,$A10)</f>
        <v>12784.83461</v>
      </c>
      <c r="F10" s="43">
        <f>SUMIFS('DATA 2'!$T$68:$T$100,'DATA 2'!$A$68:$A$100,$A10)</f>
        <v>13183.56855</v>
      </c>
      <c r="G10" s="43">
        <f>SUMIFS('DATA 2'!$AD$68:$AD$100,'DATA 2'!$A$68:$A$100,$A10)</f>
        <v>15053.618210000001</v>
      </c>
      <c r="H10" s="43">
        <f>SUMIFS('DATA 2'!$AN$68:$AN$100,'DATA 2'!$A$68:$A$100,$A10)</f>
        <v>22107.736150000001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12563.20053</v>
      </c>
      <c r="M10" s="43">
        <f>SUMIFS('DATA 2'!$J$101:$J$133,'DATA 2'!$A$101:$A$133,$J10)</f>
        <v>13913.77347</v>
      </c>
      <c r="N10" s="43">
        <f>SUMIFS('DATA 2'!$O$101:$O$133,'DATA 2'!$A$101:$A$133,$J10)</f>
        <v>12892.11405</v>
      </c>
      <c r="O10" s="43">
        <f>SUMIFS('DATA 2'!$T$101:$T$133,'DATA 2'!$A$101:$A$133,$J10)</f>
        <v>14764.92577</v>
      </c>
      <c r="P10" s="43">
        <f>SUMIFS('DATA 2'!AD$101:$AD$133,'DATA 2'!$A$101:$A$133,$J10)</f>
        <v>18223.638889999998</v>
      </c>
      <c r="Q10" s="43">
        <f>SUMIFS('DATA 2'!$AN$101:$AN$133,'DATA 2'!$A$101:$A$133,$J10)</f>
        <v>29319.068589999999</v>
      </c>
      <c r="R10" s="45"/>
      <c r="S10" s="42" t="s">
        <v>440</v>
      </c>
      <c r="T10" s="47">
        <f t="shared" si="7"/>
        <v>258.7208499999997</v>
      </c>
      <c r="U10" s="47">
        <f t="shared" si="8"/>
        <v>756.77851999999984</v>
      </c>
      <c r="V10" s="47">
        <f t="shared" si="9"/>
        <v>107.27944000000025</v>
      </c>
      <c r="W10" s="47">
        <f t="shared" si="10"/>
        <v>1581.3572199999999</v>
      </c>
      <c r="X10" s="47">
        <f t="shared" si="11"/>
        <v>3170.0206799999978</v>
      </c>
      <c r="Y10" s="47">
        <f t="shared" si="12"/>
        <v>7211.3324399999983</v>
      </c>
      <c r="Z10" s="47"/>
      <c r="AA10" s="42" t="s">
        <v>440</v>
      </c>
      <c r="AB10" s="48">
        <f t="shared" si="1"/>
        <v>2.1026557540708701E-2</v>
      </c>
      <c r="AC10" s="48">
        <f t="shared" si="2"/>
        <v>5.751910089469181E-2</v>
      </c>
      <c r="AD10" s="48">
        <f t="shared" si="3"/>
        <v>8.3911480494309743E-3</v>
      </c>
      <c r="AE10" s="48">
        <f t="shared" si="4"/>
        <v>0.11994910285500815</v>
      </c>
      <c r="AF10" s="48">
        <f t="shared" si="5"/>
        <v>0.21058197675653667</v>
      </c>
      <c r="AG10" s="48">
        <f t="shared" si="6"/>
        <v>0.32619045166232441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3144.9738710000001</v>
      </c>
      <c r="D11" s="43">
        <f>SUMIFS('DATA 2'!$J$68:$J$100,'DATA 2'!$A$68:$A$100,$A11)</f>
        <v>5240.3430520000002</v>
      </c>
      <c r="E11" s="43">
        <f>SUMIFS('DATA 2'!$O$68:$O$100,'DATA 2'!$A$68:$A$100,$A11)</f>
        <v>16516.87299</v>
      </c>
      <c r="F11" s="43">
        <f>SUMIFS('DATA 2'!$T$68:$T$100,'DATA 2'!$A$68:$A$100,$A11)</f>
        <v>39668.492660000004</v>
      </c>
      <c r="G11" s="43">
        <f>SUMIFS('DATA 2'!$AD$68:$AD$100,'DATA 2'!$A$68:$A$100,$A11)</f>
        <v>92602.840360000002</v>
      </c>
      <c r="H11" s="43">
        <f>SUMIFS('DATA 2'!$AN$68:$AN$100,'DATA 2'!$A$68:$A$100,$A11)</f>
        <v>89743.272979999994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3356.7342319999998</v>
      </c>
      <c r="M11" s="43">
        <f>SUMIFS('DATA 2'!$J$101:$J$133,'DATA 2'!$A$101:$A$133,$J11)</f>
        <v>6200.525697</v>
      </c>
      <c r="N11" s="43">
        <f>SUMIFS('DATA 2'!$O$101:$O$133,'DATA 2'!$A$101:$A$133,$J11)</f>
        <v>22029.710940000001</v>
      </c>
      <c r="O11" s="43">
        <f>SUMIFS('DATA 2'!$T$101:$T$133,'DATA 2'!$A$101:$A$133,$J11)</f>
        <v>73669.783750000002</v>
      </c>
      <c r="P11" s="43">
        <f>SUMIFS('DATA 2'!AD$101:$AD$133,'DATA 2'!$A$101:$A$133,$J11)</f>
        <v>214557.5962</v>
      </c>
      <c r="Q11" s="43">
        <f>SUMIFS('DATA 2'!$AN$101:$AN$133,'DATA 2'!$A$101:$A$133,$J11)</f>
        <v>233882.03659999999</v>
      </c>
      <c r="R11" s="45"/>
      <c r="S11" s="42" t="s">
        <v>441</v>
      </c>
      <c r="T11" s="47">
        <f t="shared" si="7"/>
        <v>211.76036099999965</v>
      </c>
      <c r="U11" s="47">
        <f t="shared" si="8"/>
        <v>960.18264499999987</v>
      </c>
      <c r="V11" s="47">
        <f t="shared" si="9"/>
        <v>5512.837950000001</v>
      </c>
      <c r="W11" s="47">
        <f t="shared" si="10"/>
        <v>34001.291089999999</v>
      </c>
      <c r="X11" s="47">
        <f t="shared" si="11"/>
        <v>121954.75584</v>
      </c>
      <c r="Y11" s="47">
        <f t="shared" si="12"/>
        <v>144138.76361999998</v>
      </c>
      <c r="Z11" s="47"/>
      <c r="AA11" s="42" t="s">
        <v>441</v>
      </c>
      <c r="AB11" s="48">
        <f t="shared" si="1"/>
        <v>6.7332947644702212E-2</v>
      </c>
      <c r="AC11" s="48">
        <f t="shared" si="2"/>
        <v>0.18322896716342685</v>
      </c>
      <c r="AD11" s="48">
        <f t="shared" si="3"/>
        <v>0.33377007580900453</v>
      </c>
      <c r="AE11" s="48">
        <f t="shared" si="4"/>
        <v>0.85713594870937548</v>
      </c>
      <c r="AF11" s="48">
        <f t="shared" si="5"/>
        <v>1.3169656067340094</v>
      </c>
      <c r="AG11" s="48">
        <f t="shared" si="6"/>
        <v>1.606123320821188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638.72549079999999</v>
      </c>
      <c r="C12" s="43">
        <f>SUMIFS('DATA 2'!$H$68:$H$100,'DATA 2'!$A$68:$A$100,$A12)</f>
        <v>670.62911269999995</v>
      </c>
      <c r="D12" s="43">
        <f>SUMIFS('DATA 2'!$J$68:$J$100,'DATA 2'!$A$68:$A$100,$A12)</f>
        <v>858.90428680000002</v>
      </c>
      <c r="E12" s="43">
        <f>SUMIFS('DATA 2'!$O$68:$O$100,'DATA 2'!$A$68:$A$100,$A12)</f>
        <v>1480.4479449999999</v>
      </c>
      <c r="F12" s="43">
        <f>SUMIFS('DATA 2'!$T$68:$T$100,'DATA 2'!$A$68:$A$100,$A12)</f>
        <v>1628.667293</v>
      </c>
      <c r="G12" s="43">
        <f>SUMIFS('DATA 2'!$AD$68:$AD$100,'DATA 2'!$A$68:$A$100,$A12)</f>
        <v>2037.538178</v>
      </c>
      <c r="H12" s="43">
        <f>SUMIFS('DATA 2'!$AN$68:$AN$100,'DATA 2'!$A$68:$A$100,$A12)</f>
        <v>2596.1040360000002</v>
      </c>
      <c r="I12" s="45"/>
      <c r="J12" s="42" t="s">
        <v>442</v>
      </c>
      <c r="K12" s="43">
        <f>SUMIFS('DATA 2'!$C$101:$C$133,'DATA 2'!$A$101:$A$133,$J12)</f>
        <v>638.72549079999999</v>
      </c>
      <c r="L12" s="43">
        <f>SUMIFS('DATA 2'!$H$101:$H$133,'DATA 2'!$A$101:$A$133,$J12)</f>
        <v>684.73210659999995</v>
      </c>
      <c r="M12" s="43">
        <f>SUMIFS('DATA 2'!$J$101:$J$133,'DATA 2'!$A$101:$A$133,$J12)</f>
        <v>908.29793029999996</v>
      </c>
      <c r="N12" s="43">
        <f>SUMIFS('DATA 2'!$O$101:$O$133,'DATA 2'!$A$101:$A$133,$J12)</f>
        <v>1491.6829540000001</v>
      </c>
      <c r="O12" s="43">
        <f>SUMIFS('DATA 2'!$T$101:$T$133,'DATA 2'!$A$101:$A$133,$J12)</f>
        <v>1576.7941510000001</v>
      </c>
      <c r="P12" s="43">
        <f>SUMIFS('DATA 2'!AD$101:$AD$133,'DATA 2'!$A$101:$A$133,$J12)</f>
        <v>1630.024795</v>
      </c>
      <c r="Q12" s="43">
        <f>SUMIFS('DATA 2'!$AN$101:$AN$133,'DATA 2'!$A$101:$A$133,$J12)</f>
        <v>1573.471605</v>
      </c>
      <c r="R12" s="45"/>
      <c r="S12" s="42" t="s">
        <v>442</v>
      </c>
      <c r="T12" s="47">
        <f t="shared" si="7"/>
        <v>14.102993900000001</v>
      </c>
      <c r="U12" s="47">
        <f t="shared" si="8"/>
        <v>49.393643499999939</v>
      </c>
      <c r="V12" s="47">
        <f t="shared" si="9"/>
        <v>11.235009000000218</v>
      </c>
      <c r="W12" s="47">
        <f t="shared" si="10"/>
        <v>-51.873141999999916</v>
      </c>
      <c r="X12" s="47">
        <f t="shared" si="11"/>
        <v>-407.51338299999998</v>
      </c>
      <c r="Y12" s="47">
        <f t="shared" si="12"/>
        <v>-1022.6324310000002</v>
      </c>
      <c r="Z12" s="47"/>
      <c r="AA12" s="42" t="s">
        <v>442</v>
      </c>
      <c r="AB12" s="48">
        <f t="shared" si="1"/>
        <v>2.1029498470802155E-2</v>
      </c>
      <c r="AC12" s="48">
        <f t="shared" si="2"/>
        <v>5.7507738940301145E-2</v>
      </c>
      <c r="AD12" s="48">
        <f t="shared" si="3"/>
        <v>7.5889253910919052E-3</v>
      </c>
      <c r="AE12" s="48">
        <f t="shared" si="4"/>
        <v>-3.1850054472727707E-2</v>
      </c>
      <c r="AF12" s="48">
        <f t="shared" si="5"/>
        <v>-0.20000282075696152</v>
      </c>
      <c r="AG12" s="48">
        <f t="shared" si="6"/>
        <v>-0.39391041992894926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185.79317330000001</v>
      </c>
      <c r="D13" s="43">
        <f>SUMIFS('DATA 2'!$J$68:$J$100,'DATA 2'!$A$68:$A$100,$A13)</f>
        <v>712.20772539999996</v>
      </c>
      <c r="E13" s="43">
        <f>SUMIFS('DATA 2'!$O$68:$O$100,'DATA 2'!$A$68:$A$100,$A13)</f>
        <v>17558.030449999998</v>
      </c>
      <c r="F13" s="43">
        <f>SUMIFS('DATA 2'!$T$68:$T$100,'DATA 2'!$A$68:$A$100,$A13)</f>
        <v>15543.252490000001</v>
      </c>
      <c r="G13" s="43">
        <f>SUMIFS('DATA 2'!$AD$68:$AD$100,'DATA 2'!$A$68:$A$100,$A13)</f>
        <v>100645.51979999999</v>
      </c>
      <c r="H13" s="43">
        <f>SUMIFS('DATA 2'!$AN$68:$AN$100,'DATA 2'!$A$68:$A$100,$A13)</f>
        <v>98136.002479999996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203.2671608</v>
      </c>
      <c r="M13" s="43">
        <f>SUMIFS('DATA 2'!$J$101:$J$133,'DATA 2'!$A$101:$A$133,$J13)</f>
        <v>906.72199450000005</v>
      </c>
      <c r="N13" s="43">
        <f>SUMIFS('DATA 2'!$O$101:$O$133,'DATA 2'!$A$101:$A$133,$J13)</f>
        <v>28232.265029999999</v>
      </c>
      <c r="O13" s="43">
        <f>SUMIFS('DATA 2'!$T$101:$T$133,'DATA 2'!$A$101:$A$133,$J13)</f>
        <v>34688.353470000002</v>
      </c>
      <c r="P13" s="43">
        <f>SUMIFS('DATA 2'!AD$101:$AD$133,'DATA 2'!$A$101:$A$133,$J13)</f>
        <v>96127.688299999994</v>
      </c>
      <c r="Q13" s="43">
        <f>SUMIFS('DATA 2'!$AN$101:$AN$133,'DATA 2'!$A$101:$A$133,$J13)</f>
        <v>73943.311489999905</v>
      </c>
      <c r="R13" s="45"/>
      <c r="S13" s="42" t="s">
        <v>125</v>
      </c>
      <c r="T13" s="47">
        <f t="shared" si="7"/>
        <v>17.473987499999993</v>
      </c>
      <c r="U13" s="47">
        <f t="shared" si="8"/>
        <v>194.51426910000009</v>
      </c>
      <c r="V13" s="47">
        <f t="shared" si="9"/>
        <v>10674.23458</v>
      </c>
      <c r="W13" s="47">
        <f t="shared" si="10"/>
        <v>19145.100980000003</v>
      </c>
      <c r="X13" s="47">
        <f t="shared" si="11"/>
        <v>-4517.8315000000002</v>
      </c>
      <c r="Y13" s="47">
        <f t="shared" si="12"/>
        <v>-24192.69099000009</v>
      </c>
      <c r="Z13" s="47"/>
      <c r="AA13" s="42" t="s">
        <v>125</v>
      </c>
      <c r="AB13" s="48">
        <f t="shared" si="1"/>
        <v>9.405075111013228E-2</v>
      </c>
      <c r="AC13" s="48">
        <f t="shared" si="2"/>
        <v>0.27311451724390423</v>
      </c>
      <c r="AD13" s="48">
        <f t="shared" si="3"/>
        <v>0.6079403159936998</v>
      </c>
      <c r="AE13" s="48">
        <f t="shared" si="4"/>
        <v>1.2317306813562547</v>
      </c>
      <c r="AF13" s="48">
        <f t="shared" si="5"/>
        <v>-4.4888550518470294E-2</v>
      </c>
      <c r="AG13" s="48">
        <f t="shared" si="6"/>
        <v>-0.24652207526927272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1002.4423829999999</v>
      </c>
      <c r="D14" s="43">
        <f>SUMIFS('DATA 2'!$J$68:$J$100,'DATA 2'!$A$68:$A$100,$A14)</f>
        <v>1348.906749</v>
      </c>
      <c r="E14" s="43">
        <f>SUMIFS('DATA 2'!$O$68:$O$100,'DATA 2'!$A$68:$A$100,$A14)</f>
        <v>2225.1146389999999</v>
      </c>
      <c r="F14" s="43">
        <f>SUMIFS('DATA 2'!$T$68:$T$100,'DATA 2'!$A$68:$A$100,$A14)</f>
        <v>2508.491575</v>
      </c>
      <c r="G14" s="43">
        <f>SUMIFS('DATA 2'!$AD$68:$AD$100,'DATA 2'!$A$68:$A$100,$A14)</f>
        <v>2996.9517500000002</v>
      </c>
      <c r="H14" s="43">
        <f>SUMIFS('DATA 2'!$AN$68:$AN$100,'DATA 2'!$A$68:$A$100,$A14)</f>
        <v>1.083705132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1023.559613</v>
      </c>
      <c r="M14" s="43">
        <f>SUMIFS('DATA 2'!$J$101:$J$133,'DATA 2'!$A$101:$A$133,$J14)</f>
        <v>1426.304891</v>
      </c>
      <c r="N14" s="43">
        <f>SUMIFS('DATA 2'!$O$101:$O$133,'DATA 2'!$A$101:$A$133,$J14)</f>
        <v>2235.3158800000001</v>
      </c>
      <c r="O14" s="43">
        <f>SUMIFS('DATA 2'!$T$101:$T$133,'DATA 2'!$A$101:$A$133,$J14)</f>
        <v>3421.1600699999999</v>
      </c>
      <c r="P14" s="43">
        <f>SUMIFS('DATA 2'!AD$101:$AD$133,'DATA 2'!$A$101:$A$133,$J14)</f>
        <v>4101.1935990000002</v>
      </c>
      <c r="Q14" s="43">
        <f>SUMIFS('DATA 2'!$AN$101:$AN$133,'DATA 2'!$A$101:$A$133,$J14)</f>
        <v>2966.1783439999999</v>
      </c>
      <c r="R14" s="45"/>
      <c r="S14" s="42" t="s">
        <v>443</v>
      </c>
      <c r="T14" s="47">
        <f t="shared" si="7"/>
        <v>21.117230000000063</v>
      </c>
      <c r="U14" s="47">
        <f t="shared" si="8"/>
        <v>77.398142000000007</v>
      </c>
      <c r="V14" s="47">
        <f t="shared" si="9"/>
        <v>10.201241000000209</v>
      </c>
      <c r="W14" s="47">
        <f t="shared" si="10"/>
        <v>912.66849499999989</v>
      </c>
      <c r="X14" s="47">
        <f t="shared" si="11"/>
        <v>1104.241849</v>
      </c>
      <c r="Y14" s="47">
        <f t="shared" si="12"/>
        <v>2965.0946388679999</v>
      </c>
      <c r="Z14" s="47"/>
      <c r="AA14" s="42" t="s">
        <v>443</v>
      </c>
      <c r="AB14" s="48">
        <f t="shared" si="1"/>
        <v>2.1065779298758969E-2</v>
      </c>
      <c r="AC14" s="48">
        <f t="shared" si="2"/>
        <v>5.737842297651663E-2</v>
      </c>
      <c r="AD14" s="48">
        <f t="shared" si="3"/>
        <v>4.5845912031681202E-3</v>
      </c>
      <c r="AE14" s="48">
        <f t="shared" si="4"/>
        <v>0.36383159668375598</v>
      </c>
      <c r="AF14" s="48">
        <f t="shared" si="5"/>
        <v>0.36845499731518871</v>
      </c>
      <c r="AG14" s="48">
        <f t="shared" si="6"/>
        <v>2736.0714195344422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735.13737719999995</v>
      </c>
      <c r="D15" s="43">
        <f>SUMIFS('DATA 2'!$J$68:$J$100,'DATA 2'!$A$68:$A$100,$A15)</f>
        <v>820.39369239999996</v>
      </c>
      <c r="E15" s="43">
        <f>SUMIFS('DATA 2'!$O$68:$O$100,'DATA 2'!$A$68:$A$100,$A15)</f>
        <v>892.91793959999995</v>
      </c>
      <c r="F15" s="43">
        <f>SUMIFS('DATA 2'!$T$68:$T$100,'DATA 2'!$A$68:$A$100,$A15)</f>
        <v>845.34160180000003</v>
      </c>
      <c r="G15" s="43">
        <f>SUMIFS('DATA 2'!$AD$68:$AD$100,'DATA 2'!$A$68:$A$100,$A15)</f>
        <v>319.59816169999999</v>
      </c>
      <c r="H15" s="43">
        <f>SUMIFS('DATA 2'!$AN$68:$AN$100,'DATA 2'!$A$68:$A$100,$A15)</f>
        <v>26.914270779999999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756.73078250000003</v>
      </c>
      <c r="M15" s="43">
        <f>SUMIFS('DATA 2'!$J$101:$J$133,'DATA 2'!$A$101:$A$133,$J15)</f>
        <v>895.45935799999995</v>
      </c>
      <c r="N15" s="43">
        <f>SUMIFS('DATA 2'!$O$101:$O$133,'DATA 2'!$A$101:$A$133,$J15)</f>
        <v>996.05502339999998</v>
      </c>
      <c r="O15" s="43">
        <f>SUMIFS('DATA 2'!$T$101:$T$133,'DATA 2'!$A$101:$A$133,$J15)</f>
        <v>903.50962340000001</v>
      </c>
      <c r="P15" s="43">
        <f>SUMIFS('DATA 2'!AD$101:$AD$133,'DATA 2'!$A$101:$A$133,$J15)</f>
        <v>420.76710009999999</v>
      </c>
      <c r="Q15" s="43">
        <f>SUMIFS('DATA 2'!$AN$101:$AN$133,'DATA 2'!$A$101:$A$133,$J15)</f>
        <v>1502.513512</v>
      </c>
      <c r="R15" s="45"/>
      <c r="S15" s="42" t="s">
        <v>444</v>
      </c>
      <c r="T15" s="47">
        <f t="shared" si="7"/>
        <v>21.593405300000086</v>
      </c>
      <c r="U15" s="47">
        <f t="shared" si="8"/>
        <v>75.065665599999988</v>
      </c>
      <c r="V15" s="47">
        <f t="shared" si="9"/>
        <v>103.13708380000003</v>
      </c>
      <c r="W15" s="47">
        <f t="shared" si="10"/>
        <v>58.168021599999975</v>
      </c>
      <c r="X15" s="47">
        <f t="shared" si="11"/>
        <v>101.1689384</v>
      </c>
      <c r="Y15" s="47">
        <f t="shared" si="12"/>
        <v>1475.5992412200001</v>
      </c>
      <c r="Z15" s="47"/>
      <c r="AA15" s="42" t="s">
        <v>444</v>
      </c>
      <c r="AB15" s="48">
        <f t="shared" si="1"/>
        <v>2.9373292624904179E-2</v>
      </c>
      <c r="AC15" s="48">
        <f t="shared" si="2"/>
        <v>9.1499564532731892E-2</v>
      </c>
      <c r="AD15" s="48">
        <f t="shared" si="3"/>
        <v>0.11550566880334179</v>
      </c>
      <c r="AE15" s="48">
        <f t="shared" si="4"/>
        <v>6.8810078051454893E-2</v>
      </c>
      <c r="AF15" s="48">
        <f t="shared" si="5"/>
        <v>0.31655043903214031</v>
      </c>
      <c r="AG15" s="48">
        <f t="shared" si="6"/>
        <v>54.825904564968489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526.82352030000004</v>
      </c>
      <c r="D16" s="43">
        <f>SUMIFS('DATA 2'!$J$68:$J$100,'DATA 2'!$A$68:$A$100,$A16)</f>
        <v>1098.0289849999999</v>
      </c>
      <c r="E16" s="43">
        <f>SUMIFS('DATA 2'!$O$68:$O$100,'DATA 2'!$A$68:$A$100,$A16)</f>
        <v>2690.965565</v>
      </c>
      <c r="F16" s="43">
        <f>SUMIFS('DATA 2'!$T$68:$T$100,'DATA 2'!$A$68:$A$100,$A16)</f>
        <v>2966.0674199999999</v>
      </c>
      <c r="G16" s="43">
        <f>SUMIFS('DATA 2'!$AD$68:$AD$100,'DATA 2'!$A$68:$A$100,$A16)</f>
        <v>1236.7953190000001</v>
      </c>
      <c r="H16" s="43">
        <f>SUMIFS('DATA 2'!$AN$68:$AN$100,'DATA 2'!$A$68:$A$100,$A16)</f>
        <v>651.24305879999997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537.91385179999997</v>
      </c>
      <c r="M16" s="43">
        <f>SUMIFS('DATA 2'!$J$101:$J$133,'DATA 2'!$A$101:$A$133,$J16)</f>
        <v>1158.9511480000001</v>
      </c>
      <c r="N16" s="43">
        <f>SUMIFS('DATA 2'!$O$101:$O$133,'DATA 2'!$A$101:$A$133,$J16)</f>
        <v>2681.5930520000002</v>
      </c>
      <c r="O16" s="43">
        <f>SUMIFS('DATA 2'!$T$101:$T$133,'DATA 2'!$A$101:$A$133,$J16)</f>
        <v>2872.3898349999999</v>
      </c>
      <c r="P16" s="43">
        <f>SUMIFS('DATA 2'!AD$101:$AD$133,'DATA 2'!$A$101:$A$133,$J16)</f>
        <v>997.27277119999997</v>
      </c>
      <c r="Q16" s="43">
        <f>SUMIFS('DATA 2'!$AN$101:$AN$133,'DATA 2'!$A$101:$A$133,$J16)</f>
        <v>422.38395329999997</v>
      </c>
      <c r="R16" s="45"/>
      <c r="S16" s="42" t="s">
        <v>445</v>
      </c>
      <c r="T16" s="47">
        <f t="shared" si="7"/>
        <v>11.090331499999934</v>
      </c>
      <c r="U16" s="47">
        <f t="shared" si="8"/>
        <v>60.922163000000182</v>
      </c>
      <c r="V16" s="47">
        <f t="shared" si="9"/>
        <v>-9.3725129999997989</v>
      </c>
      <c r="W16" s="47">
        <f t="shared" si="10"/>
        <v>-93.677584999999908</v>
      </c>
      <c r="X16" s="47">
        <f t="shared" si="11"/>
        <v>-239.5225478000001</v>
      </c>
      <c r="Y16" s="47">
        <f t="shared" si="12"/>
        <v>-228.8591055</v>
      </c>
      <c r="Z16" s="47"/>
      <c r="AA16" s="42" t="s">
        <v>445</v>
      </c>
      <c r="AB16" s="48">
        <f t="shared" si="1"/>
        <v>2.1051321880398488E-2</v>
      </c>
      <c r="AC16" s="48">
        <f t="shared" si="2"/>
        <v>5.548320111057925E-2</v>
      </c>
      <c r="AD16" s="48">
        <f t="shared" si="3"/>
        <v>-3.4829553829686111E-3</v>
      </c>
      <c r="AE16" s="48">
        <f t="shared" si="4"/>
        <v>-3.1583093616934677E-2</v>
      </c>
      <c r="AF16" s="48">
        <f t="shared" si="5"/>
        <v>-0.19366385376819173</v>
      </c>
      <c r="AG16" s="48">
        <f t="shared" si="6"/>
        <v>-0.35141887872356392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2381.1136759999999</v>
      </c>
      <c r="D17" s="43">
        <f>SUMIFS('DATA 2'!$J$68:$J$100,'DATA 2'!$A$68:$A$100,$A17)</f>
        <v>2456.6557330000001</v>
      </c>
      <c r="E17" s="43">
        <f>SUMIFS('DATA 2'!$O$68:$O$100,'DATA 2'!$A$68:$A$100,$A17)</f>
        <v>2205.0041310000001</v>
      </c>
      <c r="F17" s="43">
        <f>SUMIFS('DATA 2'!$T$68:$T$100,'DATA 2'!$A$68:$A$100,$A17)</f>
        <v>1925.21533</v>
      </c>
      <c r="G17" s="43">
        <f>SUMIFS('DATA 2'!$AD$68:$AD$100,'DATA 2'!$A$68:$A$100,$A17)</f>
        <v>1828.2609110000001</v>
      </c>
      <c r="H17" s="43">
        <f>SUMIFS('DATA 2'!$AN$68:$AN$100,'DATA 2'!$A$68:$A$100,$A17)</f>
        <v>2042.9338379999999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2431.1766309999998</v>
      </c>
      <c r="M17" s="43">
        <f>SUMIFS('DATA 2'!$J$101:$J$133,'DATA 2'!$A$101:$A$133,$J17)</f>
        <v>2598.0102120000001</v>
      </c>
      <c r="N17" s="43">
        <f>SUMIFS('DATA 2'!$O$101:$O$133,'DATA 2'!$A$101:$A$133,$J17)</f>
        <v>2224.2912529999999</v>
      </c>
      <c r="O17" s="43">
        <f>SUMIFS('DATA 2'!$T$101:$T$133,'DATA 2'!$A$101:$A$133,$J17)</f>
        <v>1901.646137</v>
      </c>
      <c r="P17" s="43">
        <f>SUMIFS('DATA 2'!AD$101:$AD$133,'DATA 2'!$A$101:$A$133,$J17)</f>
        <v>1618.6712749999999</v>
      </c>
      <c r="Q17" s="43">
        <f>SUMIFS('DATA 2'!$AN$101:$AN$133,'DATA 2'!$A$101:$A$133,$J17)</f>
        <v>17233.169150000002</v>
      </c>
      <c r="R17" s="45"/>
      <c r="S17" s="42" t="s">
        <v>446</v>
      </c>
      <c r="T17" s="47">
        <f t="shared" si="7"/>
        <v>50.062954999999874</v>
      </c>
      <c r="U17" s="47">
        <f t="shared" si="8"/>
        <v>141.35447900000008</v>
      </c>
      <c r="V17" s="47">
        <f t="shared" si="9"/>
        <v>19.287121999999727</v>
      </c>
      <c r="W17" s="47">
        <f t="shared" si="10"/>
        <v>-23.569193000000041</v>
      </c>
      <c r="X17" s="47">
        <f t="shared" si="11"/>
        <v>-209.58963600000016</v>
      </c>
      <c r="Y17" s="47">
        <f t="shared" si="12"/>
        <v>15190.235312000001</v>
      </c>
      <c r="Z17" s="47"/>
      <c r="AA17" s="42" t="s">
        <v>446</v>
      </c>
      <c r="AB17" s="48">
        <f t="shared" si="1"/>
        <v>2.1025016782945105E-2</v>
      </c>
      <c r="AC17" s="48">
        <f t="shared" si="2"/>
        <v>5.7539392720437066E-2</v>
      </c>
      <c r="AD17" s="48">
        <f t="shared" si="3"/>
        <v>8.7469777171131913E-3</v>
      </c>
      <c r="AE17" s="48">
        <f t="shared" si="4"/>
        <v>-1.2242367195361981E-2</v>
      </c>
      <c r="AF17" s="48">
        <f t="shared" si="5"/>
        <v>-0.11463879949463085</v>
      </c>
      <c r="AG17" s="48">
        <f t="shared" si="6"/>
        <v>7.435500371794225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2571.4255020000001</v>
      </c>
      <c r="D18" s="43">
        <f>SUMIFS('DATA 2'!$J$68:$J$100,'DATA 2'!$A$68:$A$100,$A18)</f>
        <v>2648.853392</v>
      </c>
      <c r="E18" s="43">
        <f>SUMIFS('DATA 2'!$O$68:$O$100,'DATA 2'!$A$68:$A$100,$A18)</f>
        <v>2483.794805</v>
      </c>
      <c r="F18" s="43">
        <f>SUMIFS('DATA 2'!$T$68:$T$100,'DATA 2'!$A$68:$A$100,$A18)</f>
        <v>1832.1456639999999</v>
      </c>
      <c r="G18" s="43">
        <f>SUMIFS('DATA 2'!$AD$68:$AD$100,'DATA 2'!$A$68:$A$100,$A18)</f>
        <v>1252.9089469999999</v>
      </c>
      <c r="H18" s="43">
        <f>SUMIFS('DATA 2'!$AN$68:$AN$100,'DATA 2'!$A$68:$A$100,$A18)</f>
        <v>22.41517082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2027.0769780000001</v>
      </c>
      <c r="M18" s="43">
        <f>SUMIFS('DATA 2'!$J$101:$J$133,'DATA 2'!$A$101:$A$133,$J18)</f>
        <v>1021.416111</v>
      </c>
      <c r="N18" s="43">
        <f>SUMIFS('DATA 2'!$O$101:$O$133,'DATA 2'!$A$101:$A$133,$J18)</f>
        <v>92.77570102</v>
      </c>
      <c r="O18" s="43">
        <f>SUMIFS('DATA 2'!$T$101:$T$133,'DATA 2'!$A$101:$A$133,$J18)</f>
        <v>19.38164858</v>
      </c>
      <c r="P18" s="43">
        <f>SUMIFS('DATA 2'!AD$101:$AD$133,'DATA 2'!$A$101:$A$133,$J18)</f>
        <v>0.2189915962</v>
      </c>
      <c r="Q18" s="43">
        <f>SUMIFS('DATA 2'!$AN$101:$AN$133,'DATA 2'!$A$101:$A$133,$J18)</f>
        <v>2.2302296499999999E-2</v>
      </c>
      <c r="R18" s="45"/>
      <c r="S18" s="42" t="s">
        <v>449</v>
      </c>
      <c r="T18" s="47">
        <f t="shared" si="7"/>
        <v>-544.348524</v>
      </c>
      <c r="U18" s="47">
        <f t="shared" si="8"/>
        <v>-1627.437281</v>
      </c>
      <c r="V18" s="47">
        <f t="shared" si="9"/>
        <v>-2391.0191039800002</v>
      </c>
      <c r="W18" s="47">
        <f t="shared" si="10"/>
        <v>-1812.7640154199999</v>
      </c>
      <c r="X18" s="47">
        <f t="shared" si="11"/>
        <v>-1252.6899554037998</v>
      </c>
      <c r="Y18" s="47">
        <f t="shared" si="12"/>
        <v>-22.392868523499999</v>
      </c>
      <c r="Z18" s="47"/>
      <c r="AA18" s="42" t="s">
        <v>449</v>
      </c>
      <c r="AB18" s="48">
        <f t="shared" si="1"/>
        <v>-0.21169134535556922</v>
      </c>
      <c r="AC18" s="48">
        <f t="shared" si="2"/>
        <v>-0.61439311285220422</v>
      </c>
      <c r="AD18" s="48">
        <f t="shared" si="3"/>
        <v>-0.96264759841141545</v>
      </c>
      <c r="AE18" s="48">
        <f t="shared" si="4"/>
        <v>-0.98942133861906734</v>
      </c>
      <c r="AF18" s="48">
        <f t="shared" si="5"/>
        <v>-0.99982521347882114</v>
      </c>
      <c r="AG18" s="48">
        <f t="shared" si="6"/>
        <v>-0.99900503562167364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15002.041789999999</v>
      </c>
      <c r="D19" s="43">
        <f>SUMIFS('DATA 2'!$J$68:$J$100,'DATA 2'!$A$68:$A$100,$A19)</f>
        <v>17061.486369999999</v>
      </c>
      <c r="E19" s="43">
        <f>SUMIFS('DATA 2'!$O$68:$O$100,'DATA 2'!$A$68:$A$100,$A19)</f>
        <v>21194.48718</v>
      </c>
      <c r="F19" s="43">
        <f>SUMIFS('DATA 2'!$T$68:$T$100,'DATA 2'!$A$68:$A$100,$A19)</f>
        <v>67312.533119999905</v>
      </c>
      <c r="G19" s="43">
        <f>SUMIFS('DATA 2'!$AD$68:$AD$100,'DATA 2'!$A$68:$A$100,$A19)</f>
        <v>32195.571650000002</v>
      </c>
      <c r="H19" s="43">
        <f>SUMIFS('DATA 2'!$AN$68:$AN$100,'DATA 2'!$A$68:$A$100,$A19)</f>
        <v>82789.449649999995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15524.46248</v>
      </c>
      <c r="M19" s="43">
        <f>SUMIFS('DATA 2'!$J$101:$J$133,'DATA 2'!$A$101:$A$133,$J19)</f>
        <v>18360.508689999999</v>
      </c>
      <c r="N19" s="43">
        <f>SUMIFS('DATA 2'!$O$101:$O$133,'DATA 2'!$A$101:$A$133,$J19)</f>
        <v>21826.93419</v>
      </c>
      <c r="O19" s="43">
        <f>SUMIFS('DATA 2'!$T$101:$T$133,'DATA 2'!$A$101:$A$133,$J19)</f>
        <v>47828.592019999996</v>
      </c>
      <c r="P19" s="43">
        <f>SUMIFS('DATA 2'!AD$101:$AD$133,'DATA 2'!$A$101:$A$133,$J19)</f>
        <v>13849.80344</v>
      </c>
      <c r="Q19" s="43">
        <f>SUMIFS('DATA 2'!$AN$101:$AN$133,'DATA 2'!$A$101:$A$133,$J19)</f>
        <v>11907.17434</v>
      </c>
      <c r="R19" s="45"/>
      <c r="S19" s="42" t="s">
        <v>450</v>
      </c>
      <c r="T19" s="47">
        <f t="shared" si="7"/>
        <v>522.42069000000083</v>
      </c>
      <c r="U19" s="47">
        <f t="shared" si="8"/>
        <v>1299.02232</v>
      </c>
      <c r="V19" s="47">
        <f t="shared" si="9"/>
        <v>632.44700999999986</v>
      </c>
      <c r="W19" s="47">
        <f t="shared" si="10"/>
        <v>-19483.941099999909</v>
      </c>
      <c r="X19" s="47">
        <f t="shared" si="11"/>
        <v>-18345.768210000002</v>
      </c>
      <c r="Y19" s="47">
        <f t="shared" si="12"/>
        <v>-70882.275309999997</v>
      </c>
      <c r="Z19" s="47"/>
      <c r="AA19" s="42" t="s">
        <v>450</v>
      </c>
      <c r="AB19" s="48">
        <f t="shared" si="1"/>
        <v>3.4823305874819965E-2</v>
      </c>
      <c r="AC19" s="48">
        <f t="shared" si="2"/>
        <v>7.6137699367397005E-2</v>
      </c>
      <c r="AD19" s="48">
        <f t="shared" si="3"/>
        <v>2.9840165729360102E-2</v>
      </c>
      <c r="AE19" s="48">
        <f t="shared" si="4"/>
        <v>-0.28945487856273888</v>
      </c>
      <c r="AF19" s="48">
        <f t="shared" si="5"/>
        <v>-0.56982272001373213</v>
      </c>
      <c r="AG19" s="48">
        <f t="shared" si="6"/>
        <v>-0.85617522051011719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633.33867720000001</v>
      </c>
      <c r="D20" s="43">
        <f>SUMIFS('DATA 2'!$J$68:$J$100,'DATA 2'!$A$68:$A$100,$A20)</f>
        <v>272.50378810000001</v>
      </c>
      <c r="E20" s="43">
        <f>SUMIFS('DATA 2'!$O$68:$O$100,'DATA 2'!$A$68:$A$100,$A20)</f>
        <v>16.00969383</v>
      </c>
      <c r="F20" s="43">
        <f>SUMIFS('DATA 2'!$T$68:$T$100,'DATA 2'!$A$68:$A$100,$A20)</f>
        <v>4.2852362949999998</v>
      </c>
      <c r="G20" s="43">
        <f>SUMIFS('DATA 2'!$AD$68:$AD$100,'DATA 2'!$A$68:$A$100,$A20)</f>
        <v>3.5831150919999999</v>
      </c>
      <c r="H20" s="43">
        <f>SUMIFS('DATA 2'!$AN$68:$AN$100,'DATA 2'!$A$68:$A$100,$A20)</f>
        <v>4.9262243210000003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646.61989240000003</v>
      </c>
      <c r="M20" s="43">
        <f>SUMIFS('DATA 2'!$J$101:$J$133,'DATA 2'!$A$101:$A$133,$J20)</f>
        <v>288.1065256</v>
      </c>
      <c r="N20" s="43">
        <f>SUMIFS('DATA 2'!$O$101:$O$133,'DATA 2'!$A$101:$A$133,$J20)</f>
        <v>16.149203450000002</v>
      </c>
      <c r="O20" s="43">
        <f>SUMIFS('DATA 2'!$T$101:$T$133,'DATA 2'!$A$101:$A$133,$J20)</f>
        <v>4.1353600789999998</v>
      </c>
      <c r="P20" s="43">
        <f>SUMIFS('DATA 2'!AD$101:$AD$133,'DATA 2'!$A$101:$A$133,$J20)</f>
        <v>3.2924612990000002</v>
      </c>
      <c r="Q20" s="43">
        <f>SUMIFS('DATA 2'!$AN$101:$AN$133,'DATA 2'!$A$101:$A$133,$J20)</f>
        <v>4.2790372320000003</v>
      </c>
      <c r="R20" s="45"/>
      <c r="S20" s="42" t="s">
        <v>447</v>
      </c>
      <c r="T20" s="47">
        <f t="shared" si="7"/>
        <v>13.28121520000002</v>
      </c>
      <c r="U20" s="47">
        <f t="shared" si="8"/>
        <v>15.602737499999989</v>
      </c>
      <c r="V20" s="47">
        <f t="shared" si="9"/>
        <v>0.13950962000000189</v>
      </c>
      <c r="W20" s="47">
        <f t="shared" si="10"/>
        <v>-0.14987621600000001</v>
      </c>
      <c r="X20" s="47">
        <f t="shared" si="11"/>
        <v>-0.29065379299999972</v>
      </c>
      <c r="Y20" s="47">
        <f t="shared" si="12"/>
        <v>-0.64718708899999999</v>
      </c>
      <c r="Z20" s="47"/>
      <c r="AA20" s="42" t="s">
        <v>447</v>
      </c>
      <c r="AB20" s="48">
        <f t="shared" si="1"/>
        <v>2.0970162849861751E-2</v>
      </c>
      <c r="AC20" s="48">
        <f t="shared" si="2"/>
        <v>5.7256956348343602E-2</v>
      </c>
      <c r="AD20" s="48">
        <f t="shared" si="3"/>
        <v>8.7140717043932003E-3</v>
      </c>
      <c r="AE20" s="48">
        <f t="shared" si="4"/>
        <v>-3.4975017871214042E-2</v>
      </c>
      <c r="AF20" s="48">
        <f t="shared" si="5"/>
        <v>-8.1117626851825331E-2</v>
      </c>
      <c r="AG20" s="48">
        <f t="shared" si="6"/>
        <v>-0.13137588685133694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2806.0813509999998</v>
      </c>
      <c r="D21" s="43">
        <f>SUMIFS('DATA 2'!$J$68:$J$100,'DATA 2'!$A$68:$A$100,$A21)</f>
        <v>604.58336559999998</v>
      </c>
      <c r="E21" s="43">
        <f>SUMIFS('DATA 2'!$O$68:$O$100,'DATA 2'!$A$68:$A$100,$A21)</f>
        <v>6.2980103879999998</v>
      </c>
      <c r="F21" s="43">
        <f>SUMIFS('DATA 2'!$T$68:$T$100,'DATA 2'!$A$68:$A$100,$A21)</f>
        <v>1.1334412629999999</v>
      </c>
      <c r="G21" s="43">
        <f>SUMIFS('DATA 2'!$AD$68:$AD$100,'DATA 2'!$A$68:$A$100,$A21)</f>
        <v>8.5191518100000002E-2</v>
      </c>
      <c r="H21" s="43">
        <f>SUMIFS('DATA 2'!$AN$68:$AN$100,'DATA 2'!$A$68:$A$100,$A21)</f>
        <v>8.6950275899999995E-3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2864.7976680000002</v>
      </c>
      <c r="M21" s="43">
        <f>SUMIFS('DATA 2'!$J$101:$J$133,'DATA 2'!$A$101:$A$133,$J21)</f>
        <v>639.05041789999996</v>
      </c>
      <c r="N21" s="43">
        <f>SUMIFS('DATA 2'!$O$101:$O$133,'DATA 2'!$A$101:$A$133,$J21)</f>
        <v>6.3727831039999998</v>
      </c>
      <c r="O21" s="43">
        <f>SUMIFS('DATA 2'!$T$101:$T$133,'DATA 2'!$A$101:$A$133,$J21)</f>
        <v>1.1318307320000001</v>
      </c>
      <c r="P21" s="43">
        <f>SUMIFS('DATA 2'!AD$101:$AD$133,'DATA 2'!$A$101:$A$133,$J21)</f>
        <v>8.1334675100000003E-2</v>
      </c>
      <c r="Q21" s="43">
        <f>SUMIFS('DATA 2'!$AN$101:$AN$133,'DATA 2'!$A$101:$A$133,$J21)</f>
        <v>8.1193961299999996E-3</v>
      </c>
      <c r="R21" s="45"/>
      <c r="S21" s="42" t="s">
        <v>448</v>
      </c>
      <c r="T21" s="47">
        <f t="shared" si="7"/>
        <v>58.716317000000345</v>
      </c>
      <c r="U21" s="47">
        <f t="shared" si="8"/>
        <v>34.467052299999978</v>
      </c>
      <c r="V21" s="47">
        <f t="shared" si="9"/>
        <v>7.4772716000000017E-2</v>
      </c>
      <c r="W21" s="47">
        <f t="shared" si="10"/>
        <v>-1.6105309999998596E-3</v>
      </c>
      <c r="X21" s="47">
        <f t="shared" si="11"/>
        <v>-3.8568429999999987E-3</v>
      </c>
      <c r="Y21" s="47">
        <f t="shared" si="12"/>
        <v>-5.7563145999999996E-4</v>
      </c>
      <c r="Z21" s="47"/>
      <c r="AA21" s="42" t="s">
        <v>448</v>
      </c>
      <c r="AB21" s="48">
        <f t="shared" si="1"/>
        <v>2.0924666699016381E-2</v>
      </c>
      <c r="AC21" s="48">
        <f t="shared" si="2"/>
        <v>5.7009594145538856E-2</v>
      </c>
      <c r="AD21" s="48">
        <f t="shared" si="3"/>
        <v>1.1872434529874631E-2</v>
      </c>
      <c r="AE21" s="48">
        <f t="shared" si="4"/>
        <v>-1.4209214474308896E-3</v>
      </c>
      <c r="AF21" s="48">
        <f t="shared" si="5"/>
        <v>-4.5272617345223698E-2</v>
      </c>
      <c r="AG21" s="48">
        <f t="shared" si="6"/>
        <v>-6.6202373027777872E-2</v>
      </c>
    </row>
    <row r="22" spans="1:34" s="46" customFormat="1" ht="13.5" customHeight="1" x14ac:dyDescent="0.2">
      <c r="A22" s="44" t="s">
        <v>240</v>
      </c>
      <c r="B22" s="43">
        <f>SUM(B4:B8,B10:B21)</f>
        <v>3459303.525200163</v>
      </c>
      <c r="C22" s="43">
        <f t="shared" ref="C22:H22" si="15">SUM(C4:C8,C10:C21)</f>
        <v>3979502.0219131806</v>
      </c>
      <c r="D22" s="43">
        <f t="shared" si="15"/>
        <v>4208194.8155803289</v>
      </c>
      <c r="E22" s="43">
        <f t="shared" si="15"/>
        <v>4855206.9408276472</v>
      </c>
      <c r="F22" s="43">
        <f t="shared" si="15"/>
        <v>5633464.9225358684</v>
      </c>
      <c r="G22" s="43">
        <f t="shared" si="15"/>
        <v>7467575.4352724403</v>
      </c>
      <c r="H22" s="43">
        <f t="shared" si="15"/>
        <v>9675773.8284713328</v>
      </c>
      <c r="I22" s="45"/>
      <c r="J22" s="44" t="s">
        <v>240</v>
      </c>
      <c r="K22" s="43">
        <f t="shared" ref="K22:Q22" si="16">SUM(K4:K8,K10:K21)</f>
        <v>3459303.525200163</v>
      </c>
      <c r="L22" s="43">
        <f t="shared" si="16"/>
        <v>3979566.0938264802</v>
      </c>
      <c r="M22" s="43">
        <f t="shared" si="16"/>
        <v>4207868.0418755198</v>
      </c>
      <c r="N22" s="43">
        <f t="shared" si="16"/>
        <v>4863755.6299449438</v>
      </c>
      <c r="O22" s="43">
        <f t="shared" si="16"/>
        <v>5657459.8688173108</v>
      </c>
      <c r="P22" s="43">
        <f t="shared" si="16"/>
        <v>7549317.2839633506</v>
      </c>
      <c r="Q22" s="43">
        <f t="shared" si="16"/>
        <v>9709653.3513143919</v>
      </c>
      <c r="R22" s="45"/>
      <c r="S22" s="44" t="s">
        <v>240</v>
      </c>
      <c r="T22" s="47">
        <f t="shared" si="7"/>
        <v>64.071913299616426</v>
      </c>
      <c r="U22" s="47">
        <f t="shared" si="8"/>
        <v>-326.77370480913669</v>
      </c>
      <c r="V22" s="47">
        <f t="shared" si="9"/>
        <v>8548.6891172965989</v>
      </c>
      <c r="W22" s="47">
        <f t="shared" si="10"/>
        <v>23994.946281442419</v>
      </c>
      <c r="X22" s="47">
        <f t="shared" si="11"/>
        <v>81741.848690910265</v>
      </c>
      <c r="Y22" s="47">
        <f t="shared" si="12"/>
        <v>33879.522843059152</v>
      </c>
      <c r="Z22" s="47"/>
      <c r="AA22" s="44" t="s">
        <v>240</v>
      </c>
      <c r="AB22" s="48">
        <f t="shared" si="1"/>
        <v>1.610048517286522E-5</v>
      </c>
      <c r="AC22" s="48">
        <f t="shared" si="2"/>
        <v>-7.7651753098373355E-5</v>
      </c>
      <c r="AD22" s="48">
        <f t="shared" si="3"/>
        <v>1.7607260043666084E-3</v>
      </c>
      <c r="AE22" s="48">
        <f t="shared" si="4"/>
        <v>4.2593584253012295E-3</v>
      </c>
      <c r="AF22" s="48">
        <f t="shared" si="5"/>
        <v>1.0946236753740735E-2</v>
      </c>
      <c r="AG22" s="48">
        <f t="shared" si="6"/>
        <v>3.5014794107079972E-3</v>
      </c>
    </row>
    <row r="23" spans="1:34" s="46" customFormat="1" ht="13.5" customHeight="1" x14ac:dyDescent="0.2">
      <c r="A23" s="44" t="s">
        <v>451</v>
      </c>
      <c r="B23" s="43">
        <f>SUM(B10:B17)</f>
        <v>15572.681199362698</v>
      </c>
      <c r="C23" s="43">
        <f t="shared" ref="C23:G23" si="17">SUM(C10:C17)</f>
        <v>20951.392793500003</v>
      </c>
      <c r="D23" s="43">
        <f t="shared" si="17"/>
        <v>25692.435173600003</v>
      </c>
      <c r="E23" s="43">
        <f t="shared" si="17"/>
        <v>56354.188269599996</v>
      </c>
      <c r="F23" s="43">
        <f t="shared" si="17"/>
        <v>78269.096919800009</v>
      </c>
      <c r="G23" s="43">
        <f t="shared" si="17"/>
        <v>216721.12268969999</v>
      </c>
      <c r="H23" s="43">
        <f>SUM(H10:H17)</f>
        <v>215305.29051871199</v>
      </c>
      <c r="I23" s="45"/>
      <c r="J23" s="44" t="s">
        <v>451</v>
      </c>
      <c r="K23" s="43">
        <f>SUM(K10:K17)</f>
        <v>15572.681199362698</v>
      </c>
      <c r="L23" s="43">
        <f t="shared" ref="L23:Q23" si="18">SUM(L10:L17)</f>
        <v>21557.314907699998</v>
      </c>
      <c r="M23" s="43">
        <f t="shared" si="18"/>
        <v>28008.044700800001</v>
      </c>
      <c r="N23" s="43">
        <f t="shared" si="18"/>
        <v>72783.028182399998</v>
      </c>
      <c r="O23" s="43">
        <f t="shared" si="18"/>
        <v>133798.5628064</v>
      </c>
      <c r="P23" s="43">
        <f t="shared" si="18"/>
        <v>337676.85293029994</v>
      </c>
      <c r="Q23" s="43">
        <f t="shared" si="18"/>
        <v>360842.13324429991</v>
      </c>
      <c r="R23" s="45"/>
      <c r="S23" s="44" t="s">
        <v>451</v>
      </c>
      <c r="T23" s="47">
        <f t="shared" si="7"/>
        <v>605.92211419999512</v>
      </c>
      <c r="U23" s="47">
        <f t="shared" si="8"/>
        <v>2315.6095271999984</v>
      </c>
      <c r="V23" s="47">
        <f t="shared" si="9"/>
        <v>16428.839912800002</v>
      </c>
      <c r="W23" s="47">
        <f t="shared" si="10"/>
        <v>55529.465886599995</v>
      </c>
      <c r="X23" s="47">
        <f t="shared" si="11"/>
        <v>120955.73024059995</v>
      </c>
      <c r="Y23" s="47">
        <f t="shared" si="12"/>
        <v>145536.84272558792</v>
      </c>
      <c r="Z23" s="47"/>
      <c r="AA23" s="44" t="s">
        <v>451</v>
      </c>
      <c r="AB23" s="48">
        <f t="shared" si="1"/>
        <v>2.8920373942298294E-2</v>
      </c>
      <c r="AC23" s="48">
        <f t="shared" si="2"/>
        <v>9.0128067330082384E-2</v>
      </c>
      <c r="AD23" s="48">
        <f t="shared" si="3"/>
        <v>0.29152828595816116</v>
      </c>
      <c r="AE23" s="48">
        <f t="shared" si="4"/>
        <v>0.70946859069422219</v>
      </c>
      <c r="AF23" s="48">
        <f t="shared" si="5"/>
        <v>0.55811694189949201</v>
      </c>
      <c r="AG23" s="48">
        <f t="shared" si="6"/>
        <v>0.67595572024710404</v>
      </c>
    </row>
    <row r="24" spans="1:34" s="46" customFormat="1" ht="13.5" customHeight="1" x14ac:dyDescent="0.2">
      <c r="A24" s="54" t="s">
        <v>454</v>
      </c>
      <c r="B24" s="43">
        <f>SUM(B10:B16)</f>
        <v>12966.955811362699</v>
      </c>
      <c r="C24" s="43">
        <f t="shared" ref="C24:G24" si="19">SUM(C10:C16)</f>
        <v>18570.279117500002</v>
      </c>
      <c r="D24" s="43">
        <f t="shared" si="19"/>
        <v>23235.779440600003</v>
      </c>
      <c r="E24" s="43">
        <f t="shared" si="19"/>
        <v>54149.184138599994</v>
      </c>
      <c r="F24" s="43">
        <f t="shared" si="19"/>
        <v>76343.881589800003</v>
      </c>
      <c r="G24" s="43">
        <f t="shared" si="19"/>
        <v>214892.8617787</v>
      </c>
      <c r="H24" s="43">
        <f>SUM(H10:H16)</f>
        <v>213262.35668071199</v>
      </c>
      <c r="I24" s="45"/>
      <c r="J24" s="54" t="s">
        <v>454</v>
      </c>
      <c r="K24" s="43">
        <f>SUM(K10:K16)</f>
        <v>12966.955811362699</v>
      </c>
      <c r="L24" s="43">
        <f t="shared" ref="L24:Q24" si="20">SUM(L10:L16)</f>
        <v>19126.1382767</v>
      </c>
      <c r="M24" s="43">
        <f t="shared" si="20"/>
        <v>25410.0344888</v>
      </c>
      <c r="N24" s="43">
        <f t="shared" si="20"/>
        <v>70558.736929399995</v>
      </c>
      <c r="O24" s="43">
        <f t="shared" si="20"/>
        <v>131896.9166694</v>
      </c>
      <c r="P24" s="43">
        <f t="shared" si="20"/>
        <v>336058.18165529997</v>
      </c>
      <c r="Q24" s="43">
        <f t="shared" si="20"/>
        <v>343608.96409429988</v>
      </c>
      <c r="R24" s="45"/>
      <c r="S24" s="54" t="s">
        <v>454</v>
      </c>
      <c r="T24" s="47">
        <f t="shared" si="7"/>
        <v>555.85915919999752</v>
      </c>
      <c r="U24" s="47">
        <f t="shared" si="8"/>
        <v>2174.255048199997</v>
      </c>
      <c r="V24" s="47">
        <f t="shared" si="9"/>
        <v>16409.5527908</v>
      </c>
      <c r="W24" s="47">
        <f t="shared" si="10"/>
        <v>55553.035079599998</v>
      </c>
      <c r="X24" s="47">
        <f t="shared" si="11"/>
        <v>121165.31987659997</v>
      </c>
      <c r="Y24" s="47">
        <f t="shared" si="12"/>
        <v>130346.60741358789</v>
      </c>
      <c r="Z24" s="47"/>
      <c r="AA24" s="54" t="s">
        <v>454</v>
      </c>
      <c r="AB24" s="48">
        <f t="shared" si="1"/>
        <v>2.9932730449709455E-2</v>
      </c>
      <c r="AC24" s="48">
        <f t="shared" si="2"/>
        <v>9.3573579218991343E-2</v>
      </c>
      <c r="AD24" s="48">
        <f t="shared" si="3"/>
        <v>0.30304339856346107</v>
      </c>
      <c r="AE24" s="48">
        <f t="shared" si="4"/>
        <v>0.72766846435827826</v>
      </c>
      <c r="AF24" s="48">
        <f t="shared" si="5"/>
        <v>0.56384059886259918</v>
      </c>
      <c r="AG24" s="48">
        <f t="shared" si="6"/>
        <v>0.61120307138281182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21012.887320200003</v>
      </c>
      <c r="D25" s="43">
        <f t="shared" si="21"/>
        <v>20587.426915699998</v>
      </c>
      <c r="E25" s="43">
        <f t="shared" si="21"/>
        <v>23700.589689218003</v>
      </c>
      <c r="F25" s="43">
        <f t="shared" si="21"/>
        <v>69150.097461557903</v>
      </c>
      <c r="G25" s="43">
        <f t="shared" si="21"/>
        <v>33452.148903610097</v>
      </c>
      <c r="H25" s="43">
        <f t="shared" si="21"/>
        <v>82816.799740168572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21062.957018399997</v>
      </c>
      <c r="M25" s="43">
        <f t="shared" si="22"/>
        <v>20309.081744499999</v>
      </c>
      <c r="N25" s="43">
        <f t="shared" si="22"/>
        <v>21942.231877574002</v>
      </c>
      <c r="O25" s="43">
        <f t="shared" si="22"/>
        <v>47853.240859391</v>
      </c>
      <c r="P25" s="43">
        <f t="shared" si="22"/>
        <v>13853.3962275703</v>
      </c>
      <c r="Q25" s="43">
        <f t="shared" si="22"/>
        <v>11911.48379892463</v>
      </c>
      <c r="R25" s="45"/>
      <c r="S25" s="44" t="s">
        <v>241</v>
      </c>
      <c r="T25" s="47">
        <f t="shared" si="7"/>
        <v>50.069698199993582</v>
      </c>
      <c r="U25" s="47">
        <f t="shared" si="8"/>
        <v>-278.34517119999873</v>
      </c>
      <c r="V25" s="47">
        <f t="shared" si="9"/>
        <v>-1758.3578116440003</v>
      </c>
      <c r="W25" s="47">
        <f t="shared" si="10"/>
        <v>-21296.856602166903</v>
      </c>
      <c r="X25" s="47">
        <f t="shared" si="11"/>
        <v>-19598.752676039796</v>
      </c>
      <c r="Y25" s="47">
        <f t="shared" si="12"/>
        <v>-70905.315941243942</v>
      </c>
      <c r="Z25" s="45"/>
      <c r="AA25" s="44" t="s">
        <v>241</v>
      </c>
      <c r="AB25" s="48">
        <f t="shared" si="1"/>
        <v>2.382809056034052E-3</v>
      </c>
      <c r="AC25" s="48">
        <f t="shared" si="2"/>
        <v>-1.3520153457726836E-2</v>
      </c>
      <c r="AD25" s="48">
        <f t="shared" si="3"/>
        <v>-7.4190466764796237E-2</v>
      </c>
      <c r="AE25" s="48">
        <f t="shared" si="4"/>
        <v>-0.30798013862534768</v>
      </c>
      <c r="AF25" s="48">
        <f t="shared" si="5"/>
        <v>-0.58587425078467037</v>
      </c>
      <c r="AG25" s="48">
        <f t="shared" si="6"/>
        <v>-0.85617068232175109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66565.034033819233</v>
      </c>
      <c r="C30" s="43">
        <f>AVERAGE(Inversion!U2:AD2)</f>
        <v>89645.69160416699</v>
      </c>
      <c r="D30" s="43">
        <f>AVERAGE(Inversion!AE2:AN2)</f>
        <v>116502.94339087399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66574.746976573078</v>
      </c>
      <c r="L30" s="43">
        <f>AVERAGE(Inversion!U26:AD26)</f>
        <v>89691.30711073798</v>
      </c>
      <c r="M30" s="43">
        <f>AVERAGE(Inversion!AE26:AN26)</f>
        <v>116330.07796837999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9.7129427538457094</v>
      </c>
      <c r="U30" s="43">
        <f t="shared" ref="U30:U51" si="24">L30-C30</f>
        <v>45.615506570989965</v>
      </c>
      <c r="V30" s="43">
        <f t="shared" ref="V30:V51" si="25">M30-D30</f>
        <v>-172.86542249399645</v>
      </c>
      <c r="W30" s="45"/>
      <c r="X30" s="45"/>
      <c r="Y30" s="45"/>
      <c r="Z30" s="45"/>
      <c r="AA30" s="40" t="s">
        <v>234</v>
      </c>
      <c r="AB30" s="48">
        <f t="shared" ref="AB30:AB51" si="26">K30/B30-1</f>
        <v>1.4591658961538023E-4</v>
      </c>
      <c r="AC30" s="48">
        <f t="shared" ref="AC30:AC51" si="27">L30/C30-1</f>
        <v>5.088421513039787E-4</v>
      </c>
      <c r="AD30" s="48">
        <f t="shared" ref="AD30:AD51" si="28">M30/D30-1</f>
        <v>-1.4837858809628734E-3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1078771.2179864617</v>
      </c>
      <c r="C31" s="43">
        <f>AVERAGE(Inversion!U3:AD3)</f>
        <v>1476387.9809349999</v>
      </c>
      <c r="D31" s="43">
        <f>AVERAGE(Inversion!AE3:AN3)</f>
        <v>1898333.0340039998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1078953.9627027693</v>
      </c>
      <c r="L31" s="43">
        <f>AVERAGE(Inversion!U27:AD27)</f>
        <v>1478319.7670690001</v>
      </c>
      <c r="M31" s="43">
        <f>AVERAGE(Inversion!AE27:AN27)</f>
        <v>1898874.1800429996</v>
      </c>
      <c r="N31" s="43"/>
      <c r="O31" s="43"/>
      <c r="P31" s="43"/>
      <c r="Q31" s="45"/>
      <c r="R31" s="45"/>
      <c r="S31" s="40" t="s">
        <v>233</v>
      </c>
      <c r="T31" s="43">
        <f t="shared" si="23"/>
        <v>182.744716307614</v>
      </c>
      <c r="U31" s="43">
        <f t="shared" si="24"/>
        <v>1931.7861340001691</v>
      </c>
      <c r="V31" s="43">
        <f t="shared" si="25"/>
        <v>541.14603899978101</v>
      </c>
      <c r="W31" s="45"/>
      <c r="X31" s="45"/>
      <c r="Y31" s="45"/>
      <c r="Z31" s="45"/>
      <c r="AA31" s="40" t="s">
        <v>233</v>
      </c>
      <c r="AB31" s="48">
        <f t="shared" si="26"/>
        <v>1.694008083092946E-4</v>
      </c>
      <c r="AC31" s="48">
        <f t="shared" si="27"/>
        <v>1.3084542538586152E-3</v>
      </c>
      <c r="AD31" s="48">
        <f t="shared" si="28"/>
        <v>2.8506380561599265E-4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234491.30244178462</v>
      </c>
      <c r="C32" s="43">
        <f>AVERAGE(Inversion!U4:AD4)</f>
        <v>331431.67672929994</v>
      </c>
      <c r="D32" s="43">
        <f>AVERAGE(Inversion!AE4:AN4)</f>
        <v>450830.98905129998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234363.59609563072</v>
      </c>
      <c r="L32" s="43">
        <f>AVERAGE(Inversion!U28:AD28)</f>
        <v>331190.21039049997</v>
      </c>
      <c r="M32" s="43">
        <f>AVERAGE(Inversion!AE28:AN28)</f>
        <v>450359.0201432</v>
      </c>
      <c r="N32" s="43"/>
      <c r="O32" s="43"/>
      <c r="P32" s="43"/>
      <c r="Q32" s="45"/>
      <c r="R32" s="45"/>
      <c r="S32" s="40" t="s">
        <v>235</v>
      </c>
      <c r="T32" s="43">
        <f t="shared" si="23"/>
        <v>-127.70634615389281</v>
      </c>
      <c r="U32" s="43">
        <f t="shared" si="24"/>
        <v>-241.46633879997535</v>
      </c>
      <c r="V32" s="43">
        <f t="shared" si="25"/>
        <v>-471.96890809998149</v>
      </c>
      <c r="W32" s="45"/>
      <c r="X32" s="45"/>
      <c r="Y32" s="45"/>
      <c r="Z32" s="45"/>
      <c r="AA32" s="40" t="s">
        <v>235</v>
      </c>
      <c r="AB32" s="48">
        <f t="shared" si="26"/>
        <v>-5.4461016175899601E-4</v>
      </c>
      <c r="AC32" s="48">
        <f t="shared" si="27"/>
        <v>-7.2855540298033539E-4</v>
      </c>
      <c r="AD32" s="48">
        <f t="shared" si="28"/>
        <v>-1.0468865707150554E-3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2782820.302146154</v>
      </c>
      <c r="C33" s="43">
        <f>AVERAGE(Inversion!U5:AD5)</f>
        <v>3822791.0418700003</v>
      </c>
      <c r="D33" s="43">
        <f>AVERAGE(Inversion!AE5:AN5)</f>
        <v>5040608.5147700002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2782232.5868538464</v>
      </c>
      <c r="L33" s="43">
        <f>AVERAGE(Inversion!U29:AD29)</f>
        <v>3823202.3549299999</v>
      </c>
      <c r="M33" s="43">
        <f>AVERAGE(Inversion!AE29:AN29)</f>
        <v>5040191.5337199997</v>
      </c>
      <c r="N33" s="43"/>
      <c r="O33" s="43"/>
      <c r="P33" s="43"/>
      <c r="Q33" s="45"/>
      <c r="R33" s="45"/>
      <c r="S33" s="40" t="s">
        <v>236</v>
      </c>
      <c r="T33" s="43">
        <f t="shared" si="23"/>
        <v>-587.71529230754822</v>
      </c>
      <c r="U33" s="43">
        <f t="shared" si="24"/>
        <v>411.3130599996075</v>
      </c>
      <c r="V33" s="43">
        <f t="shared" si="25"/>
        <v>-416.98105000052601</v>
      </c>
      <c r="W33" s="45"/>
      <c r="X33" s="45"/>
      <c r="Y33" s="45"/>
      <c r="Z33" s="45"/>
      <c r="AA33" s="40" t="s">
        <v>236</v>
      </c>
      <c r="AB33" s="48">
        <f t="shared" si="26"/>
        <v>-2.1119412268710835E-4</v>
      </c>
      <c r="AC33" s="48">
        <f t="shared" si="27"/>
        <v>1.0759496281509406E-4</v>
      </c>
      <c r="AD33" s="48">
        <f t="shared" si="28"/>
        <v>-8.2724347423290823E-5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508917.74193615379</v>
      </c>
      <c r="C34" s="43">
        <f>AVERAGE(Inversion!U6:AD6)</f>
        <v>681915.29179599998</v>
      </c>
      <c r="D34" s="43">
        <f>AVERAGE(Inversion!AE6:AN6)</f>
        <v>860958.84079000005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504021.80311461538</v>
      </c>
      <c r="L34" s="43">
        <f>AVERAGE(Inversion!U30:AD30)</f>
        <v>664959.46979399992</v>
      </c>
      <c r="M34" s="43">
        <f>AVERAGE(Inversion!AE30:AN30)</f>
        <v>831044.37489800004</v>
      </c>
      <c r="N34" s="43"/>
      <c r="O34" s="43"/>
      <c r="P34" s="43"/>
      <c r="Q34" s="45"/>
      <c r="R34" s="45"/>
      <c r="S34" s="41" t="s">
        <v>237</v>
      </c>
      <c r="T34" s="43">
        <f t="shared" si="23"/>
        <v>-4895.9388215384097</v>
      </c>
      <c r="U34" s="43">
        <f t="shared" si="24"/>
        <v>-16955.822002000059</v>
      </c>
      <c r="V34" s="43">
        <f t="shared" si="25"/>
        <v>-29914.465892000007</v>
      </c>
      <c r="W34" s="45"/>
      <c r="X34" s="45"/>
      <c r="Y34" s="45"/>
      <c r="Z34" s="45"/>
      <c r="AA34" s="41" t="s">
        <v>237</v>
      </c>
      <c r="AB34" s="48">
        <f t="shared" si="26"/>
        <v>-9.6202950262885834E-3</v>
      </c>
      <c r="AC34" s="48">
        <f t="shared" si="27"/>
        <v>-2.4864997465216754E-2</v>
      </c>
      <c r="AD34" s="48">
        <f t="shared" si="28"/>
        <v>-3.4745523798270117E-2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78603.900434847921</v>
      </c>
      <c r="C35" s="43">
        <f>AVERAGE(Inversion!U7:AD7)</f>
        <v>187855.11812823592</v>
      </c>
      <c r="D35" s="43">
        <f>AVERAGE(Inversion!AE7:AN7)</f>
        <v>280495.15198301012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92211.65824894562</v>
      </c>
      <c r="L35" s="43">
        <f>AVERAGE(Inversion!U31:AD31)</f>
        <v>260851.40549770155</v>
      </c>
      <c r="M35" s="43">
        <f>AVERAGE(Inversion!AE31:AN31)</f>
        <v>370822.87387696485</v>
      </c>
      <c r="N35" s="43"/>
      <c r="O35" s="43"/>
      <c r="P35" s="43"/>
      <c r="Q35" s="45"/>
      <c r="R35" s="45"/>
      <c r="S35" s="40" t="s">
        <v>239</v>
      </c>
      <c r="T35" s="43">
        <f t="shared" si="23"/>
        <v>13607.757814097698</v>
      </c>
      <c r="U35" s="43">
        <f t="shared" si="24"/>
        <v>72996.28736946563</v>
      </c>
      <c r="V35" s="43">
        <f t="shared" si="25"/>
        <v>90327.721893954731</v>
      </c>
      <c r="W35" s="45"/>
      <c r="X35" s="45"/>
      <c r="Y35" s="45"/>
      <c r="Z35" s="45"/>
      <c r="AA35" s="40" t="s">
        <v>239</v>
      </c>
      <c r="AB35" s="48">
        <f t="shared" si="26"/>
        <v>0.17311809895969099</v>
      </c>
      <c r="AC35" s="48">
        <f t="shared" si="27"/>
        <v>0.38857758093998807</v>
      </c>
      <c r="AD35" s="48">
        <f t="shared" si="28"/>
        <v>0.32202952976323096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13033.222861538465</v>
      </c>
      <c r="C36" s="43">
        <f>AVERAGE(Inversion!U8:AD8)</f>
        <v>14016.894307999999</v>
      </c>
      <c r="D36" s="43">
        <f>AVERAGE(Inversion!AE8:AN8)</f>
        <v>18717.335370000001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13751.089983846152</v>
      </c>
      <c r="L36" s="43">
        <f>AVERAGE(Inversion!U32:AD32)</f>
        <v>16613.801871000003</v>
      </c>
      <c r="M36" s="43">
        <f>AVERAGE(Inversion!AE32:AN32)</f>
        <v>23760.634613000002</v>
      </c>
      <c r="N36" s="43"/>
      <c r="O36" s="43"/>
      <c r="P36" s="43"/>
      <c r="Q36" s="45"/>
      <c r="R36" s="45"/>
      <c r="S36" s="42" t="s">
        <v>440</v>
      </c>
      <c r="T36" s="43">
        <f t="shared" si="23"/>
        <v>717.86712230768717</v>
      </c>
      <c r="U36" s="43">
        <f t="shared" si="24"/>
        <v>2596.9075630000043</v>
      </c>
      <c r="V36" s="43">
        <f t="shared" si="25"/>
        <v>5043.2992430000013</v>
      </c>
      <c r="W36" s="45"/>
      <c r="X36" s="45"/>
      <c r="Y36" s="45"/>
      <c r="Z36" s="45"/>
      <c r="AA36" s="42" t="s">
        <v>440</v>
      </c>
      <c r="AB36" s="48">
        <f t="shared" si="26"/>
        <v>5.5079785708732176E-2</v>
      </c>
      <c r="AC36" s="48">
        <f t="shared" si="27"/>
        <v>0.185269825536021</v>
      </c>
      <c r="AD36" s="48">
        <f t="shared" si="28"/>
        <v>0.26944536405985242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16435.560297461539</v>
      </c>
      <c r="C37" s="43">
        <f>AVERAGE(Inversion!U9:AD9)</f>
        <v>66124.498458999995</v>
      </c>
      <c r="D37" s="43">
        <f>AVERAGE(Inversion!AE9:AN9)</f>
        <v>94817.446779000005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25511.443045076921</v>
      </c>
      <c r="L37" s="43">
        <f>AVERAGE(Inversion!U33:AD33)</f>
        <v>142842.560352</v>
      </c>
      <c r="M37" s="43">
        <f>AVERAGE(Inversion!AE33:AN33)</f>
        <v>233545.02325999999</v>
      </c>
      <c r="N37" s="43"/>
      <c r="O37" s="43"/>
      <c r="P37" s="43"/>
      <c r="Q37" s="45"/>
      <c r="R37" s="45"/>
      <c r="S37" s="42" t="s">
        <v>441</v>
      </c>
      <c r="T37" s="43">
        <f t="shared" si="23"/>
        <v>9075.882747615382</v>
      </c>
      <c r="U37" s="43">
        <f t="shared" si="24"/>
        <v>76718.061893000006</v>
      </c>
      <c r="V37" s="43">
        <f t="shared" si="25"/>
        <v>138727.576481</v>
      </c>
      <c r="W37" s="45"/>
      <c r="X37" s="45"/>
      <c r="Y37" s="45"/>
      <c r="Z37" s="45"/>
      <c r="AA37" s="42" t="s">
        <v>441</v>
      </c>
      <c r="AB37" s="48">
        <f t="shared" si="26"/>
        <v>0.55221012142903003</v>
      </c>
      <c r="AC37" s="48">
        <f t="shared" si="27"/>
        <v>1.1602063332180657</v>
      </c>
      <c r="AD37" s="48">
        <f t="shared" si="28"/>
        <v>1.4631017939593489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1260.3406422999999</v>
      </c>
      <c r="C38" s="43">
        <f>AVERAGE(Inversion!U10:AD10)</f>
        <v>1844.8028455999997</v>
      </c>
      <c r="D38" s="43">
        <f>AVERAGE(Inversion!AE10:AN10)</f>
        <v>2388.9554828999999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1280.0449227692309</v>
      </c>
      <c r="L38" s="43">
        <f>AVERAGE(Inversion!U34:AD34)</f>
        <v>1627.9031602999999</v>
      </c>
      <c r="M38" s="43">
        <f>AVERAGE(Inversion!AE34:AN34)</f>
        <v>1632.7635839999998</v>
      </c>
      <c r="N38" s="43"/>
      <c r="O38" s="43"/>
      <c r="P38" s="43"/>
      <c r="Q38" s="45"/>
      <c r="R38" s="45"/>
      <c r="S38" s="42" t="s">
        <v>442</v>
      </c>
      <c r="T38" s="43">
        <f t="shared" si="23"/>
        <v>19.70428046923098</v>
      </c>
      <c r="U38" s="43">
        <f t="shared" si="24"/>
        <v>-216.89968529999987</v>
      </c>
      <c r="V38" s="43">
        <f t="shared" si="25"/>
        <v>-756.19189890000007</v>
      </c>
      <c r="W38" s="45"/>
      <c r="X38" s="45"/>
      <c r="Y38" s="45"/>
      <c r="Z38" s="45"/>
      <c r="AA38" s="42" t="s">
        <v>442</v>
      </c>
      <c r="AB38" s="48">
        <f t="shared" si="26"/>
        <v>1.5634091140052986E-2</v>
      </c>
      <c r="AC38" s="48">
        <f t="shared" si="27"/>
        <v>-0.11757336878427016</v>
      </c>
      <c r="AD38" s="48">
        <f t="shared" si="28"/>
        <v>-0.31653662209814137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9320.70287483846</v>
      </c>
      <c r="C39" s="43">
        <f>AVERAGE(Inversion!U11:AD11)</f>
        <v>49873.672640999997</v>
      </c>
      <c r="D39" s="43">
        <f>AVERAGE(Inversion!AE11:AN11)</f>
        <v>104139.165878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17165.625926830769</v>
      </c>
      <c r="L39" s="43">
        <f>AVERAGE(Inversion!U35:AD35)</f>
        <v>64637.565122000015</v>
      </c>
      <c r="M39" s="43">
        <f>AVERAGE(Inversion!AE35:AN35)</f>
        <v>86875.298107999974</v>
      </c>
      <c r="N39" s="43"/>
      <c r="O39" s="43"/>
      <c r="P39" s="43"/>
      <c r="Q39" s="45"/>
      <c r="R39" s="45"/>
      <c r="S39" s="42" t="s">
        <v>125</v>
      </c>
      <c r="T39" s="43">
        <f t="shared" si="23"/>
        <v>7844.9230519923094</v>
      </c>
      <c r="U39" s="43">
        <f t="shared" si="24"/>
        <v>14763.892481000017</v>
      </c>
      <c r="V39" s="43">
        <f t="shared" si="25"/>
        <v>-17263.867770000026</v>
      </c>
      <c r="W39" s="45"/>
      <c r="X39" s="45"/>
      <c r="Y39" s="45"/>
      <c r="Z39" s="45"/>
      <c r="AA39" s="42" t="s">
        <v>125</v>
      </c>
      <c r="AB39" s="48">
        <f t="shared" si="26"/>
        <v>0.84166646628871034</v>
      </c>
      <c r="AC39" s="48">
        <f t="shared" si="27"/>
        <v>0.29602577270122588</v>
      </c>
      <c r="AD39" s="48">
        <f t="shared" si="28"/>
        <v>-0.16577689694792452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1932.7802766153845</v>
      </c>
      <c r="C40" s="43">
        <f>AVERAGE(Inversion!U12:AD12)</f>
        <v>2793.7344227000003</v>
      </c>
      <c r="D40" s="43">
        <f>AVERAGE(Inversion!AE12:AN12)</f>
        <v>368.25910967990006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2163.3571404615382</v>
      </c>
      <c r="L40" s="43">
        <f>AVERAGE(Inversion!U36:AD36)</f>
        <v>3936.0911714999993</v>
      </c>
      <c r="M40" s="43">
        <f>AVERAGE(Inversion!AE36:AN36)</f>
        <v>3587.6531569999997</v>
      </c>
      <c r="N40" s="43"/>
      <c r="O40" s="43"/>
      <c r="P40" s="43"/>
      <c r="Q40" s="45"/>
      <c r="R40" s="45"/>
      <c r="S40" s="42" t="s">
        <v>443</v>
      </c>
      <c r="T40" s="43">
        <f t="shared" si="23"/>
        <v>230.57686384615363</v>
      </c>
      <c r="U40" s="43">
        <f t="shared" si="24"/>
        <v>1142.356748799999</v>
      </c>
      <c r="V40" s="43">
        <f t="shared" si="25"/>
        <v>3219.3940473200996</v>
      </c>
      <c r="W40" s="45"/>
      <c r="X40" s="45"/>
      <c r="Y40" s="45"/>
      <c r="Z40" s="45"/>
      <c r="AA40" s="42" t="s">
        <v>443</v>
      </c>
      <c r="AB40" s="48">
        <f t="shared" si="26"/>
        <v>0.11929802194066852</v>
      </c>
      <c r="AC40" s="48">
        <f t="shared" si="27"/>
        <v>0.40889955019273816</v>
      </c>
      <c r="AD40" s="48">
        <f t="shared" si="28"/>
        <v>8.7421979869512985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853.76446370769236</v>
      </c>
      <c r="C41" s="43">
        <f>AVERAGE(Inversion!U13:AD13)</f>
        <v>536.16937587999996</v>
      </c>
      <c r="D41" s="43">
        <f>AVERAGE(Inversion!AE13:AN13)</f>
        <v>116.35382001399998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939.13272983076922</v>
      </c>
      <c r="L41" s="43">
        <f>AVERAGE(Inversion!U37:AD37)</f>
        <v>631.04998593999994</v>
      </c>
      <c r="M41" s="43">
        <f>AVERAGE(Inversion!AE37:AN37)</f>
        <v>851.86510840999995</v>
      </c>
      <c r="N41" s="43"/>
      <c r="O41" s="43"/>
      <c r="P41" s="43"/>
      <c r="Q41" s="45"/>
      <c r="R41" s="45"/>
      <c r="S41" s="42" t="s">
        <v>444</v>
      </c>
      <c r="T41" s="43">
        <f t="shared" si="23"/>
        <v>85.368266123076864</v>
      </c>
      <c r="U41" s="43">
        <f t="shared" si="24"/>
        <v>94.880610059999981</v>
      </c>
      <c r="V41" s="43">
        <f t="shared" si="25"/>
        <v>735.51128839599994</v>
      </c>
      <c r="W41" s="45"/>
      <c r="X41" s="45"/>
      <c r="Y41" s="45"/>
      <c r="Z41" s="45"/>
      <c r="AA41" s="42" t="s">
        <v>444</v>
      </c>
      <c r="AB41" s="48">
        <f t="shared" si="26"/>
        <v>9.9990418613048249E-2</v>
      </c>
      <c r="AC41" s="48">
        <f t="shared" si="27"/>
        <v>0.17696014417883354</v>
      </c>
      <c r="AD41" s="48">
        <f t="shared" si="28"/>
        <v>6.321333397627181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2103.7468574692311</v>
      </c>
      <c r="C42" s="43">
        <f>AVERAGE(Inversion!U14:AD14)</f>
        <v>1988.6296011000002</v>
      </c>
      <c r="D42" s="43">
        <f>AVERAGE(Inversion!AE14:AN14)</f>
        <v>896.89478245000009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2117.3196576076925</v>
      </c>
      <c r="L42" s="43">
        <f>AVERAGE(Inversion!U38:AD38)</f>
        <v>1795.6637036200002</v>
      </c>
      <c r="M42" s="43">
        <f>AVERAGE(Inversion!AE38:AN38)</f>
        <v>646.98484252999992</v>
      </c>
      <c r="N42" s="43"/>
      <c r="O42" s="43"/>
      <c r="P42" s="43"/>
      <c r="Q42" s="45"/>
      <c r="R42" s="45"/>
      <c r="S42" s="42" t="s">
        <v>445</v>
      </c>
      <c r="T42" s="43">
        <f t="shared" si="23"/>
        <v>13.572800138461389</v>
      </c>
      <c r="U42" s="43">
        <f t="shared" si="24"/>
        <v>-192.96589747999997</v>
      </c>
      <c r="V42" s="43">
        <f t="shared" si="25"/>
        <v>-249.90993992000017</v>
      </c>
      <c r="W42" s="45"/>
      <c r="X42" s="45"/>
      <c r="Y42" s="45"/>
      <c r="Z42" s="45"/>
      <c r="AA42" s="42" t="s">
        <v>445</v>
      </c>
      <c r="AB42" s="48">
        <f t="shared" si="26"/>
        <v>6.4517268749668677E-3</v>
      </c>
      <c r="AC42" s="48">
        <f t="shared" si="27"/>
        <v>-9.7034609850553344E-2</v>
      </c>
      <c r="AD42" s="48">
        <f t="shared" si="28"/>
        <v>-0.27863908321256414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2249.6441500769233</v>
      </c>
      <c r="C43" s="43">
        <f>AVERAGE(Inversion!U15:AD15)</f>
        <v>1849.3350127000001</v>
      </c>
      <c r="D43" s="43">
        <f>AVERAGE(Inversion!AE15:AN15)</f>
        <v>1968.4818819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2314.640947923077</v>
      </c>
      <c r="L43" s="43">
        <f>AVERAGE(Inversion!U39:AD39)</f>
        <v>1744.1589023000001</v>
      </c>
      <c r="M43" s="43">
        <f>AVERAGE(Inversion!AE39:AN39)</f>
        <v>6899.9919909999999</v>
      </c>
      <c r="N43" s="43"/>
      <c r="O43" s="43"/>
      <c r="P43" s="43"/>
      <c r="Q43" s="45"/>
      <c r="R43" s="45"/>
      <c r="S43" s="42" t="s">
        <v>446</v>
      </c>
      <c r="T43" s="43">
        <f t="shared" si="23"/>
        <v>64.99679784615364</v>
      </c>
      <c r="U43" s="43">
        <f t="shared" si="24"/>
        <v>-105.17611039999997</v>
      </c>
      <c r="V43" s="43">
        <f t="shared" si="25"/>
        <v>4931.5101090999997</v>
      </c>
      <c r="W43" s="45"/>
      <c r="X43" s="45"/>
      <c r="Y43" s="45"/>
      <c r="Z43" s="45"/>
      <c r="AA43" s="42" t="s">
        <v>446</v>
      </c>
      <c r="AB43" s="48">
        <f t="shared" si="26"/>
        <v>2.8892035144283179E-2</v>
      </c>
      <c r="AC43" s="48">
        <f t="shared" si="27"/>
        <v>-5.6872394497330392E-2</v>
      </c>
      <c r="AD43" s="48">
        <f t="shared" si="28"/>
        <v>2.505235204064999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2410.2130593846159</v>
      </c>
      <c r="C44" s="43">
        <f>AVERAGE(Inversion!U16:AD16)</f>
        <v>1483.4100425000001</v>
      </c>
      <c r="D44" s="43">
        <f>AVERAGE(Inversion!AE16:AN16)</f>
        <v>308.98780831100004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488.92083233692307</v>
      </c>
      <c r="L44" s="43">
        <f>AVERAGE(Inversion!U40:AD40)</f>
        <v>3.5535966877099994</v>
      </c>
      <c r="M44" s="43">
        <f>AVERAGE(Inversion!AE40:AN40)</f>
        <v>7.1542914080000006E-2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-1921.2922270476929</v>
      </c>
      <c r="U44" s="43">
        <f t="shared" si="24"/>
        <v>-1479.8564458122901</v>
      </c>
      <c r="V44" s="43">
        <f t="shared" si="25"/>
        <v>-308.91626539692004</v>
      </c>
      <c r="W44" s="45"/>
      <c r="X44" s="45"/>
      <c r="Y44" s="45"/>
      <c r="Z44" s="45"/>
      <c r="AA44" s="42" t="s">
        <v>449</v>
      </c>
      <c r="AB44" s="48">
        <f t="shared" si="26"/>
        <v>-0.79714621890657411</v>
      </c>
      <c r="AC44" s="48">
        <f t="shared" si="27"/>
        <v>-0.99760444072380616</v>
      </c>
      <c r="AD44" s="48">
        <f t="shared" si="28"/>
        <v>-0.99976846039825629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28470.171109230763</v>
      </c>
      <c r="C45" s="43">
        <f>AVERAGE(Inversion!U17:AD17)</f>
        <v>47340.120315</v>
      </c>
      <c r="D45" s="43">
        <f>AVERAGE(Inversion!AE17:AN17)</f>
        <v>56769.057368999987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25927.559869999997</v>
      </c>
      <c r="L45" s="43">
        <f>AVERAGE(Inversion!U41:AD41)</f>
        <v>27015.392881999996</v>
      </c>
      <c r="M45" s="43">
        <f>AVERAGE(Inversion!AE41:AN41)</f>
        <v>13018.856349</v>
      </c>
      <c r="N45" s="43"/>
      <c r="O45" s="43"/>
      <c r="P45" s="43"/>
      <c r="Q45" s="45"/>
      <c r="R45" s="45"/>
      <c r="S45" s="42" t="s">
        <v>450</v>
      </c>
      <c r="T45" s="43">
        <f t="shared" si="23"/>
        <v>-2542.6112392307659</v>
      </c>
      <c r="U45" s="43">
        <f t="shared" si="24"/>
        <v>-20324.727433000004</v>
      </c>
      <c r="V45" s="43">
        <f t="shared" si="25"/>
        <v>-43750.201019999986</v>
      </c>
      <c r="W45" s="45"/>
      <c r="X45" s="45"/>
      <c r="Y45" s="45"/>
      <c r="Z45" s="45"/>
      <c r="AA45" s="42" t="s">
        <v>450</v>
      </c>
      <c r="AB45" s="48">
        <f t="shared" si="26"/>
        <v>-8.9307901574444237E-2</v>
      </c>
      <c r="AC45" s="48">
        <f t="shared" si="27"/>
        <v>-0.42933408909313631</v>
      </c>
      <c r="AD45" s="48">
        <f t="shared" si="28"/>
        <v>-0.77066985163454138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133.48292664053847</v>
      </c>
      <c r="C46" s="43">
        <f>AVERAGE(Inversion!U18:AD18)</f>
        <v>3.5061180445000004</v>
      </c>
      <c r="D46" s="43">
        <f>AVERAGE(Inversion!AE18:AN18)</f>
        <v>4.1841390821999997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138.7017034796923</v>
      </c>
      <c r="L46" s="43">
        <f>AVERAGE(Inversion!U42:AD42)</f>
        <v>3.3232909122000001</v>
      </c>
      <c r="M46" s="43">
        <f>AVERAGE(Inversion!AE42:AN42)</f>
        <v>3.7035293633999999</v>
      </c>
      <c r="N46" s="43"/>
      <c r="O46" s="43"/>
      <c r="P46" s="43"/>
      <c r="Q46" s="45"/>
      <c r="R46" s="45"/>
      <c r="S46" s="42" t="s">
        <v>447</v>
      </c>
      <c r="T46" s="43">
        <f t="shared" si="23"/>
        <v>5.2187768391538327</v>
      </c>
      <c r="U46" s="43">
        <f t="shared" si="24"/>
        <v>-0.18282713230000036</v>
      </c>
      <c r="V46" s="43">
        <f t="shared" si="25"/>
        <v>-0.48060971879999981</v>
      </c>
      <c r="W46" s="45"/>
      <c r="X46" s="45"/>
      <c r="Y46" s="45"/>
      <c r="Z46" s="45"/>
      <c r="AA46" s="42" t="s">
        <v>447</v>
      </c>
      <c r="AB46" s="48">
        <f t="shared" si="26"/>
        <v>3.9096961465399094E-2</v>
      </c>
      <c r="AC46" s="48">
        <f t="shared" si="27"/>
        <v>-5.2145173088738117E-2</v>
      </c>
      <c r="AD46" s="48">
        <f t="shared" si="28"/>
        <v>-0.11486466136954931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400.27091558430772</v>
      </c>
      <c r="C47" s="43">
        <f>AVERAGE(Inversion!U19:AD19)</f>
        <v>0.34498671140999998</v>
      </c>
      <c r="D47" s="43">
        <f>AVERAGE(Inversion!AE19:AN19)</f>
        <v>2.9562673049E-2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413.82148878284619</v>
      </c>
      <c r="L47" s="43">
        <f>AVERAGE(Inversion!U43:AD43)</f>
        <v>0.34145944163999997</v>
      </c>
      <c r="M47" s="43">
        <f>AVERAGE(Inversion!AE43:AN43)</f>
        <v>2.7791747452999997E-2</v>
      </c>
      <c r="N47" s="43"/>
      <c r="O47" s="43"/>
      <c r="P47" s="43"/>
      <c r="Q47" s="45"/>
      <c r="R47" s="45"/>
      <c r="S47" s="42" t="s">
        <v>448</v>
      </c>
      <c r="T47" s="43">
        <f t="shared" si="23"/>
        <v>13.550573198538473</v>
      </c>
      <c r="U47" s="43">
        <f t="shared" si="24"/>
        <v>-3.5272697700000077E-3</v>
      </c>
      <c r="V47" s="43">
        <f t="shared" si="25"/>
        <v>-1.7709255960000024E-3</v>
      </c>
      <c r="W47" s="45"/>
      <c r="X47" s="45"/>
      <c r="Y47" s="45"/>
      <c r="Z47" s="45"/>
      <c r="AA47" s="42" t="s">
        <v>448</v>
      </c>
      <c r="AB47" s="48">
        <f t="shared" si="26"/>
        <v>3.3853504391538447E-2</v>
      </c>
      <c r="AC47" s="48">
        <f t="shared" si="27"/>
        <v>-1.022436416632877E-2</v>
      </c>
      <c r="AD47" s="48">
        <f t="shared" si="28"/>
        <v>-5.9904109248331561E-2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4750169.4989792211</v>
      </c>
      <c r="C48" s="43">
        <f>AVERAGE(Inversion!U20:AD20)</f>
        <v>6590026.8010627022</v>
      </c>
      <c r="D48" s="43">
        <f>AVERAGE(Inversion!AE20:AN20)</f>
        <v>8647729.4739891849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4758358.3539923802</v>
      </c>
      <c r="L48" s="43">
        <f>AVERAGE(Inversion!U44:AD44)</f>
        <v>6648214.5147919394</v>
      </c>
      <c r="M48" s="43">
        <f>AVERAGE(Inversion!AE44:AN44)</f>
        <v>8707622.060649544</v>
      </c>
      <c r="N48" s="43"/>
      <c r="O48" s="43"/>
      <c r="P48" s="43"/>
      <c r="Q48" s="45"/>
      <c r="R48" s="45"/>
      <c r="S48" s="44" t="s">
        <v>240</v>
      </c>
      <c r="T48" s="43">
        <f t="shared" si="23"/>
        <v>8188.8550131591037</v>
      </c>
      <c r="U48" s="43">
        <f t="shared" si="24"/>
        <v>58187.713729237206</v>
      </c>
      <c r="V48" s="43">
        <f t="shared" si="25"/>
        <v>59892.586660359055</v>
      </c>
      <c r="W48" s="45"/>
      <c r="X48" s="45"/>
      <c r="Y48" s="45"/>
      <c r="Z48" s="45"/>
      <c r="AA48" s="44" t="s">
        <v>240</v>
      </c>
      <c r="AB48" s="48">
        <f t="shared" si="26"/>
        <v>1.7239079605304575E-3</v>
      </c>
      <c r="AC48" s="48">
        <f t="shared" si="27"/>
        <v>8.8296626835955294E-3</v>
      </c>
      <c r="AD48" s="48">
        <f t="shared" si="28"/>
        <v>6.9258164053935811E-3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44940.118273930777</v>
      </c>
      <c r="C49" s="43">
        <f>AVERAGE(Inversion!U21:AD21)</f>
        <v>137178.40165327999</v>
      </c>
      <c r="D49" s="43">
        <f>AVERAGE(Inversion!AE21:AN21)</f>
        <v>221444.41122204391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62928.013406423081</v>
      </c>
      <c r="L49" s="43">
        <f>AVERAGE(Inversion!U45:AD45)</f>
        <v>232084.63536636002</v>
      </c>
      <c r="M49" s="43">
        <f>AVERAGE(Inversion!AE45:AN45)</f>
        <v>350900.22267293994</v>
      </c>
      <c r="N49" s="43"/>
      <c r="O49" s="43"/>
      <c r="P49" s="43"/>
      <c r="Q49" s="45"/>
      <c r="R49" s="45"/>
      <c r="S49" s="44" t="s">
        <v>453</v>
      </c>
      <c r="T49" s="43">
        <f t="shared" si="23"/>
        <v>17987.895132492304</v>
      </c>
      <c r="U49" s="43">
        <f t="shared" si="24"/>
        <v>94906.23371308003</v>
      </c>
      <c r="V49" s="43">
        <f t="shared" si="25"/>
        <v>129455.81145089603</v>
      </c>
      <c r="W49" s="45"/>
      <c r="X49" s="45"/>
      <c r="Y49" s="45"/>
      <c r="Z49" s="45"/>
      <c r="AA49" s="44" t="s">
        <v>453</v>
      </c>
      <c r="AB49" s="48">
        <f t="shared" si="26"/>
        <v>0.40026363577522805</v>
      </c>
      <c r="AC49" s="48">
        <f t="shared" si="27"/>
        <v>0.69184530924158638</v>
      </c>
      <c r="AD49" s="48">
        <f t="shared" si="28"/>
        <v>0.58459732958033306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2249.6441500769233</v>
      </c>
      <c r="C50" s="43">
        <f>AVERAGE(Inversion!U22:AD22)</f>
        <v>1849.3350127000001</v>
      </c>
      <c r="D50" s="43">
        <f>AVERAGE(Inversion!AE22:AN22)</f>
        <v>1968.4818819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2314.640947923077</v>
      </c>
      <c r="L50" s="43">
        <f>AVERAGE(Inversion!U46:AD46)</f>
        <v>1744.1589023000001</v>
      </c>
      <c r="M50" s="43">
        <f>AVERAGE(Inversion!AE46:AN46)</f>
        <v>6899.9919909999999</v>
      </c>
      <c r="N50" s="43"/>
      <c r="O50" s="43"/>
      <c r="P50" s="43"/>
      <c r="Q50" s="45"/>
      <c r="R50" s="45"/>
      <c r="S50" s="44" t="s">
        <v>446</v>
      </c>
      <c r="T50" s="43">
        <f t="shared" si="23"/>
        <v>64.99679784615364</v>
      </c>
      <c r="U50" s="43">
        <f t="shared" si="24"/>
        <v>-105.17611039999997</v>
      </c>
      <c r="V50" s="43">
        <f t="shared" si="25"/>
        <v>4931.5101090999997</v>
      </c>
      <c r="W50" s="45"/>
      <c r="X50" s="45"/>
      <c r="Y50" s="45"/>
      <c r="Z50" s="45"/>
      <c r="AA50" s="44" t="s">
        <v>446</v>
      </c>
      <c r="AB50" s="48">
        <f t="shared" si="26"/>
        <v>2.8892035144283179E-2</v>
      </c>
      <c r="AC50" s="48">
        <f t="shared" si="27"/>
        <v>-5.6872394497330392E-2</v>
      </c>
      <c r="AD50" s="48">
        <f t="shared" si="28"/>
        <v>2.505235204064999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31414.138010840223</v>
      </c>
      <c r="C51" s="43">
        <f>AVERAGE(Inversion!U23:AD23)</f>
        <v>48827.381462255915</v>
      </c>
      <c r="D51" s="43">
        <f>AVERAGE(Inversion!AE23:AN23)</f>
        <v>57082.258879066234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26969.003894599464</v>
      </c>
      <c r="L51" s="43">
        <f>AVERAGE(Inversion!U47:AD47)</f>
        <v>27022.611229041551</v>
      </c>
      <c r="M51" s="43">
        <f>AVERAGE(Inversion!AE47:AN47)</f>
        <v>13022.659213024932</v>
      </c>
      <c r="N51" s="45"/>
      <c r="O51" s="45"/>
      <c r="P51" s="45"/>
      <c r="Q51" s="45"/>
      <c r="R51" s="45"/>
      <c r="S51" s="44" t="s">
        <v>241</v>
      </c>
      <c r="T51" s="43">
        <f t="shared" si="23"/>
        <v>-4445.1341162407589</v>
      </c>
      <c r="U51" s="43">
        <f t="shared" si="24"/>
        <v>-21804.770233214364</v>
      </c>
      <c r="V51" s="43">
        <f t="shared" si="25"/>
        <v>-44059.5996660413</v>
      </c>
      <c r="W51" s="45"/>
      <c r="X51" s="45"/>
      <c r="Y51" s="45"/>
      <c r="Z51" s="45"/>
      <c r="AA51" s="44" t="s">
        <v>241</v>
      </c>
      <c r="AB51" s="48">
        <f t="shared" si="26"/>
        <v>-0.14150106919078465</v>
      </c>
      <c r="AC51" s="48">
        <f t="shared" si="27"/>
        <v>-0.44656849456630565</v>
      </c>
      <c r="AD51" s="48">
        <f t="shared" si="28"/>
        <v>-0.77186152985615764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B3" sqref="B3:K16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108" t="s">
        <v>474</v>
      </c>
    </row>
    <row r="2" spans="1:11" x14ac:dyDescent="0.25">
      <c r="B2" s="1" t="s">
        <v>471</v>
      </c>
      <c r="C2" s="1" t="s">
        <v>470</v>
      </c>
      <c r="D2" s="1" t="s">
        <v>471</v>
      </c>
      <c r="E2" s="1" t="s">
        <v>470</v>
      </c>
      <c r="F2" s="1" t="s">
        <v>471</v>
      </c>
      <c r="G2" s="1" t="s">
        <v>470</v>
      </c>
      <c r="H2" s="1" t="s">
        <v>471</v>
      </c>
      <c r="I2" s="1" t="s">
        <v>470</v>
      </c>
      <c r="J2" s="1" t="s">
        <v>471</v>
      </c>
      <c r="K2" s="1" t="s">
        <v>470</v>
      </c>
    </row>
    <row r="3" spans="1:11" x14ac:dyDescent="0.25">
      <c r="A3" s="106"/>
      <c r="B3" s="111">
        <v>2014</v>
      </c>
      <c r="C3" s="112"/>
      <c r="D3" s="117">
        <v>2025</v>
      </c>
      <c r="E3" s="118"/>
      <c r="F3" s="117">
        <v>2030</v>
      </c>
      <c r="G3" s="118"/>
      <c r="H3" s="117">
        <v>2040</v>
      </c>
      <c r="I3" s="118"/>
      <c r="J3" s="117">
        <v>2050</v>
      </c>
      <c r="K3" s="118"/>
    </row>
    <row r="4" spans="1:11" ht="12.75" customHeight="1" x14ac:dyDescent="0.25">
      <c r="A4" s="107" t="s">
        <v>122</v>
      </c>
      <c r="B4" s="113">
        <f>'[1]Main - Capital trajectory'!C96</f>
        <v>10189.077111289465</v>
      </c>
      <c r="C4" s="114">
        <f>'DATA 2'!D89</f>
        <v>11092.052739999999</v>
      </c>
      <c r="D4" s="119">
        <f>'[1]Main - Capital trajectory'!N96</f>
        <v>13774.074344116949</v>
      </c>
      <c r="E4" s="120">
        <f>'Inversiones por sectores'!E10</f>
        <v>12784.83461</v>
      </c>
      <c r="F4" s="119">
        <f>'[1]Main - Capital trajectory'!S96</f>
        <v>20896.520345735102</v>
      </c>
      <c r="G4" s="120">
        <f>'Inversiones por sectores'!F10</f>
        <v>13183.56855</v>
      </c>
      <c r="H4" s="119">
        <f>'[1]Main - Capital trajectory'!AC96</f>
        <v>21902.730995219823</v>
      </c>
      <c r="I4" s="120">
        <f>'Inversiones por sectores'!G10</f>
        <v>15053.618210000001</v>
      </c>
      <c r="J4" s="119">
        <f>'[1]Main - Capital trajectory'!AM96</f>
        <v>32210.921248774015</v>
      </c>
      <c r="K4" s="120">
        <f>'Inversiones por sectores'!H10</f>
        <v>22107.736150000001</v>
      </c>
    </row>
    <row r="5" spans="1:11" ht="12.75" customHeight="1" x14ac:dyDescent="0.25">
      <c r="A5" s="107" t="s">
        <v>166</v>
      </c>
      <c r="B5" s="113">
        <f>'[1]Main - Capital trajectory'!C97</f>
        <v>2040.3642928502904</v>
      </c>
      <c r="C5" s="114">
        <f>'DATA 2'!D90</f>
        <v>1004.121637</v>
      </c>
      <c r="D5" s="119">
        <f>'[1]Main - Capital trajectory'!N97</f>
        <v>20940.472167261898</v>
      </c>
      <c r="E5" s="120">
        <f>'Inversiones por sectores'!E11</f>
        <v>16516.87299</v>
      </c>
      <c r="F5" s="119">
        <f>'[1]Main - Capital trajectory'!S97</f>
        <v>48439.498974079273</v>
      </c>
      <c r="G5" s="120">
        <f>'Inversiones por sectores'!F11</f>
        <v>39668.492660000004</v>
      </c>
      <c r="H5" s="119">
        <f>'[1]Main - Capital trajectory'!AC97</f>
        <v>85199.912016860166</v>
      </c>
      <c r="I5" s="120">
        <f>'Inversiones por sectores'!G11</f>
        <v>92602.840360000002</v>
      </c>
      <c r="J5" s="119">
        <f>'[1]Main - Capital trajectory'!AM97</f>
        <v>90594.249095126725</v>
      </c>
      <c r="K5" s="120">
        <f>'Inversiones por sectores'!H11</f>
        <v>89743.272979999994</v>
      </c>
    </row>
    <row r="6" spans="1:11" ht="12.75" customHeight="1" x14ac:dyDescent="0.25">
      <c r="A6" s="107" t="s">
        <v>167</v>
      </c>
      <c r="B6" s="113">
        <f>'[1]Main - Capital trajectory'!C98</f>
        <v>814.7413307691088</v>
      </c>
      <c r="C6" s="114">
        <f>'DATA 2'!D91</f>
        <v>642.06221670000002</v>
      </c>
      <c r="D6" s="119">
        <f>'[1]Main - Capital trajectory'!N98</f>
        <v>4115.9383293566925</v>
      </c>
      <c r="E6" s="120">
        <f>'Inversiones por sectores'!E12</f>
        <v>1480.4479449999999</v>
      </c>
      <c r="F6" s="119">
        <f>'[1]Main - Capital trajectory'!S98</f>
        <v>2334.794906230848</v>
      </c>
      <c r="G6" s="120">
        <f>'Inversiones por sectores'!F12</f>
        <v>1628.667293</v>
      </c>
      <c r="H6" s="119">
        <f>'[1]Main - Capital trajectory'!AC98</f>
        <v>3492.033459329753</v>
      </c>
      <c r="I6" s="120">
        <f>'Inversiones por sectores'!G12</f>
        <v>2037.538178</v>
      </c>
      <c r="J6" s="119">
        <f>'[1]Main - Capital trajectory'!AM98</f>
        <v>4836.060048243603</v>
      </c>
      <c r="K6" s="120">
        <f>'Inversiones por sectores'!H12</f>
        <v>2596.1040360000002</v>
      </c>
    </row>
    <row r="7" spans="1:11" ht="12.75" customHeight="1" x14ac:dyDescent="0.25">
      <c r="A7" s="107" t="s">
        <v>168</v>
      </c>
      <c r="B7" s="113">
        <f>'[1]Main - Capital trajectory'!C99</f>
        <v>1405.179232978458</v>
      </c>
      <c r="C7" s="114">
        <f>'DATA 2'!D92</f>
        <v>9.2786018329999997</v>
      </c>
      <c r="D7" s="119">
        <f>'[1]Main - Capital trajectory'!N99</f>
        <v>19302.643761081323</v>
      </c>
      <c r="E7" s="120">
        <f>'Inversiones por sectores'!E13</f>
        <v>17558.030449999998</v>
      </c>
      <c r="F7" s="119">
        <f>'[1]Main - Capital trajectory'!S99</f>
        <v>17686.933719671288</v>
      </c>
      <c r="G7" s="120">
        <f>'Inversiones por sectores'!F13</f>
        <v>15543.252490000001</v>
      </c>
      <c r="H7" s="119">
        <f>'[1]Main - Capital trajectory'!AC99</f>
        <v>108832.30459387641</v>
      </c>
      <c r="I7" s="120">
        <f>'Inversiones por sectores'!G13</f>
        <v>100645.51979999999</v>
      </c>
      <c r="J7" s="119">
        <f>'[1]Main - Capital trajectory'!AM99</f>
        <v>96433.151328563312</v>
      </c>
      <c r="K7" s="120">
        <f>'Inversiones por sectores'!H13</f>
        <v>98136.002479999996</v>
      </c>
    </row>
    <row r="8" spans="1:11" ht="12.75" customHeight="1" x14ac:dyDescent="0.25">
      <c r="A8" s="107" t="s">
        <v>126</v>
      </c>
      <c r="B8" s="113">
        <f>'[1]Main - Capital trajectory'!C100</f>
        <v>648.7235100742073</v>
      </c>
      <c r="C8" s="114">
        <f>'DATA 2'!D93</f>
        <v>354.70703739999999</v>
      </c>
      <c r="D8" s="119">
        <f>'[1]Main - Capital trajectory'!N100</f>
        <v>6344.0447024477053</v>
      </c>
      <c r="E8" s="120">
        <f>'Inversiones por sectores'!E14</f>
        <v>2225.1146389999999</v>
      </c>
      <c r="F8" s="119">
        <f>'[1]Main - Capital trajectory'!S100</f>
        <v>2694.110346778215</v>
      </c>
      <c r="G8" s="120">
        <f>'Inversiones por sectores'!F14</f>
        <v>2508.491575</v>
      </c>
      <c r="H8" s="119">
        <f>'[1]Main - Capital trajectory'!AC100</f>
        <v>4731.9067431094345</v>
      </c>
      <c r="I8" s="120">
        <f>'Inversiones por sectores'!G14</f>
        <v>2996.9517500000002</v>
      </c>
      <c r="J8" s="119">
        <f>'[1]Main - Capital trajectory'!AM100</f>
        <v>-20042.719274630032</v>
      </c>
      <c r="K8" s="120">
        <f>'Inversiones por sectores'!H14</f>
        <v>1.083705132</v>
      </c>
    </row>
    <row r="9" spans="1:11" ht="12.75" customHeight="1" x14ac:dyDescent="0.25">
      <c r="A9" s="107" t="s">
        <v>127</v>
      </c>
      <c r="B9" s="113">
        <f>'[1]Main - Capital trajectory'!C101</f>
        <v>493.62032444974244</v>
      </c>
      <c r="C9" s="114">
        <f>'DATA 2'!D94</f>
        <v>549.57530499999996</v>
      </c>
      <c r="D9" s="119">
        <f>'[1]Main - Capital trajectory'!N101</f>
        <v>736.06374663342501</v>
      </c>
      <c r="E9" s="120">
        <f>'Inversiones por sectores'!E15</f>
        <v>892.91793959999995</v>
      </c>
      <c r="F9" s="119">
        <f>'[1]Main - Capital trajectory'!S101</f>
        <v>-1091.7770366230416</v>
      </c>
      <c r="G9" s="120">
        <f>'Inversiones por sectores'!F15</f>
        <v>845.34160180000003</v>
      </c>
      <c r="H9" s="119">
        <f>'[1]Main - Capital trajectory'!AC101</f>
        <v>-1232.0571234255149</v>
      </c>
      <c r="I9" s="120">
        <f>'Inversiones por sectores'!G15</f>
        <v>319.59816169999999</v>
      </c>
      <c r="J9" s="119">
        <f>'[1]Main - Capital trajectory'!AM101</f>
        <v>-1181.0827380392293</v>
      </c>
      <c r="K9" s="120">
        <f>'Inversiones por sectores'!H15</f>
        <v>26.914270779999999</v>
      </c>
    </row>
    <row r="10" spans="1:11" ht="12.75" customHeight="1" x14ac:dyDescent="0.25">
      <c r="A10" s="107" t="s">
        <v>169</v>
      </c>
      <c r="B10" s="113">
        <f>'[1]Main - Capital trajectory'!C102</f>
        <v>78.005630830326211</v>
      </c>
      <c r="C10" s="114">
        <f>'DATA 2'!D95</f>
        <v>0.81272896419999996</v>
      </c>
      <c r="D10" s="119">
        <f>'[1]Main - Capital trajectory'!N102</f>
        <v>1245.9900862514453</v>
      </c>
      <c r="E10" s="120">
        <f>'Inversiones por sectores'!E16</f>
        <v>2690.965565</v>
      </c>
      <c r="F10" s="119">
        <f>'[1]Main - Capital trajectory'!S102</f>
        <v>550.33131309882958</v>
      </c>
      <c r="G10" s="120">
        <f>'Inversiones por sectores'!F16</f>
        <v>2966.0674199999999</v>
      </c>
      <c r="H10" s="119">
        <f>'[1]Main - Capital trajectory'!AC102</f>
        <v>-816.76819902244688</v>
      </c>
      <c r="I10" s="120">
        <f>'Inversiones por sectores'!G16</f>
        <v>1236.7953190000001</v>
      </c>
      <c r="J10" s="119">
        <f>'[1]Main - Capital trajectory'!AM102</f>
        <v>29.277483244289609</v>
      </c>
      <c r="K10" s="120">
        <f>'Inversiones por sectores'!H16</f>
        <v>651.24305879999997</v>
      </c>
    </row>
    <row r="11" spans="1:11" ht="12.75" customHeight="1" x14ac:dyDescent="0.25">
      <c r="A11" s="107" t="s">
        <v>170</v>
      </c>
      <c r="B11" s="113">
        <f>'[1]Main - Capital trajectory'!C103</f>
        <v>2447.9623107119269</v>
      </c>
      <c r="C11" s="114">
        <f>'DATA 2'!D96</f>
        <v>2590.1827109999999</v>
      </c>
      <c r="D11" s="119">
        <f>'[1]Main - Capital trajectory'!N103</f>
        <v>3099.1669724876429</v>
      </c>
      <c r="E11" s="120">
        <f>'Inversiones por sectores'!E17</f>
        <v>2205.0041310000001</v>
      </c>
      <c r="F11" s="119">
        <f>'[1]Main - Capital trajectory'!S103</f>
        <v>2679.2827331037151</v>
      </c>
      <c r="G11" s="120">
        <f>'Inversiones por sectores'!F17</f>
        <v>1925.21533</v>
      </c>
      <c r="H11" s="119">
        <f>'[1]Main - Capital trajectory'!AC103</f>
        <v>4261.9556552387212</v>
      </c>
      <c r="I11" s="120">
        <f>'Inversiones por sectores'!G17</f>
        <v>1828.2609110000001</v>
      </c>
      <c r="J11" s="119">
        <f>'[1]Main - Capital trajectory'!AM103</f>
        <v>6267.7808537493611</v>
      </c>
      <c r="K11" s="120">
        <f>'Inversiones por sectores'!H17</f>
        <v>2042.9338379999999</v>
      </c>
    </row>
    <row r="12" spans="1:11" ht="12.75" customHeight="1" x14ac:dyDescent="0.25">
      <c r="A12" s="107" t="s">
        <v>162</v>
      </c>
      <c r="B12" s="113">
        <f>'[1]Main - Capital trajectory'!C104</f>
        <v>2668.0454066812522</v>
      </c>
      <c r="C12" s="114">
        <f>'DATA 2'!D97</f>
        <v>2829.9157500000001</v>
      </c>
      <c r="D12" s="119">
        <f>'[1]Main - Capital trajectory'!N104</f>
        <v>3406.7093550491418</v>
      </c>
      <c r="E12" s="120">
        <f>'Inversiones por sectores'!E18</f>
        <v>2483.794805</v>
      </c>
      <c r="F12" s="119">
        <f>'[1]Main - Capital trajectory'!S104</f>
        <v>-4383.3931426428016</v>
      </c>
      <c r="G12" s="120">
        <f>'Inversiones por sectores'!F18</f>
        <v>1832.1456639999999</v>
      </c>
      <c r="H12" s="119">
        <f>'[1]Main - Capital trajectory'!AC104</f>
        <v>-1635.4486981422242</v>
      </c>
      <c r="I12" s="120">
        <f>'Inversiones por sectores'!G18</f>
        <v>1252.9089469999999</v>
      </c>
      <c r="J12" s="119">
        <f>'[1]Main - Capital trajectory'!AM104</f>
        <v>-21557.458477755496</v>
      </c>
      <c r="K12" s="120">
        <f>'Inversiones por sectores'!H18</f>
        <v>22.41517082</v>
      </c>
    </row>
    <row r="13" spans="1:11" ht="12.75" customHeight="1" x14ac:dyDescent="0.25">
      <c r="A13" s="107" t="s">
        <v>171</v>
      </c>
      <c r="B13" s="113">
        <f>'[1]Main - Capital trajectory'!C105</f>
        <v>11854.069208773803</v>
      </c>
      <c r="C13" s="114">
        <f>'DATA 2'!D98</f>
        <v>12496.61493</v>
      </c>
      <c r="D13" s="119">
        <f>'[1]Main - Capital trajectory'!N105</f>
        <v>26502.992342538993</v>
      </c>
      <c r="E13" s="120">
        <f>'Inversiones por sectores'!E19</f>
        <v>21194.48718</v>
      </c>
      <c r="F13" s="119">
        <f>'[1]Main - Capital trajectory'!S105</f>
        <v>80023.840536042029</v>
      </c>
      <c r="G13" s="120">
        <f>'Inversiones por sectores'!F19</f>
        <v>67312.533119999905</v>
      </c>
      <c r="H13" s="119">
        <f>'[1]Main - Capital trajectory'!AC105</f>
        <v>27058.101418748181</v>
      </c>
      <c r="I13" s="120">
        <f>'Inversiones por sectores'!G19</f>
        <v>32195.571650000002</v>
      </c>
      <c r="J13" s="119">
        <f>'[1]Main - Capital trajectory'!AM105</f>
        <v>122396.60438751582</v>
      </c>
      <c r="K13" s="120">
        <f>'Inversiones por sectores'!H19</f>
        <v>82789.449649999995</v>
      </c>
    </row>
    <row r="14" spans="1:11" ht="12.75" customHeight="1" x14ac:dyDescent="0.25">
      <c r="A14" s="107" t="s">
        <v>132</v>
      </c>
      <c r="B14" s="113">
        <f>'[1]Main - Capital trajectory'!C106</f>
        <v>734.58343324654834</v>
      </c>
      <c r="C14" s="114">
        <f>'DATA 2'!D99</f>
        <v>530.07774099999995</v>
      </c>
      <c r="D14" s="119">
        <f>'[1]Main - Capital trajectory'!N106</f>
        <v>5051.5453798655635</v>
      </c>
      <c r="E14" s="120">
        <f>'Inversiones por sectores'!E20</f>
        <v>16.00969383</v>
      </c>
      <c r="F14" s="119">
        <f>'[1]Main - Capital trajectory'!S106</f>
        <v>-18141.366354265283</v>
      </c>
      <c r="G14" s="120">
        <f>'Inversiones por sectores'!F20</f>
        <v>4.2852362949999998</v>
      </c>
      <c r="H14" s="119">
        <f>'[1]Main - Capital trajectory'!AC106</f>
        <v>832.22950773850903</v>
      </c>
      <c r="I14" s="120">
        <f>'Inversiones por sectores'!G20</f>
        <v>3.5831150919999999</v>
      </c>
      <c r="J14" s="119">
        <f>'[1]Main - Capital trajectory'!AM106</f>
        <v>930.66042348853796</v>
      </c>
      <c r="K14" s="120">
        <f>'Inversiones por sectores'!H20</f>
        <v>4.9262243210000003</v>
      </c>
    </row>
    <row r="15" spans="1:11" ht="12.75" customHeight="1" x14ac:dyDescent="0.25">
      <c r="A15" s="107" t="s">
        <v>165</v>
      </c>
      <c r="B15" s="113">
        <f>'[1]Main - Capital trajectory'!C107</f>
        <v>3741.0605829012488</v>
      </c>
      <c r="C15" s="114">
        <f>'DATA 2'!D100</f>
        <v>5856.3210660000004</v>
      </c>
      <c r="D15" s="119">
        <f>'[1]Main - Capital trajectory'!N107</f>
        <v>-23417.852851394906</v>
      </c>
      <c r="E15" s="120">
        <f>'Inversiones por sectores'!E21</f>
        <v>6.2980103879999998</v>
      </c>
      <c r="F15" s="119">
        <f>'[1]Main - Capital trajectory'!S107</f>
        <v>-97.75472099416217</v>
      </c>
      <c r="G15" s="120">
        <f>'Inversiones por sectores'!F21</f>
        <v>1.1334412629999999</v>
      </c>
      <c r="H15" s="119">
        <f>'[1]Main - Capital trajectory'!AC107</f>
        <v>-313.40160418146991</v>
      </c>
      <c r="I15" s="120">
        <f>'Inversiones por sectores'!G21</f>
        <v>8.5191518100000002E-2</v>
      </c>
      <c r="J15" s="119">
        <f>'[1]Main - Capital trajectory'!AM107</f>
        <v>-191.41833283177886</v>
      </c>
      <c r="K15" s="120">
        <f>'Inversiones por sectores'!H21</f>
        <v>8.6950275899999995E-3</v>
      </c>
    </row>
    <row r="16" spans="1:11" ht="12.75" customHeight="1" x14ac:dyDescent="0.25">
      <c r="A16" s="107" t="s">
        <v>240</v>
      </c>
      <c r="B16" s="115">
        <f>SUM(B4:B15)</f>
        <v>37115.432375556382</v>
      </c>
      <c r="C16" s="116">
        <f>SUM(C4:C15)</f>
        <v>37955.722464897204</v>
      </c>
      <c r="D16" s="121">
        <f t="shared" ref="D16:E16" si="0">SUM(D4:D15)</f>
        <v>81101.788335695863</v>
      </c>
      <c r="E16" s="116">
        <f t="shared" si="0"/>
        <v>80054.777958817984</v>
      </c>
      <c r="F16" s="121">
        <f t="shared" ref="F16:K16" si="1">SUM(F4:F15)</f>
        <v>151591.02162021401</v>
      </c>
      <c r="G16" s="116">
        <f t="shared" si="1"/>
        <v>147419.1943813579</v>
      </c>
      <c r="H16" s="121">
        <f t="shared" si="1"/>
        <v>252313.49876534933</v>
      </c>
      <c r="I16" s="116">
        <f t="shared" si="1"/>
        <v>250173.27159331008</v>
      </c>
      <c r="J16" s="121">
        <f t="shared" si="1"/>
        <v>310726.02604544914</v>
      </c>
      <c r="K16" s="116">
        <f t="shared" si="1"/>
        <v>298122.09025888058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462</v>
      </c>
      <c r="B21" s="1"/>
      <c r="C21" s="1"/>
      <c r="H21">
        <v>17</v>
      </c>
    </row>
    <row r="22" spans="1:20" ht="30" x14ac:dyDescent="0.25">
      <c r="B22" s="101" t="s">
        <v>463</v>
      </c>
      <c r="C22" s="101" t="s">
        <v>464</v>
      </c>
      <c r="D22" s="101" t="s">
        <v>465</v>
      </c>
      <c r="E22" s="101" t="s">
        <v>472</v>
      </c>
      <c r="H22" s="104" t="s">
        <v>471</v>
      </c>
      <c r="I22" s="1" t="s">
        <v>470</v>
      </c>
      <c r="J22" s="1" t="s">
        <v>473</v>
      </c>
      <c r="L22" s="104" t="s">
        <v>469</v>
      </c>
      <c r="M22" s="1" t="s">
        <v>470</v>
      </c>
      <c r="N22" s="1" t="s">
        <v>473</v>
      </c>
      <c r="P22" s="104"/>
      <c r="Q22" s="104" t="s">
        <v>471</v>
      </c>
      <c r="R22" s="104" t="s">
        <v>470</v>
      </c>
    </row>
    <row r="23" spans="1:20" x14ac:dyDescent="0.25">
      <c r="A23">
        <v>2025</v>
      </c>
      <c r="B23" s="99">
        <v>4770.6934315115213</v>
      </c>
      <c r="C23" s="99">
        <v>6357.6342924237251</v>
      </c>
      <c r="D23" s="99">
        <v>1586.9408609122038</v>
      </c>
      <c r="E23" s="102">
        <f t="shared" ref="E23:E26" si="2">D23/B23</f>
        <v>0.33264364681874053</v>
      </c>
      <c r="G23">
        <v>2025</v>
      </c>
      <c r="H23" s="99">
        <f>B23*$H$21</f>
        <v>81101.788335695863</v>
      </c>
      <c r="I23" s="99">
        <f t="array" ref="I23:I26">TRANSPOSE('Inversiones por sectores'!E9:H9)</f>
        <v>80054.777958817984</v>
      </c>
      <c r="J23" s="105">
        <f>I23/DATA!S$19</f>
        <v>3.0745157164920184E-3</v>
      </c>
      <c r="L23" s="99">
        <f>C23*$H$21</f>
        <v>108079.78297120333</v>
      </c>
      <c r="M23" s="99">
        <f t="array" ref="M23:M26">TRANSPOSE('Inversiones por sectores'!N9:Q9)</f>
        <v>94725.260059973996</v>
      </c>
      <c r="N23" s="105">
        <f>I23/DATA!N$20</f>
        <v>3.5247347417119912E-3</v>
      </c>
      <c r="P23">
        <v>2025</v>
      </c>
      <c r="Q23" s="103">
        <f t="shared" ref="Q23:R26" si="3">L23/H23-1</f>
        <v>0.33264364681874059</v>
      </c>
      <c r="R23" s="102">
        <f t="shared" si="3"/>
        <v>0.18325554670456823</v>
      </c>
      <c r="T23" s="99">
        <f>M23-I23</f>
        <v>14670.482101156013</v>
      </c>
    </row>
    <row r="24" spans="1:20" x14ac:dyDescent="0.25">
      <c r="A24">
        <v>2030</v>
      </c>
      <c r="B24" s="99">
        <v>8917.1189188361168</v>
      </c>
      <c r="C24" s="99">
        <v>13465.50769919157</v>
      </c>
      <c r="D24" s="99">
        <v>4548.3887803554535</v>
      </c>
      <c r="E24" s="102">
        <f t="shared" si="2"/>
        <v>0.51007380542471448</v>
      </c>
      <c r="G24">
        <v>2030</v>
      </c>
      <c r="H24" s="99">
        <f>B24*$H$21</f>
        <v>151591.02162021399</v>
      </c>
      <c r="I24" s="99">
        <v>147419.1943813579</v>
      </c>
      <c r="J24" s="105">
        <f>I24/DATA!S$19</f>
        <v>5.661656200848313E-3</v>
      </c>
      <c r="L24" s="99">
        <f>C24*$H$21</f>
        <v>228913.63088625669</v>
      </c>
      <c r="M24" s="99">
        <v>181651.803665791</v>
      </c>
      <c r="N24" s="105">
        <f>I24/DATA!S$20</f>
        <v>5.6524106705212783E-3</v>
      </c>
      <c r="P24">
        <v>2030</v>
      </c>
      <c r="Q24" s="103">
        <f t="shared" si="3"/>
        <v>0.51007380542471448</v>
      </c>
      <c r="R24" s="102">
        <f t="shared" si="3"/>
        <v>0.23221270085004631</v>
      </c>
      <c r="T24" s="99">
        <f>M24-I24</f>
        <v>34232.6092844331</v>
      </c>
    </row>
    <row r="25" spans="1:20" x14ac:dyDescent="0.25">
      <c r="A25">
        <v>2040</v>
      </c>
      <c r="B25" s="99">
        <v>14841.970515608788</v>
      </c>
      <c r="C25" s="99">
        <v>21661.303845517337</v>
      </c>
      <c r="D25" s="99">
        <v>6819.3333299085498</v>
      </c>
      <c r="E25" s="102">
        <f t="shared" si="2"/>
        <v>0.45946279995212852</v>
      </c>
      <c r="G25">
        <v>2040</v>
      </c>
      <c r="H25" s="99">
        <f>B25*$H$21</f>
        <v>252313.49876534939</v>
      </c>
      <c r="I25" s="99">
        <v>250173.27159331008</v>
      </c>
      <c r="J25" s="105">
        <f>I25/DATA!AC$19</f>
        <v>7.3229461434170598E-3</v>
      </c>
      <c r="L25" s="99">
        <f>C25*$H$21</f>
        <v>368242.16537379473</v>
      </c>
      <c r="M25" s="99">
        <v>351530.24915787019</v>
      </c>
      <c r="N25" s="105">
        <f>I25/DATA!AC$20</f>
        <v>7.3199249660800972E-3</v>
      </c>
      <c r="P25">
        <v>2040</v>
      </c>
      <c r="Q25" s="103">
        <f t="shared" si="3"/>
        <v>0.45946279995212858</v>
      </c>
      <c r="R25" s="102">
        <f t="shared" si="3"/>
        <v>0.40514710831830736</v>
      </c>
      <c r="T25" s="99">
        <f>M25-I25</f>
        <v>101356.9775645601</v>
      </c>
    </row>
    <row r="26" spans="1:20" x14ac:dyDescent="0.25">
      <c r="A26">
        <v>2050</v>
      </c>
      <c r="B26" s="99">
        <v>18278.00153208524</v>
      </c>
      <c r="C26" s="99">
        <v>33383.207308873534</v>
      </c>
      <c r="D26" s="99">
        <v>15105.205776788294</v>
      </c>
      <c r="E26" s="102">
        <f t="shared" si="2"/>
        <v>0.82641451529985843</v>
      </c>
      <c r="G26">
        <v>2050</v>
      </c>
      <c r="H26" s="99">
        <f>B26*$H$21</f>
        <v>310726.02604544908</v>
      </c>
      <c r="I26" s="99">
        <v>298122.09025888058</v>
      </c>
      <c r="J26" s="105">
        <f>I26/DATA!AM$19</f>
        <v>6.7238306566505075E-3</v>
      </c>
      <c r="L26" s="99">
        <f>C26*$H$21</f>
        <v>567514.52425085008</v>
      </c>
      <c r="M26" s="99">
        <v>372753.61704322451</v>
      </c>
      <c r="N26" s="105">
        <f>M26/DATA!AM$19</f>
        <v>8.4070663649116698E-3</v>
      </c>
      <c r="P26">
        <v>2050</v>
      </c>
      <c r="Q26" s="103">
        <f t="shared" si="3"/>
        <v>0.82641451529985854</v>
      </c>
      <c r="R26" s="102">
        <f t="shared" si="3"/>
        <v>0.25033880152770993</v>
      </c>
      <c r="T26" s="99">
        <f>M26-I26</f>
        <v>74631.526784343936</v>
      </c>
    </row>
    <row r="28" spans="1:20" ht="29.25" customHeight="1" x14ac:dyDescent="0.25">
      <c r="B28" s="101" t="s">
        <v>466</v>
      </c>
      <c r="C28" s="101" t="s">
        <v>467</v>
      </c>
      <c r="D28" s="101" t="s">
        <v>468</v>
      </c>
      <c r="E28" s="101"/>
      <c r="F28" s="1"/>
    </row>
    <row r="29" spans="1:20" x14ac:dyDescent="0.25">
      <c r="A29">
        <v>2025</v>
      </c>
      <c r="B29" s="100">
        <v>404.58306298746828</v>
      </c>
      <c r="C29" s="99">
        <f t="shared" ref="C29:D32" si="4">B23/$B29</f>
        <v>11.791629131195961</v>
      </c>
      <c r="D29" s="99">
        <f t="shared" si="4"/>
        <v>15.714039647331083</v>
      </c>
      <c r="E29" s="99"/>
      <c r="F29" s="99"/>
    </row>
    <row r="30" spans="1:20" x14ac:dyDescent="0.25">
      <c r="A30">
        <v>2030</v>
      </c>
      <c r="B30" s="100">
        <v>468.88566690639658</v>
      </c>
      <c r="C30" s="99">
        <f t="shared" si="4"/>
        <v>19.017682877084482</v>
      </c>
      <c r="D30" s="99">
        <f t="shared" si="4"/>
        <v>28.718104752559398</v>
      </c>
      <c r="E30" s="99"/>
      <c r="F30" s="99"/>
    </row>
    <row r="31" spans="1:20" x14ac:dyDescent="0.25">
      <c r="A31">
        <v>2040</v>
      </c>
      <c r="B31" s="100">
        <v>556.92179576947342</v>
      </c>
      <c r="C31" s="99">
        <f t="shared" si="4"/>
        <v>26.650008364464018</v>
      </c>
      <c r="D31" s="99">
        <f t="shared" si="4"/>
        <v>38.894695826348297</v>
      </c>
      <c r="E31" s="99"/>
      <c r="F31" s="99"/>
    </row>
    <row r="32" spans="1:20" x14ac:dyDescent="0.25">
      <c r="A32">
        <v>2050</v>
      </c>
      <c r="B32" s="100">
        <v>623.04013401265797</v>
      </c>
      <c r="C32" s="99">
        <f t="shared" si="4"/>
        <v>29.33679635430018</v>
      </c>
      <c r="D32" s="99">
        <f t="shared" si="4"/>
        <v>53.581150693889818</v>
      </c>
      <c r="E32" s="99"/>
      <c r="F32" s="99"/>
    </row>
    <row r="33" spans="5:6" x14ac:dyDescent="0.25">
      <c r="E33" s="99"/>
      <c r="F33" s="99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X33" sqref="X33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7765765.5373999998</v>
      </c>
      <c r="D4" s="43">
        <f>SUMIFS('DATA 2'!J$2:J$34,'DATA 2'!$A$2:$A$34,$A4)</f>
        <v>7921278.2043999992</v>
      </c>
      <c r="E4" s="43">
        <f>SUMIFS('DATA 2'!O$2:O$34,'DATA 2'!$A$2:$A$34,$A4)</f>
        <v>8280289.8183000004</v>
      </c>
      <c r="F4" s="43">
        <f>SUMIFS('DATA 2'!T$2:T$34,'DATA 2'!$A$2:$A$34,$A4)</f>
        <v>8627211.5866999999</v>
      </c>
      <c r="G4" s="43">
        <f>SUMIFS('DATA 2'!AD$2:AD$34,'DATA 2'!$A$2:$A$34,$A4)</f>
        <v>9332899.8774999902</v>
      </c>
      <c r="H4" s="43">
        <f>SUMIFS('DATA 2'!AN$2:AN$34,'DATA 2'!$A$2:$A$34,$A4)</f>
        <v>10006814.54299999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7765745.9539999999</v>
      </c>
      <c r="M4" s="43">
        <f>SUMIFS('DATA 2'!$J$35:$J$67,'DATA 2'!$A$35:$A$67,$J4)</f>
        <v>7920906.1749</v>
      </c>
      <c r="N4" s="43">
        <f>SUMIFS('DATA 2'!$O$35:$O$67,'DATA 2'!$A$35:$A$67,$J4)</f>
        <v>8280385.9079999998</v>
      </c>
      <c r="O4" s="43">
        <f>SUMIFS('DATA 2'!$T$35:$T$67,'DATA 2'!$A$35:$A$67,$J4)</f>
        <v>8633594.7502000015</v>
      </c>
      <c r="P4" s="43">
        <f>SUMIFS('DATA 2'!$AD$35:$AD$67,'DATA 2'!$A$35:$A$67,$J4)</f>
        <v>9321963.841</v>
      </c>
      <c r="Q4" s="43">
        <f>SUMIFS('DATA 2'!$AN$35:$AN$67,'DATA 2'!$A$35:$A$67,$J4)</f>
        <v>9978953.3911000006</v>
      </c>
      <c r="R4" s="45"/>
      <c r="S4" s="40" t="s">
        <v>234</v>
      </c>
      <c r="T4" s="47">
        <f t="shared" ref="T4:T24" si="0">L4-C4</f>
        <v>-19.583399999886751</v>
      </c>
      <c r="U4" s="47">
        <f t="shared" ref="U4:U24" si="1">M4-D4</f>
        <v>-372.02949999924749</v>
      </c>
      <c r="V4" s="47">
        <f t="shared" ref="V4:V24" si="2">N4-E4</f>
        <v>96.089699999429286</v>
      </c>
      <c r="W4" s="47">
        <f t="shared" ref="W4:W24" si="3">O4-F4</f>
        <v>6383.163500001654</v>
      </c>
      <c r="X4" s="47">
        <f t="shared" ref="X4:X24" si="4">P4-G4</f>
        <v>-10936.03649999015</v>
      </c>
      <c r="Y4" s="47">
        <f t="shared" ref="Y4:Y24" si="5">Q4-H4</f>
        <v>-27861.151899989694</v>
      </c>
      <c r="Z4" s="47"/>
      <c r="AA4" s="40" t="s">
        <v>234</v>
      </c>
      <c r="AB4" s="48">
        <f t="shared" ref="AB4:AB22" si="6">L4/C4-1</f>
        <v>-2.5217603989435844E-6</v>
      </c>
      <c r="AC4" s="48">
        <f t="shared" ref="AC4:AC22" si="7">M4/D4-1</f>
        <v>-4.6965841925983298E-5</v>
      </c>
      <c r="AD4" s="48">
        <f t="shared" ref="AD4:AD22" si="8">N4/E4-1</f>
        <v>1.1604630044015352E-5</v>
      </c>
      <c r="AE4" s="48">
        <f t="shared" ref="AE4:AE22" si="9">O4/F4-1</f>
        <v>7.3988720872941727E-4</v>
      </c>
      <c r="AF4" s="48">
        <f t="shared" ref="AF4:AF22" si="10">P4/G4-1</f>
        <v>-1.1717726155355823E-3</v>
      </c>
      <c r="AG4" s="48">
        <f t="shared" ref="AG4:AG22" si="11">Q4/H4-1</f>
        <v>-2.7842178727573996E-3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14196442.501010001</v>
      </c>
      <c r="C5" s="43">
        <f>SUMIFS('DATA 2'!H$2:H$34,'DATA 2'!$A$2:$A$34,$A5)</f>
        <v>14953052.989440002</v>
      </c>
      <c r="D5" s="43">
        <f>SUMIFS('DATA 2'!J$2:J$34,'DATA 2'!$A$2:$A$34,$A5)</f>
        <v>15253880.629140001</v>
      </c>
      <c r="E5" s="43">
        <f>SUMIFS('DATA 2'!O$2:O$34,'DATA 2'!$A$2:$A$34,$A5)</f>
        <v>16057981.45011</v>
      </c>
      <c r="F5" s="43">
        <f>SUMIFS('DATA 2'!T$2:T$34,'DATA 2'!$A$2:$A$34,$A5)</f>
        <v>16943545.529720001</v>
      </c>
      <c r="G5" s="43">
        <f>SUMIFS('DATA 2'!AD$2:AD$34,'DATA 2'!$A$2:$A$34,$A5)</f>
        <v>18536627.569699999</v>
      </c>
      <c r="H5" s="43">
        <f>SUMIFS('DATA 2'!AN$2:AN$34,'DATA 2'!$A$2:$A$34,$A5)</f>
        <v>19849159.065090001</v>
      </c>
      <c r="I5" s="45"/>
      <c r="J5" s="40" t="s">
        <v>233</v>
      </c>
      <c r="K5" s="43">
        <f>SUMIFS('DATA 2'!$C$35:$C$67,'DATA 2'!$A$35:$A$67,$J5)</f>
        <v>14196442.501010001</v>
      </c>
      <c r="L5" s="43">
        <f>SUMIFS('DATA 2'!$H$35:$H$67,'DATA 2'!$A$35:$A$67,$J5)</f>
        <v>14953285.481260002</v>
      </c>
      <c r="M5" s="43">
        <f>SUMIFS('DATA 2'!$J$35:$J$67,'DATA 2'!$A$35:$A$67,$J5)</f>
        <v>15253982.547460001</v>
      </c>
      <c r="N5" s="43">
        <f>SUMIFS('DATA 2'!$O$35:$O$67,'DATA 2'!$A$35:$A$67,$J5)</f>
        <v>16072278.587139999</v>
      </c>
      <c r="O5" s="43">
        <f>SUMIFS('DATA 2'!$T$35:$T$67,'DATA 2'!$A$35:$A$67,$J5)</f>
        <v>16994022.473170001</v>
      </c>
      <c r="P5" s="43">
        <f>SUMIFS('DATA 2'!$AD$35:$AD$67,'DATA 2'!$A$35:$A$67,$J5)</f>
        <v>18654544.560570002</v>
      </c>
      <c r="Q5" s="43">
        <f>SUMIFS('DATA 2'!$AN$35:$AN$67,'DATA 2'!$A$35:$A$67,$J5)</f>
        <v>19858394.29501</v>
      </c>
      <c r="R5" s="45"/>
      <c r="S5" s="40" t="s">
        <v>233</v>
      </c>
      <c r="T5" s="47">
        <f t="shared" si="0"/>
        <v>232.49182000011206</v>
      </c>
      <c r="U5" s="47">
        <f t="shared" si="1"/>
        <v>101.91832000017166</v>
      </c>
      <c r="V5" s="47">
        <f t="shared" si="2"/>
        <v>14297.137029999867</v>
      </c>
      <c r="W5" s="47">
        <f t="shared" si="3"/>
        <v>50476.943450000137</v>
      </c>
      <c r="X5" s="47">
        <f t="shared" si="4"/>
        <v>117916.99087000266</v>
      </c>
      <c r="Y5" s="47">
        <f t="shared" si="5"/>
        <v>9235.2299199998379</v>
      </c>
      <c r="Z5" s="47"/>
      <c r="AA5" s="40" t="s">
        <v>233</v>
      </c>
      <c r="AB5" s="48">
        <f t="shared" si="6"/>
        <v>1.5548117174857268E-5</v>
      </c>
      <c r="AC5" s="48">
        <f t="shared" si="7"/>
        <v>6.6814683081783954E-6</v>
      </c>
      <c r="AD5" s="48">
        <f t="shared" si="8"/>
        <v>8.9034459744641303E-4</v>
      </c>
      <c r="AE5" s="48">
        <f t="shared" si="9"/>
        <v>2.9791251991184708E-3</v>
      </c>
      <c r="AF5" s="48">
        <f t="shared" si="10"/>
        <v>6.3612968662514202E-3</v>
      </c>
      <c r="AG5" s="48">
        <f t="shared" si="11"/>
        <v>4.6527058852796621E-4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2410976.5189300003</v>
      </c>
      <c r="D6" s="43">
        <f>SUMIFS('DATA 2'!J$2:J$34,'DATA 2'!$A$2:$A$34,$A6)</f>
        <v>2460391.1444199998</v>
      </c>
      <c r="E6" s="43">
        <f>SUMIFS('DATA 2'!O$2:O$34,'DATA 2'!$A$2:$A$34,$A6)</f>
        <v>2573389.3858499997</v>
      </c>
      <c r="F6" s="43">
        <f>SUMIFS('DATA 2'!T$2:T$34,'DATA 2'!$A$2:$A$34,$A6)</f>
        <v>2689313.44202</v>
      </c>
      <c r="G6" s="43">
        <f>SUMIFS('DATA 2'!AD$2:AD$34,'DATA 2'!$A$2:$A$34,$A6)</f>
        <v>2937944.8167500002</v>
      </c>
      <c r="H6" s="43">
        <f>SUMIFS('DATA 2'!AN$2:AN$34,'DATA 2'!$A$2:$A$34,$A6)</f>
        <v>3177557.4879999999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2410859.5252999999</v>
      </c>
      <c r="M6" s="43">
        <f>SUMIFS('DATA 2'!$J$35:$J$67,'DATA 2'!$A$35:$A$67,$J6)</f>
        <v>2459878.5878099999</v>
      </c>
      <c r="N6" s="43">
        <f>SUMIFS('DATA 2'!$O$35:$O$67,'DATA 2'!$A$35:$A$67,$J6)</f>
        <v>2572213.5763400001</v>
      </c>
      <c r="O6" s="43">
        <f>SUMIFS('DATA 2'!$T$35:$T$67,'DATA 2'!$A$35:$A$67,$J6)</f>
        <v>2688442.1411200003</v>
      </c>
      <c r="P6" s="43">
        <f>SUMIFS('DATA 2'!$AD$35:$AD$67,'DATA 2'!$A$35:$A$67,$J6)</f>
        <v>2931429.6188699999</v>
      </c>
      <c r="Q6" s="43">
        <f>SUMIFS('DATA 2'!$AN$35:$AN$67,'DATA 2'!$A$35:$A$67,$J6)</f>
        <v>3166571.4199100002</v>
      </c>
      <c r="R6" s="45"/>
      <c r="S6" s="40" t="s">
        <v>235</v>
      </c>
      <c r="T6" s="47">
        <f t="shared" si="0"/>
        <v>-116.99363000039011</v>
      </c>
      <c r="U6" s="47">
        <f t="shared" si="1"/>
        <v>-512.55660999985412</v>
      </c>
      <c r="V6" s="47">
        <f t="shared" si="2"/>
        <v>-1175.8095099995844</v>
      </c>
      <c r="W6" s="47">
        <f t="shared" si="3"/>
        <v>-871.30089999968186</v>
      </c>
      <c r="X6" s="47">
        <f t="shared" si="4"/>
        <v>-6515.1978800003417</v>
      </c>
      <c r="Y6" s="47">
        <f t="shared" si="5"/>
        <v>-10986.068089999724</v>
      </c>
      <c r="Z6" s="47"/>
      <c r="AA6" s="40" t="s">
        <v>235</v>
      </c>
      <c r="AB6" s="48">
        <f t="shared" si="6"/>
        <v>-4.8525412455036054E-5</v>
      </c>
      <c r="AC6" s="48">
        <f t="shared" si="7"/>
        <v>-2.0832322176178586E-4</v>
      </c>
      <c r="AD6" s="48">
        <f t="shared" si="8"/>
        <v>-4.5691084157917228E-4</v>
      </c>
      <c r="AE6" s="48">
        <f t="shared" si="9"/>
        <v>-3.2398637004737996E-4</v>
      </c>
      <c r="AF6" s="48">
        <f t="shared" si="10"/>
        <v>-2.2176038987714586E-3</v>
      </c>
      <c r="AG6" s="48">
        <f t="shared" si="11"/>
        <v>-3.4573939673754328E-3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</v>
      </c>
      <c r="C7" s="43">
        <f>SUMIFS('DATA 2'!H$2:H$34,'DATA 2'!$A$2:$A$34,$A7)</f>
        <v>35257758.023000002</v>
      </c>
      <c r="D7" s="43">
        <f>SUMIFS('DATA 2'!J$2:J$34,'DATA 2'!$A$2:$A$34,$A7)</f>
        <v>35959659</v>
      </c>
      <c r="E7" s="43">
        <f>SUMIFS('DATA 2'!O$2:O$34,'DATA 2'!$A$2:$A$34,$A7)</f>
        <v>37700439.57</v>
      </c>
      <c r="F7" s="43">
        <f>SUMIFS('DATA 2'!T$2:T$34,'DATA 2'!$A$2:$A$34,$A7)</f>
        <v>39519646.428000003</v>
      </c>
      <c r="G7" s="43">
        <f>SUMIFS('DATA 2'!AD$2:AD$34,'DATA 2'!$A$2:$A$34,$A7)</f>
        <v>43196270.285000004</v>
      </c>
      <c r="H7" s="43">
        <f>SUMIFS('DATA 2'!AN$2:AN$34,'DATA 2'!$A$2:$A$34,$A7)</f>
        <v>46600978.958999999</v>
      </c>
      <c r="I7" s="45"/>
      <c r="J7" s="40" t="s">
        <v>236</v>
      </c>
      <c r="K7" s="43">
        <f>SUMIFS('DATA 2'!$C$35:$C$67,'DATA 2'!$A$35:$A$67,$J7)</f>
        <v>33422475</v>
      </c>
      <c r="L7" s="43">
        <f>SUMIFS('DATA 2'!$H$35:$H$67,'DATA 2'!$A$35:$A$67,$J7)</f>
        <v>35256248.004000001</v>
      </c>
      <c r="M7" s="43">
        <f>SUMIFS('DATA 2'!$J$35:$J$67,'DATA 2'!$A$35:$A$67,$J7)</f>
        <v>35952458.075000003</v>
      </c>
      <c r="N7" s="43">
        <f>SUMIFS('DATA 2'!$O$35:$O$67,'DATA 2'!$A$35:$A$67,$J7)</f>
        <v>37686473.961000003</v>
      </c>
      <c r="O7" s="43">
        <f>SUMIFS('DATA 2'!$T$35:$T$67,'DATA 2'!$A$35:$A$67,$J7)</f>
        <v>39517595.651999995</v>
      </c>
      <c r="P7" s="43">
        <f>SUMIFS('DATA 2'!$AD$35:$AD$67,'DATA 2'!$A$35:$A$67,$J7)</f>
        <v>43131496.452</v>
      </c>
      <c r="Q7" s="43">
        <f>SUMIFS('DATA 2'!$AN$35:$AN$67,'DATA 2'!$A$35:$A$67,$J7)</f>
        <v>46483651.487999998</v>
      </c>
      <c r="R7" s="45"/>
      <c r="S7" s="40" t="s">
        <v>236</v>
      </c>
      <c r="T7" s="47">
        <f t="shared" si="0"/>
        <v>-1510.0190000012517</v>
      </c>
      <c r="U7" s="47">
        <f t="shared" si="1"/>
        <v>-7200.9249999970198</v>
      </c>
      <c r="V7" s="47">
        <f t="shared" si="2"/>
        <v>-13965.608999997377</v>
      </c>
      <c r="W7" s="47">
        <f t="shared" si="3"/>
        <v>-2050.776000007987</v>
      </c>
      <c r="X7" s="47">
        <f t="shared" si="4"/>
        <v>-64773.833000004292</v>
      </c>
      <c r="Y7" s="47">
        <f t="shared" si="5"/>
        <v>-117327.47100000083</v>
      </c>
      <c r="Z7" s="47"/>
      <c r="AA7" s="40" t="s">
        <v>236</v>
      </c>
      <c r="AB7" s="48">
        <f t="shared" si="6"/>
        <v>-4.2827992608462928E-5</v>
      </c>
      <c r="AC7" s="48">
        <f t="shared" si="7"/>
        <v>-2.0025009135926641E-4</v>
      </c>
      <c r="AD7" s="48">
        <f t="shared" si="8"/>
        <v>-3.7043623786048308E-4</v>
      </c>
      <c r="AE7" s="48">
        <f t="shared" si="9"/>
        <v>-5.1892569528533272E-5</v>
      </c>
      <c r="AF7" s="48">
        <f t="shared" si="10"/>
        <v>-1.499523745282616E-3</v>
      </c>
      <c r="AG7" s="48">
        <f t="shared" si="11"/>
        <v>-2.517703997232057E-3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119111.86016</v>
      </c>
      <c r="D8" s="43">
        <f>SUMIFS('DATA 2'!E$2:E$34,'DATA 2'!$A$2:$A$34,$A8)</f>
        <v>120213.49588</v>
      </c>
      <c r="E8" s="43">
        <f>SUMIFS('DATA 2'!F$2:F$34,'DATA 2'!$A$2:$A$34,$A8)</f>
        <v>121381.25126</v>
      </c>
      <c r="F8" s="43">
        <f>SUMIFS('DATA 2'!G$2:G$34,'DATA 2'!$A$2:$A$34,$A8)</f>
        <v>122676.23444</v>
      </c>
      <c r="G8" s="43">
        <f>SUMIFS('DATA 2'!H$2:H$34,'DATA 2'!$A$2:$A$34,$A8)</f>
        <v>124195.51059999999</v>
      </c>
      <c r="H8" s="43">
        <f>SUMIFS('DATA 2'!I$2:I$34,'DATA 2'!$A$2:$A$34,$A8)</f>
        <v>125705.12592000001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124054.63677</v>
      </c>
      <c r="M8" s="43">
        <f>SUMIFS('DATA 2'!$J$35:$J$67,'DATA 2'!$A$35:$A$67,$J8)</f>
        <v>126532.64079</v>
      </c>
      <c r="N8" s="43">
        <f>SUMIFS('DATA 2'!$O$35:$O$67,'DATA 2'!$A$35:$A$67,$J8)</f>
        <v>130137.6513</v>
      </c>
      <c r="O8" s="43">
        <f>SUMIFS('DATA 2'!$T$35:$T$67,'DATA 2'!$A$35:$A$67,$J8)</f>
        <v>132168.91285000002</v>
      </c>
      <c r="P8" s="43">
        <f>SUMIFS('DATA 2'!$AD$35:$AD$67,'DATA 2'!$A$35:$A$67,$J8)</f>
        <v>138138.35749999998</v>
      </c>
      <c r="Q8" s="43">
        <f>SUMIFS('DATA 2'!$AN$35:$AN$67,'DATA 2'!$A$35:$A$67,$J8)</f>
        <v>145144.22328000001</v>
      </c>
      <c r="R8" s="45"/>
      <c r="S8" s="41" t="s">
        <v>237</v>
      </c>
      <c r="T8" s="47">
        <f t="shared" si="0"/>
        <v>4942.7766100000008</v>
      </c>
      <c r="U8" s="47">
        <f t="shared" si="1"/>
        <v>6319.1449100000027</v>
      </c>
      <c r="V8" s="47">
        <f t="shared" si="2"/>
        <v>8756.4000399999932</v>
      </c>
      <c r="W8" s="47">
        <f t="shared" si="3"/>
        <v>9492.6784100000223</v>
      </c>
      <c r="X8" s="47">
        <f t="shared" si="4"/>
        <v>13942.84689999999</v>
      </c>
      <c r="Y8" s="47">
        <f t="shared" si="5"/>
        <v>19439.09736</v>
      </c>
      <c r="Z8" s="47"/>
      <c r="AA8" s="41" t="s">
        <v>237</v>
      </c>
      <c r="AB8" s="48">
        <f t="shared" si="6"/>
        <v>4.1496930728480708E-2</v>
      </c>
      <c r="AC8" s="48">
        <f t="shared" si="7"/>
        <v>5.2566019012606713E-2</v>
      </c>
      <c r="AD8" s="48">
        <f t="shared" si="8"/>
        <v>7.2139642235551582E-2</v>
      </c>
      <c r="AE8" s="48">
        <f t="shared" si="9"/>
        <v>7.737992980737296E-2</v>
      </c>
      <c r="AF8" s="48">
        <f t="shared" si="10"/>
        <v>0.11226530518406674</v>
      </c>
      <c r="AG8" s="48">
        <f t="shared" si="11"/>
        <v>0.15464045095799217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98310.999914312692</v>
      </c>
      <c r="C9" s="43">
        <f>SUM(C10:C21)</f>
        <v>110675.63066340002</v>
      </c>
      <c r="D9" s="43">
        <f t="shared" ref="D9:H9" si="12">SUM(D10:D21)</f>
        <v>121462.09288249999</v>
      </c>
      <c r="E9" s="43">
        <f t="shared" si="12"/>
        <v>192710.03487954999</v>
      </c>
      <c r="F9" s="43">
        <f t="shared" si="12"/>
        <v>229879.40019653301</v>
      </c>
      <c r="G9" s="43">
        <f t="shared" si="12"/>
        <v>364488.31957214006</v>
      </c>
      <c r="H9" s="43">
        <f t="shared" si="12"/>
        <v>417678.36964039301</v>
      </c>
      <c r="I9" s="45"/>
      <c r="J9" s="40" t="s">
        <v>239</v>
      </c>
      <c r="K9" s="43">
        <f>SUM(K10:K21)</f>
        <v>98310.999914312692</v>
      </c>
      <c r="L9" s="43">
        <f t="shared" ref="L9:Q9" si="13">SUM(L10:L21)</f>
        <v>110552.7621048</v>
      </c>
      <c r="M9" s="43">
        <f t="shared" si="13"/>
        <v>122176.83867900001</v>
      </c>
      <c r="N9" s="43">
        <f t="shared" si="13"/>
        <v>232331.72484752</v>
      </c>
      <c r="O9" s="43">
        <f t="shared" si="13"/>
        <v>359114.45285664499</v>
      </c>
      <c r="P9" s="43">
        <f t="shared" si="13"/>
        <v>384032.33904833003</v>
      </c>
      <c r="Q9" s="43">
        <f t="shared" si="13"/>
        <v>390515.10312401998</v>
      </c>
      <c r="R9" s="45"/>
      <c r="S9" s="40" t="s">
        <v>239</v>
      </c>
      <c r="T9" s="47">
        <f t="shared" si="0"/>
        <v>-122.86855860002106</v>
      </c>
      <c r="U9" s="47">
        <f t="shared" si="1"/>
        <v>714.74579650002124</v>
      </c>
      <c r="V9" s="47">
        <f t="shared" si="2"/>
        <v>39621.689967970015</v>
      </c>
      <c r="W9" s="47">
        <f t="shared" si="3"/>
        <v>129235.05266011198</v>
      </c>
      <c r="X9" s="47">
        <f t="shared" si="4"/>
        <v>19544.019476189977</v>
      </c>
      <c r="Y9" s="47">
        <f t="shared" si="5"/>
        <v>-27163.266516373027</v>
      </c>
      <c r="Z9" s="47"/>
      <c r="AA9" s="40" t="s">
        <v>239</v>
      </c>
      <c r="AB9" s="48">
        <f t="shared" si="6"/>
        <v>-1.1101681360524696E-3</v>
      </c>
      <c r="AC9" s="48">
        <f t="shared" si="7"/>
        <v>5.8845173793560246E-3</v>
      </c>
      <c r="AD9" s="48">
        <f t="shared" si="8"/>
        <v>0.20560262984091549</v>
      </c>
      <c r="AE9" s="48">
        <f t="shared" si="9"/>
        <v>0.56218631399605101</v>
      </c>
      <c r="AF9" s="48">
        <f t="shared" si="10"/>
        <v>5.3620427395676185E-2</v>
      </c>
      <c r="AG9" s="48">
        <f t="shared" si="11"/>
        <v>-6.5033931586545135E-2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26201.630209999999</v>
      </c>
      <c r="D10" s="43">
        <f>SUMIFS('DATA 2'!J$2:J$34,'DATA 2'!$A$2:$A$34,$A10)</f>
        <v>27945.64978</v>
      </c>
      <c r="E10" s="43">
        <f>SUMIFS('DATA 2'!O$2:O$34,'DATA 2'!$A$2:$A$34,$A10)</f>
        <v>25660.387139999999</v>
      </c>
      <c r="F10" s="43">
        <f>SUMIFS('DATA 2'!T$2:T$34,'DATA 2'!$A$2:$A$34,$A10)</f>
        <v>23767.765090000001</v>
      </c>
      <c r="G10" s="43">
        <f>SUMIFS('DATA 2'!AD$2:AD$34,'DATA 2'!$A$2:$A$34,$A10)</f>
        <v>21029.50735</v>
      </c>
      <c r="H10" s="43">
        <f>SUMIFS('DATA 2'!AN$2:AN$34,'DATA 2'!$A$2:$A$34,$A10)</f>
        <v>20048.904190000001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26613.712189999998</v>
      </c>
      <c r="M10" s="43">
        <f>SUMIFS('DATA 2'!$J$35:$J$67,'DATA 2'!$A$35:$A$67,$J10)</f>
        <v>29303.137719999999</v>
      </c>
      <c r="N10" s="43">
        <f>SUMIFS('DATA 2'!$O$35:$O$67,'DATA 2'!$A$35:$A$67,$J10)</f>
        <v>25840.853459999998</v>
      </c>
      <c r="O10" s="43">
        <f>SUMIFS('DATA 2'!$T$35:$T$67,'DATA 2'!$A$35:$A$67,$J10)</f>
        <v>25930.308929999999</v>
      </c>
      <c r="P10" s="43">
        <f>SUMIFS('DATA 2'!$AD$35:$AD$67,'DATA 2'!$A$35:$A$67,$J10)</f>
        <v>23926.363249999999</v>
      </c>
      <c r="Q10" s="43">
        <f>SUMIFS('DATA 2'!$AN$35:$AN$67,'DATA 2'!$A$35:$A$67,$J10)</f>
        <v>23981.950339999999</v>
      </c>
      <c r="R10" s="45"/>
      <c r="S10" s="42" t="s">
        <v>440</v>
      </c>
      <c r="T10" s="47">
        <f t="shared" si="0"/>
        <v>412.08197999999902</v>
      </c>
      <c r="U10" s="47">
        <f t="shared" si="1"/>
        <v>1357.4879399999991</v>
      </c>
      <c r="V10" s="47">
        <f t="shared" si="2"/>
        <v>180.46631999999954</v>
      </c>
      <c r="W10" s="47">
        <f t="shared" si="3"/>
        <v>2162.5438399999985</v>
      </c>
      <c r="X10" s="47">
        <f t="shared" si="4"/>
        <v>2896.8558999999987</v>
      </c>
      <c r="Y10" s="47">
        <f t="shared" si="5"/>
        <v>3933.0461499999983</v>
      </c>
      <c r="Z10" s="47"/>
      <c r="AA10" s="42" t="s">
        <v>440</v>
      </c>
      <c r="AB10" s="48">
        <f t="shared" si="6"/>
        <v>1.5727341264541783E-2</v>
      </c>
      <c r="AC10" s="48">
        <f t="shared" si="7"/>
        <v>4.8576002014149688E-2</v>
      </c>
      <c r="AD10" s="48">
        <f t="shared" si="8"/>
        <v>7.0328759661886231E-3</v>
      </c>
      <c r="AE10" s="48">
        <f t="shared" si="9"/>
        <v>9.0986419287266695E-2</v>
      </c>
      <c r="AF10" s="48">
        <f t="shared" si="10"/>
        <v>0.13775196212573171</v>
      </c>
      <c r="AG10" s="48">
        <f t="shared" si="11"/>
        <v>0.19617262433533522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2038.2376609999999</v>
      </c>
      <c r="C11" s="43">
        <f>SUMIFS('DATA 2'!H$2:H$34,'DATA 2'!$A$2:$A$34,$A11)</f>
        <v>5346.6432699999996</v>
      </c>
      <c r="D11" s="43">
        <f>SUMIFS('DATA 2'!J$2:J$34,'DATA 2'!$A$2:$A$34,$A11)</f>
        <v>7782.7667899999997</v>
      </c>
      <c r="E11" s="43">
        <f>SUMIFS('DATA 2'!O$2:O$34,'DATA 2'!$A$2:$A$34,$A11)</f>
        <v>14730.24087</v>
      </c>
      <c r="F11" s="43">
        <f>SUMIFS('DATA 2'!T$2:T$34,'DATA 2'!$A$2:$A$34,$A11)</f>
        <v>20883.7464</v>
      </c>
      <c r="G11" s="43">
        <f>SUMIFS('DATA 2'!AD$2:AD$34,'DATA 2'!$A$2:$A$34,$A11)</f>
        <v>30346.856319999999</v>
      </c>
      <c r="H11" s="43">
        <f>SUMIFS('DATA 2'!AN$2:AN$34,'DATA 2'!$A$2:$A$34,$A11)</f>
        <v>33117.87444</v>
      </c>
      <c r="I11" s="45"/>
      <c r="J11" s="42" t="s">
        <v>441</v>
      </c>
      <c r="K11" s="43">
        <f>SUMIFS('DATA 2'!$C$35:$C$67,'DATA 2'!$A$35:$A$67,$J11)</f>
        <v>2038.2376609999999</v>
      </c>
      <c r="L11" s="43">
        <f>SUMIFS('DATA 2'!$H$35:$H$67,'DATA 2'!$A$35:$A$67,$J11)</f>
        <v>5532.6681339999996</v>
      </c>
      <c r="M11" s="43">
        <f>SUMIFS('DATA 2'!$J$35:$J$67,'DATA 2'!$A$35:$A$67,$J11)</f>
        <v>8841.2588259999902</v>
      </c>
      <c r="N11" s="43">
        <f>SUMIFS('DATA 2'!$O$35:$O$67,'DATA 2'!$A$35:$A$67,$J11)</f>
        <v>19328.19744</v>
      </c>
      <c r="O11" s="43">
        <f>SUMIFS('DATA 2'!$T$35:$T$67,'DATA 2'!$A$35:$A$67,$J11)</f>
        <v>36277.486790000003</v>
      </c>
      <c r="P11" s="43">
        <f>SUMIFS('DATA 2'!$AD$35:$AD$67,'DATA 2'!$A$35:$A$67,$J11)</f>
        <v>66177.995869999999</v>
      </c>
      <c r="Q11" s="43">
        <f>SUMIFS('DATA 2'!$AN$35:$AN$67,'DATA 2'!$A$35:$A$67,$J11)</f>
        <v>80053.295979999995</v>
      </c>
      <c r="R11" s="45"/>
      <c r="S11" s="42" t="s">
        <v>441</v>
      </c>
      <c r="T11" s="47">
        <f t="shared" si="0"/>
        <v>186.02486399999998</v>
      </c>
      <c r="U11" s="47">
        <f t="shared" si="1"/>
        <v>1058.4920359999905</v>
      </c>
      <c r="V11" s="47">
        <f t="shared" si="2"/>
        <v>4597.9565700000003</v>
      </c>
      <c r="W11" s="47">
        <f t="shared" si="3"/>
        <v>15393.740390000003</v>
      </c>
      <c r="X11" s="47">
        <f t="shared" si="4"/>
        <v>35831.13955</v>
      </c>
      <c r="Y11" s="47">
        <f t="shared" si="5"/>
        <v>46935.421539999996</v>
      </c>
      <c r="Z11" s="47"/>
      <c r="AA11" s="42" t="s">
        <v>441</v>
      </c>
      <c r="AB11" s="48">
        <f t="shared" si="6"/>
        <v>3.4792832550431196E-2</v>
      </c>
      <c r="AC11" s="48">
        <f t="shared" si="7"/>
        <v>0.13600459381103858</v>
      </c>
      <c r="AD11" s="48">
        <f t="shared" si="8"/>
        <v>0.31214401791380886</v>
      </c>
      <c r="AE11" s="48">
        <f t="shared" si="9"/>
        <v>0.73711584574691069</v>
      </c>
      <c r="AF11" s="48">
        <f t="shared" si="10"/>
        <v>1.1807199787737357</v>
      </c>
      <c r="AG11" s="48">
        <f t="shared" si="11"/>
        <v>1.4172232467706642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3008.1718510000001</v>
      </c>
      <c r="C12" s="43">
        <f>SUMIFS('DATA 2'!H$2:H$34,'DATA 2'!$A$2:$A$34,$A12)</f>
        <v>3108.559898</v>
      </c>
      <c r="D12" s="43">
        <f>SUMIFS('DATA 2'!J$2:J$34,'DATA 2'!$A$2:$A$34,$A12)</f>
        <v>3826.9075640000001</v>
      </c>
      <c r="E12" s="43">
        <f>SUMIFS('DATA 2'!O$2:O$34,'DATA 2'!$A$2:$A$34,$A12)</f>
        <v>5752.7250839999997</v>
      </c>
      <c r="F12" s="43">
        <f>SUMIFS('DATA 2'!T$2:T$34,'DATA 2'!$A$2:$A$34,$A12)</f>
        <v>5265.9420719999998</v>
      </c>
      <c r="G12" s="43">
        <f>SUMIFS('DATA 2'!AD$2:AD$34,'DATA 2'!$A$2:$A$34,$A12)</f>
        <v>4489.0525509999998</v>
      </c>
      <c r="H12" s="43">
        <f>SUMIFS('DATA 2'!AN$2:AN$34,'DATA 2'!$A$2:$A$34,$A12)</f>
        <v>4235.9637039999998</v>
      </c>
      <c r="I12" s="45"/>
      <c r="J12" s="42" t="s">
        <v>442</v>
      </c>
      <c r="K12" s="43">
        <f>SUMIFS('DATA 2'!$C$35:$C$67,'DATA 2'!$A$35:$A$67,$J12)</f>
        <v>3008.1718510000001</v>
      </c>
      <c r="L12" s="43">
        <f>SUMIFS('DATA 2'!$H$35:$H$67,'DATA 2'!$A$35:$A$67,$J12)</f>
        <v>3157.447713</v>
      </c>
      <c r="M12" s="43">
        <f>SUMIFS('DATA 2'!$J$35:$J$67,'DATA 2'!$A$35:$A$67,$J12)</f>
        <v>4012.7968810000002</v>
      </c>
      <c r="N12" s="43">
        <f>SUMIFS('DATA 2'!$O$35:$O$67,'DATA 2'!$A$35:$A$67,$J12)</f>
        <v>5792.6212500000001</v>
      </c>
      <c r="O12" s="43">
        <f>SUMIFS('DATA 2'!$T$35:$T$67,'DATA 2'!$A$35:$A$67,$J12)</f>
        <v>5080.0523059999996</v>
      </c>
      <c r="P12" s="43">
        <f>SUMIFS('DATA 2'!$AD$35:$AD$67,'DATA 2'!$A$35:$A$67,$J12)</f>
        <v>3722.9275499999999</v>
      </c>
      <c r="Q12" s="43">
        <f>SUMIFS('DATA 2'!$AN$35:$AN$67,'DATA 2'!$A$35:$A$67,$J12)</f>
        <v>2888.7846509999999</v>
      </c>
      <c r="R12" s="45"/>
      <c r="S12" s="42" t="s">
        <v>442</v>
      </c>
      <c r="T12" s="47">
        <f t="shared" si="0"/>
        <v>48.887815000000046</v>
      </c>
      <c r="U12" s="47">
        <f t="shared" si="1"/>
        <v>185.88931700000012</v>
      </c>
      <c r="V12" s="47">
        <f t="shared" si="2"/>
        <v>39.896166000000449</v>
      </c>
      <c r="W12" s="47">
        <f t="shared" si="3"/>
        <v>-185.88976600000024</v>
      </c>
      <c r="X12" s="47">
        <f t="shared" si="4"/>
        <v>-766.12500099999988</v>
      </c>
      <c r="Y12" s="47">
        <f t="shared" si="5"/>
        <v>-1347.1790529999998</v>
      </c>
      <c r="Z12" s="47"/>
      <c r="AA12" s="42" t="s">
        <v>442</v>
      </c>
      <c r="AB12" s="48">
        <f t="shared" si="6"/>
        <v>1.5726837057717269E-2</v>
      </c>
      <c r="AC12" s="48">
        <f t="shared" si="7"/>
        <v>4.8574289786530223E-2</v>
      </c>
      <c r="AD12" s="48">
        <f t="shared" si="8"/>
        <v>6.9351768800778313E-3</v>
      </c>
      <c r="AE12" s="48">
        <f t="shared" si="9"/>
        <v>-3.5300381861093966E-2</v>
      </c>
      <c r="AF12" s="48">
        <f t="shared" si="10"/>
        <v>-0.17066518876668857</v>
      </c>
      <c r="AG12" s="48">
        <f t="shared" si="11"/>
        <v>-0.31803366297210367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74.414284050000006</v>
      </c>
      <c r="C13" s="43">
        <f>SUMIFS('DATA 2'!H$2:H$34,'DATA 2'!$A$2:$A$34,$A13)</f>
        <v>1430.269957</v>
      </c>
      <c r="D13" s="43">
        <f>SUMIFS('DATA 2'!J$2:J$34,'DATA 2'!$A$2:$A$34,$A13)</f>
        <v>4884.1442440000001</v>
      </c>
      <c r="E13" s="43">
        <f>SUMIFS('DATA 2'!O$2:O$34,'DATA 2'!$A$2:$A$34,$A13)</f>
        <v>73265.757970000006</v>
      </c>
      <c r="F13" s="43">
        <f>SUMIFS('DATA 2'!T$2:T$34,'DATA 2'!$A$2:$A$34,$A13)</f>
        <v>113843.21</v>
      </c>
      <c r="G13" s="43">
        <f>SUMIFS('DATA 2'!AD$2:AD$34,'DATA 2'!$A$2:$A$34,$A13)</f>
        <v>257412.8204</v>
      </c>
      <c r="H13" s="43">
        <f>SUMIFS('DATA 2'!AN$2:AN$34,'DATA 2'!$A$2:$A$34,$A13)</f>
        <v>309834.95390000002</v>
      </c>
      <c r="I13" s="45"/>
      <c r="J13" s="42" t="s">
        <v>125</v>
      </c>
      <c r="K13" s="43">
        <f>SUMIFS('DATA 2'!$C$35:$C$67,'DATA 2'!$A$35:$A$67,$J13)</f>
        <v>74.414284050000006</v>
      </c>
      <c r="L13" s="43">
        <f>SUMIFS('DATA 2'!$H$35:$H$67,'DATA 2'!$A$35:$A$67,$J13)</f>
        <v>1499.5548670000001</v>
      </c>
      <c r="M13" s="43">
        <f>SUMIFS('DATA 2'!$J$35:$J$67,'DATA 2'!$A$35:$A$67,$J13)</f>
        <v>5868.8561369999998</v>
      </c>
      <c r="N13" s="43">
        <f>SUMIFS('DATA 2'!$O$35:$O$67,'DATA 2'!$A$35:$A$67,$J13)</f>
        <v>115684.64720000001</v>
      </c>
      <c r="O13" s="43">
        <f>SUMIFS('DATA 2'!$T$35:$T$67,'DATA 2'!$A$35:$A$67,$J13)</f>
        <v>243943.4711</v>
      </c>
      <c r="P13" s="43">
        <f>SUMIFS('DATA 2'!$AD$35:$AD$67,'DATA 2'!$A$35:$A$67,$J13)</f>
        <v>263979.4437</v>
      </c>
      <c r="Q13" s="43">
        <f>SUMIFS('DATA 2'!$AN$35:$AN$67,'DATA 2'!$A$35:$A$67,$J13)</f>
        <v>252110.5295</v>
      </c>
      <c r="R13" s="45"/>
      <c r="S13" s="42" t="s">
        <v>125</v>
      </c>
      <c r="T13" s="47">
        <f t="shared" si="0"/>
        <v>69.284910000000082</v>
      </c>
      <c r="U13" s="47">
        <f t="shared" si="1"/>
        <v>984.71189299999969</v>
      </c>
      <c r="V13" s="47">
        <f t="shared" si="2"/>
        <v>42418.889230000001</v>
      </c>
      <c r="W13" s="47">
        <f t="shared" si="3"/>
        <v>130100.26109999999</v>
      </c>
      <c r="X13" s="47">
        <f t="shared" si="4"/>
        <v>6566.6233000000066</v>
      </c>
      <c r="Y13" s="47">
        <f t="shared" si="5"/>
        <v>-57724.424400000018</v>
      </c>
      <c r="Z13" s="47"/>
      <c r="AA13" s="42" t="s">
        <v>125</v>
      </c>
      <c r="AB13" s="48">
        <f t="shared" si="6"/>
        <v>4.8441841109020833E-2</v>
      </c>
      <c r="AC13" s="48">
        <f t="shared" si="7"/>
        <v>0.20161400724593337</v>
      </c>
      <c r="AD13" s="48">
        <f t="shared" si="8"/>
        <v>0.57897291183924127</v>
      </c>
      <c r="AE13" s="48">
        <f t="shared" si="9"/>
        <v>1.142802114416837</v>
      </c>
      <c r="AF13" s="48">
        <f t="shared" si="10"/>
        <v>2.5510086443231383E-2</v>
      </c>
      <c r="AG13" s="48">
        <f t="shared" si="11"/>
        <v>-0.18630701176030229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1317.8922219999999</v>
      </c>
      <c r="D14" s="43">
        <f>SUMIFS('DATA 2'!J$2:J$34,'DATA 2'!$A$2:$A$34,$A14)</f>
        <v>1697.0511779999999</v>
      </c>
      <c r="E14" s="43">
        <f>SUMIFS('DATA 2'!O$2:O$34,'DATA 2'!$A$2:$A$34,$A14)</f>
        <v>2134.8925869999998</v>
      </c>
      <c r="F14" s="43">
        <f>SUMIFS('DATA 2'!T$2:T$34,'DATA 2'!$A$2:$A$34,$A14)</f>
        <v>1850.844118</v>
      </c>
      <c r="G14" s="43">
        <f>SUMIFS('DATA 2'!AD$2:AD$34,'DATA 2'!$A$2:$A$34,$A14)</f>
        <v>1540.1446579999999</v>
      </c>
      <c r="H14" s="43">
        <f>SUMIFS('DATA 2'!AN$2:AN$34,'DATA 2'!$A$2:$A$34,$A14)</f>
        <v>1.9314065330000001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1338.626201</v>
      </c>
      <c r="M14" s="43">
        <f>SUMIFS('DATA 2'!$J$35:$J$67,'DATA 2'!$A$35:$A$67,$J14)</f>
        <v>1779.5078699999999</v>
      </c>
      <c r="N14" s="43">
        <f>SUMIFS('DATA 2'!$O$35:$O$67,'DATA 2'!$A$35:$A$67,$J14)</f>
        <v>2149.6732139999999</v>
      </c>
      <c r="O14" s="43">
        <f>SUMIFS('DATA 2'!$T$35:$T$67,'DATA 2'!$A$35:$A$67,$J14)</f>
        <v>2411.4193580000001</v>
      </c>
      <c r="P14" s="43">
        <f>SUMIFS('DATA 2'!$AD$35:$AD$67,'DATA 2'!$A$35:$A$67,$J14)</f>
        <v>1964.067759</v>
      </c>
      <c r="Q14" s="43">
        <f>SUMIFS('DATA 2'!$AN$35:$AN$67,'DATA 2'!$A$35:$A$67,$J14)</f>
        <v>1257.64401</v>
      </c>
      <c r="R14" s="45"/>
      <c r="S14" s="42" t="s">
        <v>443</v>
      </c>
      <c r="T14" s="47">
        <f t="shared" si="0"/>
        <v>20.73397900000009</v>
      </c>
      <c r="U14" s="47">
        <f t="shared" si="1"/>
        <v>82.456691999999975</v>
      </c>
      <c r="V14" s="47">
        <f t="shared" si="2"/>
        <v>14.780627000000095</v>
      </c>
      <c r="W14" s="47">
        <f t="shared" si="3"/>
        <v>560.57524000000012</v>
      </c>
      <c r="X14" s="47">
        <f t="shared" si="4"/>
        <v>423.92310100000009</v>
      </c>
      <c r="Y14" s="47">
        <f t="shared" si="5"/>
        <v>1255.712603467</v>
      </c>
      <c r="Z14" s="47"/>
      <c r="AA14" s="42" t="s">
        <v>443</v>
      </c>
      <c r="AB14" s="48">
        <f t="shared" si="6"/>
        <v>1.5732681818650285E-2</v>
      </c>
      <c r="AC14" s="48">
        <f t="shared" si="7"/>
        <v>4.8588217650086696E-2</v>
      </c>
      <c r="AD14" s="48">
        <f t="shared" si="8"/>
        <v>6.9233586223511612E-3</v>
      </c>
      <c r="AE14" s="48">
        <f t="shared" si="9"/>
        <v>0.30287544723417925</v>
      </c>
      <c r="AF14" s="48">
        <f t="shared" si="10"/>
        <v>0.27524888574460138</v>
      </c>
      <c r="AG14" s="48">
        <f t="shared" si="11"/>
        <v>650.15447654955199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6381.1974060000002</v>
      </c>
      <c r="D15" s="43">
        <f>SUMIFS('DATA 2'!J$2:J$34,'DATA 2'!$A$2:$A$34,$A15)</f>
        <v>7014.6724679999998</v>
      </c>
      <c r="E15" s="43">
        <f>SUMIFS('DATA 2'!O$2:O$34,'DATA 2'!$A$2:$A$34,$A15)</f>
        <v>6820.591289</v>
      </c>
      <c r="F15" s="43">
        <f>SUMIFS('DATA 2'!T$2:T$34,'DATA 2'!$A$2:$A$34,$A15)</f>
        <v>5611.5536249999996</v>
      </c>
      <c r="G15" s="43">
        <f>SUMIFS('DATA 2'!AD$2:AD$34,'DATA 2'!$A$2:$A$34,$A15)</f>
        <v>1976.8010489999999</v>
      </c>
      <c r="H15" s="43">
        <f>SUMIFS('DATA 2'!AN$2:AN$34,'DATA 2'!$A$2:$A$34,$A15)</f>
        <v>263.62896840000002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6521.2370849999998</v>
      </c>
      <c r="M15" s="43">
        <f>SUMIFS('DATA 2'!$J$35:$J$67,'DATA 2'!$A$35:$A$67,$J15)</f>
        <v>7551.2814740000003</v>
      </c>
      <c r="N15" s="43">
        <f>SUMIFS('DATA 2'!$O$35:$O$67,'DATA 2'!$A$35:$A$67,$J15)</f>
        <v>7491.1567439999999</v>
      </c>
      <c r="O15" s="43">
        <f>SUMIFS('DATA 2'!$T$35:$T$67,'DATA 2'!$A$35:$A$67,$J15)</f>
        <v>5847.4426720000001</v>
      </c>
      <c r="P15" s="43">
        <f>SUMIFS('DATA 2'!$AD$35:$AD$67,'DATA 2'!$A$35:$A$67,$J15)</f>
        <v>2437.3183690000001</v>
      </c>
      <c r="Q15" s="43">
        <f>SUMIFS('DATA 2'!$AN$35:$AN$67,'DATA 2'!$A$35:$A$67,$J15)</f>
        <v>6748.8414940000002</v>
      </c>
      <c r="R15" s="45"/>
      <c r="S15" s="42" t="s">
        <v>444</v>
      </c>
      <c r="T15" s="47">
        <f t="shared" si="0"/>
        <v>140.03967899999952</v>
      </c>
      <c r="U15" s="47">
        <f t="shared" si="1"/>
        <v>536.60900600000059</v>
      </c>
      <c r="V15" s="47">
        <f t="shared" si="2"/>
        <v>670.56545499999993</v>
      </c>
      <c r="W15" s="47">
        <f t="shared" si="3"/>
        <v>235.88904700000057</v>
      </c>
      <c r="X15" s="47">
        <f t="shared" si="4"/>
        <v>460.51732000000015</v>
      </c>
      <c r="Y15" s="47">
        <f t="shared" si="5"/>
        <v>6485.2125255999999</v>
      </c>
      <c r="Z15" s="47"/>
      <c r="AA15" s="42" t="s">
        <v>444</v>
      </c>
      <c r="AB15" s="48">
        <f t="shared" si="6"/>
        <v>2.1945674156440553E-2</v>
      </c>
      <c r="AC15" s="48">
        <f t="shared" si="7"/>
        <v>7.6498084329373883E-2</v>
      </c>
      <c r="AD15" s="48">
        <f t="shared" si="8"/>
        <v>9.8314856672538475E-2</v>
      </c>
      <c r="AE15" s="48">
        <f t="shared" si="9"/>
        <v>4.2036316992337452E-2</v>
      </c>
      <c r="AF15" s="48">
        <f t="shared" si="10"/>
        <v>0.23296088406719595</v>
      </c>
      <c r="AG15" s="48">
        <f t="shared" si="11"/>
        <v>24.599772039315841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0.34929036270000002</v>
      </c>
      <c r="C16" s="43">
        <f>SUMIFS('DATA 2'!H$2:H$34,'DATA 2'!$A$2:$A$34,$A16)</f>
        <v>316.54662519999999</v>
      </c>
      <c r="D16" s="43">
        <f>SUMIFS('DATA 2'!J$2:J$34,'DATA 2'!$A$2:$A$34,$A16)</f>
        <v>792.94204090000005</v>
      </c>
      <c r="E16" s="43">
        <f>SUMIFS('DATA 2'!O$2:O$34,'DATA 2'!$A$2:$A$34,$A16)</f>
        <v>1381.409214</v>
      </c>
      <c r="F16" s="43">
        <f>SUMIFS('DATA 2'!T$2:T$34,'DATA 2'!$A$2:$A$34,$A16)</f>
        <v>1121.747973</v>
      </c>
      <c r="G16" s="43">
        <f>SUMIFS('DATA 2'!AD$2:AD$34,'DATA 2'!$A$2:$A$34,$A16)</f>
        <v>406.22357729999999</v>
      </c>
      <c r="H16" s="43">
        <f>SUMIFS('DATA 2'!AN$2:AN$34,'DATA 2'!$A$2:$A$34,$A16)</f>
        <v>261.8101762</v>
      </c>
      <c r="I16" s="45"/>
      <c r="J16" s="42" t="s">
        <v>445</v>
      </c>
      <c r="K16" s="43">
        <f>SUMIFS('DATA 2'!$C$35:$C$67,'DATA 2'!$A$35:$A$67,$J16)</f>
        <v>0.34929036270000002</v>
      </c>
      <c r="L16" s="43">
        <f>SUMIFS('DATA 2'!$H$35:$H$67,'DATA 2'!$A$35:$A$67,$J16)</f>
        <v>321.52767440000002</v>
      </c>
      <c r="M16" s="43">
        <f>SUMIFS('DATA 2'!$J$35:$J$67,'DATA 2'!$A$35:$A$67,$J16)</f>
        <v>831.47652989999995</v>
      </c>
      <c r="N16" s="43">
        <f>SUMIFS('DATA 2'!$O$35:$O$67,'DATA 2'!$A$35:$A$67,$J16)</f>
        <v>1391.025564</v>
      </c>
      <c r="O16" s="43">
        <f>SUMIFS('DATA 2'!$T$35:$T$67,'DATA 2'!$A$35:$A$67,$J16)</f>
        <v>1094.674199</v>
      </c>
      <c r="P16" s="43">
        <f>SUMIFS('DATA 2'!$AD$35:$AD$67,'DATA 2'!$A$35:$A$67,$J16)</f>
        <v>340.96210619999999</v>
      </c>
      <c r="Q16" s="43">
        <f>SUMIFS('DATA 2'!$AN$35:$AN$67,'DATA 2'!$A$35:$A$67,$J16)</f>
        <v>191.04532359999999</v>
      </c>
      <c r="R16" s="45"/>
      <c r="S16" s="42" t="s">
        <v>445</v>
      </c>
      <c r="T16" s="47">
        <f t="shared" si="0"/>
        <v>4.9810492000000295</v>
      </c>
      <c r="U16" s="47">
        <f t="shared" si="1"/>
        <v>38.534488999999894</v>
      </c>
      <c r="V16" s="47">
        <f t="shared" si="2"/>
        <v>9.6163500000000113</v>
      </c>
      <c r="W16" s="47">
        <f t="shared" si="3"/>
        <v>-27.073773999999958</v>
      </c>
      <c r="X16" s="47">
        <f t="shared" si="4"/>
        <v>-65.261471099999994</v>
      </c>
      <c r="Y16" s="47">
        <f t="shared" si="5"/>
        <v>-70.764852600000012</v>
      </c>
      <c r="Z16" s="47"/>
      <c r="AA16" s="42" t="s">
        <v>445</v>
      </c>
      <c r="AB16" s="48">
        <f t="shared" si="6"/>
        <v>1.5735594075131587E-2</v>
      </c>
      <c r="AC16" s="48">
        <f t="shared" si="7"/>
        <v>4.8596854514439292E-2</v>
      </c>
      <c r="AD16" s="48">
        <f t="shared" si="8"/>
        <v>6.9612609374125611E-3</v>
      </c>
      <c r="AE16" s="48">
        <f t="shared" si="9"/>
        <v>-2.4135344704563133E-2</v>
      </c>
      <c r="AF16" s="48">
        <f t="shared" si="10"/>
        <v>-0.16065407018904709</v>
      </c>
      <c r="AG16" s="48">
        <f t="shared" si="11"/>
        <v>-0.27029068780711518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3570.1656370000001</v>
      </c>
      <c r="D17" s="43">
        <f>SUMIFS('DATA 2'!J$2:J$34,'DATA 2'!$A$2:$A$34,$A17)</f>
        <v>3684.2587119999998</v>
      </c>
      <c r="E17" s="43">
        <f>SUMIFS('DATA 2'!O$2:O$34,'DATA 2'!$A$2:$A$34,$A17)</f>
        <v>3258.935207</v>
      </c>
      <c r="F17" s="43">
        <f>SUMIFS('DATA 2'!T$2:T$34,'DATA 2'!$A$2:$A$34,$A17)</f>
        <v>2721.473532</v>
      </c>
      <c r="G17" s="43">
        <f>SUMIFS('DATA 2'!AD$2:AD$34,'DATA 2'!$A$2:$A$34,$A17)</f>
        <v>2372.0527160000001</v>
      </c>
      <c r="H17" s="43">
        <f>SUMIFS('DATA 2'!AN$2:AN$34,'DATA 2'!$A$2:$A$34,$A17)</f>
        <v>2270.4725170000002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3626.3074270000002</v>
      </c>
      <c r="M17" s="43">
        <f>SUMIFS('DATA 2'!$J$35:$J$67,'DATA 2'!$A$35:$A$67,$J17)</f>
        <v>3863.1989450000001</v>
      </c>
      <c r="N17" s="43">
        <f>SUMIFS('DATA 2'!$O$35:$O$67,'DATA 2'!$A$35:$A$67,$J17)</f>
        <v>3281.8465769999998</v>
      </c>
      <c r="O17" s="43">
        <f>SUMIFS('DATA 2'!$T$35:$T$67,'DATA 2'!$A$35:$A$67,$J17)</f>
        <v>2665.84816</v>
      </c>
      <c r="P17" s="43">
        <f>SUMIFS('DATA 2'!$AD$35:$AD$67,'DATA 2'!$A$35:$A$67,$J17)</f>
        <v>2138.172712</v>
      </c>
      <c r="Q17" s="43">
        <f>SUMIFS('DATA 2'!$AN$35:$AN$67,'DATA 2'!$A$35:$A$67,$J17)</f>
        <v>13620.60188</v>
      </c>
      <c r="R17" s="45"/>
      <c r="S17" s="42" t="s">
        <v>446</v>
      </c>
      <c r="T17" s="47">
        <f t="shared" si="0"/>
        <v>56.141790000000128</v>
      </c>
      <c r="U17" s="47">
        <f t="shared" si="1"/>
        <v>178.94023300000026</v>
      </c>
      <c r="V17" s="47">
        <f t="shared" si="2"/>
        <v>22.911369999999806</v>
      </c>
      <c r="W17" s="47">
        <f t="shared" si="3"/>
        <v>-55.62537199999997</v>
      </c>
      <c r="X17" s="47">
        <f t="shared" si="4"/>
        <v>-233.8800040000001</v>
      </c>
      <c r="Y17" s="47">
        <f t="shared" si="5"/>
        <v>11350.129363</v>
      </c>
      <c r="Z17" s="47"/>
      <c r="AA17" s="42" t="s">
        <v>446</v>
      </c>
      <c r="AB17" s="48">
        <f t="shared" si="6"/>
        <v>1.5725261992935335E-2</v>
      </c>
      <c r="AC17" s="48">
        <f t="shared" si="7"/>
        <v>4.8568856583598219E-2</v>
      </c>
      <c r="AD17" s="48">
        <f t="shared" si="8"/>
        <v>7.0303238771938226E-3</v>
      </c>
      <c r="AE17" s="48">
        <f t="shared" si="9"/>
        <v>-2.0439431560122956E-2</v>
      </c>
      <c r="AF17" s="48">
        <f t="shared" si="10"/>
        <v>-9.8598147681301374E-2</v>
      </c>
      <c r="AG17" s="48">
        <f t="shared" si="11"/>
        <v>4.9990164065042499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12101.77485</v>
      </c>
      <c r="D18" s="43">
        <f>SUMIFS('DATA 2'!J$2:J$34,'DATA 2'!$A$2:$A$34,$A18)</f>
        <v>12395.085800000001</v>
      </c>
      <c r="E18" s="43">
        <f>SUMIFS('DATA 2'!O$2:O$34,'DATA 2'!$A$2:$A$34,$A18)</f>
        <v>11084.99986</v>
      </c>
      <c r="F18" s="43">
        <f>SUMIFS('DATA 2'!T$2:T$34,'DATA 2'!$A$2:$A$34,$A18)</f>
        <v>7711.5927529999999</v>
      </c>
      <c r="G18" s="43">
        <f>SUMIFS('DATA 2'!AD$2:AD$34,'DATA 2'!$A$2:$A$34,$A18)</f>
        <v>5016.2166420000003</v>
      </c>
      <c r="H18" s="43">
        <f>SUMIFS('DATA 2'!AN$2:AN$34,'DATA 2'!$A$2:$A$34,$A18)</f>
        <v>182.4775678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10125.460520000001</v>
      </c>
      <c r="M18" s="43">
        <f>SUMIFS('DATA 2'!$J$35:$J$67,'DATA 2'!$A$35:$A$67,$J18)</f>
        <v>5639.9878360000002</v>
      </c>
      <c r="N18" s="43">
        <f>SUMIFS('DATA 2'!$O$35:$O$67,'DATA 2'!$A$35:$A$67,$J18)</f>
        <v>712.44405389999997</v>
      </c>
      <c r="O18" s="43">
        <f>SUMIFS('DATA 2'!$T$35:$T$67,'DATA 2'!$A$35:$A$67,$J18)</f>
        <v>253.40753649999999</v>
      </c>
      <c r="P18" s="43">
        <f>SUMIFS('DATA 2'!$AD$35:$AD$67,'DATA 2'!$A$35:$A$67,$J18)</f>
        <v>22.44602385</v>
      </c>
      <c r="Q18" s="43">
        <f>SUMIFS('DATA 2'!$AN$35:$AN$67,'DATA 2'!$A$35:$A$67,$J18)</f>
        <v>25.583473680000001</v>
      </c>
      <c r="R18" s="45"/>
      <c r="S18" s="42" t="s">
        <v>449</v>
      </c>
      <c r="T18" s="47">
        <f t="shared" si="0"/>
        <v>-1976.3143299999992</v>
      </c>
      <c r="U18" s="47">
        <f t="shared" si="1"/>
        <v>-6755.0979640000005</v>
      </c>
      <c r="V18" s="47">
        <f t="shared" si="2"/>
        <v>-10372.555806099999</v>
      </c>
      <c r="W18" s="47">
        <f t="shared" si="3"/>
        <v>-7458.1852165</v>
      </c>
      <c r="X18" s="47">
        <f t="shared" si="4"/>
        <v>-4993.7706181500007</v>
      </c>
      <c r="Y18" s="47">
        <f t="shared" si="5"/>
        <v>-156.89409412000001</v>
      </c>
      <c r="Z18" s="47"/>
      <c r="AA18" s="42" t="s">
        <v>449</v>
      </c>
      <c r="AB18" s="48">
        <f t="shared" si="6"/>
        <v>-0.1633078085236398</v>
      </c>
      <c r="AC18" s="48">
        <f t="shared" si="7"/>
        <v>-0.54498194469940664</v>
      </c>
      <c r="AD18" s="48">
        <f t="shared" si="8"/>
        <v>-0.9357289974832711</v>
      </c>
      <c r="AE18" s="48">
        <f t="shared" si="9"/>
        <v>-0.96713940367229345</v>
      </c>
      <c r="AF18" s="48">
        <f t="shared" si="10"/>
        <v>-0.99552530812523865</v>
      </c>
      <c r="AG18" s="48">
        <f t="shared" si="11"/>
        <v>-0.85979934964915727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46927.473680000003</v>
      </c>
      <c r="D19" s="43">
        <f>SUMIFS('DATA 2'!J$2:J$34,'DATA 2'!$A$2:$A$34,$A19)</f>
        <v>50249.890670000001</v>
      </c>
      <c r="E19" s="43">
        <f>SUMIFS('DATA 2'!O$2:O$34,'DATA 2'!$A$2:$A$34,$A19)</f>
        <v>48580.05502</v>
      </c>
      <c r="F19" s="43">
        <f>SUMIFS('DATA 2'!T$2:T$34,'DATA 2'!$A$2:$A$34,$A19)</f>
        <v>47082.94616</v>
      </c>
      <c r="G19" s="43">
        <f>SUMIFS('DATA 2'!AD$2:AD$34,'DATA 2'!$A$2:$A$34,$A19)</f>
        <v>39864.439879999998</v>
      </c>
      <c r="H19" s="43">
        <f>SUMIFS('DATA 2'!AN$2:AN$34,'DATA 2'!$A$2:$A$34,$A19)</f>
        <v>47399.473899999997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47780.271139999997</v>
      </c>
      <c r="M19" s="43">
        <f>SUMIFS('DATA 2'!$J$35:$J$67,'DATA 2'!$A$35:$A$67,$J19)</f>
        <v>53239.075989999998</v>
      </c>
      <c r="N19" s="43">
        <f>SUMIFS('DATA 2'!$O$35:$O$67,'DATA 2'!$A$35:$A$67,$J19)</f>
        <v>50619.087030000002</v>
      </c>
      <c r="O19" s="43">
        <f>SUMIFS('DATA 2'!$T$35:$T$67,'DATA 2'!$A$35:$A$67,$J19)</f>
        <v>35592.366020000001</v>
      </c>
      <c r="P19" s="43">
        <f>SUMIFS('DATA 2'!$AD$35:$AD$67,'DATA 2'!$A$35:$A$67,$J19)</f>
        <v>19290.677879999999</v>
      </c>
      <c r="Q19" s="43">
        <f>SUMIFS('DATA 2'!$AN$35:$AN$67,'DATA 2'!$A$35:$A$67,$J19)</f>
        <v>9580.8613120000009</v>
      </c>
      <c r="R19" s="45"/>
      <c r="S19" s="42" t="s">
        <v>450</v>
      </c>
      <c r="T19" s="47">
        <f t="shared" si="0"/>
        <v>852.79745999999432</v>
      </c>
      <c r="U19" s="47">
        <f t="shared" si="1"/>
        <v>2989.1853199999969</v>
      </c>
      <c r="V19" s="47">
        <f t="shared" si="2"/>
        <v>2039.0320100000026</v>
      </c>
      <c r="W19" s="47">
        <f t="shared" si="3"/>
        <v>-11490.580139999998</v>
      </c>
      <c r="X19" s="47">
        <f t="shared" si="4"/>
        <v>-20573.761999999999</v>
      </c>
      <c r="Y19" s="47">
        <f t="shared" si="5"/>
        <v>-37818.612587999996</v>
      </c>
      <c r="Z19" s="47"/>
      <c r="AA19" s="42" t="s">
        <v>450</v>
      </c>
      <c r="AB19" s="48">
        <f t="shared" si="6"/>
        <v>1.8172669294223009E-2</v>
      </c>
      <c r="AC19" s="48">
        <f t="shared" si="7"/>
        <v>5.94864044507184E-2</v>
      </c>
      <c r="AD19" s="48">
        <f t="shared" si="8"/>
        <v>4.1972616316728217E-2</v>
      </c>
      <c r="AE19" s="48">
        <f t="shared" si="9"/>
        <v>-0.24404972664522828</v>
      </c>
      <c r="AF19" s="48">
        <f t="shared" si="10"/>
        <v>-0.51609309103379286</v>
      </c>
      <c r="AG19" s="48">
        <f t="shared" si="11"/>
        <v>-0.79786988074565945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549.18478519999996</v>
      </c>
      <c r="D20" s="43">
        <f>SUMIFS('DATA 2'!J$2:J$34,'DATA 2'!$A$2:$A$34,$A20)</f>
        <v>265.66978929999999</v>
      </c>
      <c r="E20" s="43">
        <f>SUMIFS('DATA 2'!O$2:O$34,'DATA 2'!$A$2:$A$34,$A20)</f>
        <v>20.708211519999999</v>
      </c>
      <c r="F20" s="43">
        <f>SUMIFS('DATA 2'!T$2:T$34,'DATA 2'!$A$2:$A$34,$A20)</f>
        <v>8.8261683919999996</v>
      </c>
      <c r="G20" s="43">
        <f>SUMIFS('DATA 2'!AD$2:AD$34,'DATA 2'!$A$2:$A$34,$A20)</f>
        <v>23.222682429999999</v>
      </c>
      <c r="H20" s="43">
        <f>SUMIFS('DATA 2'!AN$2:AN$34,'DATA 2'!$A$2:$A$34,$A20)</f>
        <v>49.301924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557.81868940000004</v>
      </c>
      <c r="M20" s="43">
        <f>SUMIFS('DATA 2'!$J$35:$J$67,'DATA 2'!$A$35:$A$67,$J20)</f>
        <v>278.6000378</v>
      </c>
      <c r="N20" s="43">
        <f>SUMIFS('DATA 2'!$O$35:$O$67,'DATA 2'!$A$35:$A$67,$J20)</f>
        <v>20.72351527</v>
      </c>
      <c r="O20" s="43">
        <f>SUMIFS('DATA 2'!$T$35:$T$67,'DATA 2'!$A$35:$A$67,$J20)</f>
        <v>8.390670343</v>
      </c>
      <c r="P20" s="43">
        <f>SUMIFS('DATA 2'!$AD$35:$AD$67,'DATA 2'!$A$35:$A$67,$J20)</f>
        <v>21.51688403</v>
      </c>
      <c r="Q20" s="43">
        <f>SUMIFS('DATA 2'!$AN$35:$AN$67,'DATA 2'!$A$35:$A$67,$J20)</f>
        <v>44.94220181</v>
      </c>
      <c r="R20" s="45"/>
      <c r="S20" s="42" t="s">
        <v>447</v>
      </c>
      <c r="T20" s="47">
        <f t="shared" si="0"/>
        <v>8.6339042000000745</v>
      </c>
      <c r="U20" s="47">
        <f t="shared" si="1"/>
        <v>12.930248500000005</v>
      </c>
      <c r="V20" s="47">
        <f t="shared" si="2"/>
        <v>1.530375000000106E-2</v>
      </c>
      <c r="W20" s="47">
        <f t="shared" si="3"/>
        <v>-0.43549804899999955</v>
      </c>
      <c r="X20" s="47">
        <f t="shared" si="4"/>
        <v>-1.705798399999999</v>
      </c>
      <c r="Y20" s="47">
        <f t="shared" si="5"/>
        <v>-4.3597221899999994</v>
      </c>
      <c r="Z20" s="47"/>
      <c r="AA20" s="42" t="s">
        <v>447</v>
      </c>
      <c r="AB20" s="48">
        <f t="shared" si="6"/>
        <v>1.5721309899100477E-2</v>
      </c>
      <c r="AC20" s="48">
        <f t="shared" si="7"/>
        <v>4.8670375860459192E-2</v>
      </c>
      <c r="AD20" s="48">
        <f t="shared" si="8"/>
        <v>7.3901843166024328E-4</v>
      </c>
      <c r="AE20" s="48">
        <f t="shared" si="9"/>
        <v>-4.9341688222800384E-2</v>
      </c>
      <c r="AF20" s="48">
        <f t="shared" si="10"/>
        <v>-7.3453977814224469E-2</v>
      </c>
      <c r="AG20" s="48">
        <f t="shared" si="11"/>
        <v>-8.8429047718299958E-2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3424.2921230000002</v>
      </c>
      <c r="D21" s="43">
        <f>SUMIFS('DATA 2'!J$2:J$34,'DATA 2'!$A$2:$A$34,$A21)</f>
        <v>923.05384630000003</v>
      </c>
      <c r="E21" s="43">
        <f>SUMIFS('DATA 2'!O$2:O$34,'DATA 2'!$A$2:$A$34,$A21)</f>
        <v>19.332427030000002</v>
      </c>
      <c r="F21" s="43">
        <f>SUMIFS('DATA 2'!T$2:T$34,'DATA 2'!$A$2:$A$34,$A21)</f>
        <v>9.7523051410000008</v>
      </c>
      <c r="G21" s="43">
        <f>SUMIFS('DATA 2'!AD$2:AD$34,'DATA 2'!$A$2:$A$34,$A21)</f>
        <v>10.98174641</v>
      </c>
      <c r="H21" s="43">
        <f>SUMIFS('DATA 2'!AN$2:AN$34,'DATA 2'!$A$2:$A$34,$A21)</f>
        <v>11.57694646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3478.1304639999998</v>
      </c>
      <c r="M21" s="43">
        <f>SUMIFS('DATA 2'!$J$35:$J$67,'DATA 2'!$A$35:$A$67,$J21)</f>
        <v>967.66043230000002</v>
      </c>
      <c r="N21" s="43">
        <f>SUMIFS('DATA 2'!$O$35:$O$67,'DATA 2'!$A$35:$A$67,$J21)</f>
        <v>19.448799350000002</v>
      </c>
      <c r="O21" s="43">
        <f>SUMIFS('DATA 2'!$T$35:$T$67,'DATA 2'!$A$35:$A$67,$J21)</f>
        <v>9.5851148019999997</v>
      </c>
      <c r="P21" s="43">
        <f>SUMIFS('DATA 2'!$AD$35:$AD$67,'DATA 2'!$A$35:$A$67,$J21)</f>
        <v>10.44694425</v>
      </c>
      <c r="Q21" s="43">
        <f>SUMIFS('DATA 2'!$AN$35:$AN$67,'DATA 2'!$A$35:$A$67,$J21)</f>
        <v>11.02295793</v>
      </c>
      <c r="R21" s="45"/>
      <c r="S21" s="42" t="s">
        <v>448</v>
      </c>
      <c r="T21" s="47">
        <f t="shared" si="0"/>
        <v>53.838340999999673</v>
      </c>
      <c r="U21" s="47">
        <f t="shared" si="1"/>
        <v>44.606585999999993</v>
      </c>
      <c r="V21" s="47">
        <f t="shared" si="2"/>
        <v>0.11637231999999997</v>
      </c>
      <c r="W21" s="47">
        <f t="shared" si="3"/>
        <v>-0.16719033900000113</v>
      </c>
      <c r="X21" s="47">
        <f t="shared" si="4"/>
        <v>-0.53480215999999992</v>
      </c>
      <c r="Y21" s="47">
        <f t="shared" si="5"/>
        <v>-0.55398852999999981</v>
      </c>
      <c r="Z21" s="47"/>
      <c r="AA21" s="42" t="s">
        <v>448</v>
      </c>
      <c r="AB21" s="48">
        <f t="shared" si="6"/>
        <v>1.5722473161206896E-2</v>
      </c>
      <c r="AC21" s="48">
        <f t="shared" si="7"/>
        <v>4.8325009617588899E-2</v>
      </c>
      <c r="AD21" s="48">
        <f t="shared" si="8"/>
        <v>6.0195401135829663E-3</v>
      </c>
      <c r="AE21" s="48">
        <f t="shared" si="9"/>
        <v>-1.714367388865945E-2</v>
      </c>
      <c r="AF21" s="48">
        <f t="shared" si="10"/>
        <v>-4.8699190459634778E-2</v>
      </c>
      <c r="AG21" s="48">
        <f t="shared" si="11"/>
        <v>-4.7852733180904772E-2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57465563.000924312</v>
      </c>
      <c r="C22" s="43">
        <f t="shared" ref="C22:G22" si="14">SUM(C4:C8,C10:C21)</f>
        <v>60617340.559593402</v>
      </c>
      <c r="D22" s="43">
        <f t="shared" si="14"/>
        <v>61836884.566722497</v>
      </c>
      <c r="E22" s="43">
        <f t="shared" si="14"/>
        <v>64926191.510399543</v>
      </c>
      <c r="F22" s="43">
        <f t="shared" si="14"/>
        <v>68132272.621076524</v>
      </c>
      <c r="G22" s="43">
        <f t="shared" si="14"/>
        <v>74492426.379122123</v>
      </c>
      <c r="H22" s="43">
        <f>SUM(H4:H8,H10:H21)</f>
        <v>80177893.550650388</v>
      </c>
      <c r="I22" s="45"/>
      <c r="J22" s="44" t="s">
        <v>240</v>
      </c>
      <c r="K22" s="43">
        <f>SUM(K4:K8,K10:K21)</f>
        <v>57465563.000924312</v>
      </c>
      <c r="L22" s="43">
        <f t="shared" ref="L22:Q22" si="15">SUM(L4:L8,L10:L21)</f>
        <v>60620746.363434799</v>
      </c>
      <c r="M22" s="43">
        <f t="shared" si="15"/>
        <v>61835934.864639014</v>
      </c>
      <c r="N22" s="43">
        <f t="shared" si="15"/>
        <v>64973821.40862754</v>
      </c>
      <c r="O22" s="43">
        <f t="shared" si="15"/>
        <v>68324938.38219665</v>
      </c>
      <c r="P22" s="43">
        <f t="shared" si="15"/>
        <v>74561605.168988347</v>
      </c>
      <c r="Q22" s="43">
        <f t="shared" si="15"/>
        <v>80023229.920424014</v>
      </c>
      <c r="R22" s="45"/>
      <c r="S22" s="44" t="s">
        <v>240</v>
      </c>
      <c r="T22" s="47">
        <f t="shared" si="0"/>
        <v>3405.8038413971663</v>
      </c>
      <c r="U22" s="47">
        <f t="shared" si="1"/>
        <v>-949.70208348333836</v>
      </c>
      <c r="V22" s="47">
        <f t="shared" si="2"/>
        <v>47629.898227997124</v>
      </c>
      <c r="W22" s="47">
        <f t="shared" si="3"/>
        <v>192665.76112012565</v>
      </c>
      <c r="X22" s="47">
        <f t="shared" si="4"/>
        <v>69178.789866223931</v>
      </c>
      <c r="Y22" s="47">
        <f t="shared" si="5"/>
        <v>-154663.63022637367</v>
      </c>
      <c r="Z22" s="47"/>
      <c r="AA22" s="44" t="s">
        <v>240</v>
      </c>
      <c r="AB22" s="48">
        <f t="shared" si="6"/>
        <v>5.6185306216871567E-5</v>
      </c>
      <c r="AC22" s="48">
        <f t="shared" si="7"/>
        <v>-1.5358181288394057E-5</v>
      </c>
      <c r="AD22" s="48">
        <f t="shared" si="8"/>
        <v>7.3360067978689436E-4</v>
      </c>
      <c r="AE22" s="48">
        <f t="shared" si="9"/>
        <v>2.8278193829178733E-3</v>
      </c>
      <c r="AF22" s="48">
        <f t="shared" si="10"/>
        <v>9.2866876847508273E-4</v>
      </c>
      <c r="AG22" s="48">
        <f t="shared" si="11"/>
        <v>-1.9290059064556164E-3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36700.706452812694</v>
      </c>
      <c r="C23" s="43">
        <f t="shared" ref="C23:H23" si="16">SUM(C10:C17)</f>
        <v>47672.905225199996</v>
      </c>
      <c r="D23" s="43">
        <f t="shared" si="16"/>
        <v>57628.392776900007</v>
      </c>
      <c r="E23" s="43">
        <f t="shared" si="16"/>
        <v>133004.939361</v>
      </c>
      <c r="F23" s="43">
        <f t="shared" si="16"/>
        <v>175066.28281</v>
      </c>
      <c r="G23" s="43">
        <f t="shared" si="16"/>
        <v>319573.4586213</v>
      </c>
      <c r="H23" s="43">
        <f t="shared" si="16"/>
        <v>370035.53930213302</v>
      </c>
      <c r="I23" s="45"/>
      <c r="J23" s="44" t="s">
        <v>451</v>
      </c>
      <c r="K23" s="43">
        <f>SUM(K10:K17)</f>
        <v>36700.706452812694</v>
      </c>
      <c r="L23" s="43">
        <f t="shared" ref="L23:Q23" si="17">SUM(L10:L17)</f>
        <v>48611.081291399998</v>
      </c>
      <c r="M23" s="43">
        <f t="shared" si="17"/>
        <v>62051.514382900001</v>
      </c>
      <c r="N23" s="43">
        <f t="shared" si="17"/>
        <v>180960.02144900002</v>
      </c>
      <c r="O23" s="43">
        <f t="shared" si="17"/>
        <v>323250.70351499994</v>
      </c>
      <c r="P23" s="43">
        <f t="shared" si="17"/>
        <v>364687.25131620001</v>
      </c>
      <c r="Q23" s="43">
        <f t="shared" si="17"/>
        <v>380852.69317859993</v>
      </c>
      <c r="R23" s="45"/>
      <c r="S23" s="44" t="s">
        <v>451</v>
      </c>
      <c r="T23" s="47">
        <f t="shared" si="0"/>
        <v>938.17606620000151</v>
      </c>
      <c r="U23" s="47">
        <f t="shared" si="1"/>
        <v>4423.1216059999933</v>
      </c>
      <c r="V23" s="47">
        <f t="shared" si="2"/>
        <v>47955.082088000025</v>
      </c>
      <c r="W23" s="47">
        <f t="shared" si="3"/>
        <v>148184.42070499994</v>
      </c>
      <c r="X23" s="47">
        <f t="shared" si="4"/>
        <v>45113.79269490001</v>
      </c>
      <c r="Y23" s="47">
        <f t="shared" si="5"/>
        <v>10817.153876466909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63002.725438200003</v>
      </c>
      <c r="D24" s="43">
        <f t="shared" si="18"/>
        <v>63833.700105600001</v>
      </c>
      <c r="E24" s="43">
        <f t="shared" si="18"/>
        <v>59705.095518549999</v>
      </c>
      <c r="F24" s="43">
        <f t="shared" si="18"/>
        <v>54813.117386532998</v>
      </c>
      <c r="G24" s="43">
        <f t="shared" si="18"/>
        <v>44914.860950839997</v>
      </c>
      <c r="H24" s="43">
        <f t="shared" si="18"/>
        <v>47642.830338259999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61941.680813400002</v>
      </c>
      <c r="M24" s="43">
        <f t="shared" si="19"/>
        <v>60125.3242961</v>
      </c>
      <c r="N24" s="43">
        <f t="shared" si="19"/>
        <v>51371.703398520003</v>
      </c>
      <c r="O24" s="43">
        <f t="shared" si="19"/>
        <v>35863.749341645002</v>
      </c>
      <c r="P24" s="43">
        <f t="shared" si="19"/>
        <v>19345.087732129999</v>
      </c>
      <c r="Q24" s="43">
        <f t="shared" si="19"/>
        <v>9662.4099454200004</v>
      </c>
      <c r="R24" s="45"/>
      <c r="S24" s="44" t="s">
        <v>241</v>
      </c>
      <c r="T24" s="47">
        <f t="shared" si="0"/>
        <v>-1061.0446248000007</v>
      </c>
      <c r="U24" s="47">
        <f t="shared" si="1"/>
        <v>-3708.3758095000012</v>
      </c>
      <c r="V24" s="47">
        <f t="shared" si="2"/>
        <v>-8333.3921200299956</v>
      </c>
      <c r="W24" s="47">
        <f t="shared" si="3"/>
        <v>-18949.368044887997</v>
      </c>
      <c r="X24" s="47">
        <f t="shared" si="4"/>
        <v>-25569.773218709997</v>
      </c>
      <c r="Y24" s="47">
        <f t="shared" si="5"/>
        <v>-37980.420392839995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opLeftCell="A49"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158.6805803</v>
      </c>
      <c r="D5" s="61">
        <f>VLOOKUP($A5,DATA!$A$1:$AM$533,D$1,FALSE)</f>
        <v>190.81933269999999</v>
      </c>
      <c r="E5" s="61">
        <f>VLOOKUP($A5,DATA!$A$1:$AM$533,E$1,FALSE)</f>
        <v>211.49850960000001</v>
      </c>
      <c r="F5" s="61">
        <f>VLOOKUP($A5,DATA!$A$1:$AM$533,F$1,FALSE)</f>
        <v>233.27708580000001</v>
      </c>
      <c r="G5" s="61">
        <f>VLOOKUP($A5,DATA!$A$1:$AM$533,G$1,FALSE)</f>
        <v>297.04775469999998</v>
      </c>
      <c r="H5" s="61">
        <f>VLOOKUP($A5,DATA!$A$1:$AM$533,H$1,FALSE)</f>
        <v>393.08329609999998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1535.2176030000001</v>
      </c>
      <c r="D6" s="61">
        <f>VLOOKUP($A6,DATA!$A$1:$AM$533,D$1,FALSE)</f>
        <v>1870.819647</v>
      </c>
      <c r="E6" s="61">
        <f>VLOOKUP($A6,DATA!$A$1:$AM$533,E$1,FALSE)</f>
        <v>2106.3087300000002</v>
      </c>
      <c r="F6" s="61">
        <f>VLOOKUP($A6,DATA!$A$1:$AM$533,F$1,FALSE)</f>
        <v>2368.4598820000001</v>
      </c>
      <c r="G6" s="61">
        <f>VLOOKUP($A6,DATA!$A$1:$AM$533,G$1,FALSE)</f>
        <v>3010.5640560000002</v>
      </c>
      <c r="H6" s="61">
        <f>VLOOKUP($A6,DATA!$A$1:$AM$533,H$1,FALSE)</f>
        <v>3924.4245059999998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806.7662934</v>
      </c>
      <c r="D7" s="61">
        <f>VLOOKUP($A7,DATA!$A$1:$AM$533,D$1,FALSE)</f>
        <v>994.13380549999999</v>
      </c>
      <c r="E7" s="61">
        <f>VLOOKUP($A7,DATA!$A$1:$AM$533,E$1,FALSE)</f>
        <v>1082.9846789999999</v>
      </c>
      <c r="F7" s="61">
        <f>VLOOKUP($A7,DATA!$A$1:$AM$533,F$1,FALSE)</f>
        <v>1186.4427410000001</v>
      </c>
      <c r="G7" s="61">
        <f>VLOOKUP($A7,DATA!$A$1:$AM$533,G$1,FALSE)</f>
        <v>1498.778458</v>
      </c>
      <c r="H7" s="61">
        <f>VLOOKUP($A7,DATA!$A$1:$AM$533,H$1,FALSE)</f>
        <v>2026.8135319999999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191.8611679</v>
      </c>
      <c r="D8" s="61">
        <f>VLOOKUP($A8,DATA!$A$1:$AM$533,D$1,FALSE)</f>
        <v>230.03366299999999</v>
      </c>
      <c r="E8" s="61">
        <f>VLOOKUP($A8,DATA!$A$1:$AM$533,E$1,FALSE)</f>
        <v>252.35338060000001</v>
      </c>
      <c r="F8" s="61">
        <f>VLOOKUP($A8,DATA!$A$1:$AM$533,F$1,FALSE)</f>
        <v>274.01441149999999</v>
      </c>
      <c r="G8" s="61">
        <f>VLOOKUP($A8,DATA!$A$1:$AM$533,G$1,FALSE)</f>
        <v>347.71166579999999</v>
      </c>
      <c r="H8" s="61">
        <f>VLOOKUP($A8,DATA!$A$1:$AM$533,H$1,FALSE)</f>
        <v>472.27266730000002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1941.100091</v>
      </c>
      <c r="D9" s="61">
        <f>VLOOKUP($A9,DATA!$A$1:$AM$533,D$1,FALSE)</f>
        <v>2349.024273</v>
      </c>
      <c r="E9" s="61">
        <f>VLOOKUP($A9,DATA!$A$1:$AM$533,E$1,FALSE)</f>
        <v>2457.56918</v>
      </c>
      <c r="F9" s="61">
        <f>VLOOKUP($A9,DATA!$A$1:$AM$533,F$1,FALSE)</f>
        <v>2674.4312759999998</v>
      </c>
      <c r="G9" s="61">
        <f>VLOOKUP($A9,DATA!$A$1:$AM$533,G$1,FALSE)</f>
        <v>3456.1362439999998</v>
      </c>
      <c r="H9" s="61">
        <f>VLOOKUP($A9,DATA!$A$1:$AM$533,H$1,FALSE)</f>
        <v>4860.9817599999997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4633.6257355999996</v>
      </c>
      <c r="D10" s="61">
        <f t="shared" si="0"/>
        <v>5634.8307212</v>
      </c>
      <c r="E10" s="61">
        <f t="shared" si="0"/>
        <v>6110.7144791999999</v>
      </c>
      <c r="F10" s="61">
        <f t="shared" si="0"/>
        <v>6736.6253962999999</v>
      </c>
      <c r="G10" s="61">
        <f t="shared" si="0"/>
        <v>8610.2381784999998</v>
      </c>
      <c r="H10" s="61">
        <f t="shared" si="0"/>
        <v>11677.575761399999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1287118.2598888888</v>
      </c>
      <c r="D11" s="64">
        <f t="shared" si="1"/>
        <v>1565230.7558888888</v>
      </c>
      <c r="E11" s="64">
        <f t="shared" si="1"/>
        <v>1697420.6886666666</v>
      </c>
      <c r="F11" s="64">
        <f t="shared" si="1"/>
        <v>1871284.8323055557</v>
      </c>
      <c r="G11" s="64">
        <f t="shared" si="1"/>
        <v>2391732.8273611111</v>
      </c>
      <c r="H11" s="64">
        <f t="shared" si="1"/>
        <v>3243771.0448333332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237150.27770000001</v>
      </c>
      <c r="D15" s="67">
        <f>VLOOKUP($A15,DATA!$A$1:$AM$533,D$1,FALSE)</f>
        <v>264775.13919999998</v>
      </c>
      <c r="E15" s="67">
        <f>VLOOKUP($A15,DATA!$A$1:$AM$533,E$1,FALSE)</f>
        <v>294282.85869999998</v>
      </c>
      <c r="F15" s="67">
        <f>VLOOKUP($A15,DATA!$A$1:$AM$533,F$1,FALSE)</f>
        <v>316368.03779999999</v>
      </c>
      <c r="G15" s="67">
        <f>VLOOKUP($A15,DATA!$A$1:$AM$533,G$1,FALSE)</f>
        <v>409329.49070000002</v>
      </c>
      <c r="H15" s="67">
        <f>VLOOKUP($A15,DATA!$A$1:$AM$533,H$1,FALSE)</f>
        <v>533153.33510000003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237150.27770000001</v>
      </c>
      <c r="D16" s="67">
        <f>VLOOKUP($A16,DATA!$A$1:$AM$533,D$1,FALSE)</f>
        <v>263207.9204</v>
      </c>
      <c r="E16" s="67">
        <f>VLOOKUP($A16,DATA!$A$1:$AM$533,E$1,FALSE)</f>
        <v>289640.56420000002</v>
      </c>
      <c r="F16" s="67">
        <f>VLOOKUP($A16,DATA!$A$1:$AM$533,F$1,FALSE)</f>
        <v>310097.10519999999</v>
      </c>
      <c r="G16" s="67">
        <f>VLOOKUP($A16,DATA!$A$1:$AM$533,G$1,FALSE)</f>
        <v>381033.38189999998</v>
      </c>
      <c r="H16" s="67">
        <f>VLOOKUP($A16,DATA!$A$1:$AM$533,H$1,FALSE)</f>
        <v>478009.06219999999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11342.657359999999</v>
      </c>
      <c r="E19" s="67">
        <f>VLOOKUP($A19,DATA!$A$1:$AM$533,E$1,FALSE)</f>
        <v>12531.940839999999</v>
      </c>
      <c r="F19" s="67">
        <f>VLOOKUP($A19,DATA!$A$1:$AM$533,F$1,FALSE)</f>
        <v>13380.21617</v>
      </c>
      <c r="G19" s="67">
        <f>VLOOKUP($A19,DATA!$A$1:$AM$533,G$1,FALSE)</f>
        <v>17170.132669999999</v>
      </c>
      <c r="H19" s="67">
        <f>VLOOKUP($A19,DATA!$A$1:$AM$533,H$1,FALSE)</f>
        <v>22458.994149999999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167325.29889999999</v>
      </c>
      <c r="E20" s="67">
        <f>VLOOKUP($A20,DATA!$A$1:$AM$533,E$1,FALSE)</f>
        <v>188595.01459999999</v>
      </c>
      <c r="F20" s="67">
        <f>VLOOKUP($A20,DATA!$A$1:$AM$533,F$1,FALSE)</f>
        <v>206439.71960000001</v>
      </c>
      <c r="G20" s="67">
        <f>VLOOKUP($A20,DATA!$A$1:$AM$533,G$1,FALSE)</f>
        <v>263722.61060000001</v>
      </c>
      <c r="H20" s="67">
        <f>VLOOKUP($A20,DATA!$A$1:$AM$533,H$1,FALSE)</f>
        <v>336671.20329999999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1161.515942</v>
      </c>
      <c r="D21" s="67">
        <f>VLOOKUP($A21,DATA!$A$1:$AM$533,D$1,FALSE)</f>
        <v>1254.6575769999999</v>
      </c>
      <c r="E21" s="67">
        <f>VLOOKUP($A21,DATA!$A$1:$AM$533,E$1,FALSE)</f>
        <v>1390.3282919999999</v>
      </c>
      <c r="F21" s="67">
        <f>VLOOKUP($A21,DATA!$A$1:$AM$533,F$1,FALSE)</f>
        <v>1472.235925</v>
      </c>
      <c r="G21" s="67">
        <f>VLOOKUP($A21,DATA!$A$1:$AM$533,G$1,FALSE)</f>
        <v>1886.777006</v>
      </c>
      <c r="H21" s="67">
        <f>VLOOKUP($A21,DATA!$A$1:$AM$533,H$1,FALSE)</f>
        <v>2484.8253669999999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23979.722119999999</v>
      </c>
      <c r="D22" s="67">
        <f>VLOOKUP($A22,DATA!$A$1:$AM$533,D$1,FALSE)</f>
        <v>26570.466479999999</v>
      </c>
      <c r="E22" s="67">
        <f>VLOOKUP($A22,DATA!$A$1:$AM$533,E$1,FALSE)</f>
        <v>29146.019649999998</v>
      </c>
      <c r="F22" s="67">
        <f>VLOOKUP($A22,DATA!$A$1:$AM$533,F$1,FALSE)</f>
        <v>30921.929670000001</v>
      </c>
      <c r="G22" s="67">
        <f>VLOOKUP($A22,DATA!$A$1:$AM$533,G$1,FALSE)</f>
        <v>39581.55672</v>
      </c>
      <c r="H22" s="67">
        <f>VLOOKUP($A22,DATA!$A$1:$AM$533,H$1,FALSE)</f>
        <v>53231.163959999998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54227.928500000002</v>
      </c>
      <c r="D23" s="67">
        <f>VLOOKUP($A23,DATA!$A$1:$AM$533,D$1,FALSE)</f>
        <v>58282.05889</v>
      </c>
      <c r="E23" s="67">
        <f>VLOOKUP($A23,DATA!$A$1:$AM$533,E$1,FALSE)</f>
        <v>62619.5553</v>
      </c>
      <c r="F23" s="67">
        <f>VLOOKUP($A23,DATA!$A$1:$AM$533,F$1,FALSE)</f>
        <v>64153.936410000002</v>
      </c>
      <c r="G23" s="67">
        <f>VLOOKUP($A23,DATA!$A$1:$AM$533,G$1,FALSE)</f>
        <v>86968.413719999997</v>
      </c>
      <c r="H23" s="67">
        <f>VLOOKUP($A23,DATA!$A$1:$AM$533,H$1,FALSE)</f>
        <v>118307.1483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237150.27771199998</v>
      </c>
      <c r="D24" s="67">
        <f t="shared" ref="D24:G24" si="4">SUM(D19:D23)</f>
        <v>264775.13920700003</v>
      </c>
      <c r="E24" s="67">
        <f t="shared" si="4"/>
        <v>294282.85868199996</v>
      </c>
      <c r="F24" s="67">
        <f t="shared" si="4"/>
        <v>316368.03777500003</v>
      </c>
      <c r="G24" s="67">
        <f t="shared" si="4"/>
        <v>409329.49071600003</v>
      </c>
      <c r="H24" s="67">
        <f>SUM(H19:H23)</f>
        <v>533153.33507699997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11264.3773</v>
      </c>
      <c r="E27" s="67">
        <f>VLOOKUP($A27,DATA!$A$1:$AM$533,E$1,FALSE)</f>
        <v>12289.413500000001</v>
      </c>
      <c r="F27" s="67">
        <f>VLOOKUP($A27,DATA!$A$1:$AM$533,F$1,FALSE)</f>
        <v>13043.95918</v>
      </c>
      <c r="G27" s="67">
        <f>VLOOKUP($A27,DATA!$A$1:$AM$533,G$1,FALSE)</f>
        <v>15768.466539999999</v>
      </c>
      <c r="H27" s="67">
        <f>VLOOKUP($A27,DATA!$A$1:$AM$533,H$1,FALSE)</f>
        <v>19628.93275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166608.0618</v>
      </c>
      <c r="E28" s="67">
        <f>VLOOKUP($A28,DATA!$A$1:$AM$533,E$1,FALSE)</f>
        <v>186173.49179999999</v>
      </c>
      <c r="F28" s="67">
        <f>VLOOKUP($A28,DATA!$A$1:$AM$533,F$1,FALSE)</f>
        <v>202785.01010000001</v>
      </c>
      <c r="G28" s="67">
        <f>VLOOKUP($A28,DATA!$A$1:$AM$533,G$1,FALSE)</f>
        <v>248146.32680000001</v>
      </c>
      <c r="H28" s="67">
        <f>VLOOKUP($A28,DATA!$A$1:$AM$533,H$1,FALSE)</f>
        <v>305304.20199999999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1161.515942</v>
      </c>
      <c r="D29" s="67">
        <f>VLOOKUP($A29,DATA!$A$1:$AM$533,D$1,FALSE)</f>
        <v>1244.983475</v>
      </c>
      <c r="E29" s="67">
        <f>VLOOKUP($A29,DATA!$A$1:$AM$533,E$1,FALSE)</f>
        <v>1360.123024</v>
      </c>
      <c r="F29" s="67">
        <f>VLOOKUP($A29,DATA!$A$1:$AM$533,F$1,FALSE)</f>
        <v>1429.6796440000001</v>
      </c>
      <c r="G29" s="67">
        <f>VLOOKUP($A29,DATA!$A$1:$AM$533,G$1,FALSE)</f>
        <v>1715.767411</v>
      </c>
      <c r="H29" s="67">
        <f>VLOOKUP($A29,DATA!$A$1:$AM$533,H$1,FALSE)</f>
        <v>2139.6539200000002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23979.722119999999</v>
      </c>
      <c r="D30" s="67">
        <f>VLOOKUP($A30,DATA!$A$1:$AM$533,D$1,FALSE)</f>
        <v>26416.86364</v>
      </c>
      <c r="E30" s="67">
        <f>VLOOKUP($A30,DATA!$A$1:$AM$533,E$1,FALSE)</f>
        <v>28623.8321</v>
      </c>
      <c r="F30" s="67">
        <f>VLOOKUP($A30,DATA!$A$1:$AM$533,F$1,FALSE)</f>
        <v>30139.35212</v>
      </c>
      <c r="G30" s="67">
        <f>VLOOKUP($A30,DATA!$A$1:$AM$533,G$1,FALSE)</f>
        <v>36283.146580000001</v>
      </c>
      <c r="H30" s="67">
        <f>VLOOKUP($A30,DATA!$A$1:$AM$533,H$1,FALSE)</f>
        <v>46447.176959999997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54227.928500000002</v>
      </c>
      <c r="D31" s="67">
        <f>VLOOKUP($A31,DATA!$A$1:$AM$533,D$1,FALSE)</f>
        <v>57673.634149999998</v>
      </c>
      <c r="E31" s="67">
        <f>VLOOKUP($A31,DATA!$A$1:$AM$533,E$1,FALSE)</f>
        <v>61193.703800000003</v>
      </c>
      <c r="F31" s="67">
        <f>VLOOKUP($A31,DATA!$A$1:$AM$533,F$1,FALSE)</f>
        <v>62699.10413</v>
      </c>
      <c r="G31" s="67">
        <f>VLOOKUP($A31,DATA!$A$1:$AM$533,G$1,FALSE)</f>
        <v>79119.674570000003</v>
      </c>
      <c r="H31" s="67">
        <f>VLOOKUP($A31,DATA!$A$1:$AM$533,H$1,FALSE)</f>
        <v>104489.0966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237150.27771199998</v>
      </c>
      <c r="D32" s="67">
        <f t="shared" ref="D32:G32" si="5">SUM(D27:D31)</f>
        <v>263207.92036499997</v>
      </c>
      <c r="E32" s="67">
        <f t="shared" si="5"/>
        <v>289640.56422399997</v>
      </c>
      <c r="F32" s="67">
        <f t="shared" si="5"/>
        <v>310097.10517400003</v>
      </c>
      <c r="G32" s="67">
        <f t="shared" si="5"/>
        <v>381033.38190100004</v>
      </c>
      <c r="H32" s="67">
        <f>SUM(H27:H31)</f>
        <v>478009.06222999998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147495.55555555556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6.5447287100000001E-2</v>
      </c>
      <c r="E36" s="61">
        <f>VLOOKUP(CONCATENATE($A36,E$2,"_0"),DATA!$A$1:$AM$533,2,FALSE)</f>
        <v>37.027999999999999</v>
      </c>
      <c r="F36" s="69">
        <f t="shared" ref="F36:F41" si="6">SUM(C36:E36)</f>
        <v>158.68058028709999</v>
      </c>
      <c r="H36" s="70">
        <f t="shared" ref="H36:H42" si="7">E36-N37-O37</f>
        <v>0.89592839897792231</v>
      </c>
      <c r="I36" s="71">
        <f t="shared" ref="I36:I42" si="8">F36-SUM(L37:O37)</f>
        <v>-0.80298501542296208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593.18299999999999</v>
      </c>
      <c r="E37" s="73">
        <f>VLOOKUP(CONCATENATE($A37,E$2,"_0"),DATA!$A$1:$AM$533,2,FALSE)</f>
        <v>530.98400000000004</v>
      </c>
      <c r="F37" s="69">
        <f t="shared" si="6"/>
        <v>1535.2176030000001</v>
      </c>
      <c r="H37" s="70">
        <f t="shared" si="7"/>
        <v>-0.59841297141724681</v>
      </c>
      <c r="I37" s="71">
        <f t="shared" si="8"/>
        <v>21.719488151962651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801.19622289999995</v>
      </c>
      <c r="D38" s="61">
        <f>VLOOKUP(CONCATENATE($A38,D$2,"_0"),DATA!$A$1:$AM$533,2,FALSE)</f>
        <v>1.3886131559999999</v>
      </c>
      <c r="E38" s="61">
        <f>VLOOKUP(CONCATENATE($A38,E$2,"_0"),DATA!$A$1:$AM$533,2,FALSE)</f>
        <v>4.1814573929999996</v>
      </c>
      <c r="F38" s="69">
        <f t="shared" si="6"/>
        <v>806.76629344899993</v>
      </c>
      <c r="H38" s="70">
        <f t="shared" si="7"/>
        <v>0.16212939299999896</v>
      </c>
      <c r="I38" s="71">
        <f t="shared" si="8"/>
        <v>-889.59554119283371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94.437168270000001</v>
      </c>
      <c r="D39" s="61">
        <f>VLOOKUP(CONCATENATE($A39,D$2,"_0"),DATA!$A$1:$AM$533,2,FALSE)</f>
        <v>11.097</v>
      </c>
      <c r="E39" s="61">
        <f>VLOOKUP(CONCATENATE($A39,E$2,"_0"),DATA!$A$1:$AM$533,2,FALSE)</f>
        <v>86.326999639999997</v>
      </c>
      <c r="F39" s="69">
        <f t="shared" si="6"/>
        <v>191.86116791000001</v>
      </c>
      <c r="H39" s="70">
        <f t="shared" si="7"/>
        <v>3.0578791274626411</v>
      </c>
      <c r="I39" s="71">
        <f t="shared" si="8"/>
        <v>27.661203397462657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1712.076548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195.22054259999999</v>
      </c>
      <c r="F40" s="69">
        <f t="shared" si="6"/>
        <v>1941.1000905999999</v>
      </c>
      <c r="H40" s="70">
        <f t="shared" si="7"/>
        <v>-6.9913315906795308</v>
      </c>
      <c r="I40" s="71">
        <f t="shared" si="8"/>
        <v>808.68832931103861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3140.34767517</v>
      </c>
      <c r="D41" s="69">
        <f>SUM(D36:D40)</f>
        <v>639.53706044310002</v>
      </c>
      <c r="E41" s="69">
        <f>SUM(E36:E40)</f>
        <v>853.740999633</v>
      </c>
      <c r="F41" s="69">
        <f t="shared" si="6"/>
        <v>4633.6257352460998</v>
      </c>
      <c r="H41" s="74">
        <f t="shared" si="7"/>
        <v>-3.4738076426562348</v>
      </c>
      <c r="I41" s="75">
        <f t="shared" si="8"/>
        <v>-32.329505347793202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872318.79865833337</v>
      </c>
      <c r="D42" s="64">
        <f>D41/0.0036</f>
        <v>177649.18345641668</v>
      </c>
      <c r="E42" s="64">
        <f>E41/0.0036</f>
        <v>237150.27767583335</v>
      </c>
      <c r="F42" s="64">
        <f>F41/0.0036</f>
        <v>1287118.2597905833</v>
      </c>
      <c r="H42" s="70">
        <f t="shared" si="7"/>
        <v>-964.94656740451205</v>
      </c>
      <c r="I42" s="71">
        <f t="shared" si="8"/>
        <v>-8980.4181521646678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149.90418539999999</v>
      </c>
      <c r="D45" s="61">
        <f>VLOOKUP(CONCATENATE($A45,D$2,"_0"),DATA!$A$1:$AM$533,9,FALSE)</f>
        <v>8.1580776499999896E-2</v>
      </c>
      <c r="E45" s="61">
        <f>VLOOKUP(CONCATENATE($A45,E$2,"_0"),DATA!$A$1:$AM$533,9,FALSE)</f>
        <v>40.833566509999997</v>
      </c>
      <c r="F45" s="69">
        <f t="shared" ref="F45:F50" si="11">SUM(C45:E45)</f>
        <v>190.81933268649999</v>
      </c>
      <c r="H45" s="70">
        <f t="shared" ref="H45:H51" si="12">E45-N46-O46</f>
        <v>4.6902060556784235</v>
      </c>
      <c r="I45" s="71">
        <f t="shared" ref="I45:I51" si="13">F45-SUM(L46:O46)</f>
        <v>35.463339879497056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519.19758030000003</v>
      </c>
      <c r="D46" s="61">
        <f>VLOOKUP(CONCATENATE($A46,D$2,"_0"),DATA!$A$1:$AM$533,9,FALSE)</f>
        <v>749.250991</v>
      </c>
      <c r="E46" s="61">
        <f>VLOOKUP(CONCATENATE($A46,E$2,"_0"),DATA!$A$1:$AM$533,9,FALSE)</f>
        <v>602.37107590000005</v>
      </c>
      <c r="F46" s="69">
        <f t="shared" si="11"/>
        <v>1870.8196472</v>
      </c>
      <c r="H46" s="70">
        <f t="shared" si="12"/>
        <v>-78.110154926497216</v>
      </c>
      <c r="I46" s="71">
        <f t="shared" si="13"/>
        <v>17.15401473354359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987.89154540000004</v>
      </c>
      <c r="D47" s="61">
        <f>VLOOKUP(CONCATENATE($A47,D$2,"_0"),DATA!$A$1:$AM$533,9,FALSE)</f>
        <v>1.725492834</v>
      </c>
      <c r="E47" s="61">
        <f>VLOOKUP(CONCATENATE($A47,E$2,"_0"),DATA!$A$1:$AM$533,9,FALSE)</f>
        <v>4.5167672779999997</v>
      </c>
      <c r="F47" s="69">
        <f t="shared" si="11"/>
        <v>994.13380551199998</v>
      </c>
      <c r="H47" s="70">
        <f t="shared" si="12"/>
        <v>-0.78598745687565952</v>
      </c>
      <c r="I47" s="71">
        <f t="shared" si="13"/>
        <v>-789.90962044049775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120.0934007</v>
      </c>
      <c r="D48" s="61">
        <f>VLOOKUP(CONCATENATE($A48,D$2,"_0"),DATA!$A$1:$AM$533,9,FALSE)</f>
        <v>14.286583</v>
      </c>
      <c r="E48" s="61">
        <f>VLOOKUP(CONCATENATE($A48,E$2,"_0"),DATA!$A$1:$AM$533,9,FALSE)</f>
        <v>95.653679330000003</v>
      </c>
      <c r="F48" s="69">
        <f t="shared" si="11"/>
        <v>230.03366303000001</v>
      </c>
      <c r="H48" s="70">
        <f t="shared" si="12"/>
        <v>8.9696903736546876</v>
      </c>
      <c r="I48" s="71">
        <f t="shared" si="13"/>
        <v>59.469412703053848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2098.0154429999998</v>
      </c>
      <c r="D49" s="61">
        <f>VLOOKUP(CONCATENATE($A49,D$2,"_0"),DATA!$A$1:$AM$533,9,FALSE)</f>
        <v>41.193417820000001</v>
      </c>
      <c r="E49" s="61">
        <f>VLOOKUP(CONCATENATE($A49,E$2,"_0"),DATA!$A$1:$AM$533,9,FALSE)</f>
        <v>209.81541200000001</v>
      </c>
      <c r="F49" s="69">
        <f t="shared" si="11"/>
        <v>2349.0242728199996</v>
      </c>
      <c r="H49" s="70">
        <f t="shared" si="12"/>
        <v>-44.669465416235553</v>
      </c>
      <c r="I49" s="71">
        <f t="shared" si="13"/>
        <v>944.57318308788263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3875.1021547999999</v>
      </c>
      <c r="D50" s="69">
        <f>SUM(D45:D49)</f>
        <v>806.53806543049996</v>
      </c>
      <c r="E50" s="69">
        <f>SUM(E45:E49)</f>
        <v>953.19050101800008</v>
      </c>
      <c r="F50" s="69">
        <f t="shared" si="11"/>
        <v>5634.8307212484997</v>
      </c>
      <c r="H50" s="74">
        <f t="shared" si="12"/>
        <v>-109.90571137027537</v>
      </c>
      <c r="I50" s="75">
        <f t="shared" si="13"/>
        <v>266.75032996347909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1076417.2652222223</v>
      </c>
      <c r="D51" s="64">
        <f>D50/0.0036</f>
        <v>224038.3515084722</v>
      </c>
      <c r="E51" s="64">
        <f>E50/0.0036</f>
        <v>264775.1391716667</v>
      </c>
      <c r="F51" s="64">
        <f>F50/0.0036</f>
        <v>1565230.7559023611</v>
      </c>
      <c r="H51" s="70">
        <f t="shared" si="12"/>
        <v>-30529.364269520924</v>
      </c>
      <c r="I51" s="71">
        <f t="shared" si="13"/>
        <v>74097.313878744375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166.29131090000001</v>
      </c>
      <c r="D54" s="61">
        <f>VLOOKUP(CONCATENATE($A54,D$2,"_0"),DATA!$A$1:$AM$533,14,FALSE)</f>
        <v>9.2211655000000003E-2</v>
      </c>
      <c r="E54" s="61">
        <f>VLOOKUP(CONCATENATE($A54,E$2,"_0"),DATA!$A$1:$AM$533,14,FALSE)</f>
        <v>45.114987030000002</v>
      </c>
      <c r="F54" s="69">
        <f t="shared" ref="F54:F59" si="17">SUM(C54:E54)</f>
        <v>211.49850958500002</v>
      </c>
      <c r="H54" s="70">
        <f t="shared" ref="H54:H60" si="18">E54-N55-O55</f>
        <v>8.9696193046931327</v>
      </c>
      <c r="I54" s="71">
        <f t="shared" ref="I54:I60" si="19">F54-SUM(L55:O55)</f>
        <v>58.590165422264761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580.63935389999995</v>
      </c>
      <c r="D55" s="61">
        <f>VLOOKUP(CONCATENATE($A55,D$2,"_0"),DATA!$A$1:$AM$533,14,FALSE)</f>
        <v>846.72732340000005</v>
      </c>
      <c r="E55" s="61">
        <f>VLOOKUP(CONCATENATE($A55,E$2,"_0"),DATA!$A$1:$AM$533,14,FALSE)</f>
        <v>678.94205250000005</v>
      </c>
      <c r="F55" s="69">
        <f t="shared" si="17"/>
        <v>2106.3087298</v>
      </c>
      <c r="H55" s="70">
        <f t="shared" si="18"/>
        <v>-98.991492689704046</v>
      </c>
      <c r="I55" s="71">
        <f t="shared" si="19"/>
        <v>13.999457745760992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1076.0555529999999</v>
      </c>
      <c r="D56" s="61">
        <f>VLOOKUP(CONCATENATE($A56,D$2,"_0"),DATA!$A$1:$AM$533,14,FALSE)</f>
        <v>1.9239444269999999</v>
      </c>
      <c r="E56" s="61">
        <f>VLOOKUP(CONCATENATE($A56,E$2,"_0"),DATA!$A$1:$AM$533,14,FALSE)</f>
        <v>5.0051818519999998</v>
      </c>
      <c r="F56" s="69">
        <f t="shared" si="17"/>
        <v>1082.9846792789999</v>
      </c>
      <c r="H56" s="70">
        <f t="shared" si="18"/>
        <v>-1.9793120698589224</v>
      </c>
      <c r="I56" s="71">
        <f t="shared" si="19"/>
        <v>-794.60532565049562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131.79836510000001</v>
      </c>
      <c r="D57" s="61">
        <f>VLOOKUP(CONCATENATE($A57,D$2,"_0"),DATA!$A$1:$AM$533,14,FALSE)</f>
        <v>15.629344700000001</v>
      </c>
      <c r="E57" s="61">
        <f>VLOOKUP(CONCATENATE($A57,E$2,"_0"),DATA!$A$1:$AM$533,14,FALSE)</f>
        <v>104.9256707</v>
      </c>
      <c r="F57" s="69">
        <f t="shared" si="17"/>
        <v>252.35338050000001</v>
      </c>
      <c r="H57" s="70">
        <f t="shared" si="18"/>
        <v>13.993337980529819</v>
      </c>
      <c r="I57" s="71">
        <f t="shared" si="19"/>
        <v>76.074036558632542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2186.302686</v>
      </c>
      <c r="D58" s="61">
        <f>VLOOKUP(CONCATENATE($A58,D$2,"_0"),DATA!$A$1:$AM$533,14,FALSE)</f>
        <v>45.836095020000002</v>
      </c>
      <c r="E58" s="61">
        <f>VLOOKUP(CONCATENATE($A58,E$2,"_0"),DATA!$A$1:$AM$533,14,FALSE)</f>
        <v>225.43039909999999</v>
      </c>
      <c r="F58" s="69">
        <f t="shared" si="17"/>
        <v>2457.5691801200001</v>
      </c>
      <c r="H58" s="70">
        <f t="shared" si="18"/>
        <v>-79.175349902709527</v>
      </c>
      <c r="I58" s="71">
        <f t="shared" si="19"/>
        <v>822.16703995542821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4141.0872688999998</v>
      </c>
      <c r="D59" s="69">
        <f>SUM(D54:D58)</f>
        <v>910.20891920200017</v>
      </c>
      <c r="E59" s="69">
        <f>SUM(E54:E58)</f>
        <v>1059.4182911819998</v>
      </c>
      <c r="F59" s="69">
        <f t="shared" si="17"/>
        <v>6110.7144792839999</v>
      </c>
      <c r="H59" s="74">
        <f t="shared" si="18"/>
        <v>-157.18319737704959</v>
      </c>
      <c r="I59" s="75">
        <f t="shared" si="19"/>
        <v>176.22537403159185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1150302.0191388889</v>
      </c>
      <c r="D60" s="64">
        <f>D59/0.0036</f>
        <v>252835.81088944449</v>
      </c>
      <c r="E60" s="64">
        <f>E59/0.0036</f>
        <v>294282.85866166663</v>
      </c>
      <c r="F60" s="64">
        <f>F59/0.0036</f>
        <v>1697420.68869</v>
      </c>
      <c r="H60" s="70">
        <f t="shared" si="18"/>
        <v>-43661.999271402696</v>
      </c>
      <c r="I60" s="71">
        <f t="shared" si="19"/>
        <v>48951.49278655299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185.00315499999999</v>
      </c>
      <c r="D63" s="61">
        <f>VLOOKUP(CONCATENATE($A63,D$2,"_0"),DATA!$A$1:$AM$533,19,FALSE)</f>
        <v>0.1051526037</v>
      </c>
      <c r="E63" s="61">
        <f>VLOOKUP(CONCATENATE($A63,E$2,"_0"),DATA!$A$1:$AM$533,19,FALSE)</f>
        <v>48.168778189999998</v>
      </c>
      <c r="F63" s="69">
        <f t="shared" ref="F63:F68" si="23">SUM(C63:E63)</f>
        <v>233.2770857937</v>
      </c>
      <c r="H63" s="70">
        <f t="shared" ref="H63:H69" si="24">E63-N64-O64</f>
        <v>12.020042537926756</v>
      </c>
      <c r="I63" s="71">
        <f t="shared" ref="I63:I69" si="25">F63-SUM(L64:O64)</f>
        <v>80.616649596661262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656.51667459999999</v>
      </c>
      <c r="D64" s="61">
        <f>VLOOKUP(CONCATENATE($A64,D$2,"_0"),DATA!$A$1:$AM$533,19,FALSE)</f>
        <v>968.76021660000004</v>
      </c>
      <c r="E64" s="61">
        <f>VLOOKUP(CONCATENATE($A64,E$2,"_0"),DATA!$A$1:$AM$533,19,FALSE)</f>
        <v>743.1829907</v>
      </c>
      <c r="F64" s="69">
        <f t="shared" si="23"/>
        <v>2368.4598819000003</v>
      </c>
      <c r="H64" s="70">
        <f t="shared" si="24"/>
        <v>-119.46159097101383</v>
      </c>
      <c r="I64" s="71">
        <f t="shared" si="25"/>
        <v>44.898446207724191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1178.9896349999999</v>
      </c>
      <c r="D65" s="61">
        <f>VLOOKUP(CONCATENATE($A65,D$2,"_0"),DATA!$A$1:$AM$533,19,FALSE)</f>
        <v>2.1530557880000001</v>
      </c>
      <c r="E65" s="61">
        <f>VLOOKUP(CONCATENATE($A65,E$2,"_0"),DATA!$A$1:$AM$533,19,FALSE)</f>
        <v>5.3000493310000003</v>
      </c>
      <c r="F65" s="69">
        <f t="shared" si="23"/>
        <v>1186.4427401190001</v>
      </c>
      <c r="H65" s="70">
        <f t="shared" si="24"/>
        <v>-3.9869109201354558</v>
      </c>
      <c r="I65" s="71">
        <f t="shared" si="25"/>
        <v>-800.52993862164476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145.2787663</v>
      </c>
      <c r="D66" s="61">
        <f>VLOOKUP(CONCATENATE($A66,D$2,"_0"),DATA!$A$1:$AM$533,19,FALSE)</f>
        <v>17.416698329999999</v>
      </c>
      <c r="E66" s="61">
        <f>VLOOKUP(CONCATENATE($A66,E$2,"_0"),DATA!$A$1:$AM$533,19,FALSE)</f>
        <v>111.31894680000001</v>
      </c>
      <c r="F66" s="69">
        <f t="shared" si="23"/>
        <v>274.01441143</v>
      </c>
      <c r="H66" s="70">
        <f t="shared" si="24"/>
        <v>16.203342340428634</v>
      </c>
      <c r="I66" s="71">
        <f t="shared" si="25"/>
        <v>92.537559664256946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2391.934863</v>
      </c>
      <c r="D67" s="61">
        <f>VLOOKUP(CONCATENATE($A67,D$2,"_0"),DATA!$A$1:$AM$533,19,FALSE)</f>
        <v>51.542242280000004</v>
      </c>
      <c r="E67" s="61">
        <f>VLOOKUP(CONCATENATE($A67,E$2,"_0"),DATA!$A$1:$AM$533,19,FALSE)</f>
        <v>230.9541711</v>
      </c>
      <c r="F67" s="69">
        <f t="shared" si="23"/>
        <v>2674.4312763800003</v>
      </c>
      <c r="H67" s="70">
        <f t="shared" si="24"/>
        <v>-127.9208742385307</v>
      </c>
      <c r="I67" s="71">
        <f t="shared" si="25"/>
        <v>827.172983882464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4557.7230939000001</v>
      </c>
      <c r="D68" s="69">
        <f>SUM(D63:D67)</f>
        <v>1039.9773656017001</v>
      </c>
      <c r="E68" s="69">
        <f>SUM(E63:E67)</f>
        <v>1138.924936121</v>
      </c>
      <c r="F68" s="69">
        <f t="shared" si="23"/>
        <v>6736.625395622701</v>
      </c>
      <c r="H68" s="74">
        <f t="shared" si="24"/>
        <v>-223.14599125132463</v>
      </c>
      <c r="I68" s="75">
        <f t="shared" si="25"/>
        <v>244.69570072946317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1266034.1927500002</v>
      </c>
      <c r="D69" s="64">
        <f>D68/0.0036</f>
        <v>288882.60155602777</v>
      </c>
      <c r="E69" s="64">
        <f>E68/0.0036</f>
        <v>316368.0378113889</v>
      </c>
      <c r="F69" s="64">
        <f>F68/0.0036</f>
        <v>1871284.8321174169</v>
      </c>
      <c r="H69" s="70">
        <f t="shared" si="24"/>
        <v>-61984.99756981236</v>
      </c>
      <c r="I69" s="71">
        <f t="shared" si="25"/>
        <v>67971.027980405837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235.10074650000001</v>
      </c>
      <c r="D72" s="61">
        <f>VLOOKUP(CONCATENATE($A72,D$2,"_0"),DATA!$A$1:$AM$533,29,FALSE)</f>
        <v>0.13453061860000001</v>
      </c>
      <c r="E72" s="61">
        <f>VLOOKUP(CONCATENATE($A72,E$2,"_0"),DATA!$A$1:$AM$533,29,FALSE)</f>
        <v>61.812477629999997</v>
      </c>
      <c r="F72" s="69">
        <f t="shared" ref="F72:F77" si="29">SUM(C72:E72)</f>
        <v>297.04775474860003</v>
      </c>
      <c r="H72" s="70">
        <f t="shared" ref="H72:H78" si="30">E72-N73-O73</f>
        <v>25.656602898199822</v>
      </c>
      <c r="I72" s="71">
        <f t="shared" ref="I72:I78" si="31">F72-SUM(L73:O73)</f>
        <v>138.46632485860314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835.76681619999999</v>
      </c>
      <c r="D73" s="61">
        <f>VLOOKUP(CONCATENATE($A73,D$2,"_0"),DATA!$A$1:$AM$533,29,FALSE)</f>
        <v>1225.3958419999999</v>
      </c>
      <c r="E73" s="61">
        <f>VLOOKUP(CONCATENATE($A73,E$2,"_0"),DATA!$A$1:$AM$533,29,FALSE)</f>
        <v>949.40139810000005</v>
      </c>
      <c r="F73" s="69">
        <f t="shared" si="29"/>
        <v>3010.5640562999997</v>
      </c>
      <c r="H73" s="70">
        <f t="shared" si="30"/>
        <v>35.461725492632695</v>
      </c>
      <c r="I73" s="71">
        <f t="shared" si="31"/>
        <v>286.10369204250446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1489.270994</v>
      </c>
      <c r="D74" s="61">
        <f>VLOOKUP(CONCATENATE($A74,D$2,"_0"),DATA!$A$1:$AM$533,29,FALSE)</f>
        <v>2.7150672610000002</v>
      </c>
      <c r="E74" s="61">
        <f>VLOOKUP(CONCATENATE($A74,E$2,"_0"),DATA!$A$1:$AM$533,29,FALSE)</f>
        <v>6.792397222</v>
      </c>
      <c r="F74" s="69">
        <f t="shared" si="29"/>
        <v>1498.7784584830001</v>
      </c>
      <c r="H74" s="70">
        <f t="shared" si="30"/>
        <v>-10.286952129274313</v>
      </c>
      <c r="I74" s="71">
        <f t="shared" si="31"/>
        <v>-723.02992216364964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183.51981309999999</v>
      </c>
      <c r="D75" s="61">
        <f>VLOOKUP(CONCATENATE($A75,D$2,"_0"),DATA!$A$1:$AM$533,29,FALSE)</f>
        <v>21.69824848</v>
      </c>
      <c r="E75" s="61">
        <f>VLOOKUP(CONCATENATE($A75,E$2,"_0"),DATA!$A$1:$AM$533,29,FALSE)</f>
        <v>142.49360419999999</v>
      </c>
      <c r="F75" s="69">
        <f t="shared" si="29"/>
        <v>347.71166577999998</v>
      </c>
      <c r="H75" s="70">
        <f t="shared" si="30"/>
        <v>43.432476176851573</v>
      </c>
      <c r="I75" s="71">
        <f t="shared" si="31"/>
        <v>163.62807282229031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3075.7119899999998</v>
      </c>
      <c r="D76" s="61">
        <f>VLOOKUP(CONCATENATE($A76,D$2,"_0"),DATA!$A$1:$AM$533,29,FALSE)</f>
        <v>67.337965150000002</v>
      </c>
      <c r="E76" s="61">
        <f>VLOOKUP(CONCATENATE($A76,E$2,"_0"),DATA!$A$1:$AM$533,29,FALSE)</f>
        <v>313.0862894</v>
      </c>
      <c r="F76" s="69">
        <f t="shared" si="29"/>
        <v>3456.1362445499999</v>
      </c>
      <c r="H76" s="70">
        <f t="shared" si="30"/>
        <v>-170.35468899215059</v>
      </c>
      <c r="I76" s="71">
        <f t="shared" si="31"/>
        <v>1273.2300992331157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5819.3703597999993</v>
      </c>
      <c r="D77" s="69">
        <f>SUM(D72:D76)</f>
        <v>1317.2816535095999</v>
      </c>
      <c r="E77" s="69">
        <f>SUM(E72:E76)</f>
        <v>1473.5861665519999</v>
      </c>
      <c r="F77" s="69">
        <f t="shared" si="29"/>
        <v>8610.2381798615988</v>
      </c>
      <c r="H77" s="74">
        <f t="shared" si="30"/>
        <v>-76.090836553740942</v>
      </c>
      <c r="I77" s="75">
        <f t="shared" si="31"/>
        <v>1138.3982667928622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1616491.7666111109</v>
      </c>
      <c r="D78" s="64">
        <f>D77/0.0036</f>
        <v>365911.57041933329</v>
      </c>
      <c r="E78" s="64">
        <f>E77/0.0036</f>
        <v>409329.49070888886</v>
      </c>
      <c r="F78" s="64">
        <f>F77/0.0036</f>
        <v>2391732.8277393333</v>
      </c>
      <c r="H78" s="70">
        <f t="shared" si="30"/>
        <v>-21136.343487150261</v>
      </c>
      <c r="I78" s="71">
        <f t="shared" si="31"/>
        <v>316221.74077579565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312.05210779999999</v>
      </c>
      <c r="D81" s="61">
        <f>VLOOKUP(CONCATENATE($A81,D$2,"_0"),DATA!$A$1:$AM$533,39,FALSE)</f>
        <v>0.17880931019999999</v>
      </c>
      <c r="E81" s="61">
        <f>VLOOKUP(CONCATENATE($A81,E$2,"_0"),DATA!$A$1:$AM$533,39,FALSE)</f>
        <v>80.852378920000007</v>
      </c>
      <c r="F81" s="69">
        <f t="shared" ref="F81:F86" si="35">SUM(C81:E81)</f>
        <v>393.08329603020002</v>
      </c>
      <c r="H81" s="70">
        <f>E81-N82-O82</f>
        <v>44.688069987180931</v>
      </c>
      <c r="I81" s="71">
        <f t="shared" ref="I81:I86" si="36">F81-SUM(L82:O82)</f>
        <v>224.69591002184822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1093.1582490000001</v>
      </c>
      <c r="D82" s="61">
        <f>VLOOKUP(CONCATENATE($A82,D$2,"_0"),DATA!$A$1:$AM$533,39,FALSE)</f>
        <v>1619.249924</v>
      </c>
      <c r="E82" s="61">
        <f>VLOOKUP(CONCATENATE($A82,E$2,"_0"),DATA!$A$1:$AM$533,39,FALSE)</f>
        <v>1212.0163319999999</v>
      </c>
      <c r="F82" s="69">
        <f t="shared" si="35"/>
        <v>3924.424505</v>
      </c>
      <c r="H82" s="70">
        <f t="shared" ref="H82:H87" si="37">E82-N83-O83</f>
        <v>279.40978940725631</v>
      </c>
      <c r="I82" s="71">
        <f t="shared" si="36"/>
        <v>815.49083083768164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2014.1712050000001</v>
      </c>
      <c r="D83" s="61">
        <f>VLOOKUP(CONCATENATE($A83,D$2,"_0"),DATA!$A$1:$AM$533,39,FALSE)</f>
        <v>3.6969556639999999</v>
      </c>
      <c r="E83" s="61">
        <f>VLOOKUP(CONCATENATE($A83,E$2,"_0"),DATA!$A$1:$AM$533,39,FALSE)</f>
        <v>8.9453713219999997</v>
      </c>
      <c r="F83" s="69">
        <f t="shared" si="35"/>
        <v>2026.813531986</v>
      </c>
      <c r="H83" s="70">
        <f t="shared" si="37"/>
        <v>-18.483511907460795</v>
      </c>
      <c r="I83" s="71">
        <f t="shared" si="36"/>
        <v>-484.17586679851252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250.50387370000001</v>
      </c>
      <c r="D84" s="61">
        <f>VLOOKUP(CONCATENATE($A84,D$2,"_0"),DATA!$A$1:$AM$533,39,FALSE)</f>
        <v>30.136603310000002</v>
      </c>
      <c r="E84" s="61">
        <f>VLOOKUP(CONCATENATE($A84,E$2,"_0"),DATA!$A$1:$AM$533,39,FALSE)</f>
        <v>191.63219029999999</v>
      </c>
      <c r="F84" s="69">
        <f t="shared" si="35"/>
        <v>472.27266731000003</v>
      </c>
      <c r="H84" s="70">
        <f t="shared" si="37"/>
        <v>98.834600972671225</v>
      </c>
      <c r="I84" s="71">
        <f t="shared" si="36"/>
        <v>295.90096226022632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4343.5019279999997</v>
      </c>
      <c r="D85" s="61">
        <f>VLOOKUP(CONCATENATE($A85,D$2,"_0"),DATA!$A$1:$AM$533,39,FALSE)</f>
        <v>91.574097960000003</v>
      </c>
      <c r="E85" s="61">
        <f>VLOOKUP(CONCATENATE($A85,E$2,"_0"),DATA!$A$1:$AM$533,39,FALSE)</f>
        <v>425.90573369999998</v>
      </c>
      <c r="F85" s="69">
        <f t="shared" si="35"/>
        <v>4860.9817596599996</v>
      </c>
      <c r="H85" s="70">
        <f t="shared" si="37"/>
        <v>-203.49002438170783</v>
      </c>
      <c r="I85" s="71">
        <f t="shared" si="36"/>
        <v>2503.6855669471524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8013.3873635</v>
      </c>
      <c r="D86" s="69">
        <f>SUM(D81:D85)</f>
        <v>1744.8363902441999</v>
      </c>
      <c r="E86" s="69">
        <f>SUM(E81:E85)</f>
        <v>1919.352006242</v>
      </c>
      <c r="F86" s="69">
        <f t="shared" si="35"/>
        <v>11677.575759986199</v>
      </c>
      <c r="H86" s="74">
        <f t="shared" si="37"/>
        <v>200.95892407793997</v>
      </c>
      <c r="I86" s="75">
        <f t="shared" si="36"/>
        <v>3355.5974032683953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2225940.9343055557</v>
      </c>
      <c r="D87" s="64">
        <f>D86/0.0036</f>
        <v>484676.77506783331</v>
      </c>
      <c r="E87" s="64">
        <f>E86/0.0036</f>
        <v>533153.33506722224</v>
      </c>
      <c r="F87" s="64">
        <f>F86/0.0036</f>
        <v>3243771.0444406108</v>
      </c>
      <c r="H87" s="70">
        <f t="shared" si="37"/>
        <v>55821.923354983322</v>
      </c>
      <c r="I87" s="71">
        <f>F87-SUM(L88:O88)</f>
        <v>932110.3897967767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J1" workbookViewId="0">
      <selection activeCell="C15" sqref="C15:I15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10" t="s">
        <v>200</v>
      </c>
      <c r="M1" s="110"/>
      <c r="N1" s="109" t="s">
        <v>135</v>
      </c>
      <c r="O1" s="109"/>
      <c r="P1" s="109"/>
      <c r="Q1" s="109"/>
      <c r="R1" s="109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2512.805304</v>
      </c>
      <c r="E7" s="67">
        <f>VLOOKUP($A7,DATA!$A$1:$AM$533,E$1,FALSE)/1000</f>
        <v>3573.5369920000003</v>
      </c>
      <c r="F7" s="67">
        <f>VLOOKUP($A7,DATA!$A$1:$AM$533,F$1,FALSE)/1000</f>
        <v>4588.951317</v>
      </c>
      <c r="G7" s="67">
        <f>VLOOKUP($A7,DATA!$A$1:$AM$533,G$1,FALSE)/1000</f>
        <v>4244.5328629999995</v>
      </c>
      <c r="H7" s="67">
        <f>VLOOKUP($A7,DATA!$A$1:$AM$533,H$1,FALSE)/1000</f>
        <v>4458.4895509999997</v>
      </c>
      <c r="I7" s="67">
        <f>VLOOKUP($A7,DATA!$A$1:$AM$533,I$1,FALSE)/1000</f>
        <v>5.8571509280000003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483.85231530000004</v>
      </c>
      <c r="D8" s="67">
        <f>VLOOKUP($A8,DATA!$A$1:$AM$533,D$1,FALSE)/1000</f>
        <v>690.38667209999994</v>
      </c>
      <c r="E8" s="67">
        <f>VLOOKUP($A8,DATA!$A$1:$AM$533,E$1,FALSE)/1000</f>
        <v>834.14911040000004</v>
      </c>
      <c r="F8" s="67">
        <f>VLOOKUP($A8,DATA!$A$1:$AM$533,F$1,FALSE)/1000</f>
        <v>841.61227150000002</v>
      </c>
      <c r="G8" s="67">
        <f>VLOOKUP($A8,DATA!$A$1:$AM$533,G$1,FALSE)/1000</f>
        <v>755.45398609999995</v>
      </c>
      <c r="H8" s="67">
        <f>VLOOKUP($A8,DATA!$A$1:$AM$533,H$1,FALSE)/1000</f>
        <v>318.11990379999997</v>
      </c>
      <c r="I8" s="67">
        <f>VLOOKUP($A8,DATA!$A$1:$AM$533,I$1,FALSE)/1000</f>
        <v>51.853642559999997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32962.721469999997</v>
      </c>
      <c r="E11" s="67">
        <f>VLOOKUP($A11,DATA!$A$1:$AM$533,E$1,FALSE)/1000</f>
        <v>37386.593780000003</v>
      </c>
      <c r="F11" s="67">
        <f>VLOOKUP($A11,DATA!$A$1:$AM$533,F$1,FALSE)/1000</f>
        <v>34845.823069999999</v>
      </c>
      <c r="G11" s="67">
        <f>VLOOKUP($A11,DATA!$A$1:$AM$533,G$1,FALSE)/1000</f>
        <v>25801.993300000002</v>
      </c>
      <c r="H11" s="67">
        <f>VLOOKUP($A11,DATA!$A$1:$AM$533,H$1,FALSE)/1000</f>
        <v>20827.23776</v>
      </c>
      <c r="I11" s="67">
        <f>VLOOKUP($A11,DATA!$A$1:$AM$533,I$1,FALSE)/1000</f>
        <v>853.31431480000003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65090.273829999998</v>
      </c>
      <c r="E12" s="67">
        <f>VLOOKUP($A12,DATA!$A$1:$AM$533,E$1,FALSE)/1000</f>
        <v>77680.544829999999</v>
      </c>
      <c r="F12" s="67">
        <f>VLOOKUP($A12,DATA!$A$1:$AM$533,F$1,FALSE)/1000</f>
        <v>78017.511480000001</v>
      </c>
      <c r="G12" s="67">
        <f>VLOOKUP($A12,DATA!$A$1:$AM$533,G$1,FALSE)/1000</f>
        <v>83752.789829999994</v>
      </c>
      <c r="H12" s="67">
        <f>VLOOKUP($A12,DATA!$A$1:$AM$533,H$1,FALSE)/1000</f>
        <v>84350.997180000006</v>
      </c>
      <c r="I12" s="67">
        <f>VLOOKUP($A12,DATA!$A$1:$AM$533,I$1,FALSE)/1000</f>
        <v>124690.2383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1953.7273729999999</v>
      </c>
      <c r="E13" s="67">
        <f>VLOOKUP($A13,DATA!$A$1:$AM$533,E$1,FALSE)/1000</f>
        <v>575.83340520000002</v>
      </c>
      <c r="F13" s="67">
        <f>VLOOKUP($A13,DATA!$A$1:$AM$533,F$1,FALSE)/1000</f>
        <v>48.142177779999997</v>
      </c>
      <c r="G13" s="67">
        <f>VLOOKUP($A13,DATA!$A$1:$AM$533,G$1,FALSE)/1000</f>
        <v>30.21081727</v>
      </c>
      <c r="H13" s="67">
        <f>VLOOKUP($A13,DATA!$A$1:$AM$533,H$1,FALSE)/1000</f>
        <v>91.629783349999997</v>
      </c>
      <c r="I13" s="67">
        <f>VLOOKUP($A13,DATA!$A$1:$AM$533,I$1,FALSE)/1000</f>
        <v>229.5441103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27336.463460000003</v>
      </c>
      <c r="E14" s="67">
        <f>VLOOKUP($A14,DATA!$A$1:$AM$533,E$1,FALSE)/1000</f>
        <v>3343.0118969999999</v>
      </c>
      <c r="F14" s="67">
        <f>VLOOKUP($A14,DATA!$A$1:$AM$533,F$1,FALSE)/1000</f>
        <v>86.338285940000006</v>
      </c>
      <c r="G14" s="67">
        <f>VLOOKUP($A14,DATA!$A$1:$AM$533,G$1,FALSE)/1000</f>
        <v>75.641532069999997</v>
      </c>
      <c r="H14" s="67">
        <f>VLOOKUP($A14,DATA!$A$1:$AM$533,H$1,FALSE)/1000</f>
        <v>82.941572320000006</v>
      </c>
      <c r="I14" s="67">
        <f>VLOOKUP($A14,DATA!$A$1:$AM$533,I$1,FALSE)/1000</f>
        <v>108.43066039999999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125966.80585060001</v>
      </c>
      <c r="D15" s="64">
        <f>SUM(D3:D14)</f>
        <v>130546.3781091</v>
      </c>
      <c r="E15" s="64">
        <f t="shared" ref="E15:H15" si="2">SUM(E3:E14)</f>
        <v>123393.67001460001</v>
      </c>
      <c r="F15" s="64">
        <f t="shared" si="2"/>
        <v>118428.37860221999</v>
      </c>
      <c r="G15" s="64">
        <f t="shared" si="2"/>
        <v>114660.62232844</v>
      </c>
      <c r="H15" s="64">
        <f t="shared" si="2"/>
        <v>110129.41575047001</v>
      </c>
      <c r="I15" s="64">
        <f>SUM(I3:I14)</f>
        <v>125939.238178988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125966.8058</v>
      </c>
      <c r="D17" s="67">
        <f>VLOOKUP($A17,DATA!$A$1:$AM$533,D$1,FALSE)/1000</f>
        <v>130546.37809999999</v>
      </c>
      <c r="E17" s="67">
        <f>VLOOKUP($A17,DATA!$A$1:$AM$533,E$1,FALSE)/1000</f>
        <v>105657.29609999999</v>
      </c>
      <c r="F17" s="67">
        <f>VLOOKUP($A17,DATA!$A$1:$AM$533,F$1,FALSE)/1000</f>
        <v>87182.634109999999</v>
      </c>
      <c r="G17" s="67">
        <f>VLOOKUP($A17,DATA!$A$1:$AM$533,G$1,FALSE)/1000</f>
        <v>67852.260370000004</v>
      </c>
      <c r="H17" s="67">
        <f>VLOOKUP($A17,DATA!$A$1:$AM$533,H$1,FALSE)/1000</f>
        <v>46763.453200000004</v>
      </c>
      <c r="I17" s="67">
        <f>VLOOKUP($A17,DATA!$A$1:$AM$533,I$1,FALSE)/1000</f>
        <v>29835.28328</v>
      </c>
      <c r="T17" s="82"/>
      <c r="U17" s="90"/>
      <c r="V17" s="90"/>
    </row>
    <row r="18" spans="1:28" x14ac:dyDescent="0.2">
      <c r="B18" s="60" t="s">
        <v>150</v>
      </c>
      <c r="C18" s="91">
        <f>C17/C15-1</f>
        <v>-4.0169323423100423E-10</v>
      </c>
      <c r="D18" s="91">
        <f>D17/D15-1</f>
        <v>-6.9707128957929854E-11</v>
      </c>
      <c r="E18" s="91">
        <f t="shared" ref="E18:I18" si="5">E17/E15-1</f>
        <v>-0.14373811811012216</v>
      </c>
      <c r="F18" s="91">
        <f t="shared" si="5"/>
        <v>-0.26383663156589288</v>
      </c>
      <c r="G18" s="91">
        <f t="shared" si="5"/>
        <v>-0.40823397787219073</v>
      </c>
      <c r="H18" s="91">
        <f t="shared" si="5"/>
        <v>-0.5753772697209607</v>
      </c>
      <c r="I18" s="91">
        <f t="shared" si="5"/>
        <v>-0.76309779452852222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10" t="s">
        <v>197</v>
      </c>
      <c r="M20" s="110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22.430837305555553</v>
      </c>
      <c r="D22" s="93">
        <f>VLOOKUP($A22,DATA!$A$1:$AM$533,D$1,FALSE)/0.0036/1000</f>
        <v>24.428029991666666</v>
      </c>
      <c r="E22" s="93">
        <f>VLOOKUP($A22,DATA!$A$1:$AM$533,E$1,FALSE)/0.0036/1000</f>
        <v>27.602817994444447</v>
      </c>
      <c r="F22" s="93">
        <f>VLOOKUP($A22,DATA!$A$1:$AM$533,F$1,FALSE)/0.0036/1000</f>
        <v>25.901264008333335</v>
      </c>
      <c r="G22" s="93">
        <f>VLOOKUP($A22,DATA!$A$1:$AM$533,G$1,FALSE)/0.0036/1000</f>
        <v>27.040058197222223</v>
      </c>
      <c r="H22" s="93">
        <f>VLOOKUP($A22,DATA!$A$1:$AM$533,H$1,FALSE)/0.0036/1000</f>
        <v>29.455704500000003</v>
      </c>
      <c r="I22" s="93">
        <f>VLOOKUP($A22,DATA!$A$1:$AM$533,I$1,FALSE)/0.0036/1000</f>
        <v>34.294688999999998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3.3487590138888885</v>
      </c>
      <c r="D23" s="93">
        <f>VLOOKUP($A23,DATA!$A$1:$AM$533,D$1,FALSE)/0.0036/1000</f>
        <v>8.1457447416666682</v>
      </c>
      <c r="E23" s="93">
        <f>VLOOKUP($A23,DATA!$A$1:$AM$533,E$1,FALSE)/0.0036/1000</f>
        <v>13.952578391666668</v>
      </c>
      <c r="F23" s="93">
        <f>VLOOKUP($A23,DATA!$A$1:$AM$533,F$1,FALSE)/0.0036/1000</f>
        <v>26.189055544444447</v>
      </c>
      <c r="G23" s="93">
        <f>VLOOKUP($A23,DATA!$A$1:$AM$533,G$1,FALSE)/0.0036/1000</f>
        <v>39.413843611111112</v>
      </c>
      <c r="H23" s="93">
        <f>VLOOKUP($A23,DATA!$A$1:$AM$533,H$1,FALSE)/0.0036/1000</f>
        <v>70.862278777777789</v>
      </c>
      <c r="I23" s="93">
        <f>VLOOKUP($A23,DATA!$A$1:$AM$533,I$1,FALSE)/0.0036/1000</f>
        <v>94.242157305555565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4.8574039916666667</v>
      </c>
      <c r="D24" s="93">
        <f>VLOOKUP($A24,DATA!$A$1:$AM$533,D$1,FALSE)/0.0036/1000</f>
        <v>4.6335634638888896</v>
      </c>
      <c r="E24" s="93">
        <f>VLOOKUP($A24,DATA!$A$1:$AM$533,E$1,FALSE)/0.0036/1000</f>
        <v>7.0021532666666673</v>
      </c>
      <c r="F24" s="93">
        <f>VLOOKUP($A24,DATA!$A$1:$AM$533,F$1,FALSE)/0.0036/1000</f>
        <v>10.666411852777777</v>
      </c>
      <c r="G24" s="93">
        <f>VLOOKUP($A24,DATA!$A$1:$AM$533,G$1,FALSE)/0.0036/1000</f>
        <v>9.8964212305555552</v>
      </c>
      <c r="H24" s="93">
        <f>VLOOKUP($A24,DATA!$A$1:$AM$533,H$1,FALSE)/0.0036/1000</f>
        <v>10.773015777777777</v>
      </c>
      <c r="I24" s="93">
        <f>VLOOKUP($A24,DATA!$A$1:$AM$533,I$1,FALSE)/0.0036/1000</f>
        <v>12.366973266666667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1.5599044000000001E-2</v>
      </c>
      <c r="D25" s="93">
        <f>VLOOKUP($A25,DATA!$A$1:$AM$533,D$1,FALSE)/0.0036/1000</f>
        <v>0.26385463191666669</v>
      </c>
      <c r="E25" s="93">
        <f>VLOOKUP($A25,DATA!$A$1:$AM$533,E$1,FALSE)/0.0036/1000</f>
        <v>1.4909743869444445</v>
      </c>
      <c r="F25" s="93">
        <f>VLOOKUP($A25,DATA!$A$1:$AM$533,F$1,FALSE)/0.0036/1000</f>
        <v>20.459979369444444</v>
      </c>
      <c r="G25" s="93">
        <f>VLOOKUP($A25,DATA!$A$1:$AM$533,G$1,FALSE)/0.0036/1000</f>
        <v>23.49679052222222</v>
      </c>
      <c r="H25" s="93">
        <f>VLOOKUP($A25,DATA!$A$1:$AM$533,H$1,FALSE)/0.0036/1000</f>
        <v>80.381388416666667</v>
      </c>
      <c r="I25" s="93">
        <f>VLOOKUP($A25,DATA!$A$1:$AM$533,I$1,FALSE)/0.0036/1000</f>
        <v>116.5835471388889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1.78117065</v>
      </c>
      <c r="D26" s="93">
        <f>VLOOKUP($A26,DATA!$A$1:$AM$533,D$1,FALSE)/0.0036/1000</f>
        <v>5.3169776416666661</v>
      </c>
      <c r="E26" s="93">
        <f>VLOOKUP($A26,DATA!$A$1:$AM$533,E$1,FALSE)/0.0036/1000</f>
        <v>7.2229774888888887</v>
      </c>
      <c r="F26" s="93">
        <f>VLOOKUP($A26,DATA!$A$1:$AM$533,F$1,FALSE)/0.0036/1000</f>
        <v>9.2128616250000022</v>
      </c>
      <c r="G26" s="93">
        <f>VLOOKUP($A26,DATA!$A$1:$AM$533,G$1,FALSE)/0.0036/1000</f>
        <v>8.5482453833333345</v>
      </c>
      <c r="H26" s="93">
        <f>VLOOKUP($A26,DATA!$A$1:$AM$533,H$1,FALSE)/0.0036/1000</f>
        <v>9.202008433333333</v>
      </c>
      <c r="I26" s="93">
        <f>VLOOKUP($A26,DATA!$A$1:$AM$533,I$1,FALSE)/0.0036/1000</f>
        <v>8.5557766388888908E-3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1.0482690133333334</v>
      </c>
      <c r="D27" s="93">
        <f>VLOOKUP($A27,DATA!$A$1:$AM$533,D$1,FALSE)/0.0036/1000</f>
        <v>1.4450643213888892</v>
      </c>
      <c r="E27" s="93">
        <f>VLOOKUP($A27,DATA!$A$1:$AM$533,E$1,FALSE)/0.0036/1000</f>
        <v>1.6995077655555555</v>
      </c>
      <c r="F27" s="93">
        <f>VLOOKUP($A27,DATA!$A$1:$AM$533,F$1,FALSE)/0.0036/1000</f>
        <v>1.7046779861111112</v>
      </c>
      <c r="G27" s="93">
        <f>VLOOKUP($A27,DATA!$A$1:$AM$533,G$1,FALSE)/0.0036/1000</f>
        <v>1.5396471619444447</v>
      </c>
      <c r="H27" s="93">
        <f>VLOOKUP($A27,DATA!$A$1:$AM$533,H$1,FALSE)/0.0036/1000</f>
        <v>0.65956557333333343</v>
      </c>
      <c r="I27" s="93">
        <f>VLOOKUP($A27,DATA!$A$1:$AM$533,I$1,FALSE)/0.0036/1000</f>
        <v>0.1038437261111111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4.5910107500000003E-4</v>
      </c>
      <c r="D28" s="93">
        <f>VLOOKUP($A28,DATA!$A$1:$AM$533,D$1,FALSE)/0.0036/1000</f>
        <v>0.64889831000000009</v>
      </c>
      <c r="E28" s="93">
        <f>VLOOKUP($A28,DATA!$A$1:$AM$533,E$1,FALSE)/0.0036/1000</f>
        <v>1.0385282205555557</v>
      </c>
      <c r="F28" s="93">
        <f>VLOOKUP($A28,DATA!$A$1:$AM$533,F$1,FALSE)/0.0036/1000</f>
        <v>1.7407923755555554</v>
      </c>
      <c r="G28" s="93">
        <f>VLOOKUP($A28,DATA!$A$1:$AM$533,G$1,FALSE)/0.0036/1000</f>
        <v>1.6152551616666666</v>
      </c>
      <c r="H28" s="93">
        <f>VLOOKUP($A28,DATA!$A$1:$AM$533,H$1,FALSE)/0.0036/1000</f>
        <v>0.83555446499999997</v>
      </c>
      <c r="I28" s="93">
        <f>VLOOKUP($A28,DATA!$A$1:$AM$533,I$1,FALSE)/0.0036/1000</f>
        <v>0.72399912249999998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9.4430647888888881</v>
      </c>
      <c r="D29" s="93">
        <f>VLOOKUP($A29,DATA!$A$1:$AM$533,D$1,FALSE)/0.0036/1000</f>
        <v>8.347470811111112</v>
      </c>
      <c r="E29" s="93">
        <f>VLOOKUP($A29,DATA!$A$1:$AM$533,E$1,FALSE)/0.0036/1000</f>
        <v>9.2481712472222224</v>
      </c>
      <c r="F29" s="93">
        <f>VLOOKUP($A29,DATA!$A$1:$AM$533,F$1,FALSE)/0.0036/1000</f>
        <v>8.3975002861111108</v>
      </c>
      <c r="G29" s="93">
        <f>VLOOKUP($A29,DATA!$A$1:$AM$533,G$1,FALSE)/0.0036/1000</f>
        <v>7.7919146916666673</v>
      </c>
      <c r="H29" s="93">
        <f>VLOOKUP($A29,DATA!$A$1:$AM$533,H$1,FALSE)/0.0036/1000</f>
        <v>8.4880119416666684</v>
      </c>
      <c r="I29" s="93">
        <f>VLOOKUP($A29,DATA!$A$1:$AM$533,I$1,FALSE)/0.0036/1000</f>
        <v>9.8732167638888892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28.722205277777778</v>
      </c>
      <c r="D30" s="93">
        <f>VLOOKUP($A30,DATA!$A$1:$AM$533,D$1,FALSE)/0.0036/1000</f>
        <v>26.758234561111109</v>
      </c>
      <c r="E30" s="93">
        <f>VLOOKUP($A30,DATA!$A$1:$AM$533,E$1,FALSE)/0.0036/1000</f>
        <v>30.190229805555553</v>
      </c>
      <c r="F30" s="93">
        <f>VLOOKUP($A30,DATA!$A$1:$AM$533,F$1,FALSE)/0.0036/1000</f>
        <v>28.25794641666667</v>
      </c>
      <c r="G30" s="93">
        <f>VLOOKUP($A30,DATA!$A$1:$AM$533,G$1,FALSE)/0.0036/1000</f>
        <v>21.148029588888889</v>
      </c>
      <c r="H30" s="93">
        <f>VLOOKUP($A30,DATA!$A$1:$AM$533,H$1,FALSE)/0.0036/1000</f>
        <v>17.538442158333336</v>
      </c>
      <c r="I30" s="93">
        <f>VLOOKUP($A30,DATA!$A$1:$AM$533,I$1,FALSE)/0.0036/1000</f>
        <v>0.63937015944444442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122.60557630555556</v>
      </c>
      <c r="D31" s="93">
        <f>VLOOKUP($A31,DATA!$A$1:$AM$533,D$1,FALSE)/0.0036/1000</f>
        <v>136.60153144444445</v>
      </c>
      <c r="E31" s="93">
        <f>VLOOKUP($A31,DATA!$A$1:$AM$533,E$1,FALSE)/0.0036/1000</f>
        <v>160.82740066666668</v>
      </c>
      <c r="F31" s="93">
        <f>VLOOKUP($A31,DATA!$A$1:$AM$533,F$1,FALSE)/0.0036/1000</f>
        <v>161.60696533333336</v>
      </c>
      <c r="G31" s="93">
        <f>VLOOKUP($A31,DATA!$A$1:$AM$533,G$1,FALSE)/0.0036/1000</f>
        <v>175.75984058333333</v>
      </c>
      <c r="H31" s="93">
        <f>VLOOKUP($A31,DATA!$A$1:$AM$533,H$1,FALSE)/0.0036/1000</f>
        <v>180.89135366666667</v>
      </c>
      <c r="I31" s="93">
        <f>VLOOKUP($A31,DATA!$A$1:$AM$533,I$1,FALSE)/0.0036/1000</f>
        <v>263.83269900000005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 t="shared" si="12"/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1.7817837558333336</v>
      </c>
      <c r="D32" s="93">
        <f>VLOOKUP($A32,DATA!$A$1:$AM$533,D$1,FALSE)/0.0036/1000</f>
        <v>3.0726792305555555</v>
      </c>
      <c r="E32" s="93">
        <f>VLOOKUP($A32,DATA!$A$1:$AM$533,E$1,FALSE)/0.0036/1000</f>
        <v>0.83426843194444433</v>
      </c>
      <c r="F32" s="93">
        <f>VLOOKUP($A32,DATA!$A$1:$AM$533,F$1,FALSE)/0.0036/1000</f>
        <v>7.2701944666666657E-2</v>
      </c>
      <c r="G32" s="93">
        <f>VLOOKUP($A32,DATA!$A$1:$AM$533,G$1,FALSE)/0.0036/1000</f>
        <v>5.053262633333333E-2</v>
      </c>
      <c r="H32" s="93">
        <f>VLOOKUP($A32,DATA!$A$1:$AM$533,H$1,FALSE)/0.0036/1000</f>
        <v>0.16868146322222222</v>
      </c>
      <c r="I32" s="93">
        <f>VLOOKUP($A32,DATA!$A$1:$AM$533,I$1,FALSE)/0.0036/1000</f>
        <v>0.3987260483333333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41.115149444444441</v>
      </c>
      <c r="D33" s="93">
        <f>VLOOKUP($A33,DATA!$A$1:$AM$533,D$1,FALSE)/0.0036/1000</f>
        <v>32.813084750000002</v>
      </c>
      <c r="E33" s="93">
        <f>VLOOKUP($A33,DATA!$A$1:$AM$533,E$1,FALSE)/0.0036/1000</f>
        <v>3.6655315138888893</v>
      </c>
      <c r="F33" s="93">
        <f>VLOOKUP($A33,DATA!$A$1:$AM$533,F$1,FALSE)/0.0036/1000</f>
        <v>7.2701944666666657E-2</v>
      </c>
      <c r="G33" s="93">
        <f>VLOOKUP($A33,DATA!$A$1:$AM$533,G$1,FALSE)/0.0036/1000</f>
        <v>6.7459045138888896E-2</v>
      </c>
      <c r="H33" s="93">
        <f>VLOOKUP($A33,DATA!$A$1:$AM$533,H$1,FALSE)/0.0036/1000</f>
        <v>7.348555563888888E-2</v>
      </c>
      <c r="I33" s="93">
        <f>VLOOKUP($A33,DATA!$A$1:$AM$533,I$1,FALSE)/0.0036/1000</f>
        <v>8.555776625E-2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237.15027769201947</v>
      </c>
      <c r="D34" s="93">
        <f>SUM(D22:D33)</f>
        <v>252.47513389941668</v>
      </c>
      <c r="E34" s="93">
        <f t="shared" ref="E34:I34" si="13">SUM(E22:E33)</f>
        <v>264.77513918</v>
      </c>
      <c r="F34" s="93">
        <f t="shared" si="13"/>
        <v>294.28285868711117</v>
      </c>
      <c r="G34" s="93">
        <f t="shared" si="13"/>
        <v>316.36803780341671</v>
      </c>
      <c r="H34" s="93">
        <f t="shared" si="13"/>
        <v>409.3294907294167</v>
      </c>
      <c r="I34" s="93">
        <f t="shared" si="13"/>
        <v>533.15333507427772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2019-04-17T11:50:53Z</dcterms:modified>
</cp:coreProperties>
</file>