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5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6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7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8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9.xml" ContentType="application/vnd.openxmlformats-officedocument.drawing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filterPrivacy="1" autoCompressPictures="0"/>
  <xr:revisionPtr revIDLastSave="0" documentId="13_ncr:1_{1CCA4C02-6B34-4B1D-A557-A7F577C1950C}" xr6:coauthVersionLast="47" xr6:coauthVersionMax="47" xr10:uidLastSave="{00000000-0000-0000-0000-000000000000}"/>
  <bookViews>
    <workbookView xWindow="390" yWindow="90" windowWidth="20445" windowHeight="12810" firstSheet="1" activeTab="6" xr2:uid="{00000000-000D-0000-FFFF-FFFF00000000}"/>
  </bookViews>
  <sheets>
    <sheet name="Tab-macro" sheetId="7" r:id="rId1"/>
    <sheet name="Tab-GDP" sheetId="31" r:id="rId2"/>
    <sheet name="Tab-baseline" sheetId="12" r:id="rId3"/>
    <sheet name="Tab-Emploi" sheetId="30" r:id="rId4"/>
    <sheet name="Tab-Production" sheetId="34" r:id="rId5"/>
    <sheet name="Tab-VA" sheetId="33" r:id="rId6"/>
    <sheet name="Tab-Investissement" sheetId="35" r:id="rId7"/>
    <sheet name="Tab-Emploi-rel" sheetId="37" r:id="rId8"/>
    <sheet name="Tab-Production-rel" sheetId="38" r:id="rId9"/>
    <sheet name="Tab-VA-rel" sheetId="36" r:id="rId10"/>
    <sheet name="Tab-Investissement-rel" sheetId="39" r:id="rId11"/>
    <sheet name="List_Sectors" sheetId="29" r:id="rId12"/>
    <sheet name="Macro" sheetId="8" r:id="rId13"/>
    <sheet name="Baseline" sheetId="26" r:id="rId14"/>
    <sheet name="Shock" sheetId="27" r:id="rId15"/>
    <sheet name="Shock_dev" sheetId="28" r:id="rId16"/>
  </sheets>
  <externalReferences>
    <externalReference r:id="rId17"/>
  </externalReferences>
  <definedNames>
    <definedName name="formatResults">[1]ResultsEXR10!$A$50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8" i="31" l="1"/>
  <c r="C108" i="35"/>
  <c r="C121" i="35"/>
  <c r="C134" i="35"/>
  <c r="C147" i="35"/>
  <c r="C109" i="35"/>
  <c r="C122" i="35"/>
  <c r="C135" i="35"/>
  <c r="C148" i="35"/>
  <c r="C110" i="35"/>
  <c r="C123" i="35"/>
  <c r="C136" i="35"/>
  <c r="C149" i="35"/>
  <c r="C111" i="35"/>
  <c r="C124" i="35"/>
  <c r="C137" i="35"/>
  <c r="C150" i="35"/>
  <c r="C112" i="35"/>
  <c r="C125" i="35"/>
  <c r="C138" i="35"/>
  <c r="C151" i="35"/>
  <c r="C113" i="35"/>
  <c r="C126" i="35"/>
  <c r="C139" i="35"/>
  <c r="C152" i="35"/>
  <c r="C114" i="35"/>
  <c r="C127" i="35"/>
  <c r="C140" i="35"/>
  <c r="C153" i="35"/>
  <c r="C115" i="35"/>
  <c r="C128" i="35"/>
  <c r="C141" i="35"/>
  <c r="C154" i="35"/>
  <c r="C116" i="35"/>
  <c r="C129" i="35"/>
  <c r="C142" i="35"/>
  <c r="C155" i="35"/>
  <c r="C117" i="35"/>
  <c r="C130" i="35"/>
  <c r="C143" i="35"/>
  <c r="C156" i="35"/>
  <c r="C146" i="35"/>
  <c r="H89" i="26"/>
  <c r="H90" i="26"/>
  <c r="D1" i="31"/>
  <c r="D28" i="31"/>
  <c r="D1" i="35"/>
  <c r="D108" i="35"/>
  <c r="D121" i="35"/>
  <c r="D134" i="35"/>
  <c r="D147" i="35"/>
  <c r="D109" i="35"/>
  <c r="D122" i="35"/>
  <c r="D135" i="35"/>
  <c r="D148" i="35"/>
  <c r="D110" i="35"/>
  <c r="D123" i="35"/>
  <c r="D136" i="35"/>
  <c r="D149" i="35"/>
  <c r="D111" i="35"/>
  <c r="D124" i="35"/>
  <c r="D137" i="35"/>
  <c r="D150" i="35"/>
  <c r="D112" i="35"/>
  <c r="D125" i="35"/>
  <c r="D138" i="35"/>
  <c r="D151" i="35"/>
  <c r="D113" i="35"/>
  <c r="D126" i="35"/>
  <c r="D139" i="35"/>
  <c r="D152" i="35"/>
  <c r="D114" i="35"/>
  <c r="D127" i="35"/>
  <c r="D140" i="35"/>
  <c r="D153" i="35"/>
  <c r="D115" i="35"/>
  <c r="D128" i="35"/>
  <c r="D141" i="35"/>
  <c r="D154" i="35"/>
  <c r="D116" i="35"/>
  <c r="D129" i="35"/>
  <c r="D142" i="35"/>
  <c r="D155" i="35"/>
  <c r="D117" i="35"/>
  <c r="D130" i="35"/>
  <c r="D143" i="35"/>
  <c r="D156" i="35"/>
  <c r="D146" i="35"/>
  <c r="I89" i="26"/>
  <c r="I90" i="26"/>
  <c r="E1" i="31"/>
  <c r="E28" i="31"/>
  <c r="E1" i="35"/>
  <c r="E108" i="35"/>
  <c r="E121" i="35"/>
  <c r="E134" i="35"/>
  <c r="E147" i="35"/>
  <c r="E109" i="35"/>
  <c r="E122" i="35"/>
  <c r="E135" i="35"/>
  <c r="E148" i="35"/>
  <c r="E110" i="35"/>
  <c r="E123" i="35"/>
  <c r="E136" i="35"/>
  <c r="E149" i="35"/>
  <c r="E111" i="35"/>
  <c r="E124" i="35"/>
  <c r="E137" i="35"/>
  <c r="E150" i="35"/>
  <c r="E112" i="35"/>
  <c r="E125" i="35"/>
  <c r="E138" i="35"/>
  <c r="E151" i="35"/>
  <c r="E113" i="35"/>
  <c r="E126" i="35"/>
  <c r="E139" i="35"/>
  <c r="E152" i="35"/>
  <c r="E114" i="35"/>
  <c r="E127" i="35"/>
  <c r="E140" i="35"/>
  <c r="E153" i="35"/>
  <c r="E115" i="35"/>
  <c r="E128" i="35"/>
  <c r="E141" i="35"/>
  <c r="E154" i="35"/>
  <c r="E116" i="35"/>
  <c r="E129" i="35"/>
  <c r="E142" i="35"/>
  <c r="E155" i="35"/>
  <c r="E117" i="35"/>
  <c r="E130" i="35"/>
  <c r="E143" i="35"/>
  <c r="E156" i="35"/>
  <c r="E146" i="35"/>
  <c r="J89" i="26"/>
  <c r="J90" i="26"/>
  <c r="F1" i="31"/>
  <c r="F28" i="31"/>
  <c r="F1" i="35"/>
  <c r="F108" i="35"/>
  <c r="F121" i="35"/>
  <c r="F134" i="35"/>
  <c r="F147" i="35"/>
  <c r="F109" i="35"/>
  <c r="F122" i="35"/>
  <c r="F135" i="35"/>
  <c r="F148" i="35"/>
  <c r="F110" i="35"/>
  <c r="F123" i="35"/>
  <c r="F136" i="35"/>
  <c r="F149" i="35"/>
  <c r="F111" i="35"/>
  <c r="F124" i="35"/>
  <c r="F137" i="35"/>
  <c r="F150" i="35"/>
  <c r="F112" i="35"/>
  <c r="F125" i="35"/>
  <c r="F138" i="35"/>
  <c r="F151" i="35"/>
  <c r="F113" i="35"/>
  <c r="F126" i="35"/>
  <c r="F139" i="35"/>
  <c r="F152" i="35"/>
  <c r="F114" i="35"/>
  <c r="F127" i="35"/>
  <c r="F140" i="35"/>
  <c r="F153" i="35"/>
  <c r="F115" i="35"/>
  <c r="F128" i="35"/>
  <c r="F141" i="35"/>
  <c r="F154" i="35"/>
  <c r="F116" i="35"/>
  <c r="F129" i="35"/>
  <c r="F142" i="35"/>
  <c r="F155" i="35"/>
  <c r="F117" i="35"/>
  <c r="F130" i="35"/>
  <c r="F143" i="35"/>
  <c r="F156" i="35"/>
  <c r="F146" i="35"/>
  <c r="K89" i="26"/>
  <c r="K90" i="26"/>
  <c r="G1" i="31"/>
  <c r="G28" i="31"/>
  <c r="G1" i="35"/>
  <c r="G108" i="35"/>
  <c r="G121" i="35"/>
  <c r="G134" i="35"/>
  <c r="G147" i="35"/>
  <c r="G109" i="35"/>
  <c r="G122" i="35"/>
  <c r="G135" i="35"/>
  <c r="G148" i="35"/>
  <c r="G110" i="35"/>
  <c r="G123" i="35"/>
  <c r="G136" i="35"/>
  <c r="G149" i="35"/>
  <c r="G111" i="35"/>
  <c r="G124" i="35"/>
  <c r="G137" i="35"/>
  <c r="G150" i="35"/>
  <c r="G112" i="35"/>
  <c r="G125" i="35"/>
  <c r="G138" i="35"/>
  <c r="G151" i="35"/>
  <c r="G113" i="35"/>
  <c r="G126" i="35"/>
  <c r="G139" i="35"/>
  <c r="G152" i="35"/>
  <c r="G114" i="35"/>
  <c r="G127" i="35"/>
  <c r="G140" i="35"/>
  <c r="G153" i="35"/>
  <c r="G115" i="35"/>
  <c r="G128" i="35"/>
  <c r="G141" i="35"/>
  <c r="G154" i="35"/>
  <c r="G116" i="35"/>
  <c r="G129" i="35"/>
  <c r="G142" i="35"/>
  <c r="G155" i="35"/>
  <c r="G117" i="35"/>
  <c r="G130" i="35"/>
  <c r="G143" i="35"/>
  <c r="G156" i="35"/>
  <c r="G146" i="35"/>
  <c r="L89" i="26"/>
  <c r="L90" i="26"/>
  <c r="H1" i="31"/>
  <c r="H28" i="31"/>
  <c r="H1" i="35"/>
  <c r="H108" i="35"/>
  <c r="H121" i="35"/>
  <c r="H134" i="35"/>
  <c r="H147" i="35"/>
  <c r="H109" i="35"/>
  <c r="H122" i="35"/>
  <c r="H135" i="35"/>
  <c r="H148" i="35"/>
  <c r="H110" i="35"/>
  <c r="H123" i="35"/>
  <c r="H136" i="35"/>
  <c r="H149" i="35"/>
  <c r="H111" i="35"/>
  <c r="H124" i="35"/>
  <c r="H137" i="35"/>
  <c r="H150" i="35"/>
  <c r="H112" i="35"/>
  <c r="H125" i="35"/>
  <c r="H138" i="35"/>
  <c r="H151" i="35"/>
  <c r="H113" i="35"/>
  <c r="H126" i="35"/>
  <c r="H139" i="35"/>
  <c r="H152" i="35"/>
  <c r="H114" i="35"/>
  <c r="H127" i="35"/>
  <c r="H140" i="35"/>
  <c r="H153" i="35"/>
  <c r="H115" i="35"/>
  <c r="H128" i="35"/>
  <c r="H141" i="35"/>
  <c r="H154" i="35"/>
  <c r="H116" i="35"/>
  <c r="H129" i="35"/>
  <c r="H142" i="35"/>
  <c r="H155" i="35"/>
  <c r="H117" i="35"/>
  <c r="H130" i="35"/>
  <c r="H143" i="35"/>
  <c r="H156" i="35"/>
  <c r="H146" i="35"/>
  <c r="M89" i="26"/>
  <c r="M90" i="26"/>
  <c r="I1" i="31"/>
  <c r="I28" i="31"/>
  <c r="I1" i="35"/>
  <c r="I108" i="35"/>
  <c r="I121" i="35"/>
  <c r="I134" i="35"/>
  <c r="I147" i="35"/>
  <c r="I109" i="35"/>
  <c r="I122" i="35"/>
  <c r="I135" i="35"/>
  <c r="I148" i="35"/>
  <c r="I110" i="35"/>
  <c r="I123" i="35"/>
  <c r="I136" i="35"/>
  <c r="I149" i="35"/>
  <c r="I111" i="35"/>
  <c r="I124" i="35"/>
  <c r="I137" i="35"/>
  <c r="I150" i="35"/>
  <c r="I112" i="35"/>
  <c r="I125" i="35"/>
  <c r="I138" i="35"/>
  <c r="I151" i="35"/>
  <c r="I113" i="35"/>
  <c r="I126" i="35"/>
  <c r="I139" i="35"/>
  <c r="I152" i="35"/>
  <c r="I114" i="35"/>
  <c r="I127" i="35"/>
  <c r="I140" i="35"/>
  <c r="I153" i="35"/>
  <c r="I115" i="35"/>
  <c r="I128" i="35"/>
  <c r="I141" i="35"/>
  <c r="I154" i="35"/>
  <c r="I116" i="35"/>
  <c r="I129" i="35"/>
  <c r="I142" i="35"/>
  <c r="I155" i="35"/>
  <c r="I117" i="35"/>
  <c r="I130" i="35"/>
  <c r="I143" i="35"/>
  <c r="I156" i="35"/>
  <c r="I146" i="35"/>
  <c r="N89" i="26"/>
  <c r="N90" i="26"/>
  <c r="J1" i="31"/>
  <c r="J28" i="31"/>
  <c r="J1" i="35"/>
  <c r="J108" i="35"/>
  <c r="J121" i="35"/>
  <c r="J134" i="35"/>
  <c r="J147" i="35"/>
  <c r="J109" i="35"/>
  <c r="J122" i="35"/>
  <c r="J135" i="35"/>
  <c r="J148" i="35"/>
  <c r="J110" i="35"/>
  <c r="J123" i="35"/>
  <c r="J136" i="35"/>
  <c r="J149" i="35"/>
  <c r="J111" i="35"/>
  <c r="J124" i="35"/>
  <c r="J137" i="35"/>
  <c r="J150" i="35"/>
  <c r="J112" i="35"/>
  <c r="J125" i="35"/>
  <c r="J138" i="35"/>
  <c r="J151" i="35"/>
  <c r="J113" i="35"/>
  <c r="J126" i="35"/>
  <c r="J139" i="35"/>
  <c r="J152" i="35"/>
  <c r="J114" i="35"/>
  <c r="J127" i="35"/>
  <c r="J140" i="35"/>
  <c r="J153" i="35"/>
  <c r="J115" i="35"/>
  <c r="J128" i="35"/>
  <c r="J141" i="35"/>
  <c r="J154" i="35"/>
  <c r="J116" i="35"/>
  <c r="J129" i="35"/>
  <c r="J142" i="35"/>
  <c r="J155" i="35"/>
  <c r="J117" i="35"/>
  <c r="J130" i="35"/>
  <c r="J143" i="35"/>
  <c r="J156" i="35"/>
  <c r="J146" i="35"/>
  <c r="O89" i="26"/>
  <c r="O90" i="26"/>
  <c r="K1" i="31"/>
  <c r="K28" i="31"/>
  <c r="K1" i="35"/>
  <c r="K108" i="35"/>
  <c r="K121" i="35"/>
  <c r="K134" i="35"/>
  <c r="K147" i="35"/>
  <c r="K109" i="35"/>
  <c r="K122" i="35"/>
  <c r="K135" i="35"/>
  <c r="K148" i="35"/>
  <c r="K110" i="35"/>
  <c r="K123" i="35"/>
  <c r="K136" i="35"/>
  <c r="K149" i="35"/>
  <c r="K111" i="35"/>
  <c r="K124" i="35"/>
  <c r="K137" i="35"/>
  <c r="K150" i="35"/>
  <c r="K112" i="35"/>
  <c r="K125" i="35"/>
  <c r="K138" i="35"/>
  <c r="K151" i="35"/>
  <c r="K113" i="35"/>
  <c r="K126" i="35"/>
  <c r="K139" i="35"/>
  <c r="K152" i="35"/>
  <c r="K114" i="35"/>
  <c r="K127" i="35"/>
  <c r="K140" i="35"/>
  <c r="K153" i="35"/>
  <c r="K115" i="35"/>
  <c r="K128" i="35"/>
  <c r="K141" i="35"/>
  <c r="K154" i="35"/>
  <c r="K116" i="35"/>
  <c r="K129" i="35"/>
  <c r="K142" i="35"/>
  <c r="K155" i="35"/>
  <c r="K117" i="35"/>
  <c r="K130" i="35"/>
  <c r="K143" i="35"/>
  <c r="K156" i="35"/>
  <c r="K146" i="35"/>
  <c r="P89" i="26"/>
  <c r="P90" i="26"/>
  <c r="L1" i="31"/>
  <c r="L28" i="31"/>
  <c r="L1" i="35"/>
  <c r="L108" i="35"/>
  <c r="L121" i="35"/>
  <c r="L134" i="35"/>
  <c r="L147" i="35"/>
  <c r="L109" i="35"/>
  <c r="L122" i="35"/>
  <c r="L135" i="35"/>
  <c r="L148" i="35"/>
  <c r="L110" i="35"/>
  <c r="L123" i="35"/>
  <c r="L136" i="35"/>
  <c r="L149" i="35"/>
  <c r="L111" i="35"/>
  <c r="L124" i="35"/>
  <c r="L137" i="35"/>
  <c r="L150" i="35"/>
  <c r="L112" i="35"/>
  <c r="L125" i="35"/>
  <c r="L138" i="35"/>
  <c r="L151" i="35"/>
  <c r="L113" i="35"/>
  <c r="L126" i="35"/>
  <c r="L139" i="35"/>
  <c r="L152" i="35"/>
  <c r="L114" i="35"/>
  <c r="L127" i="35"/>
  <c r="L140" i="35"/>
  <c r="L153" i="35"/>
  <c r="L115" i="35"/>
  <c r="L128" i="35"/>
  <c r="L141" i="35"/>
  <c r="L154" i="35"/>
  <c r="L116" i="35"/>
  <c r="L129" i="35"/>
  <c r="L142" i="35"/>
  <c r="L155" i="35"/>
  <c r="L117" i="35"/>
  <c r="L130" i="35"/>
  <c r="L143" i="35"/>
  <c r="L156" i="35"/>
  <c r="L146" i="35"/>
  <c r="Q89" i="26"/>
  <c r="Q90" i="26"/>
  <c r="M1" i="31"/>
  <c r="M28" i="31"/>
  <c r="M1" i="35"/>
  <c r="M108" i="35"/>
  <c r="M121" i="35"/>
  <c r="M134" i="35"/>
  <c r="M147" i="35"/>
  <c r="M109" i="35"/>
  <c r="M122" i="35"/>
  <c r="M135" i="35"/>
  <c r="M148" i="35"/>
  <c r="M110" i="35"/>
  <c r="M123" i="35"/>
  <c r="M136" i="35"/>
  <c r="M149" i="35"/>
  <c r="M111" i="35"/>
  <c r="M124" i="35"/>
  <c r="M137" i="35"/>
  <c r="M150" i="35"/>
  <c r="M112" i="35"/>
  <c r="M125" i="35"/>
  <c r="M138" i="35"/>
  <c r="M151" i="35"/>
  <c r="M113" i="35"/>
  <c r="M126" i="35"/>
  <c r="M139" i="35"/>
  <c r="M152" i="35"/>
  <c r="M114" i="35"/>
  <c r="M127" i="35"/>
  <c r="M140" i="35"/>
  <c r="M153" i="35"/>
  <c r="M115" i="35"/>
  <c r="M128" i="35"/>
  <c r="M141" i="35"/>
  <c r="M154" i="35"/>
  <c r="M116" i="35"/>
  <c r="M129" i="35"/>
  <c r="M142" i="35"/>
  <c r="M155" i="35"/>
  <c r="M117" i="35"/>
  <c r="M130" i="35"/>
  <c r="M143" i="35"/>
  <c r="M156" i="35"/>
  <c r="M146" i="35"/>
  <c r="R89" i="26"/>
  <c r="R90" i="26"/>
  <c r="N1" i="31"/>
  <c r="N28" i="31"/>
  <c r="N1" i="35"/>
  <c r="N108" i="35"/>
  <c r="N121" i="35"/>
  <c r="N134" i="35"/>
  <c r="N147" i="35"/>
  <c r="N109" i="35"/>
  <c r="N122" i="35"/>
  <c r="N135" i="35"/>
  <c r="N148" i="35"/>
  <c r="N110" i="35"/>
  <c r="N123" i="35"/>
  <c r="N136" i="35"/>
  <c r="N149" i="35"/>
  <c r="N111" i="35"/>
  <c r="N124" i="35"/>
  <c r="N137" i="35"/>
  <c r="N150" i="35"/>
  <c r="N112" i="35"/>
  <c r="N125" i="35"/>
  <c r="N138" i="35"/>
  <c r="N151" i="35"/>
  <c r="N113" i="35"/>
  <c r="N126" i="35"/>
  <c r="N139" i="35"/>
  <c r="N152" i="35"/>
  <c r="N114" i="35"/>
  <c r="N127" i="35"/>
  <c r="N140" i="35"/>
  <c r="N153" i="35"/>
  <c r="N115" i="35"/>
  <c r="N128" i="35"/>
  <c r="N141" i="35"/>
  <c r="N154" i="35"/>
  <c r="N116" i="35"/>
  <c r="N129" i="35"/>
  <c r="N142" i="35"/>
  <c r="N155" i="35"/>
  <c r="N117" i="35"/>
  <c r="N130" i="35"/>
  <c r="N143" i="35"/>
  <c r="N156" i="35"/>
  <c r="N146" i="35"/>
  <c r="S89" i="26"/>
  <c r="S90" i="26"/>
  <c r="O1" i="31"/>
  <c r="O28" i="31"/>
  <c r="O1" i="35"/>
  <c r="O108" i="35"/>
  <c r="O121" i="35"/>
  <c r="O134" i="35"/>
  <c r="O147" i="35"/>
  <c r="O109" i="35"/>
  <c r="O122" i="35"/>
  <c r="O135" i="35"/>
  <c r="O148" i="35"/>
  <c r="O110" i="35"/>
  <c r="O123" i="35"/>
  <c r="O136" i="35"/>
  <c r="O149" i="35"/>
  <c r="O111" i="35"/>
  <c r="O124" i="35"/>
  <c r="O137" i="35"/>
  <c r="O150" i="35"/>
  <c r="O112" i="35"/>
  <c r="O125" i="35"/>
  <c r="O138" i="35"/>
  <c r="O151" i="35"/>
  <c r="O113" i="35"/>
  <c r="O126" i="35"/>
  <c r="O139" i="35"/>
  <c r="O152" i="35"/>
  <c r="O114" i="35"/>
  <c r="O127" i="35"/>
  <c r="O140" i="35"/>
  <c r="O153" i="35"/>
  <c r="O115" i="35"/>
  <c r="O128" i="35"/>
  <c r="O141" i="35"/>
  <c r="O154" i="35"/>
  <c r="O116" i="35"/>
  <c r="O129" i="35"/>
  <c r="O142" i="35"/>
  <c r="O155" i="35"/>
  <c r="O117" i="35"/>
  <c r="O130" i="35"/>
  <c r="O143" i="35"/>
  <c r="O156" i="35"/>
  <c r="O146" i="35"/>
  <c r="T89" i="26"/>
  <c r="T90" i="26"/>
  <c r="P1" i="31"/>
  <c r="P28" i="31"/>
  <c r="P1" i="35"/>
  <c r="P108" i="35"/>
  <c r="P121" i="35"/>
  <c r="P134" i="35"/>
  <c r="P147" i="35"/>
  <c r="P109" i="35"/>
  <c r="P122" i="35"/>
  <c r="P135" i="35"/>
  <c r="P148" i="35"/>
  <c r="P110" i="35"/>
  <c r="P123" i="35"/>
  <c r="P136" i="35"/>
  <c r="P149" i="35"/>
  <c r="P111" i="35"/>
  <c r="P124" i="35"/>
  <c r="P137" i="35"/>
  <c r="P150" i="35"/>
  <c r="P112" i="35"/>
  <c r="P125" i="35"/>
  <c r="P138" i="35"/>
  <c r="P151" i="35"/>
  <c r="P113" i="35"/>
  <c r="P126" i="35"/>
  <c r="P139" i="35"/>
  <c r="P152" i="35"/>
  <c r="P114" i="35"/>
  <c r="P127" i="35"/>
  <c r="P140" i="35"/>
  <c r="P153" i="35"/>
  <c r="P115" i="35"/>
  <c r="P128" i="35"/>
  <c r="P141" i="35"/>
  <c r="P154" i="35"/>
  <c r="P116" i="35"/>
  <c r="P129" i="35"/>
  <c r="P142" i="35"/>
  <c r="P155" i="35"/>
  <c r="P117" i="35"/>
  <c r="P130" i="35"/>
  <c r="P143" i="35"/>
  <c r="P156" i="35"/>
  <c r="P146" i="35"/>
  <c r="U89" i="26"/>
  <c r="U90" i="26"/>
  <c r="Q1" i="31"/>
  <c r="Q28" i="31"/>
  <c r="Q1" i="35"/>
  <c r="Q108" i="35"/>
  <c r="Q121" i="35"/>
  <c r="Q134" i="35"/>
  <c r="Q147" i="35"/>
  <c r="Q109" i="35"/>
  <c r="Q122" i="35"/>
  <c r="Q135" i="35"/>
  <c r="Q148" i="35"/>
  <c r="Q110" i="35"/>
  <c r="Q123" i="35"/>
  <c r="Q136" i="35"/>
  <c r="Q149" i="35"/>
  <c r="Q111" i="35"/>
  <c r="Q124" i="35"/>
  <c r="Q137" i="35"/>
  <c r="Q150" i="35"/>
  <c r="Q112" i="35"/>
  <c r="Q125" i="35"/>
  <c r="Q138" i="35"/>
  <c r="Q151" i="35"/>
  <c r="Q113" i="35"/>
  <c r="Q126" i="35"/>
  <c r="Q139" i="35"/>
  <c r="Q152" i="35"/>
  <c r="Q114" i="35"/>
  <c r="Q127" i="35"/>
  <c r="Q140" i="35"/>
  <c r="Q153" i="35"/>
  <c r="Q115" i="35"/>
  <c r="Q128" i="35"/>
  <c r="Q141" i="35"/>
  <c r="Q154" i="35"/>
  <c r="Q116" i="35"/>
  <c r="Q129" i="35"/>
  <c r="Q142" i="35"/>
  <c r="Q155" i="35"/>
  <c r="Q117" i="35"/>
  <c r="Q130" i="35"/>
  <c r="Q143" i="35"/>
  <c r="Q156" i="35"/>
  <c r="Q146" i="35"/>
  <c r="V89" i="26"/>
  <c r="V90" i="26"/>
  <c r="R1" i="31"/>
  <c r="R28" i="31"/>
  <c r="R1" i="35"/>
  <c r="R108" i="35"/>
  <c r="R121" i="35"/>
  <c r="R134" i="35"/>
  <c r="R147" i="35"/>
  <c r="R109" i="35"/>
  <c r="R122" i="35"/>
  <c r="R135" i="35"/>
  <c r="R148" i="35"/>
  <c r="R110" i="35"/>
  <c r="R123" i="35"/>
  <c r="R136" i="35"/>
  <c r="R149" i="35"/>
  <c r="R111" i="35"/>
  <c r="R124" i="35"/>
  <c r="R137" i="35"/>
  <c r="R150" i="35"/>
  <c r="R112" i="35"/>
  <c r="R125" i="35"/>
  <c r="R138" i="35"/>
  <c r="R151" i="35"/>
  <c r="R113" i="35"/>
  <c r="R126" i="35"/>
  <c r="R139" i="35"/>
  <c r="R152" i="35"/>
  <c r="R114" i="35"/>
  <c r="R127" i="35"/>
  <c r="R140" i="35"/>
  <c r="R153" i="35"/>
  <c r="R115" i="35"/>
  <c r="R128" i="35"/>
  <c r="R141" i="35"/>
  <c r="R154" i="35"/>
  <c r="R116" i="35"/>
  <c r="R129" i="35"/>
  <c r="R142" i="35"/>
  <c r="R155" i="35"/>
  <c r="R117" i="35"/>
  <c r="R130" i="35"/>
  <c r="R143" i="35"/>
  <c r="R156" i="35"/>
  <c r="R146" i="35"/>
  <c r="W89" i="26"/>
  <c r="W90" i="26"/>
  <c r="S1" i="31"/>
  <c r="S28" i="31"/>
  <c r="S1" i="35"/>
  <c r="S108" i="35"/>
  <c r="S121" i="35"/>
  <c r="S134" i="35"/>
  <c r="S147" i="35"/>
  <c r="S109" i="35"/>
  <c r="S122" i="35"/>
  <c r="S135" i="35"/>
  <c r="S148" i="35"/>
  <c r="S110" i="35"/>
  <c r="S123" i="35"/>
  <c r="S136" i="35"/>
  <c r="S149" i="35"/>
  <c r="S111" i="35"/>
  <c r="S124" i="35"/>
  <c r="S137" i="35"/>
  <c r="S150" i="35"/>
  <c r="S112" i="35"/>
  <c r="S125" i="35"/>
  <c r="S138" i="35"/>
  <c r="S151" i="35"/>
  <c r="S113" i="35"/>
  <c r="S126" i="35"/>
  <c r="S139" i="35"/>
  <c r="S152" i="35"/>
  <c r="S114" i="35"/>
  <c r="S127" i="35"/>
  <c r="S140" i="35"/>
  <c r="S153" i="35"/>
  <c r="S115" i="35"/>
  <c r="S128" i="35"/>
  <c r="S141" i="35"/>
  <c r="S154" i="35"/>
  <c r="S116" i="35"/>
  <c r="S129" i="35"/>
  <c r="S142" i="35"/>
  <c r="S155" i="35"/>
  <c r="S117" i="35"/>
  <c r="S130" i="35"/>
  <c r="S143" i="35"/>
  <c r="S156" i="35"/>
  <c r="S146" i="35"/>
  <c r="X89" i="26"/>
  <c r="X90" i="26"/>
  <c r="T1" i="31"/>
  <c r="T28" i="31"/>
  <c r="T1" i="35"/>
  <c r="T108" i="35"/>
  <c r="T121" i="35"/>
  <c r="T134" i="35"/>
  <c r="T147" i="35"/>
  <c r="T109" i="35"/>
  <c r="T122" i="35"/>
  <c r="T135" i="35"/>
  <c r="T148" i="35"/>
  <c r="T110" i="35"/>
  <c r="T123" i="35"/>
  <c r="T136" i="35"/>
  <c r="T149" i="35"/>
  <c r="T111" i="35"/>
  <c r="T124" i="35"/>
  <c r="T137" i="35"/>
  <c r="T150" i="35"/>
  <c r="T112" i="35"/>
  <c r="T125" i="35"/>
  <c r="T138" i="35"/>
  <c r="T151" i="35"/>
  <c r="T113" i="35"/>
  <c r="T126" i="35"/>
  <c r="T139" i="35"/>
  <c r="T152" i="35"/>
  <c r="T114" i="35"/>
  <c r="T127" i="35"/>
  <c r="T140" i="35"/>
  <c r="T153" i="35"/>
  <c r="T115" i="35"/>
  <c r="T128" i="35"/>
  <c r="T141" i="35"/>
  <c r="T154" i="35"/>
  <c r="T116" i="35"/>
  <c r="T129" i="35"/>
  <c r="T142" i="35"/>
  <c r="T155" i="35"/>
  <c r="T117" i="35"/>
  <c r="T130" i="35"/>
  <c r="T143" i="35"/>
  <c r="T156" i="35"/>
  <c r="T146" i="35"/>
  <c r="Y89" i="26"/>
  <c r="Y90" i="26"/>
  <c r="U1" i="31"/>
  <c r="U28" i="31"/>
  <c r="U1" i="35"/>
  <c r="U108" i="35"/>
  <c r="U121" i="35"/>
  <c r="U134" i="35"/>
  <c r="U147" i="35"/>
  <c r="U109" i="35"/>
  <c r="U122" i="35"/>
  <c r="U135" i="35"/>
  <c r="U148" i="35"/>
  <c r="U110" i="35"/>
  <c r="U123" i="35"/>
  <c r="U136" i="35"/>
  <c r="U149" i="35"/>
  <c r="U111" i="35"/>
  <c r="U124" i="35"/>
  <c r="U137" i="35"/>
  <c r="U150" i="35"/>
  <c r="U112" i="35"/>
  <c r="U125" i="35"/>
  <c r="U138" i="35"/>
  <c r="U151" i="35"/>
  <c r="U113" i="35"/>
  <c r="U126" i="35"/>
  <c r="U139" i="35"/>
  <c r="U152" i="35"/>
  <c r="U114" i="35"/>
  <c r="U127" i="35"/>
  <c r="U140" i="35"/>
  <c r="U153" i="35"/>
  <c r="U115" i="35"/>
  <c r="U128" i="35"/>
  <c r="U141" i="35"/>
  <c r="U154" i="35"/>
  <c r="U116" i="35"/>
  <c r="U129" i="35"/>
  <c r="U142" i="35"/>
  <c r="U155" i="35"/>
  <c r="U117" i="35"/>
  <c r="U130" i="35"/>
  <c r="U143" i="35"/>
  <c r="U156" i="35"/>
  <c r="U146" i="35"/>
  <c r="Z89" i="26"/>
  <c r="Z90" i="26"/>
  <c r="V1" i="31"/>
  <c r="V28" i="31"/>
  <c r="V1" i="35"/>
  <c r="V108" i="35"/>
  <c r="V121" i="35"/>
  <c r="V134" i="35"/>
  <c r="V147" i="35"/>
  <c r="V109" i="35"/>
  <c r="V122" i="35"/>
  <c r="V135" i="35"/>
  <c r="V148" i="35"/>
  <c r="V110" i="35"/>
  <c r="V123" i="35"/>
  <c r="V136" i="35"/>
  <c r="V149" i="35"/>
  <c r="V111" i="35"/>
  <c r="V124" i="35"/>
  <c r="V137" i="35"/>
  <c r="V150" i="35"/>
  <c r="V112" i="35"/>
  <c r="V125" i="35"/>
  <c r="V138" i="35"/>
  <c r="V151" i="35"/>
  <c r="V113" i="35"/>
  <c r="V126" i="35"/>
  <c r="V139" i="35"/>
  <c r="V152" i="35"/>
  <c r="V114" i="35"/>
  <c r="V127" i="35"/>
  <c r="V140" i="35"/>
  <c r="V153" i="35"/>
  <c r="V115" i="35"/>
  <c r="V128" i="35"/>
  <c r="V141" i="35"/>
  <c r="V154" i="35"/>
  <c r="V116" i="35"/>
  <c r="V129" i="35"/>
  <c r="V142" i="35"/>
  <c r="V155" i="35"/>
  <c r="V117" i="35"/>
  <c r="V130" i="35"/>
  <c r="V143" i="35"/>
  <c r="V156" i="35"/>
  <c r="V146" i="35"/>
  <c r="AA89" i="26"/>
  <c r="AA90" i="26"/>
  <c r="W1" i="31"/>
  <c r="W28" i="31"/>
  <c r="W1" i="35"/>
  <c r="W108" i="35"/>
  <c r="W121" i="35"/>
  <c r="W134" i="35"/>
  <c r="W147" i="35"/>
  <c r="W109" i="35"/>
  <c r="W122" i="35"/>
  <c r="W135" i="35"/>
  <c r="W148" i="35"/>
  <c r="W110" i="35"/>
  <c r="W123" i="35"/>
  <c r="W136" i="35"/>
  <c r="W149" i="35"/>
  <c r="W111" i="35"/>
  <c r="W124" i="35"/>
  <c r="W137" i="35"/>
  <c r="W150" i="35"/>
  <c r="W112" i="35"/>
  <c r="W125" i="35"/>
  <c r="W138" i="35"/>
  <c r="W151" i="35"/>
  <c r="W113" i="35"/>
  <c r="W126" i="35"/>
  <c r="W139" i="35"/>
  <c r="W152" i="35"/>
  <c r="W114" i="35"/>
  <c r="W127" i="35"/>
  <c r="W140" i="35"/>
  <c r="W153" i="35"/>
  <c r="W115" i="35"/>
  <c r="W128" i="35"/>
  <c r="W141" i="35"/>
  <c r="W154" i="35"/>
  <c r="W116" i="35"/>
  <c r="W129" i="35"/>
  <c r="W142" i="35"/>
  <c r="W155" i="35"/>
  <c r="W117" i="35"/>
  <c r="W130" i="35"/>
  <c r="W143" i="35"/>
  <c r="W156" i="35"/>
  <c r="W146" i="35"/>
  <c r="AB89" i="26"/>
  <c r="AB90" i="26"/>
  <c r="X1" i="31"/>
  <c r="X28" i="31"/>
  <c r="X1" i="35"/>
  <c r="X108" i="35"/>
  <c r="X121" i="35"/>
  <c r="X134" i="35"/>
  <c r="X147" i="35"/>
  <c r="X109" i="35"/>
  <c r="X122" i="35"/>
  <c r="X135" i="35"/>
  <c r="X148" i="35"/>
  <c r="X110" i="35"/>
  <c r="X123" i="35"/>
  <c r="X136" i="35"/>
  <c r="X149" i="35"/>
  <c r="X111" i="35"/>
  <c r="X124" i="35"/>
  <c r="X137" i="35"/>
  <c r="X150" i="35"/>
  <c r="X112" i="35"/>
  <c r="X125" i="35"/>
  <c r="X138" i="35"/>
  <c r="X151" i="35"/>
  <c r="X113" i="35"/>
  <c r="X126" i="35"/>
  <c r="X139" i="35"/>
  <c r="X152" i="35"/>
  <c r="X114" i="35"/>
  <c r="X127" i="35"/>
  <c r="X140" i="35"/>
  <c r="X153" i="35"/>
  <c r="X115" i="35"/>
  <c r="X128" i="35"/>
  <c r="X141" i="35"/>
  <c r="X154" i="35"/>
  <c r="X116" i="35"/>
  <c r="X129" i="35"/>
  <c r="X142" i="35"/>
  <c r="X155" i="35"/>
  <c r="X117" i="35"/>
  <c r="X130" i="35"/>
  <c r="X143" i="35"/>
  <c r="X156" i="35"/>
  <c r="X146" i="35"/>
  <c r="AC89" i="26"/>
  <c r="AC90" i="26"/>
  <c r="Y1" i="31"/>
  <c r="Y28" i="31"/>
  <c r="Y1" i="35"/>
  <c r="Y108" i="35"/>
  <c r="Y121" i="35"/>
  <c r="Y134" i="35"/>
  <c r="Y147" i="35"/>
  <c r="Y109" i="35"/>
  <c r="Y122" i="35"/>
  <c r="Y135" i="35"/>
  <c r="Y148" i="35"/>
  <c r="Y110" i="35"/>
  <c r="Y123" i="35"/>
  <c r="Y136" i="35"/>
  <c r="Y149" i="35"/>
  <c r="Y111" i="35"/>
  <c r="Y124" i="35"/>
  <c r="Y137" i="35"/>
  <c r="Y150" i="35"/>
  <c r="Y112" i="35"/>
  <c r="Y125" i="35"/>
  <c r="Y138" i="35"/>
  <c r="Y151" i="35"/>
  <c r="Y113" i="35"/>
  <c r="Y126" i="35"/>
  <c r="Y139" i="35"/>
  <c r="Y152" i="35"/>
  <c r="Y114" i="35"/>
  <c r="Y127" i="35"/>
  <c r="Y140" i="35"/>
  <c r="Y153" i="35"/>
  <c r="Y115" i="35"/>
  <c r="Y128" i="35"/>
  <c r="Y141" i="35"/>
  <c r="Y154" i="35"/>
  <c r="Y116" i="35"/>
  <c r="Y129" i="35"/>
  <c r="Y142" i="35"/>
  <c r="Y155" i="35"/>
  <c r="Y117" i="35"/>
  <c r="Y130" i="35"/>
  <c r="Y143" i="35"/>
  <c r="Y156" i="35"/>
  <c r="Y146" i="35"/>
  <c r="AD89" i="26"/>
  <c r="AD90" i="26"/>
  <c r="Z1" i="31"/>
  <c r="Z28" i="31"/>
  <c r="Z1" i="35"/>
  <c r="Z108" i="35"/>
  <c r="Z121" i="35"/>
  <c r="Z134" i="35"/>
  <c r="Z147" i="35"/>
  <c r="Z109" i="35"/>
  <c r="Z122" i="35"/>
  <c r="Z135" i="35"/>
  <c r="Z148" i="35"/>
  <c r="Z110" i="35"/>
  <c r="Z123" i="35"/>
  <c r="Z136" i="35"/>
  <c r="Z149" i="35"/>
  <c r="Z111" i="35"/>
  <c r="Z124" i="35"/>
  <c r="Z137" i="35"/>
  <c r="Z150" i="35"/>
  <c r="Z112" i="35"/>
  <c r="Z125" i="35"/>
  <c r="Z138" i="35"/>
  <c r="Z151" i="35"/>
  <c r="Z113" i="35"/>
  <c r="Z126" i="35"/>
  <c r="Z139" i="35"/>
  <c r="Z152" i="35"/>
  <c r="Z114" i="35"/>
  <c r="Z127" i="35"/>
  <c r="Z140" i="35"/>
  <c r="Z153" i="35"/>
  <c r="Z115" i="35"/>
  <c r="Z128" i="35"/>
  <c r="Z141" i="35"/>
  <c r="Z154" i="35"/>
  <c r="Z116" i="35"/>
  <c r="Z129" i="35"/>
  <c r="Z142" i="35"/>
  <c r="Z155" i="35"/>
  <c r="Z117" i="35"/>
  <c r="Z130" i="35"/>
  <c r="Z143" i="35"/>
  <c r="Z156" i="35"/>
  <c r="Z146" i="35"/>
  <c r="AE89" i="26"/>
  <c r="AE90" i="26"/>
  <c r="AA1" i="31"/>
  <c r="AA28" i="31"/>
  <c r="AA1" i="35"/>
  <c r="AA108" i="35"/>
  <c r="AA121" i="35"/>
  <c r="AA134" i="35"/>
  <c r="AA147" i="35"/>
  <c r="AA109" i="35"/>
  <c r="AA122" i="35"/>
  <c r="AA135" i="35"/>
  <c r="AA148" i="35"/>
  <c r="AA110" i="35"/>
  <c r="AA123" i="35"/>
  <c r="AA136" i="35"/>
  <c r="AA149" i="35"/>
  <c r="AA111" i="35"/>
  <c r="AA124" i="35"/>
  <c r="AA137" i="35"/>
  <c r="AA150" i="35"/>
  <c r="AA112" i="35"/>
  <c r="AA125" i="35"/>
  <c r="AA138" i="35"/>
  <c r="AA151" i="35"/>
  <c r="AA113" i="35"/>
  <c r="AA126" i="35"/>
  <c r="AA139" i="35"/>
  <c r="AA152" i="35"/>
  <c r="AA114" i="35"/>
  <c r="AA127" i="35"/>
  <c r="AA140" i="35"/>
  <c r="AA153" i="35"/>
  <c r="AA115" i="35"/>
  <c r="AA128" i="35"/>
  <c r="AA141" i="35"/>
  <c r="AA154" i="35"/>
  <c r="AA116" i="35"/>
  <c r="AA129" i="35"/>
  <c r="AA142" i="35"/>
  <c r="AA155" i="35"/>
  <c r="AA117" i="35"/>
  <c r="AA130" i="35"/>
  <c r="AA143" i="35"/>
  <c r="AA156" i="35"/>
  <c r="AA146" i="35"/>
  <c r="AF89" i="26"/>
  <c r="AF90" i="26"/>
  <c r="AB1" i="31"/>
  <c r="AB28" i="31"/>
  <c r="AB1" i="35"/>
  <c r="AB108" i="35"/>
  <c r="AB121" i="35"/>
  <c r="AB134" i="35"/>
  <c r="AB147" i="35"/>
  <c r="AB109" i="35"/>
  <c r="AB122" i="35"/>
  <c r="AB135" i="35"/>
  <c r="AB148" i="35"/>
  <c r="AB110" i="35"/>
  <c r="AB123" i="35"/>
  <c r="AB136" i="35"/>
  <c r="AB149" i="35"/>
  <c r="AB111" i="35"/>
  <c r="AB124" i="35"/>
  <c r="AB137" i="35"/>
  <c r="AB150" i="35"/>
  <c r="AB112" i="35"/>
  <c r="AB125" i="35"/>
  <c r="AB138" i="35"/>
  <c r="AB151" i="35"/>
  <c r="AB113" i="35"/>
  <c r="AB126" i="35"/>
  <c r="AB139" i="35"/>
  <c r="AB152" i="35"/>
  <c r="AB114" i="35"/>
  <c r="AB127" i="35"/>
  <c r="AB140" i="35"/>
  <c r="AB153" i="35"/>
  <c r="AB115" i="35"/>
  <c r="AB128" i="35"/>
  <c r="AB141" i="35"/>
  <c r="AB154" i="35"/>
  <c r="AB116" i="35"/>
  <c r="AB129" i="35"/>
  <c r="AB142" i="35"/>
  <c r="AB155" i="35"/>
  <c r="AB117" i="35"/>
  <c r="AB130" i="35"/>
  <c r="AB143" i="35"/>
  <c r="AB156" i="35"/>
  <c r="AB146" i="35"/>
  <c r="AG89" i="26"/>
  <c r="AG90" i="26"/>
  <c r="AC1" i="31"/>
  <c r="AC28" i="31"/>
  <c r="AC1" i="35"/>
  <c r="AC108" i="35"/>
  <c r="AC121" i="35"/>
  <c r="AC134" i="35"/>
  <c r="AC147" i="35"/>
  <c r="AC109" i="35"/>
  <c r="AC122" i="35"/>
  <c r="AC135" i="35"/>
  <c r="AC148" i="35"/>
  <c r="AC110" i="35"/>
  <c r="AC123" i="35"/>
  <c r="AC136" i="35"/>
  <c r="AC149" i="35"/>
  <c r="AC111" i="35"/>
  <c r="AC124" i="35"/>
  <c r="AC137" i="35"/>
  <c r="AC150" i="35"/>
  <c r="AC112" i="35"/>
  <c r="AC125" i="35"/>
  <c r="AC138" i="35"/>
  <c r="AC151" i="35"/>
  <c r="AC113" i="35"/>
  <c r="AC126" i="35"/>
  <c r="AC139" i="35"/>
  <c r="AC152" i="35"/>
  <c r="AC114" i="35"/>
  <c r="AC127" i="35"/>
  <c r="AC140" i="35"/>
  <c r="AC153" i="35"/>
  <c r="AC115" i="35"/>
  <c r="AC128" i="35"/>
  <c r="AC141" i="35"/>
  <c r="AC154" i="35"/>
  <c r="AC116" i="35"/>
  <c r="AC129" i="35"/>
  <c r="AC142" i="35"/>
  <c r="AC155" i="35"/>
  <c r="AC117" i="35"/>
  <c r="AC130" i="35"/>
  <c r="AC143" i="35"/>
  <c r="AC156" i="35"/>
  <c r="AC146" i="35"/>
  <c r="AH89" i="26"/>
  <c r="AH90" i="26"/>
  <c r="AD1" i="31"/>
  <c r="AD28" i="31"/>
  <c r="AD1" i="35"/>
  <c r="AD108" i="35"/>
  <c r="AD121" i="35"/>
  <c r="AD134" i="35"/>
  <c r="AD147" i="35"/>
  <c r="AD109" i="35"/>
  <c r="AD122" i="35"/>
  <c r="AD135" i="35"/>
  <c r="AD148" i="35"/>
  <c r="AD110" i="35"/>
  <c r="AD123" i="35"/>
  <c r="AD136" i="35"/>
  <c r="AD149" i="35"/>
  <c r="AD111" i="35"/>
  <c r="AD124" i="35"/>
  <c r="AD137" i="35"/>
  <c r="AD150" i="35"/>
  <c r="AD112" i="35"/>
  <c r="AD125" i="35"/>
  <c r="AD138" i="35"/>
  <c r="AD151" i="35"/>
  <c r="AD113" i="35"/>
  <c r="AD126" i="35"/>
  <c r="AD139" i="35"/>
  <c r="AD152" i="35"/>
  <c r="AD114" i="35"/>
  <c r="AD127" i="35"/>
  <c r="AD140" i="35"/>
  <c r="AD153" i="35"/>
  <c r="AD115" i="35"/>
  <c r="AD128" i="35"/>
  <c r="AD141" i="35"/>
  <c r="AD154" i="35"/>
  <c r="AD116" i="35"/>
  <c r="AD129" i="35"/>
  <c r="AD142" i="35"/>
  <c r="AD155" i="35"/>
  <c r="AD117" i="35"/>
  <c r="AD130" i="35"/>
  <c r="AD143" i="35"/>
  <c r="AD156" i="35"/>
  <c r="AD146" i="35"/>
  <c r="AI89" i="26"/>
  <c r="AI90" i="26"/>
  <c r="AE1" i="31"/>
  <c r="AE28" i="31"/>
  <c r="AE1" i="35"/>
  <c r="AE108" i="35"/>
  <c r="AE121" i="35"/>
  <c r="AE134" i="35"/>
  <c r="AE147" i="35"/>
  <c r="AE109" i="35"/>
  <c r="AE122" i="35"/>
  <c r="AE135" i="35"/>
  <c r="AE148" i="35"/>
  <c r="AE110" i="35"/>
  <c r="AE123" i="35"/>
  <c r="AE136" i="35"/>
  <c r="AE149" i="35"/>
  <c r="AE111" i="35"/>
  <c r="AE124" i="35"/>
  <c r="AE137" i="35"/>
  <c r="AE150" i="35"/>
  <c r="AE112" i="35"/>
  <c r="AE125" i="35"/>
  <c r="AE138" i="35"/>
  <c r="AE151" i="35"/>
  <c r="AE113" i="35"/>
  <c r="AE126" i="35"/>
  <c r="AE139" i="35"/>
  <c r="AE152" i="35"/>
  <c r="AE114" i="35"/>
  <c r="AE127" i="35"/>
  <c r="AE140" i="35"/>
  <c r="AE153" i="35"/>
  <c r="AE115" i="35"/>
  <c r="AE128" i="35"/>
  <c r="AE141" i="35"/>
  <c r="AE154" i="35"/>
  <c r="AE116" i="35"/>
  <c r="AE129" i="35"/>
  <c r="AE142" i="35"/>
  <c r="AE155" i="35"/>
  <c r="AE117" i="35"/>
  <c r="AE130" i="35"/>
  <c r="AE143" i="35"/>
  <c r="AE156" i="35"/>
  <c r="AE146" i="35"/>
  <c r="AJ89" i="26"/>
  <c r="AJ90" i="26"/>
  <c r="AF1" i="31"/>
  <c r="AF28" i="31"/>
  <c r="AF1" i="35"/>
  <c r="AF108" i="35"/>
  <c r="AF121" i="35"/>
  <c r="AF134" i="35"/>
  <c r="AF147" i="35"/>
  <c r="AF109" i="35"/>
  <c r="AF122" i="35"/>
  <c r="AF135" i="35"/>
  <c r="AF148" i="35"/>
  <c r="AF110" i="35"/>
  <c r="AF123" i="35"/>
  <c r="AF136" i="35"/>
  <c r="AF149" i="35"/>
  <c r="AF111" i="35"/>
  <c r="AF124" i="35"/>
  <c r="AF137" i="35"/>
  <c r="AF150" i="35"/>
  <c r="AF112" i="35"/>
  <c r="AF125" i="35"/>
  <c r="AF138" i="35"/>
  <c r="AF151" i="35"/>
  <c r="AF113" i="35"/>
  <c r="AF126" i="35"/>
  <c r="AF139" i="35"/>
  <c r="AF152" i="35"/>
  <c r="AF114" i="35"/>
  <c r="AF127" i="35"/>
  <c r="AF140" i="35"/>
  <c r="AF153" i="35"/>
  <c r="AF115" i="35"/>
  <c r="AF128" i="35"/>
  <c r="AF141" i="35"/>
  <c r="AF154" i="35"/>
  <c r="AF116" i="35"/>
  <c r="AF129" i="35"/>
  <c r="AF142" i="35"/>
  <c r="AF155" i="35"/>
  <c r="AF117" i="35"/>
  <c r="AF130" i="35"/>
  <c r="AF143" i="35"/>
  <c r="AF156" i="35"/>
  <c r="AF146" i="35"/>
  <c r="AK89" i="26"/>
  <c r="AK90" i="26"/>
  <c r="AL90" i="26"/>
  <c r="AL89" i="26"/>
  <c r="H88" i="26"/>
  <c r="I88" i="26"/>
  <c r="J88" i="26"/>
  <c r="K88" i="26"/>
  <c r="L88" i="26"/>
  <c r="M88" i="26"/>
  <c r="N88" i="26"/>
  <c r="O88" i="26"/>
  <c r="P88" i="26"/>
  <c r="Q88" i="26"/>
  <c r="R88" i="26"/>
  <c r="S88" i="26"/>
  <c r="T88" i="26"/>
  <c r="U88" i="26"/>
  <c r="V88" i="26"/>
  <c r="W88" i="26"/>
  <c r="X88" i="26"/>
  <c r="Y88" i="26"/>
  <c r="Z88" i="26"/>
  <c r="AA88" i="26"/>
  <c r="AB88" i="26"/>
  <c r="AC88" i="26"/>
  <c r="AD88" i="26"/>
  <c r="AE88" i="26"/>
  <c r="AF88" i="26"/>
  <c r="AG88" i="26"/>
  <c r="AH88" i="26"/>
  <c r="AI88" i="26"/>
  <c r="AJ88" i="26"/>
  <c r="AK88" i="26"/>
  <c r="AL88" i="26"/>
  <c r="H91" i="26"/>
  <c r="H92" i="26"/>
  <c r="H93" i="26"/>
  <c r="AG146" i="35"/>
  <c r="M107" i="35"/>
  <c r="N107" i="35"/>
  <c r="O107" i="35"/>
  <c r="P107" i="35"/>
  <c r="Q107" i="35"/>
  <c r="AJ107" i="35"/>
  <c r="R107" i="35"/>
  <c r="S107" i="35"/>
  <c r="T107" i="35"/>
  <c r="U107" i="35"/>
  <c r="V107" i="35"/>
  <c r="AK107" i="35"/>
  <c r="AP107" i="35"/>
  <c r="AJ146" i="35"/>
  <c r="AK146" i="35"/>
  <c r="AP146" i="35"/>
  <c r="AP157" i="35"/>
  <c r="W107" i="35"/>
  <c r="X107" i="35"/>
  <c r="Y107" i="35"/>
  <c r="Z107" i="35"/>
  <c r="AA107" i="35"/>
  <c r="AL107" i="35"/>
  <c r="AB107" i="35"/>
  <c r="AC107" i="35"/>
  <c r="AD107" i="35"/>
  <c r="AE107" i="35"/>
  <c r="AF107" i="35"/>
  <c r="AM107" i="35"/>
  <c r="AQ107" i="35"/>
  <c r="AL146" i="35"/>
  <c r="AM146" i="35"/>
  <c r="AQ146" i="35"/>
  <c r="AQ157" i="35"/>
  <c r="M120" i="35"/>
  <c r="N120" i="35"/>
  <c r="O120" i="35"/>
  <c r="P120" i="35"/>
  <c r="Q120" i="35"/>
  <c r="AJ120" i="35"/>
  <c r="R120" i="35"/>
  <c r="S120" i="35"/>
  <c r="T120" i="35"/>
  <c r="U120" i="35"/>
  <c r="V120" i="35"/>
  <c r="AK120" i="35"/>
  <c r="AP120" i="35"/>
  <c r="AP158" i="35"/>
  <c r="W120" i="35"/>
  <c r="X120" i="35"/>
  <c r="Y120" i="35"/>
  <c r="Z120" i="35"/>
  <c r="AA120" i="35"/>
  <c r="AL120" i="35"/>
  <c r="AB120" i="35"/>
  <c r="AC120" i="35"/>
  <c r="AD120" i="35"/>
  <c r="AE120" i="35"/>
  <c r="AF120" i="35"/>
  <c r="AM120" i="35"/>
  <c r="AQ120" i="35"/>
  <c r="AQ158" i="35"/>
  <c r="M133" i="35"/>
  <c r="N133" i="35"/>
  <c r="O133" i="35"/>
  <c r="P133" i="35"/>
  <c r="Q133" i="35"/>
  <c r="AJ133" i="35"/>
  <c r="R133" i="35"/>
  <c r="S133" i="35"/>
  <c r="T133" i="35"/>
  <c r="U133" i="35"/>
  <c r="V133" i="35"/>
  <c r="AK133" i="35"/>
  <c r="AP133" i="35"/>
  <c r="AP159" i="35"/>
  <c r="W133" i="35"/>
  <c r="X133" i="35"/>
  <c r="Y133" i="35"/>
  <c r="Z133" i="35"/>
  <c r="AA133" i="35"/>
  <c r="AL133" i="35"/>
  <c r="AB133" i="35"/>
  <c r="AC133" i="35"/>
  <c r="AD133" i="35"/>
  <c r="AE133" i="35"/>
  <c r="AF133" i="35"/>
  <c r="AM133" i="35"/>
  <c r="AQ133" i="35"/>
  <c r="AQ159" i="35"/>
  <c r="C133" i="35"/>
  <c r="D133" i="35"/>
  <c r="E133" i="35"/>
  <c r="F133" i="35"/>
  <c r="G133" i="35"/>
  <c r="AH133" i="35"/>
  <c r="H133" i="35"/>
  <c r="I133" i="35"/>
  <c r="J133" i="35"/>
  <c r="K133" i="35"/>
  <c r="L133" i="35"/>
  <c r="AI133" i="35"/>
  <c r="AO133" i="35"/>
  <c r="AH146" i="35"/>
  <c r="AI146" i="35"/>
  <c r="AO146" i="35"/>
  <c r="AO159" i="35"/>
  <c r="C120" i="35"/>
  <c r="D120" i="35"/>
  <c r="E120" i="35"/>
  <c r="F120" i="35"/>
  <c r="G120" i="35"/>
  <c r="AH120" i="35"/>
  <c r="H120" i="35"/>
  <c r="I120" i="35"/>
  <c r="J120" i="35"/>
  <c r="K120" i="35"/>
  <c r="L120" i="35"/>
  <c r="AI120" i="35"/>
  <c r="AO120" i="35"/>
  <c r="AO158" i="35"/>
  <c r="C107" i="35"/>
  <c r="D107" i="35"/>
  <c r="E107" i="35"/>
  <c r="F107" i="35"/>
  <c r="G107" i="35"/>
  <c r="AH107" i="35"/>
  <c r="H107" i="35"/>
  <c r="I107" i="35"/>
  <c r="J107" i="35"/>
  <c r="K107" i="35"/>
  <c r="L107" i="35"/>
  <c r="AI107" i="35"/>
  <c r="AO107" i="35"/>
  <c r="AO157" i="35"/>
  <c r="AM157" i="35"/>
  <c r="AI159" i="35"/>
  <c r="AJ159" i="35"/>
  <c r="AK159" i="35"/>
  <c r="AL159" i="35"/>
  <c r="AM159" i="35"/>
  <c r="AH159" i="35"/>
  <c r="AI158" i="35"/>
  <c r="AJ158" i="35"/>
  <c r="AK158" i="35"/>
  <c r="AL158" i="35"/>
  <c r="AM158" i="35"/>
  <c r="AH158" i="35"/>
  <c r="AI157" i="35"/>
  <c r="AJ157" i="35"/>
  <c r="AK157" i="35"/>
  <c r="AL157" i="35"/>
  <c r="AH157" i="35"/>
  <c r="M204" i="35"/>
  <c r="N204" i="35"/>
  <c r="O204" i="35"/>
  <c r="P204" i="35"/>
  <c r="Q204" i="35"/>
  <c r="AJ204" i="35"/>
  <c r="R204" i="35"/>
  <c r="S204" i="35"/>
  <c r="T204" i="35"/>
  <c r="U204" i="35"/>
  <c r="V204" i="35"/>
  <c r="AK204" i="35"/>
  <c r="AP204" i="35"/>
  <c r="M197" i="35"/>
  <c r="M198" i="35"/>
  <c r="M199" i="35"/>
  <c r="M200" i="35"/>
  <c r="M201" i="35"/>
  <c r="M202" i="35"/>
  <c r="M203" i="35"/>
  <c r="M196" i="35"/>
  <c r="N197" i="35"/>
  <c r="N198" i="35"/>
  <c r="N199" i="35"/>
  <c r="N200" i="35"/>
  <c r="N201" i="35"/>
  <c r="N202" i="35"/>
  <c r="N203" i="35"/>
  <c r="N196" i="35"/>
  <c r="O197" i="35"/>
  <c r="O198" i="35"/>
  <c r="O199" i="35"/>
  <c r="O200" i="35"/>
  <c r="O201" i="35"/>
  <c r="O202" i="35"/>
  <c r="O203" i="35"/>
  <c r="O196" i="35"/>
  <c r="P197" i="35"/>
  <c r="P198" i="35"/>
  <c r="P199" i="35"/>
  <c r="P200" i="35"/>
  <c r="P201" i="35"/>
  <c r="P202" i="35"/>
  <c r="P203" i="35"/>
  <c r="P196" i="35"/>
  <c r="Q197" i="35"/>
  <c r="Q198" i="35"/>
  <c r="Q199" i="35"/>
  <c r="Q200" i="35"/>
  <c r="Q201" i="35"/>
  <c r="Q202" i="35"/>
  <c r="Q203" i="35"/>
  <c r="Q196" i="35"/>
  <c r="AJ196" i="35"/>
  <c r="R197" i="35"/>
  <c r="R198" i="35"/>
  <c r="R199" i="35"/>
  <c r="R200" i="35"/>
  <c r="R201" i="35"/>
  <c r="R202" i="35"/>
  <c r="R203" i="35"/>
  <c r="R196" i="35"/>
  <c r="S197" i="35"/>
  <c r="S198" i="35"/>
  <c r="S199" i="35"/>
  <c r="S200" i="35"/>
  <c r="S201" i="35"/>
  <c r="S202" i="35"/>
  <c r="S203" i="35"/>
  <c r="S196" i="35"/>
  <c r="T197" i="35"/>
  <c r="T198" i="35"/>
  <c r="T199" i="35"/>
  <c r="T200" i="35"/>
  <c r="T201" i="35"/>
  <c r="T202" i="35"/>
  <c r="T203" i="35"/>
  <c r="T196" i="35"/>
  <c r="U197" i="35"/>
  <c r="U198" i="35"/>
  <c r="U199" i="35"/>
  <c r="U200" i="35"/>
  <c r="U201" i="35"/>
  <c r="U202" i="35"/>
  <c r="U203" i="35"/>
  <c r="U196" i="35"/>
  <c r="V197" i="35"/>
  <c r="V198" i="35"/>
  <c r="V199" i="35"/>
  <c r="V200" i="35"/>
  <c r="V201" i="35"/>
  <c r="V202" i="35"/>
  <c r="V203" i="35"/>
  <c r="V196" i="35"/>
  <c r="AK196" i="35"/>
  <c r="AP196" i="35"/>
  <c r="AP206" i="35"/>
  <c r="W204" i="35"/>
  <c r="X204" i="35"/>
  <c r="Y204" i="35"/>
  <c r="Z204" i="35"/>
  <c r="AA204" i="35"/>
  <c r="AL204" i="35"/>
  <c r="AB204" i="35"/>
  <c r="AC204" i="35"/>
  <c r="AD204" i="35"/>
  <c r="AE204" i="35"/>
  <c r="AF204" i="35"/>
  <c r="AM204" i="35"/>
  <c r="AQ204" i="35"/>
  <c r="W197" i="35"/>
  <c r="W198" i="35"/>
  <c r="W199" i="35"/>
  <c r="W200" i="35"/>
  <c r="W201" i="35"/>
  <c r="W202" i="35"/>
  <c r="W203" i="35"/>
  <c r="W196" i="35"/>
  <c r="X197" i="35"/>
  <c r="X198" i="35"/>
  <c r="X199" i="35"/>
  <c r="X200" i="35"/>
  <c r="X201" i="35"/>
  <c r="X202" i="35"/>
  <c r="X203" i="35"/>
  <c r="X196" i="35"/>
  <c r="Y197" i="35"/>
  <c r="Y198" i="35"/>
  <c r="Y199" i="35"/>
  <c r="Y200" i="35"/>
  <c r="Y201" i="35"/>
  <c r="Y202" i="35"/>
  <c r="Y203" i="35"/>
  <c r="Y196" i="35"/>
  <c r="Z197" i="35"/>
  <c r="Z198" i="35"/>
  <c r="Z199" i="35"/>
  <c r="Z200" i="35"/>
  <c r="Z201" i="35"/>
  <c r="Z202" i="35"/>
  <c r="Z203" i="35"/>
  <c r="Z196" i="35"/>
  <c r="AA197" i="35"/>
  <c r="AA198" i="35"/>
  <c r="AA199" i="35"/>
  <c r="AA200" i="35"/>
  <c r="AA201" i="35"/>
  <c r="AA202" i="35"/>
  <c r="AA203" i="35"/>
  <c r="AA196" i="35"/>
  <c r="AL196" i="35"/>
  <c r="AB197" i="35"/>
  <c r="AB198" i="35"/>
  <c r="AB199" i="35"/>
  <c r="AB200" i="35"/>
  <c r="AB201" i="35"/>
  <c r="AB202" i="35"/>
  <c r="AB203" i="35"/>
  <c r="AB196" i="35"/>
  <c r="AC197" i="35"/>
  <c r="AC198" i="35"/>
  <c r="AC199" i="35"/>
  <c r="AC200" i="35"/>
  <c r="AC201" i="35"/>
  <c r="AC202" i="35"/>
  <c r="AC203" i="35"/>
  <c r="AC196" i="35"/>
  <c r="AD197" i="35"/>
  <c r="AD198" i="35"/>
  <c r="AD199" i="35"/>
  <c r="AD200" i="35"/>
  <c r="AD201" i="35"/>
  <c r="AD202" i="35"/>
  <c r="AD203" i="35"/>
  <c r="AD196" i="35"/>
  <c r="AE197" i="35"/>
  <c r="AE198" i="35"/>
  <c r="AE199" i="35"/>
  <c r="AE200" i="35"/>
  <c r="AE201" i="35"/>
  <c r="AE202" i="35"/>
  <c r="AE203" i="35"/>
  <c r="AE196" i="35"/>
  <c r="AF197" i="35"/>
  <c r="AF198" i="35"/>
  <c r="AF199" i="35"/>
  <c r="AF200" i="35"/>
  <c r="AF201" i="35"/>
  <c r="AF202" i="35"/>
  <c r="AF203" i="35"/>
  <c r="AF196" i="35"/>
  <c r="AM196" i="35"/>
  <c r="AQ196" i="35"/>
  <c r="AQ206" i="35"/>
  <c r="C204" i="35"/>
  <c r="D204" i="35"/>
  <c r="E204" i="35"/>
  <c r="F204" i="35"/>
  <c r="G204" i="35"/>
  <c r="AH204" i="35"/>
  <c r="H204" i="35"/>
  <c r="I204" i="35"/>
  <c r="J204" i="35"/>
  <c r="K204" i="35"/>
  <c r="L204" i="35"/>
  <c r="AI204" i="35"/>
  <c r="AO204" i="35"/>
  <c r="C197" i="35"/>
  <c r="C198" i="35"/>
  <c r="C199" i="35"/>
  <c r="C200" i="35"/>
  <c r="C201" i="35"/>
  <c r="C202" i="35"/>
  <c r="C203" i="35"/>
  <c r="C196" i="35"/>
  <c r="D197" i="35"/>
  <c r="D198" i="35"/>
  <c r="D199" i="35"/>
  <c r="D200" i="35"/>
  <c r="D201" i="35"/>
  <c r="D202" i="35"/>
  <c r="D203" i="35"/>
  <c r="D196" i="35"/>
  <c r="E197" i="35"/>
  <c r="E198" i="35"/>
  <c r="E199" i="35"/>
  <c r="E200" i="35"/>
  <c r="E201" i="35"/>
  <c r="E202" i="35"/>
  <c r="E203" i="35"/>
  <c r="E196" i="35"/>
  <c r="F197" i="35"/>
  <c r="F198" i="35"/>
  <c r="F199" i="35"/>
  <c r="F200" i="35"/>
  <c r="F201" i="35"/>
  <c r="F202" i="35"/>
  <c r="F203" i="35"/>
  <c r="F196" i="35"/>
  <c r="G197" i="35"/>
  <c r="G198" i="35"/>
  <c r="G199" i="35"/>
  <c r="G200" i="35"/>
  <c r="G201" i="35"/>
  <c r="G202" i="35"/>
  <c r="G203" i="35"/>
  <c r="G196" i="35"/>
  <c r="AH196" i="35"/>
  <c r="H197" i="35"/>
  <c r="H198" i="35"/>
  <c r="H199" i="35"/>
  <c r="H200" i="35"/>
  <c r="H201" i="35"/>
  <c r="H202" i="35"/>
  <c r="H203" i="35"/>
  <c r="H196" i="35"/>
  <c r="I197" i="35"/>
  <c r="I198" i="35"/>
  <c r="I199" i="35"/>
  <c r="I200" i="35"/>
  <c r="I201" i="35"/>
  <c r="I202" i="35"/>
  <c r="I203" i="35"/>
  <c r="I196" i="35"/>
  <c r="J197" i="35"/>
  <c r="J198" i="35"/>
  <c r="J199" i="35"/>
  <c r="J200" i="35"/>
  <c r="J201" i="35"/>
  <c r="J202" i="35"/>
  <c r="J203" i="35"/>
  <c r="J196" i="35"/>
  <c r="K197" i="35"/>
  <c r="K198" i="35"/>
  <c r="K199" i="35"/>
  <c r="K200" i="35"/>
  <c r="K201" i="35"/>
  <c r="K202" i="35"/>
  <c r="K203" i="35"/>
  <c r="K196" i="35"/>
  <c r="L197" i="35"/>
  <c r="L198" i="35"/>
  <c r="L199" i="35"/>
  <c r="L200" i="35"/>
  <c r="L201" i="35"/>
  <c r="L202" i="35"/>
  <c r="L203" i="35"/>
  <c r="L196" i="35"/>
  <c r="AI196" i="35"/>
  <c r="AO196" i="35"/>
  <c r="AO206" i="35"/>
  <c r="AR206" i="35"/>
  <c r="AH197" i="35"/>
  <c r="AI197" i="35"/>
  <c r="AO197" i="35"/>
  <c r="AO205" i="35"/>
  <c r="AJ197" i="35"/>
  <c r="AK197" i="35"/>
  <c r="AP197" i="35"/>
  <c r="AP205" i="35"/>
  <c r="AL197" i="35"/>
  <c r="AM197" i="35"/>
  <c r="AQ197" i="35"/>
  <c r="AQ205" i="35"/>
  <c r="AR205" i="35"/>
  <c r="C230" i="35"/>
  <c r="C231" i="35"/>
  <c r="C232" i="35"/>
  <c r="C233" i="35"/>
  <c r="C234" i="35"/>
  <c r="C235" i="35"/>
  <c r="C236" i="35"/>
  <c r="C237" i="35"/>
  <c r="C229" i="35"/>
  <c r="D230" i="35"/>
  <c r="D231" i="35"/>
  <c r="D232" i="35"/>
  <c r="D233" i="35"/>
  <c r="D234" i="35"/>
  <c r="D235" i="35"/>
  <c r="D236" i="35"/>
  <c r="D237" i="35"/>
  <c r="D229" i="35"/>
  <c r="E230" i="35"/>
  <c r="E231" i="35"/>
  <c r="E232" i="35"/>
  <c r="E233" i="35"/>
  <c r="E234" i="35"/>
  <c r="E235" i="35"/>
  <c r="E236" i="35"/>
  <c r="E237" i="35"/>
  <c r="E229" i="35"/>
  <c r="F230" i="35"/>
  <c r="F231" i="35"/>
  <c r="F232" i="35"/>
  <c r="F233" i="35"/>
  <c r="F234" i="35"/>
  <c r="F235" i="35"/>
  <c r="F236" i="35"/>
  <c r="F237" i="35"/>
  <c r="F229" i="35"/>
  <c r="G230" i="35"/>
  <c r="G231" i="35"/>
  <c r="G232" i="35"/>
  <c r="G233" i="35"/>
  <c r="G234" i="35"/>
  <c r="G235" i="35"/>
  <c r="G236" i="35"/>
  <c r="G237" i="35"/>
  <c r="G229" i="35"/>
  <c r="AH229" i="35"/>
  <c r="H230" i="35"/>
  <c r="H231" i="35"/>
  <c r="H232" i="35"/>
  <c r="H233" i="35"/>
  <c r="H234" i="35"/>
  <c r="H235" i="35"/>
  <c r="H236" i="35"/>
  <c r="H237" i="35"/>
  <c r="H229" i="35"/>
  <c r="I230" i="35"/>
  <c r="I231" i="35"/>
  <c r="I232" i="35"/>
  <c r="I233" i="35"/>
  <c r="I234" i="35"/>
  <c r="I235" i="35"/>
  <c r="I236" i="35"/>
  <c r="I237" i="35"/>
  <c r="I229" i="35"/>
  <c r="J230" i="35"/>
  <c r="J231" i="35"/>
  <c r="J232" i="35"/>
  <c r="J233" i="35"/>
  <c r="J234" i="35"/>
  <c r="J235" i="35"/>
  <c r="J236" i="35"/>
  <c r="J237" i="35"/>
  <c r="J229" i="35"/>
  <c r="K230" i="35"/>
  <c r="K231" i="35"/>
  <c r="K232" i="35"/>
  <c r="K233" i="35"/>
  <c r="K234" i="35"/>
  <c r="K235" i="35"/>
  <c r="K236" i="35"/>
  <c r="K237" i="35"/>
  <c r="K229" i="35"/>
  <c r="L230" i="35"/>
  <c r="L231" i="35"/>
  <c r="L232" i="35"/>
  <c r="L233" i="35"/>
  <c r="L234" i="35"/>
  <c r="L235" i="35"/>
  <c r="L236" i="35"/>
  <c r="L237" i="35"/>
  <c r="L229" i="35"/>
  <c r="AI229" i="35"/>
  <c r="AO229" i="35"/>
  <c r="AR229" i="35"/>
  <c r="C214" i="35"/>
  <c r="D214" i="35"/>
  <c r="E214" i="35"/>
  <c r="F214" i="35"/>
  <c r="G214" i="35"/>
  <c r="AH214" i="35"/>
  <c r="H214" i="35"/>
  <c r="I214" i="35"/>
  <c r="J214" i="35"/>
  <c r="K214" i="35"/>
  <c r="L214" i="35"/>
  <c r="AI214" i="35"/>
  <c r="AO214" i="35"/>
  <c r="M214" i="35"/>
  <c r="N214" i="35"/>
  <c r="O214" i="35"/>
  <c r="P214" i="35"/>
  <c r="Q214" i="35"/>
  <c r="AJ214" i="35"/>
  <c r="R214" i="35"/>
  <c r="S214" i="35"/>
  <c r="T214" i="35"/>
  <c r="U214" i="35"/>
  <c r="V214" i="35"/>
  <c r="AK214" i="35"/>
  <c r="AP214" i="35"/>
  <c r="W214" i="35"/>
  <c r="X214" i="35"/>
  <c r="Y214" i="35"/>
  <c r="Z214" i="35"/>
  <c r="AA214" i="35"/>
  <c r="AL214" i="35"/>
  <c r="AB214" i="35"/>
  <c r="AC214" i="35"/>
  <c r="AD214" i="35"/>
  <c r="AE214" i="35"/>
  <c r="AF214" i="35"/>
  <c r="AM214" i="35"/>
  <c r="AQ214" i="35"/>
  <c r="R162" i="35"/>
  <c r="S162" i="35"/>
  <c r="T162" i="35"/>
  <c r="U162" i="35"/>
  <c r="V162" i="35"/>
  <c r="AK162" i="35"/>
  <c r="M230" i="35"/>
  <c r="N230" i="35"/>
  <c r="O230" i="35"/>
  <c r="P230" i="35"/>
  <c r="Q230" i="35"/>
  <c r="R230" i="35"/>
  <c r="S230" i="35"/>
  <c r="T230" i="35"/>
  <c r="U230" i="35"/>
  <c r="V230" i="35"/>
  <c r="W230" i="35"/>
  <c r="X230" i="35"/>
  <c r="Y230" i="35"/>
  <c r="Z230" i="35"/>
  <c r="AA230" i="35"/>
  <c r="AB230" i="35"/>
  <c r="AC230" i="35"/>
  <c r="AD230" i="35"/>
  <c r="AE230" i="35"/>
  <c r="AF230" i="35"/>
  <c r="M231" i="35"/>
  <c r="M232" i="35"/>
  <c r="M233" i="35"/>
  <c r="M234" i="35"/>
  <c r="M235" i="35"/>
  <c r="M236" i="35"/>
  <c r="M237" i="35"/>
  <c r="M229" i="35"/>
  <c r="N231" i="35"/>
  <c r="N232" i="35"/>
  <c r="N233" i="35"/>
  <c r="N234" i="35"/>
  <c r="N235" i="35"/>
  <c r="N236" i="35"/>
  <c r="N237" i="35"/>
  <c r="N229" i="35"/>
  <c r="O231" i="35"/>
  <c r="O232" i="35"/>
  <c r="O233" i="35"/>
  <c r="O234" i="35"/>
  <c r="O235" i="35"/>
  <c r="O236" i="35"/>
  <c r="O237" i="35"/>
  <c r="O229" i="35"/>
  <c r="P231" i="35"/>
  <c r="P232" i="35"/>
  <c r="P233" i="35"/>
  <c r="P234" i="35"/>
  <c r="P235" i="35"/>
  <c r="P236" i="35"/>
  <c r="P237" i="35"/>
  <c r="P229" i="35"/>
  <c r="Q231" i="35"/>
  <c r="Q232" i="35"/>
  <c r="Q233" i="35"/>
  <c r="Q234" i="35"/>
  <c r="Q235" i="35"/>
  <c r="Q236" i="35"/>
  <c r="Q237" i="35"/>
  <c r="Q229" i="35"/>
  <c r="R231" i="35"/>
  <c r="R232" i="35"/>
  <c r="R233" i="35"/>
  <c r="R234" i="35"/>
  <c r="R235" i="35"/>
  <c r="R236" i="35"/>
  <c r="R237" i="35"/>
  <c r="R229" i="35"/>
  <c r="S231" i="35"/>
  <c r="S232" i="35"/>
  <c r="S233" i="35"/>
  <c r="S234" i="35"/>
  <c r="S235" i="35"/>
  <c r="S236" i="35"/>
  <c r="S237" i="35"/>
  <c r="S229" i="35"/>
  <c r="T231" i="35"/>
  <c r="T232" i="35"/>
  <c r="T233" i="35"/>
  <c r="T234" i="35"/>
  <c r="T235" i="35"/>
  <c r="T236" i="35"/>
  <c r="T237" i="35"/>
  <c r="T229" i="35"/>
  <c r="U231" i="35"/>
  <c r="U232" i="35"/>
  <c r="U233" i="35"/>
  <c r="U234" i="35"/>
  <c r="U235" i="35"/>
  <c r="U236" i="35"/>
  <c r="U237" i="35"/>
  <c r="U229" i="35"/>
  <c r="V231" i="35"/>
  <c r="V232" i="35"/>
  <c r="V233" i="35"/>
  <c r="V234" i="35"/>
  <c r="V235" i="35"/>
  <c r="V236" i="35"/>
  <c r="V237" i="35"/>
  <c r="V229" i="35"/>
  <c r="W231" i="35"/>
  <c r="W232" i="35"/>
  <c r="W233" i="35"/>
  <c r="W234" i="35"/>
  <c r="W235" i="35"/>
  <c r="W236" i="35"/>
  <c r="W237" i="35"/>
  <c r="W229" i="35"/>
  <c r="X231" i="35"/>
  <c r="X232" i="35"/>
  <c r="X233" i="35"/>
  <c r="X234" i="35"/>
  <c r="X235" i="35"/>
  <c r="X236" i="35"/>
  <c r="X237" i="35"/>
  <c r="X229" i="35"/>
  <c r="Y231" i="35"/>
  <c r="Y232" i="35"/>
  <c r="Y233" i="35"/>
  <c r="Y234" i="35"/>
  <c r="Y235" i="35"/>
  <c r="Y236" i="35"/>
  <c r="Y237" i="35"/>
  <c r="Y229" i="35"/>
  <c r="Z231" i="35"/>
  <c r="Z232" i="35"/>
  <c r="Z233" i="35"/>
  <c r="Z234" i="35"/>
  <c r="Z235" i="35"/>
  <c r="Z236" i="35"/>
  <c r="Z237" i="35"/>
  <c r="Z229" i="35"/>
  <c r="AA231" i="35"/>
  <c r="AA232" i="35"/>
  <c r="AA233" i="35"/>
  <c r="AA234" i="35"/>
  <c r="AA235" i="35"/>
  <c r="AA236" i="35"/>
  <c r="AA237" i="35"/>
  <c r="AA229" i="35"/>
  <c r="AB231" i="35"/>
  <c r="AB232" i="35"/>
  <c r="AB233" i="35"/>
  <c r="AB234" i="35"/>
  <c r="AB235" i="35"/>
  <c r="AB236" i="35"/>
  <c r="AB237" i="35"/>
  <c r="AB229" i="35"/>
  <c r="AC231" i="35"/>
  <c r="AC232" i="35"/>
  <c r="AC233" i="35"/>
  <c r="AC234" i="35"/>
  <c r="AC235" i="35"/>
  <c r="AC236" i="35"/>
  <c r="AC237" i="35"/>
  <c r="AC229" i="35"/>
  <c r="AD231" i="35"/>
  <c r="AD232" i="35"/>
  <c r="AD233" i="35"/>
  <c r="AD234" i="35"/>
  <c r="AD235" i="35"/>
  <c r="AD236" i="35"/>
  <c r="AD237" i="35"/>
  <c r="AD229" i="35"/>
  <c r="AE231" i="35"/>
  <c r="AE232" i="35"/>
  <c r="AE233" i="35"/>
  <c r="AE234" i="35"/>
  <c r="AE235" i="35"/>
  <c r="AE236" i="35"/>
  <c r="AE237" i="35"/>
  <c r="AE229" i="35"/>
  <c r="AF231" i="35"/>
  <c r="AF232" i="35"/>
  <c r="AF233" i="35"/>
  <c r="AF234" i="35"/>
  <c r="AF235" i="35"/>
  <c r="AF236" i="35"/>
  <c r="AF237" i="35"/>
  <c r="AF229" i="35"/>
  <c r="C238" i="35"/>
  <c r="D187" i="35"/>
  <c r="E187" i="35"/>
  <c r="F187" i="35"/>
  <c r="G187" i="35"/>
  <c r="H187" i="35"/>
  <c r="I187" i="35"/>
  <c r="J187" i="35"/>
  <c r="K187" i="35"/>
  <c r="L187" i="35"/>
  <c r="M187" i="35"/>
  <c r="N187" i="35"/>
  <c r="O187" i="35"/>
  <c r="P187" i="35"/>
  <c r="Q187" i="35"/>
  <c r="R187" i="35"/>
  <c r="S187" i="35"/>
  <c r="T187" i="35"/>
  <c r="U187" i="35"/>
  <c r="V187" i="35"/>
  <c r="W187" i="35"/>
  <c r="X187" i="35"/>
  <c r="Y187" i="35"/>
  <c r="Z187" i="35"/>
  <c r="AA187" i="35"/>
  <c r="AB187" i="35"/>
  <c r="AC187" i="35"/>
  <c r="AD187" i="35"/>
  <c r="AE187" i="35"/>
  <c r="AF187" i="35"/>
  <c r="D188" i="35"/>
  <c r="E188" i="35"/>
  <c r="F188" i="35"/>
  <c r="G188" i="35"/>
  <c r="H188" i="35"/>
  <c r="I188" i="35"/>
  <c r="J188" i="35"/>
  <c r="K188" i="35"/>
  <c r="L188" i="35"/>
  <c r="M188" i="35"/>
  <c r="N188" i="35"/>
  <c r="O188" i="35"/>
  <c r="P188" i="35"/>
  <c r="Q188" i="35"/>
  <c r="R188" i="35"/>
  <c r="S188" i="35"/>
  <c r="T188" i="35"/>
  <c r="U188" i="35"/>
  <c r="V188" i="35"/>
  <c r="W188" i="35"/>
  <c r="X188" i="35"/>
  <c r="Y188" i="35"/>
  <c r="Z188" i="35"/>
  <c r="AA188" i="35"/>
  <c r="AB188" i="35"/>
  <c r="AC188" i="35"/>
  <c r="AD188" i="35"/>
  <c r="AE188" i="35"/>
  <c r="AF188" i="35"/>
  <c r="D189" i="35"/>
  <c r="E189" i="35"/>
  <c r="F189" i="35"/>
  <c r="G189" i="35"/>
  <c r="H189" i="35"/>
  <c r="I189" i="35"/>
  <c r="J189" i="35"/>
  <c r="K189" i="35"/>
  <c r="L189" i="35"/>
  <c r="M189" i="35"/>
  <c r="N189" i="35"/>
  <c r="O189" i="35"/>
  <c r="P189" i="35"/>
  <c r="Q189" i="35"/>
  <c r="R189" i="35"/>
  <c r="S189" i="35"/>
  <c r="T189" i="35"/>
  <c r="U189" i="35"/>
  <c r="V189" i="35"/>
  <c r="W189" i="35"/>
  <c r="X189" i="35"/>
  <c r="Y189" i="35"/>
  <c r="Z189" i="35"/>
  <c r="AA189" i="35"/>
  <c r="AB189" i="35"/>
  <c r="AC189" i="35"/>
  <c r="AD189" i="35"/>
  <c r="AE189" i="35"/>
  <c r="AF189" i="35"/>
  <c r="D190" i="35"/>
  <c r="E190" i="35"/>
  <c r="F190" i="35"/>
  <c r="G190" i="35"/>
  <c r="H190" i="35"/>
  <c r="I190" i="35"/>
  <c r="J190" i="35"/>
  <c r="K190" i="35"/>
  <c r="L190" i="35"/>
  <c r="M190" i="35"/>
  <c r="N190" i="35"/>
  <c r="O190" i="35"/>
  <c r="P190" i="35"/>
  <c r="Q190" i="35"/>
  <c r="R190" i="35"/>
  <c r="S190" i="35"/>
  <c r="T190" i="35"/>
  <c r="U190" i="35"/>
  <c r="V190" i="35"/>
  <c r="W190" i="35"/>
  <c r="X190" i="35"/>
  <c r="Y190" i="35"/>
  <c r="Z190" i="35"/>
  <c r="AA190" i="35"/>
  <c r="AB190" i="35"/>
  <c r="AC190" i="35"/>
  <c r="AD190" i="35"/>
  <c r="AE190" i="35"/>
  <c r="AF190" i="35"/>
  <c r="D191" i="35"/>
  <c r="E191" i="35"/>
  <c r="F191" i="35"/>
  <c r="G191" i="35"/>
  <c r="H191" i="35"/>
  <c r="I191" i="35"/>
  <c r="J191" i="35"/>
  <c r="K191" i="35"/>
  <c r="L191" i="35"/>
  <c r="M191" i="35"/>
  <c r="N191" i="35"/>
  <c r="O191" i="35"/>
  <c r="P191" i="35"/>
  <c r="Q191" i="35"/>
  <c r="R191" i="35"/>
  <c r="S191" i="35"/>
  <c r="T191" i="35"/>
  <c r="U191" i="35"/>
  <c r="V191" i="35"/>
  <c r="W191" i="35"/>
  <c r="X191" i="35"/>
  <c r="Y191" i="35"/>
  <c r="Z191" i="35"/>
  <c r="AA191" i="35"/>
  <c r="AB191" i="35"/>
  <c r="AC191" i="35"/>
  <c r="AD191" i="35"/>
  <c r="AE191" i="35"/>
  <c r="AF191" i="35"/>
  <c r="C187" i="35"/>
  <c r="C188" i="35"/>
  <c r="C189" i="35"/>
  <c r="C190" i="35"/>
  <c r="C191" i="35"/>
  <c r="AM183" i="35"/>
  <c r="AL183" i="35"/>
  <c r="AK183" i="35"/>
  <c r="AJ183" i="35"/>
  <c r="AI183" i="35"/>
  <c r="AH183" i="35"/>
  <c r="AM182" i="35"/>
  <c r="AL182" i="35"/>
  <c r="AK182" i="35"/>
  <c r="AJ182" i="35"/>
  <c r="AI182" i="35"/>
  <c r="AH182" i="35"/>
  <c r="AM181" i="35"/>
  <c r="AL181" i="35"/>
  <c r="AK181" i="35"/>
  <c r="AJ181" i="35"/>
  <c r="AI181" i="35"/>
  <c r="AH181" i="35"/>
  <c r="AM180" i="35"/>
  <c r="AL180" i="35"/>
  <c r="AK180" i="35"/>
  <c r="AJ180" i="35"/>
  <c r="AI180" i="35"/>
  <c r="AH180" i="35"/>
  <c r="AM179" i="35"/>
  <c r="AL179" i="35"/>
  <c r="AK179" i="35"/>
  <c r="AJ179" i="35"/>
  <c r="AI179" i="35"/>
  <c r="AH179" i="35"/>
  <c r="AM175" i="35"/>
  <c r="AL175" i="35"/>
  <c r="AK175" i="35"/>
  <c r="AJ175" i="35"/>
  <c r="AI175" i="35"/>
  <c r="AH175" i="35"/>
  <c r="AM174" i="35"/>
  <c r="AL174" i="35"/>
  <c r="AK174" i="35"/>
  <c r="AJ174" i="35"/>
  <c r="AI174" i="35"/>
  <c r="AH174" i="35"/>
  <c r="AM173" i="35"/>
  <c r="AL173" i="35"/>
  <c r="AK173" i="35"/>
  <c r="AJ173" i="35"/>
  <c r="AI173" i="35"/>
  <c r="AH173" i="35"/>
  <c r="AM172" i="35"/>
  <c r="AL172" i="35"/>
  <c r="AK172" i="35"/>
  <c r="AJ172" i="35"/>
  <c r="AI172" i="35"/>
  <c r="AH172" i="35"/>
  <c r="AM171" i="35"/>
  <c r="AL171" i="35"/>
  <c r="AK171" i="35"/>
  <c r="AJ171" i="35"/>
  <c r="AI171" i="35"/>
  <c r="AH171" i="35"/>
  <c r="AH163" i="35"/>
  <c r="AI163" i="35"/>
  <c r="AJ163" i="35"/>
  <c r="AK163" i="35"/>
  <c r="AL163" i="35"/>
  <c r="AM163" i="35"/>
  <c r="AH164" i="35"/>
  <c r="AI164" i="35"/>
  <c r="AJ164" i="35"/>
  <c r="AK164" i="35"/>
  <c r="AL164" i="35"/>
  <c r="AM164" i="35"/>
  <c r="AH165" i="35"/>
  <c r="AI165" i="35"/>
  <c r="AJ165" i="35"/>
  <c r="AK165" i="35"/>
  <c r="AL165" i="35"/>
  <c r="AM165" i="35"/>
  <c r="AH166" i="35"/>
  <c r="AI166" i="35"/>
  <c r="AJ166" i="35"/>
  <c r="AK166" i="35"/>
  <c r="AL166" i="35"/>
  <c r="AM166" i="35"/>
  <c r="AH167" i="35"/>
  <c r="AI167" i="35"/>
  <c r="AJ167" i="35"/>
  <c r="AK167" i="35"/>
  <c r="AL167" i="35"/>
  <c r="AM167" i="35"/>
  <c r="B148" i="35"/>
  <c r="B149" i="35"/>
  <c r="B150" i="35"/>
  <c r="B151" i="35"/>
  <c r="B152" i="35"/>
  <c r="B153" i="35"/>
  <c r="B154" i="35"/>
  <c r="B155" i="35"/>
  <c r="B156" i="35"/>
  <c r="B147" i="35"/>
  <c r="C226" i="35"/>
  <c r="C225" i="35"/>
  <c r="C224" i="35"/>
  <c r="C223" i="35"/>
  <c r="C222" i="35"/>
  <c r="C221" i="35"/>
  <c r="C220" i="35"/>
  <c r="C219" i="35"/>
  <c r="C213" i="35"/>
  <c r="C212" i="35"/>
  <c r="C211" i="35"/>
  <c r="C210" i="35"/>
  <c r="C209" i="35"/>
  <c r="A52" i="39"/>
  <c r="A53" i="39"/>
  <c r="A54" i="39"/>
  <c r="A55" i="39"/>
  <c r="A56" i="39"/>
  <c r="A57" i="39"/>
  <c r="A58" i="39"/>
  <c r="A59" i="39"/>
  <c r="A60" i="39"/>
  <c r="A87" i="39"/>
  <c r="A61" i="39"/>
  <c r="A62" i="39"/>
  <c r="A63" i="39"/>
  <c r="A90" i="39"/>
  <c r="A64" i="39"/>
  <c r="A91" i="39"/>
  <c r="A65" i="39"/>
  <c r="A92" i="39"/>
  <c r="A66" i="39"/>
  <c r="A67" i="39"/>
  <c r="A68" i="39"/>
  <c r="A69" i="39"/>
  <c r="A70" i="39"/>
  <c r="A71" i="39"/>
  <c r="A72" i="39"/>
  <c r="A51" i="39"/>
  <c r="AN94" i="39"/>
  <c r="AG94" i="39"/>
  <c r="AN83" i="39"/>
  <c r="AG83" i="39"/>
  <c r="AN73" i="39"/>
  <c r="AG73" i="39"/>
  <c r="C72" i="39"/>
  <c r="C71" i="39"/>
  <c r="C70" i="39"/>
  <c r="C69" i="39"/>
  <c r="C68" i="39"/>
  <c r="C67" i="39"/>
  <c r="C66" i="39"/>
  <c r="C65" i="39"/>
  <c r="C92" i="39"/>
  <c r="C64" i="39"/>
  <c r="D1" i="39"/>
  <c r="E1" i="39"/>
  <c r="E63" i="39"/>
  <c r="E90" i="39"/>
  <c r="D63" i="39"/>
  <c r="D90" i="39"/>
  <c r="C63" i="39"/>
  <c r="C90" i="39"/>
  <c r="C62" i="39"/>
  <c r="A89" i="39"/>
  <c r="C61" i="39"/>
  <c r="A88" i="39"/>
  <c r="C60" i="39"/>
  <c r="C59" i="39"/>
  <c r="C58" i="39"/>
  <c r="D57" i="39"/>
  <c r="C57" i="39"/>
  <c r="C56" i="39"/>
  <c r="C55" i="39"/>
  <c r="C54" i="39"/>
  <c r="D53" i="39"/>
  <c r="C53" i="39"/>
  <c r="D52" i="39"/>
  <c r="C52" i="39"/>
  <c r="C51" i="39"/>
  <c r="F1" i="39"/>
  <c r="F50" i="39"/>
  <c r="C50" i="39"/>
  <c r="F52" i="39"/>
  <c r="E61" i="39"/>
  <c r="E88" i="39"/>
  <c r="D55" i="39"/>
  <c r="A52" i="38"/>
  <c r="A53" i="38"/>
  <c r="A54" i="38"/>
  <c r="A55" i="38"/>
  <c r="A56" i="38"/>
  <c r="A57" i="38"/>
  <c r="A58" i="38"/>
  <c r="A59" i="38"/>
  <c r="A60" i="38"/>
  <c r="A87" i="38"/>
  <c r="A61" i="38"/>
  <c r="A88" i="38"/>
  <c r="A62" i="38"/>
  <c r="A63" i="38"/>
  <c r="A90" i="38"/>
  <c r="A64" i="38"/>
  <c r="A91" i="38"/>
  <c r="A65" i="38"/>
  <c r="A92" i="38"/>
  <c r="A66" i="38"/>
  <c r="A67" i="38"/>
  <c r="A68" i="38"/>
  <c r="A69" i="38"/>
  <c r="A70" i="38"/>
  <c r="A71" i="38"/>
  <c r="A72" i="38"/>
  <c r="A51" i="38"/>
  <c r="AN94" i="38"/>
  <c r="AG94" i="38"/>
  <c r="AN83" i="38"/>
  <c r="AG83" i="38"/>
  <c r="AN73" i="38"/>
  <c r="AG73" i="38"/>
  <c r="C72" i="38"/>
  <c r="C71" i="38"/>
  <c r="C70" i="38"/>
  <c r="C69" i="38"/>
  <c r="C68" i="38"/>
  <c r="C67" i="38"/>
  <c r="C66" i="38"/>
  <c r="C65" i="38"/>
  <c r="C92" i="38"/>
  <c r="C64" i="38"/>
  <c r="D1" i="38"/>
  <c r="D63" i="38"/>
  <c r="D90" i="38"/>
  <c r="C63" i="38"/>
  <c r="C90" i="38"/>
  <c r="C62" i="38"/>
  <c r="A89" i="38"/>
  <c r="D61" i="38"/>
  <c r="D88" i="38"/>
  <c r="C61" i="38"/>
  <c r="C88" i="38"/>
  <c r="C60" i="38"/>
  <c r="C59" i="38"/>
  <c r="C58" i="38"/>
  <c r="C57" i="38"/>
  <c r="C56" i="38"/>
  <c r="C55" i="38"/>
  <c r="D54" i="38"/>
  <c r="C54" i="38"/>
  <c r="C53" i="38"/>
  <c r="D52" i="38"/>
  <c r="C52" i="38"/>
  <c r="C51" i="38"/>
  <c r="D50" i="38"/>
  <c r="C50" i="38"/>
  <c r="D71" i="38"/>
  <c r="A52" i="37"/>
  <c r="A53" i="37"/>
  <c r="A54" i="37"/>
  <c r="A55" i="37"/>
  <c r="A56" i="37"/>
  <c r="A57" i="37"/>
  <c r="A58" i="37"/>
  <c r="A59" i="37"/>
  <c r="A60" i="37"/>
  <c r="A87" i="37"/>
  <c r="A61" i="37"/>
  <c r="A88" i="37"/>
  <c r="A62" i="37"/>
  <c r="A63" i="37"/>
  <c r="A90" i="37"/>
  <c r="A64" i="37"/>
  <c r="A91" i="37"/>
  <c r="A65" i="37"/>
  <c r="A92" i="37"/>
  <c r="A66" i="37"/>
  <c r="A67" i="37"/>
  <c r="A68" i="37"/>
  <c r="A69" i="37"/>
  <c r="A70" i="37"/>
  <c r="A71" i="37"/>
  <c r="A72" i="37"/>
  <c r="A51" i="37"/>
  <c r="AN94" i="37"/>
  <c r="AG94" i="37"/>
  <c r="AN83" i="37"/>
  <c r="AG83" i="37"/>
  <c r="AN73" i="37"/>
  <c r="AG73" i="37"/>
  <c r="C72" i="37"/>
  <c r="C81" i="37"/>
  <c r="C71" i="37"/>
  <c r="C70" i="37"/>
  <c r="C69" i="37"/>
  <c r="C68" i="37"/>
  <c r="C67" i="37"/>
  <c r="D1" i="37"/>
  <c r="D66" i="37"/>
  <c r="C66" i="37"/>
  <c r="C65" i="37"/>
  <c r="C92" i="37"/>
  <c r="C64" i="37"/>
  <c r="C91" i="37"/>
  <c r="C63" i="37"/>
  <c r="C90" i="37"/>
  <c r="D62" i="37"/>
  <c r="D89" i="37"/>
  <c r="C62" i="37"/>
  <c r="C89" i="37"/>
  <c r="A89" i="37"/>
  <c r="C61" i="37"/>
  <c r="C88" i="37"/>
  <c r="C60" i="37"/>
  <c r="D59" i="37"/>
  <c r="D80" i="37"/>
  <c r="C59" i="37"/>
  <c r="C80" i="37"/>
  <c r="D58" i="37"/>
  <c r="C58" i="37"/>
  <c r="C57" i="37"/>
  <c r="C56" i="37"/>
  <c r="C55" i="37"/>
  <c r="D54" i="37"/>
  <c r="C54" i="37"/>
  <c r="C53" i="37"/>
  <c r="D52" i="37"/>
  <c r="C52" i="37"/>
  <c r="C51" i="37"/>
  <c r="C50" i="37"/>
  <c r="D71" i="37"/>
  <c r="A72" i="36"/>
  <c r="A71" i="36"/>
  <c r="A70" i="36"/>
  <c r="A69" i="36"/>
  <c r="A68" i="36"/>
  <c r="A67" i="36"/>
  <c r="A66" i="36"/>
  <c r="A65" i="36"/>
  <c r="A92" i="36"/>
  <c r="A64" i="36"/>
  <c r="A91" i="36"/>
  <c r="A63" i="36"/>
  <c r="A62" i="36"/>
  <c r="A61" i="36"/>
  <c r="A60" i="36"/>
  <c r="A87" i="36"/>
  <c r="A59" i="36"/>
  <c r="A58" i="36"/>
  <c r="A57" i="36"/>
  <c r="A56" i="36"/>
  <c r="A55" i="36"/>
  <c r="A54" i="36"/>
  <c r="A53" i="36"/>
  <c r="A52" i="36"/>
  <c r="A51" i="36"/>
  <c r="AN94" i="36"/>
  <c r="AG94" i="36"/>
  <c r="AN83" i="36"/>
  <c r="AG83" i="36"/>
  <c r="AN73" i="36"/>
  <c r="AG73" i="36"/>
  <c r="C72" i="36"/>
  <c r="C81" i="36"/>
  <c r="C71" i="36"/>
  <c r="C70" i="36"/>
  <c r="C69" i="36"/>
  <c r="C68" i="36"/>
  <c r="C67" i="36"/>
  <c r="C66" i="36"/>
  <c r="C65" i="36"/>
  <c r="C92" i="36"/>
  <c r="C64" i="36"/>
  <c r="C91" i="36"/>
  <c r="C63" i="36"/>
  <c r="A90" i="36"/>
  <c r="C62" i="36"/>
  <c r="C89" i="36"/>
  <c r="A89" i="36"/>
  <c r="C61" i="36"/>
  <c r="A88" i="36"/>
  <c r="C60" i="36"/>
  <c r="C59" i="36"/>
  <c r="C58" i="36"/>
  <c r="C57" i="36"/>
  <c r="C56" i="36"/>
  <c r="C55" i="36"/>
  <c r="C54" i="36"/>
  <c r="C53" i="36"/>
  <c r="C52" i="36"/>
  <c r="C51" i="36"/>
  <c r="C50" i="36"/>
  <c r="D1" i="36"/>
  <c r="D58" i="36"/>
  <c r="AG83" i="35"/>
  <c r="AN83" i="35"/>
  <c r="AG73" i="35"/>
  <c r="AN73" i="35"/>
  <c r="AN94" i="35"/>
  <c r="AG94" i="35"/>
  <c r="C72" i="35"/>
  <c r="A72" i="35"/>
  <c r="C71" i="35"/>
  <c r="A71" i="35"/>
  <c r="C70" i="35"/>
  <c r="A70" i="35"/>
  <c r="C69" i="35"/>
  <c r="A69" i="35"/>
  <c r="C68" i="35"/>
  <c r="A68" i="35"/>
  <c r="C67" i="35"/>
  <c r="A67" i="35"/>
  <c r="C66" i="35"/>
  <c r="A66" i="35"/>
  <c r="C65" i="35"/>
  <c r="C92" i="35"/>
  <c r="A65" i="35"/>
  <c r="A92" i="35"/>
  <c r="C64" i="35"/>
  <c r="A64" i="35"/>
  <c r="A91" i="35"/>
  <c r="C63" i="35"/>
  <c r="C90" i="35"/>
  <c r="A63" i="35"/>
  <c r="A90" i="35"/>
  <c r="C62" i="35"/>
  <c r="A62" i="35"/>
  <c r="A89" i="35"/>
  <c r="C61" i="35"/>
  <c r="C88" i="35"/>
  <c r="A61" i="35"/>
  <c r="A88" i="35"/>
  <c r="C60" i="35"/>
  <c r="C87" i="35"/>
  <c r="A60" i="35"/>
  <c r="A87" i="35"/>
  <c r="C59" i="35"/>
  <c r="A59" i="35"/>
  <c r="C58" i="35"/>
  <c r="A58" i="35"/>
  <c r="C57" i="35"/>
  <c r="A57" i="35"/>
  <c r="C56" i="35"/>
  <c r="A56" i="35"/>
  <c r="C55" i="35"/>
  <c r="A55" i="35"/>
  <c r="C54" i="35"/>
  <c r="A54" i="35"/>
  <c r="C53" i="35"/>
  <c r="A53" i="35"/>
  <c r="C52" i="35"/>
  <c r="A52" i="35"/>
  <c r="C51" i="35"/>
  <c r="A51" i="35"/>
  <c r="C50" i="35"/>
  <c r="C98" i="35"/>
  <c r="D63" i="35"/>
  <c r="D90" i="35"/>
  <c r="AG83" i="34"/>
  <c r="AN83" i="34"/>
  <c r="AG73" i="34"/>
  <c r="AN73" i="34"/>
  <c r="AN94" i="34"/>
  <c r="AG94" i="34"/>
  <c r="C72" i="34"/>
  <c r="A72" i="34"/>
  <c r="C71" i="34"/>
  <c r="A71" i="34"/>
  <c r="C70" i="34"/>
  <c r="A70" i="34"/>
  <c r="C69" i="34"/>
  <c r="A69" i="34"/>
  <c r="C68" i="34"/>
  <c r="A68" i="34"/>
  <c r="C67" i="34"/>
  <c r="A67" i="34"/>
  <c r="C66" i="34"/>
  <c r="A66" i="34"/>
  <c r="C65" i="34"/>
  <c r="C92" i="34"/>
  <c r="A65" i="34"/>
  <c r="A92" i="34"/>
  <c r="C64" i="34"/>
  <c r="C91" i="34"/>
  <c r="A64" i="34"/>
  <c r="A91" i="34"/>
  <c r="C63" i="34"/>
  <c r="C90" i="34"/>
  <c r="A63" i="34"/>
  <c r="A90" i="34"/>
  <c r="C62" i="34"/>
  <c r="A62" i="34"/>
  <c r="A89" i="34"/>
  <c r="C61" i="34"/>
  <c r="C88" i="34"/>
  <c r="A61" i="34"/>
  <c r="A88" i="34"/>
  <c r="D1" i="34"/>
  <c r="D60" i="34"/>
  <c r="C60" i="34"/>
  <c r="C87" i="34"/>
  <c r="A60" i="34"/>
  <c r="A87" i="34"/>
  <c r="C59" i="34"/>
  <c r="C80" i="34"/>
  <c r="A59" i="34"/>
  <c r="C58" i="34"/>
  <c r="A58" i="34"/>
  <c r="C57" i="34"/>
  <c r="A57" i="34"/>
  <c r="C56" i="34"/>
  <c r="A56" i="34"/>
  <c r="D55" i="34"/>
  <c r="C55" i="34"/>
  <c r="A55" i="34"/>
  <c r="C54" i="34"/>
  <c r="A54" i="34"/>
  <c r="D53" i="34"/>
  <c r="C53" i="34"/>
  <c r="A53" i="34"/>
  <c r="C52" i="34"/>
  <c r="A52" i="34"/>
  <c r="D51" i="34"/>
  <c r="C51" i="34"/>
  <c r="A51" i="34"/>
  <c r="C50" i="34"/>
  <c r="D54" i="34"/>
  <c r="AG83" i="33"/>
  <c r="AN83" i="33"/>
  <c r="AG73" i="33"/>
  <c r="AN73" i="33"/>
  <c r="AN94" i="33"/>
  <c r="AG94" i="33"/>
  <c r="C72" i="33"/>
  <c r="C81" i="33"/>
  <c r="A72" i="33"/>
  <c r="C71" i="33"/>
  <c r="A71" i="33"/>
  <c r="C70" i="33"/>
  <c r="A70" i="33"/>
  <c r="C69" i="33"/>
  <c r="A69" i="33"/>
  <c r="C68" i="33"/>
  <c r="A68" i="33"/>
  <c r="C67" i="33"/>
  <c r="A67" i="33"/>
  <c r="C66" i="33"/>
  <c r="A66" i="33"/>
  <c r="C65" i="33"/>
  <c r="A65" i="33"/>
  <c r="A92" i="33"/>
  <c r="C64" i="33"/>
  <c r="C91" i="33"/>
  <c r="A64" i="33"/>
  <c r="A91" i="33"/>
  <c r="D1" i="33"/>
  <c r="D63" i="33"/>
  <c r="D90" i="33"/>
  <c r="C63" i="33"/>
  <c r="A63" i="33"/>
  <c r="A90" i="33"/>
  <c r="E1" i="33"/>
  <c r="E62" i="33"/>
  <c r="E89" i="33"/>
  <c r="C62" i="33"/>
  <c r="C89" i="33"/>
  <c r="A62" i="33"/>
  <c r="A89" i="33"/>
  <c r="D61" i="33"/>
  <c r="D88" i="33"/>
  <c r="C61" i="33"/>
  <c r="A61" i="33"/>
  <c r="A88" i="33"/>
  <c r="C60" i="33"/>
  <c r="C87" i="33"/>
  <c r="A60" i="33"/>
  <c r="A87" i="33"/>
  <c r="D59" i="33"/>
  <c r="D80" i="33"/>
  <c r="C59" i="33"/>
  <c r="C80" i="33"/>
  <c r="A59" i="33"/>
  <c r="C58" i="33"/>
  <c r="A58" i="33"/>
  <c r="C57" i="33"/>
  <c r="A57" i="33"/>
  <c r="D56" i="33"/>
  <c r="C56" i="33"/>
  <c r="A56" i="33"/>
  <c r="D55" i="33"/>
  <c r="C55" i="33"/>
  <c r="A55" i="33"/>
  <c r="D54" i="33"/>
  <c r="C54" i="33"/>
  <c r="A54" i="33"/>
  <c r="C53" i="33"/>
  <c r="A53" i="33"/>
  <c r="D52" i="33"/>
  <c r="C52" i="33"/>
  <c r="A52" i="33"/>
  <c r="C51" i="33"/>
  <c r="A51" i="33"/>
  <c r="D50" i="33"/>
  <c r="C50" i="33"/>
  <c r="F1" i="33"/>
  <c r="E69" i="33"/>
  <c r="D72" i="33"/>
  <c r="D81" i="33"/>
  <c r="D1" i="30"/>
  <c r="E1" i="30"/>
  <c r="F1" i="30"/>
  <c r="G1" i="30"/>
  <c r="H1" i="30"/>
  <c r="I1" i="30"/>
  <c r="J1" i="30"/>
  <c r="K1" i="30"/>
  <c r="L1" i="30"/>
  <c r="M1" i="30"/>
  <c r="N1" i="30"/>
  <c r="O1" i="30"/>
  <c r="P1" i="30"/>
  <c r="Q1" i="30"/>
  <c r="R1" i="30"/>
  <c r="S1" i="30"/>
  <c r="T1" i="30"/>
  <c r="U1" i="30"/>
  <c r="V1" i="30"/>
  <c r="W1" i="30"/>
  <c r="X1" i="30"/>
  <c r="Y1" i="30"/>
  <c r="Z1" i="30"/>
  <c r="AA1" i="30"/>
  <c r="AB1" i="30"/>
  <c r="AC1" i="30"/>
  <c r="AD1" i="30"/>
  <c r="AE1" i="30"/>
  <c r="AF1" i="30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AF68" i="30"/>
  <c r="AE68" i="30"/>
  <c r="AD68" i="30"/>
  <c r="AC68" i="30"/>
  <c r="AB68" i="30"/>
  <c r="AA68" i="30"/>
  <c r="Z68" i="30"/>
  <c r="Y68" i="30"/>
  <c r="X68" i="30"/>
  <c r="W68" i="30"/>
  <c r="V68" i="30"/>
  <c r="U68" i="30"/>
  <c r="T68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AF67" i="30"/>
  <c r="AE67" i="30"/>
  <c r="AD67" i="30"/>
  <c r="AC67" i="30"/>
  <c r="AB67" i="30"/>
  <c r="AA67" i="30"/>
  <c r="Z67" i="30"/>
  <c r="Y67" i="30"/>
  <c r="X67" i="30"/>
  <c r="W67" i="30"/>
  <c r="V67" i="30"/>
  <c r="U67" i="30"/>
  <c r="T67" i="30"/>
  <c r="S67" i="30"/>
  <c r="R67" i="30"/>
  <c r="Q67" i="30"/>
  <c r="P67" i="30"/>
  <c r="O67" i="30"/>
  <c r="N67" i="30"/>
  <c r="M67" i="30"/>
  <c r="L67" i="30"/>
  <c r="K67" i="30"/>
  <c r="J67" i="30"/>
  <c r="I67" i="30"/>
  <c r="H67" i="30"/>
  <c r="G67" i="30"/>
  <c r="F67" i="30"/>
  <c r="E67" i="30"/>
  <c r="D67" i="30"/>
  <c r="C67" i="30"/>
  <c r="AF66" i="30"/>
  <c r="AE66" i="30"/>
  <c r="AD66" i="30"/>
  <c r="AC66" i="30"/>
  <c r="AB66" i="30"/>
  <c r="AA66" i="30"/>
  <c r="Z66" i="30"/>
  <c r="Y66" i="30"/>
  <c r="X66" i="30"/>
  <c r="W66" i="30"/>
  <c r="V66" i="30"/>
  <c r="U66" i="30"/>
  <c r="T66" i="30"/>
  <c r="S66" i="30"/>
  <c r="R66" i="30"/>
  <c r="Q66" i="30"/>
  <c r="P66" i="30"/>
  <c r="O66" i="30"/>
  <c r="N66" i="30"/>
  <c r="M66" i="30"/>
  <c r="L66" i="30"/>
  <c r="K66" i="30"/>
  <c r="J66" i="30"/>
  <c r="I66" i="30"/>
  <c r="H66" i="30"/>
  <c r="G66" i="30"/>
  <c r="F66" i="30"/>
  <c r="E66" i="30"/>
  <c r="D66" i="30"/>
  <c r="C66" i="30"/>
  <c r="AF65" i="30"/>
  <c r="AE65" i="30"/>
  <c r="AD65" i="30"/>
  <c r="AC65" i="30"/>
  <c r="AB65" i="30"/>
  <c r="AA65" i="30"/>
  <c r="Z65" i="30"/>
  <c r="Y65" i="30"/>
  <c r="X65" i="30"/>
  <c r="W65" i="30"/>
  <c r="V65" i="30"/>
  <c r="U65" i="30"/>
  <c r="T65" i="30"/>
  <c r="S65" i="30"/>
  <c r="R65" i="30"/>
  <c r="Q65" i="30"/>
  <c r="P65" i="30"/>
  <c r="O65" i="30"/>
  <c r="N65" i="30"/>
  <c r="M65" i="30"/>
  <c r="L65" i="30"/>
  <c r="K65" i="30"/>
  <c r="J65" i="30"/>
  <c r="I65" i="30"/>
  <c r="H65" i="30"/>
  <c r="G65" i="30"/>
  <c r="F65" i="30"/>
  <c r="E65" i="30"/>
  <c r="D65" i="30"/>
  <c r="C65" i="30"/>
  <c r="AF64" i="30"/>
  <c r="AE64" i="30"/>
  <c r="AD64" i="30"/>
  <c r="AC64" i="30"/>
  <c r="AB64" i="30"/>
  <c r="AA64" i="30"/>
  <c r="Z64" i="30"/>
  <c r="Y64" i="30"/>
  <c r="X64" i="30"/>
  <c r="W64" i="30"/>
  <c r="V64" i="30"/>
  <c r="U64" i="30"/>
  <c r="T64" i="30"/>
  <c r="S64" i="30"/>
  <c r="R64" i="30"/>
  <c r="Q64" i="30"/>
  <c r="P64" i="30"/>
  <c r="O64" i="30"/>
  <c r="N64" i="30"/>
  <c r="M64" i="30"/>
  <c r="L64" i="30"/>
  <c r="K64" i="30"/>
  <c r="J64" i="30"/>
  <c r="I64" i="30"/>
  <c r="H64" i="30"/>
  <c r="G64" i="30"/>
  <c r="F64" i="30"/>
  <c r="E64" i="30"/>
  <c r="D64" i="30"/>
  <c r="C64" i="30"/>
  <c r="AF63" i="30"/>
  <c r="AE63" i="30"/>
  <c r="AD63" i="30"/>
  <c r="AC63" i="30"/>
  <c r="AB63" i="30"/>
  <c r="AA63" i="30"/>
  <c r="Z63" i="30"/>
  <c r="Y63" i="30"/>
  <c r="X63" i="30"/>
  <c r="W63" i="30"/>
  <c r="V63" i="30"/>
  <c r="U63" i="30"/>
  <c r="T63" i="30"/>
  <c r="S63" i="30"/>
  <c r="R63" i="30"/>
  <c r="Q63" i="30"/>
  <c r="P63" i="30"/>
  <c r="O63" i="30"/>
  <c r="N63" i="30"/>
  <c r="M63" i="30"/>
  <c r="L63" i="30"/>
  <c r="K63" i="30"/>
  <c r="J63" i="30"/>
  <c r="I63" i="30"/>
  <c r="H63" i="30"/>
  <c r="G63" i="30"/>
  <c r="F63" i="30"/>
  <c r="E63" i="30"/>
  <c r="D63" i="30"/>
  <c r="C63" i="30"/>
  <c r="AF62" i="30"/>
  <c r="AE62" i="30"/>
  <c r="AD62" i="30"/>
  <c r="AC62" i="30"/>
  <c r="AB62" i="30"/>
  <c r="AA62" i="30"/>
  <c r="Z62" i="30"/>
  <c r="Y62" i="30"/>
  <c r="X62" i="30"/>
  <c r="W62" i="30"/>
  <c r="V62" i="30"/>
  <c r="U62" i="30"/>
  <c r="T62" i="30"/>
  <c r="S62" i="30"/>
  <c r="R62" i="30"/>
  <c r="Q62" i="30"/>
  <c r="P62" i="30"/>
  <c r="O62" i="30"/>
  <c r="N62" i="30"/>
  <c r="M62" i="30"/>
  <c r="L62" i="30"/>
  <c r="K62" i="30"/>
  <c r="J62" i="30"/>
  <c r="I62" i="30"/>
  <c r="H62" i="30"/>
  <c r="G62" i="30"/>
  <c r="F62" i="30"/>
  <c r="E62" i="30"/>
  <c r="D62" i="30"/>
  <c r="C62" i="30"/>
  <c r="AF61" i="30"/>
  <c r="AE61" i="30"/>
  <c r="AD61" i="30"/>
  <c r="AC61" i="30"/>
  <c r="AB61" i="30"/>
  <c r="AA61" i="30"/>
  <c r="Z61" i="30"/>
  <c r="Y61" i="30"/>
  <c r="X61" i="30"/>
  <c r="W61" i="30"/>
  <c r="V61" i="30"/>
  <c r="U61" i="30"/>
  <c r="T61" i="30"/>
  <c r="S61" i="30"/>
  <c r="R61" i="30"/>
  <c r="Q61" i="30"/>
  <c r="P61" i="30"/>
  <c r="O61" i="30"/>
  <c r="N61" i="30"/>
  <c r="M61" i="30"/>
  <c r="L61" i="30"/>
  <c r="K61" i="30"/>
  <c r="J61" i="30"/>
  <c r="I61" i="30"/>
  <c r="H61" i="30"/>
  <c r="G61" i="30"/>
  <c r="F61" i="30"/>
  <c r="E61" i="30"/>
  <c r="D61" i="30"/>
  <c r="C61" i="30"/>
  <c r="AF60" i="30"/>
  <c r="AE60" i="30"/>
  <c r="AD60" i="30"/>
  <c r="AC60" i="30"/>
  <c r="AB60" i="30"/>
  <c r="AA60" i="30"/>
  <c r="Z60" i="30"/>
  <c r="Y60" i="30"/>
  <c r="X60" i="30"/>
  <c r="W60" i="30"/>
  <c r="V60" i="30"/>
  <c r="U60" i="30"/>
  <c r="T60" i="30"/>
  <c r="S60" i="30"/>
  <c r="R60" i="30"/>
  <c r="Q60" i="30"/>
  <c r="P60" i="30"/>
  <c r="O60" i="30"/>
  <c r="N60" i="30"/>
  <c r="M60" i="30"/>
  <c r="L60" i="30"/>
  <c r="K60" i="30"/>
  <c r="J60" i="30"/>
  <c r="I60" i="30"/>
  <c r="H60" i="30"/>
  <c r="G60" i="30"/>
  <c r="F60" i="30"/>
  <c r="E60" i="30"/>
  <c r="D60" i="30"/>
  <c r="C60" i="30"/>
  <c r="AF59" i="30"/>
  <c r="AE59" i="30"/>
  <c r="AD59" i="30"/>
  <c r="AC59" i="30"/>
  <c r="AB59" i="30"/>
  <c r="AA59" i="30"/>
  <c r="Z59" i="30"/>
  <c r="Y59" i="30"/>
  <c r="X59" i="30"/>
  <c r="W59" i="30"/>
  <c r="V59" i="30"/>
  <c r="U59" i="30"/>
  <c r="T59" i="30"/>
  <c r="S59" i="30"/>
  <c r="R59" i="30"/>
  <c r="Q59" i="30"/>
  <c r="P59" i="30"/>
  <c r="O59" i="30"/>
  <c r="N59" i="30"/>
  <c r="M59" i="30"/>
  <c r="L59" i="30"/>
  <c r="K59" i="30"/>
  <c r="J59" i="30"/>
  <c r="I59" i="30"/>
  <c r="H59" i="30"/>
  <c r="G59" i="30"/>
  <c r="F59" i="30"/>
  <c r="E59" i="30"/>
  <c r="D59" i="30"/>
  <c r="C59" i="30"/>
  <c r="AF58" i="30"/>
  <c r="AE58" i="30"/>
  <c r="AD58" i="30"/>
  <c r="AC58" i="30"/>
  <c r="AB58" i="30"/>
  <c r="AA58" i="30"/>
  <c r="Z58" i="30"/>
  <c r="Y58" i="30"/>
  <c r="X58" i="30"/>
  <c r="W58" i="30"/>
  <c r="V58" i="30"/>
  <c r="U58" i="30"/>
  <c r="T58" i="30"/>
  <c r="S58" i="30"/>
  <c r="R58" i="30"/>
  <c r="Q58" i="30"/>
  <c r="P58" i="30"/>
  <c r="O58" i="30"/>
  <c r="N58" i="30"/>
  <c r="M58" i="30"/>
  <c r="L58" i="30"/>
  <c r="K58" i="30"/>
  <c r="J58" i="30"/>
  <c r="I58" i="30"/>
  <c r="H58" i="30"/>
  <c r="G58" i="30"/>
  <c r="F58" i="30"/>
  <c r="E58" i="30"/>
  <c r="D58" i="30"/>
  <c r="C58" i="30"/>
  <c r="AF57" i="30"/>
  <c r="AE57" i="30"/>
  <c r="AD57" i="30"/>
  <c r="AC57" i="30"/>
  <c r="AB57" i="30"/>
  <c r="AA57" i="30"/>
  <c r="Z57" i="30"/>
  <c r="Y57" i="30"/>
  <c r="X57" i="30"/>
  <c r="W57" i="30"/>
  <c r="V57" i="30"/>
  <c r="U57" i="30"/>
  <c r="T57" i="30"/>
  <c r="S57" i="30"/>
  <c r="R57" i="30"/>
  <c r="Q57" i="30"/>
  <c r="P57" i="30"/>
  <c r="O57" i="30"/>
  <c r="N57" i="30"/>
  <c r="M57" i="30"/>
  <c r="L57" i="30"/>
  <c r="K57" i="30"/>
  <c r="J57" i="30"/>
  <c r="I57" i="30"/>
  <c r="H57" i="30"/>
  <c r="G57" i="30"/>
  <c r="F57" i="30"/>
  <c r="E57" i="30"/>
  <c r="D57" i="30"/>
  <c r="C57" i="30"/>
  <c r="AF56" i="30"/>
  <c r="AE56" i="30"/>
  <c r="AD56" i="30"/>
  <c r="AC56" i="30"/>
  <c r="AB56" i="30"/>
  <c r="AA56" i="30"/>
  <c r="Z56" i="30"/>
  <c r="Y56" i="30"/>
  <c r="X56" i="30"/>
  <c r="W56" i="30"/>
  <c r="V56" i="30"/>
  <c r="U56" i="30"/>
  <c r="T56" i="30"/>
  <c r="S56" i="30"/>
  <c r="R56" i="30"/>
  <c r="Q56" i="30"/>
  <c r="P56" i="30"/>
  <c r="O56" i="30"/>
  <c r="N56" i="30"/>
  <c r="M56" i="30"/>
  <c r="L56" i="30"/>
  <c r="K56" i="30"/>
  <c r="J56" i="30"/>
  <c r="I56" i="30"/>
  <c r="H56" i="30"/>
  <c r="G56" i="30"/>
  <c r="F56" i="30"/>
  <c r="E56" i="30"/>
  <c r="D56" i="30"/>
  <c r="C56" i="30"/>
  <c r="AF55" i="30"/>
  <c r="AE55" i="30"/>
  <c r="AD55" i="30"/>
  <c r="AC55" i="30"/>
  <c r="AB55" i="30"/>
  <c r="AA55" i="30"/>
  <c r="Z55" i="30"/>
  <c r="Y55" i="30"/>
  <c r="X55" i="30"/>
  <c r="W55" i="30"/>
  <c r="V55" i="30"/>
  <c r="U55" i="30"/>
  <c r="T55" i="30"/>
  <c r="S55" i="30"/>
  <c r="R55" i="30"/>
  <c r="Q55" i="30"/>
  <c r="P55" i="30"/>
  <c r="O55" i="30"/>
  <c r="N55" i="30"/>
  <c r="M55" i="30"/>
  <c r="L55" i="30"/>
  <c r="K55" i="30"/>
  <c r="J55" i="30"/>
  <c r="I55" i="30"/>
  <c r="H55" i="30"/>
  <c r="G55" i="30"/>
  <c r="F55" i="30"/>
  <c r="E55" i="30"/>
  <c r="D55" i="30"/>
  <c r="C55" i="30"/>
  <c r="AF54" i="30"/>
  <c r="AE54" i="30"/>
  <c r="AD54" i="30"/>
  <c r="AC54" i="30"/>
  <c r="AB54" i="30"/>
  <c r="AA54" i="30"/>
  <c r="Z54" i="30"/>
  <c r="Y54" i="30"/>
  <c r="X54" i="30"/>
  <c r="W54" i="30"/>
  <c r="V54" i="30"/>
  <c r="U54" i="30"/>
  <c r="T54" i="30"/>
  <c r="S54" i="30"/>
  <c r="R54" i="30"/>
  <c r="Q54" i="30"/>
  <c r="P54" i="30"/>
  <c r="O54" i="30"/>
  <c r="N54" i="30"/>
  <c r="M54" i="30"/>
  <c r="L54" i="30"/>
  <c r="K54" i="30"/>
  <c r="J54" i="30"/>
  <c r="I54" i="30"/>
  <c r="H54" i="30"/>
  <c r="G54" i="30"/>
  <c r="F54" i="30"/>
  <c r="E54" i="30"/>
  <c r="D54" i="30"/>
  <c r="C54" i="30"/>
  <c r="AF53" i="30"/>
  <c r="AE53" i="30"/>
  <c r="AD53" i="30"/>
  <c r="AC53" i="30"/>
  <c r="AB53" i="30"/>
  <c r="AA53" i="30"/>
  <c r="Z53" i="30"/>
  <c r="Y53" i="30"/>
  <c r="X53" i="30"/>
  <c r="W53" i="30"/>
  <c r="V53" i="30"/>
  <c r="U53" i="30"/>
  <c r="T53" i="30"/>
  <c r="S53" i="30"/>
  <c r="R53" i="30"/>
  <c r="Q53" i="30"/>
  <c r="P53" i="30"/>
  <c r="O53" i="30"/>
  <c r="N53" i="30"/>
  <c r="M53" i="30"/>
  <c r="L53" i="30"/>
  <c r="K53" i="30"/>
  <c r="J53" i="30"/>
  <c r="I53" i="30"/>
  <c r="H53" i="30"/>
  <c r="G53" i="30"/>
  <c r="F53" i="30"/>
  <c r="E53" i="30"/>
  <c r="D53" i="30"/>
  <c r="C53" i="30"/>
  <c r="AF52" i="30"/>
  <c r="AE52" i="30"/>
  <c r="AD52" i="30"/>
  <c r="AC52" i="30"/>
  <c r="AB52" i="30"/>
  <c r="AA52" i="30"/>
  <c r="Z52" i="30"/>
  <c r="Y52" i="30"/>
  <c r="X52" i="30"/>
  <c r="W52" i="30"/>
  <c r="V52" i="30"/>
  <c r="U52" i="30"/>
  <c r="T52" i="30"/>
  <c r="S52" i="30"/>
  <c r="R52" i="30"/>
  <c r="Q52" i="30"/>
  <c r="P52" i="30"/>
  <c r="O52" i="30"/>
  <c r="N52" i="30"/>
  <c r="M52" i="30"/>
  <c r="L52" i="30"/>
  <c r="K52" i="30"/>
  <c r="J52" i="30"/>
  <c r="I52" i="30"/>
  <c r="H52" i="30"/>
  <c r="G52" i="30"/>
  <c r="F52" i="30"/>
  <c r="E52" i="30"/>
  <c r="D52" i="30"/>
  <c r="C52" i="30"/>
  <c r="AF51" i="30"/>
  <c r="AE51" i="30"/>
  <c r="AD51" i="30"/>
  <c r="AC51" i="30"/>
  <c r="AB51" i="30"/>
  <c r="AA51" i="30"/>
  <c r="Z51" i="30"/>
  <c r="Y51" i="30"/>
  <c r="X51" i="30"/>
  <c r="W51" i="30"/>
  <c r="V51" i="30"/>
  <c r="U51" i="30"/>
  <c r="T51" i="30"/>
  <c r="S51" i="30"/>
  <c r="R51" i="30"/>
  <c r="Q51" i="30"/>
  <c r="P51" i="30"/>
  <c r="O51" i="30"/>
  <c r="N51" i="30"/>
  <c r="M51" i="30"/>
  <c r="L51" i="30"/>
  <c r="K51" i="30"/>
  <c r="J51" i="30"/>
  <c r="I51" i="30"/>
  <c r="H51" i="30"/>
  <c r="G51" i="30"/>
  <c r="F51" i="30"/>
  <c r="E51" i="30"/>
  <c r="D51" i="30"/>
  <c r="C51" i="30"/>
  <c r="AF50" i="30"/>
  <c r="AE50" i="30"/>
  <c r="AD50" i="30"/>
  <c r="AC50" i="30"/>
  <c r="AB50" i="30"/>
  <c r="AA50" i="30"/>
  <c r="Z50" i="30"/>
  <c r="Y50" i="30"/>
  <c r="X50" i="30"/>
  <c r="W50" i="30"/>
  <c r="V50" i="30"/>
  <c r="U50" i="30"/>
  <c r="T50" i="30"/>
  <c r="S50" i="30"/>
  <c r="R50" i="30"/>
  <c r="Q50" i="30"/>
  <c r="P50" i="30"/>
  <c r="O50" i="30"/>
  <c r="N50" i="30"/>
  <c r="M50" i="30"/>
  <c r="L50" i="30"/>
  <c r="K50" i="30"/>
  <c r="J50" i="30"/>
  <c r="I50" i="30"/>
  <c r="H50" i="30"/>
  <c r="G50" i="30"/>
  <c r="F50" i="30"/>
  <c r="E50" i="30"/>
  <c r="D50" i="30"/>
  <c r="C50" i="30"/>
  <c r="AN32" i="31"/>
  <c r="AG32" i="31"/>
  <c r="C26" i="31"/>
  <c r="C29" i="31"/>
  <c r="C31" i="31"/>
  <c r="C27" i="31"/>
  <c r="D26" i="31"/>
  <c r="AG94" i="30"/>
  <c r="AN94" i="30"/>
  <c r="AG83" i="30"/>
  <c r="AN83" i="30"/>
  <c r="AG73" i="30"/>
  <c r="AN73" i="30"/>
  <c r="A51" i="30"/>
  <c r="A52" i="30"/>
  <c r="A53" i="30"/>
  <c r="A54" i="30"/>
  <c r="A55" i="30"/>
  <c r="A56" i="30"/>
  <c r="A57" i="30"/>
  <c r="A58" i="30"/>
  <c r="A59" i="30"/>
  <c r="A60" i="30"/>
  <c r="A87" i="30"/>
  <c r="A61" i="30"/>
  <c r="A88" i="30"/>
  <c r="A62" i="30"/>
  <c r="A89" i="30"/>
  <c r="A63" i="30"/>
  <c r="A90" i="30"/>
  <c r="A64" i="30"/>
  <c r="A91" i="30"/>
  <c r="A65" i="30"/>
  <c r="A92" i="30"/>
  <c r="A66" i="30"/>
  <c r="A67" i="30"/>
  <c r="A68" i="30"/>
  <c r="A69" i="30"/>
  <c r="A70" i="30"/>
  <c r="A71" i="30"/>
  <c r="A72" i="30"/>
  <c r="C218" i="35"/>
  <c r="AQ181" i="35"/>
  <c r="C215" i="35"/>
  <c r="AJ188" i="35"/>
  <c r="AK190" i="35"/>
  <c r="AJ191" i="35"/>
  <c r="AM187" i="35"/>
  <c r="AI188" i="35"/>
  <c r="AH187" i="35"/>
  <c r="AL188" i="35"/>
  <c r="AJ190" i="35"/>
  <c r="AI189" i="35"/>
  <c r="AM188" i="35"/>
  <c r="AM190" i="35"/>
  <c r="AL189" i="35"/>
  <c r="AL187" i="35"/>
  <c r="AM189" i="35"/>
  <c r="AI190" i="35"/>
  <c r="AH188" i="35"/>
  <c r="AK187" i="35"/>
  <c r="AL190" i="35"/>
  <c r="AI191" i="35"/>
  <c r="AK188" i="35"/>
  <c r="AL191" i="35"/>
  <c r="AH191" i="35"/>
  <c r="AH189" i="35"/>
  <c r="AK189" i="35"/>
  <c r="AH190" i="35"/>
  <c r="AJ187" i="35"/>
  <c r="AM191" i="35"/>
  <c r="AK191" i="35"/>
  <c r="AJ189" i="35"/>
  <c r="AO174" i="35"/>
  <c r="AQ179" i="35"/>
  <c r="AP182" i="35"/>
  <c r="AI187" i="35"/>
  <c r="AO173" i="35"/>
  <c r="AQ175" i="35"/>
  <c r="AP172" i="35"/>
  <c r="AO175" i="35"/>
  <c r="AQ180" i="35"/>
  <c r="AP183" i="35"/>
  <c r="AP179" i="35"/>
  <c r="AO182" i="35"/>
  <c r="AO172" i="35"/>
  <c r="AQ174" i="35"/>
  <c r="AP180" i="35"/>
  <c r="AO183" i="35"/>
  <c r="C170" i="35"/>
  <c r="AO180" i="35"/>
  <c r="AQ182" i="35"/>
  <c r="AQ163" i="35"/>
  <c r="AP175" i="35"/>
  <c r="AO181" i="35"/>
  <c r="AQ183" i="35"/>
  <c r="C208" i="35"/>
  <c r="C178" i="35"/>
  <c r="AP163" i="35"/>
  <c r="AO179" i="35"/>
  <c r="AP181" i="35"/>
  <c r="AO163" i="35"/>
  <c r="AO165" i="35"/>
  <c r="AQ166" i="35"/>
  <c r="AP166" i="35"/>
  <c r="AP171" i="35"/>
  <c r="AQ173" i="35"/>
  <c r="AP164" i="35"/>
  <c r="AQ171" i="35"/>
  <c r="AO164" i="35"/>
  <c r="AP174" i="35"/>
  <c r="AO166" i="35"/>
  <c r="AQ172" i="35"/>
  <c r="AO171" i="35"/>
  <c r="AP173" i="35"/>
  <c r="AQ164" i="35"/>
  <c r="AQ167" i="35"/>
  <c r="AQ165" i="35"/>
  <c r="AP167" i="35"/>
  <c r="AP165" i="35"/>
  <c r="AO167" i="35"/>
  <c r="C162" i="35"/>
  <c r="D213" i="35"/>
  <c r="D212" i="35"/>
  <c r="D211" i="35"/>
  <c r="D210" i="35"/>
  <c r="D209" i="35"/>
  <c r="D220" i="35"/>
  <c r="D226" i="35"/>
  <c r="D225" i="35"/>
  <c r="D224" i="35"/>
  <c r="D223" i="35"/>
  <c r="D222" i="35"/>
  <c r="D221" i="35"/>
  <c r="D53" i="35"/>
  <c r="D55" i="35"/>
  <c r="D51" i="35"/>
  <c r="D52" i="35"/>
  <c r="D54" i="35"/>
  <c r="D50" i="35"/>
  <c r="C89" i="39"/>
  <c r="C88" i="39"/>
  <c r="F59" i="39"/>
  <c r="F80" i="39"/>
  <c r="F60" i="39"/>
  <c r="C80" i="39"/>
  <c r="D72" i="39"/>
  <c r="D81" i="39"/>
  <c r="D70" i="39"/>
  <c r="D68" i="39"/>
  <c r="D66" i="39"/>
  <c r="D64" i="39"/>
  <c r="D91" i="39"/>
  <c r="D62" i="39"/>
  <c r="D89" i="39"/>
  <c r="D60" i="39"/>
  <c r="D58" i="39"/>
  <c r="D71" i="39"/>
  <c r="D69" i="39"/>
  <c r="D67" i="39"/>
  <c r="D59" i="39"/>
  <c r="D80" i="39"/>
  <c r="D65" i="39"/>
  <c r="D92" i="39"/>
  <c r="D61" i="39"/>
  <c r="D88" i="39"/>
  <c r="C79" i="39"/>
  <c r="E72" i="39"/>
  <c r="E81" i="39"/>
  <c r="E70" i="39"/>
  <c r="E68" i="39"/>
  <c r="E66" i="39"/>
  <c r="E64" i="39"/>
  <c r="E91" i="39"/>
  <c r="E62" i="39"/>
  <c r="E89" i="39"/>
  <c r="E60" i="39"/>
  <c r="E58" i="39"/>
  <c r="E56" i="39"/>
  <c r="E71" i="39"/>
  <c r="E69" i="39"/>
  <c r="E67" i="39"/>
  <c r="E59" i="39"/>
  <c r="E80" i="39"/>
  <c r="E55" i="39"/>
  <c r="E53" i="39"/>
  <c r="E51" i="39"/>
  <c r="E65" i="39"/>
  <c r="E92" i="39"/>
  <c r="E57" i="39"/>
  <c r="E54" i="39"/>
  <c r="E52" i="39"/>
  <c r="E50" i="39"/>
  <c r="C82" i="39"/>
  <c r="C77" i="39"/>
  <c r="C87" i="39"/>
  <c r="F71" i="39"/>
  <c r="F67" i="39"/>
  <c r="F55" i="39"/>
  <c r="F53" i="39"/>
  <c r="F51" i="39"/>
  <c r="F82" i="39"/>
  <c r="F69" i="39"/>
  <c r="F64" i="39"/>
  <c r="F91" i="39"/>
  <c r="F65" i="39"/>
  <c r="F92" i="39"/>
  <c r="F58" i="39"/>
  <c r="F72" i="39"/>
  <c r="F81" i="39"/>
  <c r="F57" i="39"/>
  <c r="G1" i="39"/>
  <c r="F68" i="39"/>
  <c r="F61" i="39"/>
  <c r="F88" i="39"/>
  <c r="F66" i="39"/>
  <c r="F63" i="39"/>
  <c r="F90" i="39"/>
  <c r="F62" i="39"/>
  <c r="F89" i="39"/>
  <c r="F56" i="39"/>
  <c r="F70" i="39"/>
  <c r="D51" i="39"/>
  <c r="D82" i="39"/>
  <c r="D56" i="39"/>
  <c r="C73" i="39"/>
  <c r="D54" i="39"/>
  <c r="D50" i="39"/>
  <c r="F54" i="39"/>
  <c r="C78" i="39"/>
  <c r="C93" i="39"/>
  <c r="C91" i="39"/>
  <c r="C81" i="39"/>
  <c r="C78" i="38"/>
  <c r="C73" i="38"/>
  <c r="C82" i="38"/>
  <c r="D72" i="38"/>
  <c r="D81" i="38"/>
  <c r="D70" i="38"/>
  <c r="D78" i="38"/>
  <c r="D68" i="38"/>
  <c r="D66" i="38"/>
  <c r="D64" i="38"/>
  <c r="D91" i="38"/>
  <c r="D62" i="38"/>
  <c r="D89" i="38"/>
  <c r="D60" i="38"/>
  <c r="D58" i="38"/>
  <c r="D56" i="38"/>
  <c r="E1" i="38"/>
  <c r="D57" i="38"/>
  <c r="C91" i="38"/>
  <c r="C77" i="38"/>
  <c r="C87" i="38"/>
  <c r="C79" i="38"/>
  <c r="C89" i="38"/>
  <c r="D69" i="38"/>
  <c r="D51" i="38"/>
  <c r="D82" i="38"/>
  <c r="D53" i="38"/>
  <c r="D55" i="38"/>
  <c r="C80" i="38"/>
  <c r="C93" i="38"/>
  <c r="D59" i="38"/>
  <c r="D80" i="38"/>
  <c r="D67" i="38"/>
  <c r="D65" i="38"/>
  <c r="D92" i="38"/>
  <c r="C81" i="38"/>
  <c r="C77" i="37"/>
  <c r="D69" i="37"/>
  <c r="D60" i="37"/>
  <c r="D61" i="37"/>
  <c r="D88" i="37"/>
  <c r="D65" i="37"/>
  <c r="D92" i="37"/>
  <c r="D50" i="37"/>
  <c r="D55" i="37"/>
  <c r="D70" i="37"/>
  <c r="D78" i="37"/>
  <c r="D72" i="37"/>
  <c r="D81" i="37"/>
  <c r="D67" i="37"/>
  <c r="E1" i="37"/>
  <c r="D56" i="37"/>
  <c r="D64" i="37"/>
  <c r="D91" i="37"/>
  <c r="C79" i="37"/>
  <c r="D53" i="37"/>
  <c r="C73" i="37"/>
  <c r="D57" i="37"/>
  <c r="C82" i="37"/>
  <c r="D63" i="37"/>
  <c r="D68" i="37"/>
  <c r="D51" i="37"/>
  <c r="C93" i="37"/>
  <c r="C87" i="37"/>
  <c r="C78" i="37"/>
  <c r="C78" i="36"/>
  <c r="C79" i="36"/>
  <c r="C73" i="36"/>
  <c r="C80" i="36"/>
  <c r="D56" i="36"/>
  <c r="D59" i="36"/>
  <c r="D80" i="36"/>
  <c r="C82" i="36"/>
  <c r="D50" i="36"/>
  <c r="D52" i="36"/>
  <c r="D54" i="36"/>
  <c r="C77" i="36"/>
  <c r="C87" i="36"/>
  <c r="D61" i="36"/>
  <c r="D88" i="36"/>
  <c r="D60" i="36"/>
  <c r="D63" i="36"/>
  <c r="D90" i="36"/>
  <c r="C88" i="36"/>
  <c r="D62" i="36"/>
  <c r="D89" i="36"/>
  <c r="D65" i="36"/>
  <c r="D92" i="36"/>
  <c r="E1" i="36"/>
  <c r="D57" i="36"/>
  <c r="D64" i="36"/>
  <c r="D91" i="36"/>
  <c r="C93" i="36"/>
  <c r="D67" i="36"/>
  <c r="D69" i="36"/>
  <c r="D68" i="36"/>
  <c r="D71" i="36"/>
  <c r="D72" i="36"/>
  <c r="D66" i="36"/>
  <c r="D70" i="36"/>
  <c r="C90" i="36"/>
  <c r="D51" i="36"/>
  <c r="D53" i="36"/>
  <c r="D55" i="36"/>
  <c r="C73" i="34"/>
  <c r="C73" i="35"/>
  <c r="C73" i="33"/>
  <c r="C82" i="34"/>
  <c r="C78" i="33"/>
  <c r="C79" i="34"/>
  <c r="C93" i="35"/>
  <c r="C79" i="35"/>
  <c r="C257" i="35"/>
  <c r="C89" i="35"/>
  <c r="C80" i="35"/>
  <c r="C258" i="35"/>
  <c r="C78" i="35"/>
  <c r="C256" i="35"/>
  <c r="C77" i="35"/>
  <c r="D67" i="35"/>
  <c r="D65" i="35"/>
  <c r="D92" i="35"/>
  <c r="C82" i="35"/>
  <c r="C260" i="35"/>
  <c r="D72" i="35"/>
  <c r="D70" i="35"/>
  <c r="D68" i="35"/>
  <c r="D66" i="35"/>
  <c r="D64" i="35"/>
  <c r="D91" i="35"/>
  <c r="D62" i="35"/>
  <c r="D89" i="35"/>
  <c r="D60" i="35"/>
  <c r="D58" i="35"/>
  <c r="D56" i="35"/>
  <c r="D71" i="35"/>
  <c r="D69" i="35"/>
  <c r="D57" i="35"/>
  <c r="D59" i="35"/>
  <c r="D80" i="35"/>
  <c r="D258" i="35"/>
  <c r="D61" i="35"/>
  <c r="D88" i="35"/>
  <c r="C91" i="35"/>
  <c r="C81" i="35"/>
  <c r="C259" i="35"/>
  <c r="D63" i="34"/>
  <c r="D90" i="34"/>
  <c r="D58" i="34"/>
  <c r="D61" i="34"/>
  <c r="D88" i="34"/>
  <c r="D87" i="34"/>
  <c r="D56" i="34"/>
  <c r="D59" i="34"/>
  <c r="D80" i="34"/>
  <c r="D50" i="34"/>
  <c r="D52" i="34"/>
  <c r="D82" i="34"/>
  <c r="D72" i="34"/>
  <c r="D81" i="34"/>
  <c r="D70" i="34"/>
  <c r="D68" i="34"/>
  <c r="D66" i="34"/>
  <c r="D64" i="34"/>
  <c r="D91" i="34"/>
  <c r="D62" i="34"/>
  <c r="D89" i="34"/>
  <c r="D71" i="34"/>
  <c r="D69" i="34"/>
  <c r="D67" i="34"/>
  <c r="D65" i="34"/>
  <c r="D92" i="34"/>
  <c r="C78" i="34"/>
  <c r="E1" i="34"/>
  <c r="D57" i="34"/>
  <c r="C77" i="34"/>
  <c r="C93" i="34"/>
  <c r="C89" i="34"/>
  <c r="C81" i="34"/>
  <c r="C82" i="33"/>
  <c r="C79" i="33"/>
  <c r="F72" i="33"/>
  <c r="F81" i="33"/>
  <c r="F70" i="33"/>
  <c r="F68" i="33"/>
  <c r="F63" i="33"/>
  <c r="F90" i="33"/>
  <c r="F54" i="33"/>
  <c r="F52" i="33"/>
  <c r="F50" i="33"/>
  <c r="F64" i="33"/>
  <c r="F91" i="33"/>
  <c r="F59" i="33"/>
  <c r="F80" i="33"/>
  <c r="F56" i="33"/>
  <c r="F65" i="33"/>
  <c r="F92" i="33"/>
  <c r="F66" i="33"/>
  <c r="F67" i="33"/>
  <c r="F58" i="33"/>
  <c r="F53" i="33"/>
  <c r="F51" i="33"/>
  <c r="F55" i="33"/>
  <c r="F71" i="33"/>
  <c r="F61" i="33"/>
  <c r="F88" i="33"/>
  <c r="F62" i="33"/>
  <c r="F89" i="33"/>
  <c r="G1" i="33"/>
  <c r="F60" i="33"/>
  <c r="F57" i="33"/>
  <c r="F69" i="33"/>
  <c r="E57" i="33"/>
  <c r="E60" i="33"/>
  <c r="C88" i="33"/>
  <c r="D62" i="33"/>
  <c r="D89" i="33"/>
  <c r="E61" i="33"/>
  <c r="E88" i="33"/>
  <c r="D71" i="33"/>
  <c r="D68" i="33"/>
  <c r="E71" i="33"/>
  <c r="D51" i="33"/>
  <c r="D53" i="33"/>
  <c r="E55" i="33"/>
  <c r="D58" i="33"/>
  <c r="D67" i="33"/>
  <c r="E68" i="33"/>
  <c r="E51" i="33"/>
  <c r="E53" i="33"/>
  <c r="E58" i="33"/>
  <c r="E67" i="33"/>
  <c r="C93" i="33"/>
  <c r="C92" i="33"/>
  <c r="D66" i="33"/>
  <c r="D65" i="33"/>
  <c r="D92" i="33"/>
  <c r="E66" i="33"/>
  <c r="E65" i="33"/>
  <c r="E92" i="33"/>
  <c r="E56" i="33"/>
  <c r="E59" i="33"/>
  <c r="E80" i="33"/>
  <c r="D70" i="33"/>
  <c r="C90" i="33"/>
  <c r="D64" i="33"/>
  <c r="E70" i="33"/>
  <c r="C77" i="33"/>
  <c r="E64" i="33"/>
  <c r="E91" i="33"/>
  <c r="E50" i="33"/>
  <c r="E52" i="33"/>
  <c r="E54" i="33"/>
  <c r="E63" i="33"/>
  <c r="E90" i="33"/>
  <c r="D69" i="33"/>
  <c r="E72" i="33"/>
  <c r="E81" i="33"/>
  <c r="D57" i="33"/>
  <c r="D60" i="33"/>
  <c r="C30" i="31"/>
  <c r="C32" i="31"/>
  <c r="D27" i="31"/>
  <c r="D30" i="31"/>
  <c r="D29" i="31"/>
  <c r="D31" i="31"/>
  <c r="K91" i="30"/>
  <c r="J81" i="30"/>
  <c r="D81" i="30"/>
  <c r="J92" i="30"/>
  <c r="D92" i="30"/>
  <c r="C92" i="30"/>
  <c r="J91" i="30"/>
  <c r="D91" i="30"/>
  <c r="C91" i="30"/>
  <c r="J90" i="30"/>
  <c r="D90" i="30"/>
  <c r="C90" i="30"/>
  <c r="J89" i="30"/>
  <c r="D89" i="30"/>
  <c r="C89" i="30"/>
  <c r="J88" i="30"/>
  <c r="D88" i="30"/>
  <c r="C88" i="30"/>
  <c r="J87" i="30"/>
  <c r="D87" i="30"/>
  <c r="C87" i="30"/>
  <c r="J80" i="30"/>
  <c r="D80" i="30"/>
  <c r="J28" i="7"/>
  <c r="I28" i="7"/>
  <c r="H28" i="7"/>
  <c r="G28" i="7"/>
  <c r="F28" i="7"/>
  <c r="E28" i="7"/>
  <c r="D28" i="7"/>
  <c r="C28" i="7"/>
  <c r="J34" i="12"/>
  <c r="I34" i="12"/>
  <c r="H34" i="12"/>
  <c r="G34" i="12"/>
  <c r="F34" i="12"/>
  <c r="E34" i="12"/>
  <c r="D34" i="12"/>
  <c r="C34" i="12"/>
  <c r="D98" i="35"/>
  <c r="C186" i="35"/>
  <c r="C101" i="35"/>
  <c r="D219" i="35"/>
  <c r="D218" i="35"/>
  <c r="D208" i="35"/>
  <c r="D215" i="35"/>
  <c r="D207" i="35"/>
  <c r="AP188" i="35"/>
  <c r="AP190" i="35"/>
  <c r="AO191" i="35"/>
  <c r="AQ189" i="35"/>
  <c r="AP187" i="35"/>
  <c r="AO190" i="35"/>
  <c r="AQ188" i="35"/>
  <c r="AP189" i="35"/>
  <c r="AP191" i="35"/>
  <c r="AQ187" i="35"/>
  <c r="AO189" i="35"/>
  <c r="AQ191" i="35"/>
  <c r="AQ190" i="35"/>
  <c r="AO187" i="35"/>
  <c r="AO188" i="35"/>
  <c r="C207" i="35"/>
  <c r="D178" i="35"/>
  <c r="D170" i="35"/>
  <c r="D162" i="35"/>
  <c r="E222" i="35"/>
  <c r="E223" i="35"/>
  <c r="E224" i="35"/>
  <c r="E225" i="35"/>
  <c r="E226" i="35"/>
  <c r="E220" i="35"/>
  <c r="E221" i="35"/>
  <c r="E209" i="35"/>
  <c r="E210" i="35"/>
  <c r="E211" i="35"/>
  <c r="E212" i="35"/>
  <c r="E213" i="35"/>
  <c r="D82" i="35"/>
  <c r="D260" i="35"/>
  <c r="D81" i="35"/>
  <c r="D259" i="35"/>
  <c r="C94" i="37"/>
  <c r="D93" i="37"/>
  <c r="C83" i="39"/>
  <c r="F79" i="39"/>
  <c r="E82" i="39"/>
  <c r="F78" i="39"/>
  <c r="E79" i="39"/>
  <c r="F87" i="39"/>
  <c r="F77" i="39"/>
  <c r="C94" i="39"/>
  <c r="G71" i="39"/>
  <c r="AH71" i="39"/>
  <c r="G69" i="39"/>
  <c r="AH69" i="39"/>
  <c r="G67" i="39"/>
  <c r="AH67" i="39"/>
  <c r="G65" i="39"/>
  <c r="G92" i="39"/>
  <c r="AH92" i="39"/>
  <c r="G64" i="39"/>
  <c r="G91" i="39"/>
  <c r="AH91" i="39"/>
  <c r="G72" i="39"/>
  <c r="G68" i="39"/>
  <c r="AH68" i="39"/>
  <c r="G61" i="39"/>
  <c r="G88" i="39"/>
  <c r="AH88" i="39"/>
  <c r="G70" i="39"/>
  <c r="G66" i="39"/>
  <c r="AH66" i="39"/>
  <c r="G51" i="39"/>
  <c r="AH51" i="39"/>
  <c r="G50" i="39"/>
  <c r="G56" i="39"/>
  <c r="AH56" i="39"/>
  <c r="G54" i="39"/>
  <c r="AH54" i="39"/>
  <c r="H1" i="39"/>
  <c r="G52" i="39"/>
  <c r="AH52" i="39"/>
  <c r="G53" i="39"/>
  <c r="AH53" i="39"/>
  <c r="G55" i="39"/>
  <c r="AH55" i="39"/>
  <c r="G60" i="39"/>
  <c r="G59" i="39"/>
  <c r="G80" i="39"/>
  <c r="AH80" i="39"/>
  <c r="G58" i="39"/>
  <c r="AH58" i="39"/>
  <c r="G62" i="39"/>
  <c r="G89" i="39"/>
  <c r="AH89" i="39"/>
  <c r="G57" i="39"/>
  <c r="AH57" i="39"/>
  <c r="G63" i="39"/>
  <c r="G90" i="39"/>
  <c r="AH90" i="39"/>
  <c r="F93" i="39"/>
  <c r="D73" i="39"/>
  <c r="AH50" i="39"/>
  <c r="F73" i="39"/>
  <c r="E77" i="39"/>
  <c r="E87" i="39"/>
  <c r="D77" i="39"/>
  <c r="D87" i="39"/>
  <c r="E73" i="39"/>
  <c r="D79" i="39"/>
  <c r="E93" i="39"/>
  <c r="D93" i="39"/>
  <c r="E78" i="39"/>
  <c r="E83" i="39"/>
  <c r="D78" i="39"/>
  <c r="D79" i="38"/>
  <c r="C94" i="38"/>
  <c r="C83" i="38"/>
  <c r="E72" i="38"/>
  <c r="E81" i="38"/>
  <c r="E70" i="38"/>
  <c r="E68" i="38"/>
  <c r="E66" i="38"/>
  <c r="E64" i="38"/>
  <c r="E91" i="38"/>
  <c r="E62" i="38"/>
  <c r="E89" i="38"/>
  <c r="E60" i="38"/>
  <c r="E58" i="38"/>
  <c r="E56" i="38"/>
  <c r="E71" i="38"/>
  <c r="E69" i="38"/>
  <c r="E67" i="38"/>
  <c r="E65" i="38"/>
  <c r="E92" i="38"/>
  <c r="E63" i="38"/>
  <c r="E61" i="38"/>
  <c r="E59" i="38"/>
  <c r="E80" i="38"/>
  <c r="E55" i="38"/>
  <c r="E53" i="38"/>
  <c r="E51" i="38"/>
  <c r="E57" i="38"/>
  <c r="F1" i="38"/>
  <c r="E54" i="38"/>
  <c r="E52" i="38"/>
  <c r="E50" i="38"/>
  <c r="D73" i="38"/>
  <c r="D77" i="38"/>
  <c r="D87" i="38"/>
  <c r="D93" i="38"/>
  <c r="C83" i="37"/>
  <c r="D82" i="37"/>
  <c r="D90" i="37"/>
  <c r="D73" i="37"/>
  <c r="E72" i="37"/>
  <c r="E81" i="37"/>
  <c r="E70" i="37"/>
  <c r="E68" i="37"/>
  <c r="E66" i="37"/>
  <c r="E64" i="37"/>
  <c r="E91" i="37"/>
  <c r="E62" i="37"/>
  <c r="E60" i="37"/>
  <c r="E58" i="37"/>
  <c r="E56" i="37"/>
  <c r="E67" i="37"/>
  <c r="E69" i="37"/>
  <c r="E63" i="37"/>
  <c r="E90" i="37"/>
  <c r="E57" i="37"/>
  <c r="E53" i="37"/>
  <c r="E50" i="37"/>
  <c r="F1" i="37"/>
  <c r="E55" i="37"/>
  <c r="E59" i="37"/>
  <c r="E71" i="37"/>
  <c r="E52" i="37"/>
  <c r="E65" i="37"/>
  <c r="E92" i="37"/>
  <c r="E61" i="37"/>
  <c r="E88" i="37"/>
  <c r="E54" i="37"/>
  <c r="E51" i="37"/>
  <c r="D79" i="37"/>
  <c r="D87" i="37"/>
  <c r="D77" i="37"/>
  <c r="C83" i="33"/>
  <c r="D87" i="36"/>
  <c r="D77" i="36"/>
  <c r="C94" i="36"/>
  <c r="D93" i="36"/>
  <c r="D81" i="36"/>
  <c r="D79" i="36"/>
  <c r="D82" i="36"/>
  <c r="E72" i="36"/>
  <c r="E81" i="36"/>
  <c r="E70" i="36"/>
  <c r="E68" i="36"/>
  <c r="E66" i="36"/>
  <c r="E64" i="36"/>
  <c r="E62" i="36"/>
  <c r="E89" i="36"/>
  <c r="E60" i="36"/>
  <c r="E58" i="36"/>
  <c r="E56" i="36"/>
  <c r="E55" i="36"/>
  <c r="E53" i="36"/>
  <c r="E51" i="36"/>
  <c r="E71" i="36"/>
  <c r="F1" i="36"/>
  <c r="E69" i="36"/>
  <c r="E67" i="36"/>
  <c r="E57" i="36"/>
  <c r="E50" i="36"/>
  <c r="E65" i="36"/>
  <c r="E63" i="36"/>
  <c r="E90" i="36"/>
  <c r="E61" i="36"/>
  <c r="E88" i="36"/>
  <c r="E54" i="36"/>
  <c r="E52" i="36"/>
  <c r="E59" i="36"/>
  <c r="E80" i="36"/>
  <c r="D73" i="36"/>
  <c r="C83" i="36"/>
  <c r="D78" i="36"/>
  <c r="C83" i="35"/>
  <c r="D73" i="35"/>
  <c r="C83" i="34"/>
  <c r="D82" i="33"/>
  <c r="D73" i="33"/>
  <c r="D73" i="34"/>
  <c r="E73" i="33"/>
  <c r="F73" i="33"/>
  <c r="D79" i="35"/>
  <c r="D257" i="35"/>
  <c r="D77" i="35"/>
  <c r="D87" i="35"/>
  <c r="E72" i="35"/>
  <c r="E70" i="35"/>
  <c r="E68" i="35"/>
  <c r="E66" i="35"/>
  <c r="E64" i="35"/>
  <c r="E91" i="35"/>
  <c r="E62" i="35"/>
  <c r="E60" i="35"/>
  <c r="E58" i="35"/>
  <c r="E56" i="35"/>
  <c r="E71" i="35"/>
  <c r="E69" i="35"/>
  <c r="E67" i="35"/>
  <c r="E65" i="35"/>
  <c r="E92" i="35"/>
  <c r="E63" i="35"/>
  <c r="E61" i="35"/>
  <c r="E88" i="35"/>
  <c r="E59" i="35"/>
  <c r="E80" i="35"/>
  <c r="E258" i="35"/>
  <c r="E57" i="35"/>
  <c r="E54" i="35"/>
  <c r="E52" i="35"/>
  <c r="E50" i="35"/>
  <c r="E55" i="35"/>
  <c r="E53" i="35"/>
  <c r="E51" i="35"/>
  <c r="D93" i="35"/>
  <c r="D78" i="35"/>
  <c r="D256" i="35"/>
  <c r="C94" i="35"/>
  <c r="D79" i="34"/>
  <c r="D77" i="34"/>
  <c r="D93" i="34"/>
  <c r="D78" i="34"/>
  <c r="C94" i="34"/>
  <c r="E72" i="34"/>
  <c r="E81" i="34"/>
  <c r="E70" i="34"/>
  <c r="E68" i="34"/>
  <c r="E66" i="34"/>
  <c r="E64" i="34"/>
  <c r="E91" i="34"/>
  <c r="E62" i="34"/>
  <c r="E89" i="34"/>
  <c r="E60" i="34"/>
  <c r="E58" i="34"/>
  <c r="E56" i="34"/>
  <c r="E71" i="34"/>
  <c r="E54" i="34"/>
  <c r="E52" i="34"/>
  <c r="E50" i="34"/>
  <c r="E57" i="34"/>
  <c r="F1" i="34"/>
  <c r="E69" i="34"/>
  <c r="E59" i="34"/>
  <c r="E80" i="34"/>
  <c r="E67" i="34"/>
  <c r="E65" i="34"/>
  <c r="E92" i="34"/>
  <c r="E61" i="34"/>
  <c r="E88" i="34"/>
  <c r="E55" i="34"/>
  <c r="E53" i="34"/>
  <c r="E51" i="34"/>
  <c r="E63" i="34"/>
  <c r="E90" i="34"/>
  <c r="E79" i="33"/>
  <c r="E82" i="33"/>
  <c r="F77" i="33"/>
  <c r="F87" i="33"/>
  <c r="G71" i="33"/>
  <c r="AH71" i="33"/>
  <c r="G69" i="33"/>
  <c r="AH69" i="33"/>
  <c r="G67" i="33"/>
  <c r="AH67" i="33"/>
  <c r="G65" i="33"/>
  <c r="G92" i="33"/>
  <c r="AH92" i="33"/>
  <c r="G63" i="33"/>
  <c r="G61" i="33"/>
  <c r="G88" i="33"/>
  <c r="AH88" i="33"/>
  <c r="G72" i="33"/>
  <c r="G81" i="33"/>
  <c r="AH81" i="33"/>
  <c r="G70" i="33"/>
  <c r="G68" i="33"/>
  <c r="AH68" i="33"/>
  <c r="G66" i="33"/>
  <c r="G64" i="33"/>
  <c r="G91" i="33"/>
  <c r="G62" i="33"/>
  <c r="G60" i="33"/>
  <c r="G58" i="33"/>
  <c r="AH58" i="33"/>
  <c r="G56" i="33"/>
  <c r="AH56" i="33"/>
  <c r="G59" i="33"/>
  <c r="G80" i="33"/>
  <c r="AH80" i="33"/>
  <c r="G53" i="33"/>
  <c r="AH53" i="33"/>
  <c r="G51" i="33"/>
  <c r="AH51" i="33"/>
  <c r="H1" i="33"/>
  <c r="G55" i="33"/>
  <c r="AH55" i="33"/>
  <c r="G57" i="33"/>
  <c r="AH57" i="33"/>
  <c r="G54" i="33"/>
  <c r="AH54" i="33"/>
  <c r="G52" i="33"/>
  <c r="AH52" i="33"/>
  <c r="G50" i="33"/>
  <c r="E93" i="33"/>
  <c r="F78" i="33"/>
  <c r="D77" i="33"/>
  <c r="D87" i="33"/>
  <c r="F82" i="33"/>
  <c r="E87" i="33"/>
  <c r="E77" i="33"/>
  <c r="F79" i="33"/>
  <c r="D78" i="33"/>
  <c r="C94" i="33"/>
  <c r="D93" i="33"/>
  <c r="E78" i="33"/>
  <c r="F93" i="33"/>
  <c r="D79" i="33"/>
  <c r="D91" i="33"/>
  <c r="D32" i="31"/>
  <c r="E27" i="31"/>
  <c r="E31" i="31"/>
  <c r="E26" i="31"/>
  <c r="E29" i="31"/>
  <c r="J82" i="30"/>
  <c r="D78" i="30"/>
  <c r="J78" i="30"/>
  <c r="C93" i="30"/>
  <c r="D82" i="30"/>
  <c r="C78" i="30"/>
  <c r="D93" i="30"/>
  <c r="K82" i="30"/>
  <c r="D79" i="30"/>
  <c r="J93" i="30"/>
  <c r="J79" i="30"/>
  <c r="J77" i="30"/>
  <c r="D77" i="30"/>
  <c r="D73" i="30"/>
  <c r="C73" i="30"/>
  <c r="C77" i="30"/>
  <c r="E80" i="30"/>
  <c r="E87" i="30"/>
  <c r="E88" i="30"/>
  <c r="E89" i="30"/>
  <c r="E90" i="30"/>
  <c r="E91" i="30"/>
  <c r="E81" i="30"/>
  <c r="K88" i="30"/>
  <c r="F80" i="30"/>
  <c r="F87" i="30"/>
  <c r="F88" i="30"/>
  <c r="F89" i="30"/>
  <c r="F90" i="30"/>
  <c r="F91" i="30"/>
  <c r="F92" i="30"/>
  <c r="F81" i="30"/>
  <c r="K80" i="30"/>
  <c r="K89" i="30"/>
  <c r="K92" i="30"/>
  <c r="G80" i="30"/>
  <c r="G87" i="30"/>
  <c r="G88" i="30"/>
  <c r="G89" i="30"/>
  <c r="G90" i="30"/>
  <c r="G91" i="30"/>
  <c r="G92" i="30"/>
  <c r="G81" i="30"/>
  <c r="L88" i="30"/>
  <c r="H80" i="30"/>
  <c r="H87" i="30"/>
  <c r="H88" i="30"/>
  <c r="H89" i="30"/>
  <c r="H90" i="30"/>
  <c r="H91" i="30"/>
  <c r="H92" i="30"/>
  <c r="H81" i="30"/>
  <c r="K81" i="30"/>
  <c r="I80" i="30"/>
  <c r="I87" i="30"/>
  <c r="I88" i="30"/>
  <c r="I89" i="30"/>
  <c r="I90" i="30"/>
  <c r="I91" i="30"/>
  <c r="I92" i="30"/>
  <c r="I81" i="30"/>
  <c r="K90" i="30"/>
  <c r="K87" i="30"/>
  <c r="C80" i="30"/>
  <c r="C81" i="30"/>
  <c r="C79" i="30"/>
  <c r="C82" i="30"/>
  <c r="H5" i="12"/>
  <c r="H36" i="12"/>
  <c r="H6" i="12"/>
  <c r="H37" i="12"/>
  <c r="H4" i="12"/>
  <c r="H35" i="12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G9" i="12"/>
  <c r="G40" i="12"/>
  <c r="F9" i="12"/>
  <c r="F40" i="12"/>
  <c r="E9" i="12"/>
  <c r="E40" i="12"/>
  <c r="D9" i="12"/>
  <c r="D40" i="12"/>
  <c r="C9" i="12"/>
  <c r="C40" i="12"/>
  <c r="G8" i="12"/>
  <c r="G39" i="12"/>
  <c r="F8" i="12"/>
  <c r="F39" i="12"/>
  <c r="E8" i="12"/>
  <c r="E39" i="12"/>
  <c r="D8" i="12"/>
  <c r="D39" i="12"/>
  <c r="C8" i="12"/>
  <c r="C39" i="12"/>
  <c r="G7" i="12"/>
  <c r="G38" i="12"/>
  <c r="F7" i="12"/>
  <c r="F38" i="12"/>
  <c r="E7" i="12"/>
  <c r="E38" i="12"/>
  <c r="D7" i="12"/>
  <c r="D38" i="12"/>
  <c r="C7" i="12"/>
  <c r="C38" i="12"/>
  <c r="G6" i="12"/>
  <c r="G37" i="12"/>
  <c r="F6" i="12"/>
  <c r="F37" i="12"/>
  <c r="E6" i="12"/>
  <c r="E37" i="12"/>
  <c r="D6" i="12"/>
  <c r="D37" i="12"/>
  <c r="C6" i="12"/>
  <c r="C37" i="12"/>
  <c r="G5" i="12"/>
  <c r="G36" i="12"/>
  <c r="F5" i="12"/>
  <c r="F36" i="12"/>
  <c r="E5" i="12"/>
  <c r="E36" i="12"/>
  <c r="D5" i="12"/>
  <c r="D36" i="12"/>
  <c r="C5" i="12"/>
  <c r="C36" i="12"/>
  <c r="G4" i="12"/>
  <c r="G35" i="12"/>
  <c r="F4" i="12"/>
  <c r="F35" i="12"/>
  <c r="E4" i="12"/>
  <c r="E35" i="12"/>
  <c r="D4" i="12"/>
  <c r="D35" i="12"/>
  <c r="C4" i="12"/>
  <c r="C35" i="12"/>
  <c r="D186" i="35"/>
  <c r="E98" i="35"/>
  <c r="C100" i="35"/>
  <c r="C99" i="35"/>
  <c r="E208" i="35"/>
  <c r="E219" i="35"/>
  <c r="E218" i="35"/>
  <c r="D100" i="35"/>
  <c r="E215" i="35"/>
  <c r="E170" i="35"/>
  <c r="E178" i="35"/>
  <c r="E162" i="35"/>
  <c r="F222" i="35"/>
  <c r="F209" i="35"/>
  <c r="F210" i="35"/>
  <c r="F211" i="35"/>
  <c r="F212" i="35"/>
  <c r="F213" i="35"/>
  <c r="F223" i="35"/>
  <c r="F224" i="35"/>
  <c r="F225" i="35"/>
  <c r="F226" i="35"/>
  <c r="F220" i="35"/>
  <c r="F221" i="35"/>
  <c r="E82" i="37"/>
  <c r="D94" i="39"/>
  <c r="E94" i="39"/>
  <c r="H71" i="39"/>
  <c r="H69" i="39"/>
  <c r="H67" i="39"/>
  <c r="H65" i="39"/>
  <c r="H63" i="39"/>
  <c r="H58" i="39"/>
  <c r="H72" i="39"/>
  <c r="H57" i="39"/>
  <c r="H54" i="39"/>
  <c r="H52" i="39"/>
  <c r="H66" i="39"/>
  <c r="H62" i="39"/>
  <c r="H56" i="39"/>
  <c r="H70" i="39"/>
  <c r="H60" i="39"/>
  <c r="H68" i="39"/>
  <c r="I1" i="39"/>
  <c r="H50" i="39"/>
  <c r="H51" i="39"/>
  <c r="H64" i="39"/>
  <c r="H55" i="39"/>
  <c r="H59" i="39"/>
  <c r="H61" i="39"/>
  <c r="H53" i="39"/>
  <c r="AH65" i="39"/>
  <c r="D83" i="39"/>
  <c r="AH62" i="39"/>
  <c r="AH64" i="39"/>
  <c r="G73" i="39"/>
  <c r="G82" i="39"/>
  <c r="AH82" i="39"/>
  <c r="AH61" i="39"/>
  <c r="G93" i="39"/>
  <c r="AH93" i="39"/>
  <c r="F94" i="39"/>
  <c r="F83" i="39"/>
  <c r="G78" i="39"/>
  <c r="AH78" i="39"/>
  <c r="AH70" i="39"/>
  <c r="G81" i="39"/>
  <c r="AH81" i="39"/>
  <c r="AH72" i="39"/>
  <c r="AH63" i="39"/>
  <c r="G87" i="39"/>
  <c r="AH87" i="39"/>
  <c r="G77" i="39"/>
  <c r="AH60" i="39"/>
  <c r="AH59" i="39"/>
  <c r="G79" i="39"/>
  <c r="AH79" i="39"/>
  <c r="E78" i="38"/>
  <c r="E82" i="38"/>
  <c r="E93" i="38"/>
  <c r="E88" i="38"/>
  <c r="E90" i="38"/>
  <c r="E79" i="38"/>
  <c r="D94" i="38"/>
  <c r="D83" i="38"/>
  <c r="E73" i="38"/>
  <c r="E77" i="38"/>
  <c r="E87" i="38"/>
  <c r="F71" i="38"/>
  <c r="F69" i="38"/>
  <c r="F67" i="38"/>
  <c r="F65" i="38"/>
  <c r="F63" i="38"/>
  <c r="F90" i="38"/>
  <c r="F61" i="38"/>
  <c r="F88" i="38"/>
  <c r="F59" i="38"/>
  <c r="F80" i="38"/>
  <c r="F57" i="38"/>
  <c r="F55" i="38"/>
  <c r="F58" i="38"/>
  <c r="F70" i="38"/>
  <c r="F53" i="38"/>
  <c r="F51" i="38"/>
  <c r="F62" i="38"/>
  <c r="F89" i="38"/>
  <c r="F56" i="38"/>
  <c r="F64" i="38"/>
  <c r="F91" i="38"/>
  <c r="F60" i="38"/>
  <c r="G1" i="38"/>
  <c r="F72" i="38"/>
  <c r="F81" i="38"/>
  <c r="F54" i="38"/>
  <c r="F52" i="38"/>
  <c r="F50" i="38"/>
  <c r="F66" i="38"/>
  <c r="F68" i="38"/>
  <c r="E77" i="37"/>
  <c r="E87" i="37"/>
  <c r="E89" i="37"/>
  <c r="E93" i="37"/>
  <c r="E78" i="37"/>
  <c r="D94" i="37"/>
  <c r="F70" i="37"/>
  <c r="F67" i="37"/>
  <c r="F64" i="37"/>
  <c r="F91" i="37"/>
  <c r="F61" i="37"/>
  <c r="F88" i="37"/>
  <c r="F72" i="37"/>
  <c r="F81" i="37"/>
  <c r="F69" i="37"/>
  <c r="F66" i="37"/>
  <c r="F63" i="37"/>
  <c r="F90" i="37"/>
  <c r="F71" i="37"/>
  <c r="F68" i="37"/>
  <c r="F57" i="37"/>
  <c r="F53" i="37"/>
  <c r="G1" i="37"/>
  <c r="F56" i="37"/>
  <c r="F52" i="37"/>
  <c r="F55" i="37"/>
  <c r="F50" i="37"/>
  <c r="F65" i="37"/>
  <c r="F92" i="37"/>
  <c r="F60" i="37"/>
  <c r="F59" i="37"/>
  <c r="F80" i="37"/>
  <c r="F62" i="37"/>
  <c r="F89" i="37"/>
  <c r="F54" i="37"/>
  <c r="F51" i="37"/>
  <c r="F58" i="37"/>
  <c r="E80" i="37"/>
  <c r="E73" i="37"/>
  <c r="E79" i="37"/>
  <c r="D83" i="37"/>
  <c r="E93" i="36"/>
  <c r="E82" i="36"/>
  <c r="D94" i="36"/>
  <c r="E78" i="36"/>
  <c r="E92" i="36"/>
  <c r="F71" i="36"/>
  <c r="F70" i="36"/>
  <c r="F72" i="36"/>
  <c r="F81" i="36"/>
  <c r="F69" i="36"/>
  <c r="F68" i="36"/>
  <c r="F67" i="36"/>
  <c r="F66" i="36"/>
  <c r="F57" i="36"/>
  <c r="G1" i="36"/>
  <c r="F54" i="36"/>
  <c r="F65" i="36"/>
  <c r="F92" i="36"/>
  <c r="F64" i="36"/>
  <c r="F91" i="36"/>
  <c r="F52" i="36"/>
  <c r="F50" i="36"/>
  <c r="F63" i="36"/>
  <c r="F90" i="36"/>
  <c r="F62" i="36"/>
  <c r="F61" i="36"/>
  <c r="F60" i="36"/>
  <c r="F59" i="36"/>
  <c r="F80" i="36"/>
  <c r="F56" i="36"/>
  <c r="F58" i="36"/>
  <c r="F55" i="36"/>
  <c r="F53" i="36"/>
  <c r="F51" i="36"/>
  <c r="E79" i="36"/>
  <c r="E73" i="36"/>
  <c r="D83" i="36"/>
  <c r="E77" i="36"/>
  <c r="E87" i="36"/>
  <c r="E91" i="36"/>
  <c r="D83" i="34"/>
  <c r="E83" i="33"/>
  <c r="F83" i="33"/>
  <c r="AH59" i="33"/>
  <c r="E73" i="35"/>
  <c r="AH50" i="33"/>
  <c r="G73" i="33"/>
  <c r="E93" i="34"/>
  <c r="D83" i="35"/>
  <c r="E73" i="34"/>
  <c r="D83" i="33"/>
  <c r="E81" i="35"/>
  <c r="E259" i="35"/>
  <c r="D94" i="35"/>
  <c r="E90" i="35"/>
  <c r="E78" i="35"/>
  <c r="E256" i="35"/>
  <c r="F71" i="35"/>
  <c r="F69" i="35"/>
  <c r="F67" i="35"/>
  <c r="F65" i="35"/>
  <c r="F92" i="35"/>
  <c r="F63" i="35"/>
  <c r="F90" i="35"/>
  <c r="F61" i="35"/>
  <c r="F88" i="35"/>
  <c r="F59" i="35"/>
  <c r="F80" i="35"/>
  <c r="F258" i="35"/>
  <c r="F57" i="35"/>
  <c r="F55" i="35"/>
  <c r="F66" i="35"/>
  <c r="F54" i="35"/>
  <c r="F52" i="35"/>
  <c r="F50" i="35"/>
  <c r="F68" i="35"/>
  <c r="F72" i="35"/>
  <c r="F60" i="35"/>
  <c r="F58" i="35"/>
  <c r="F53" i="35"/>
  <c r="F51" i="35"/>
  <c r="F70" i="35"/>
  <c r="F62" i="35"/>
  <c r="F89" i="35"/>
  <c r="F64" i="35"/>
  <c r="F56" i="35"/>
  <c r="E82" i="35"/>
  <c r="E260" i="35"/>
  <c r="E79" i="35"/>
  <c r="E257" i="35"/>
  <c r="E77" i="35"/>
  <c r="E87" i="35"/>
  <c r="E89" i="35"/>
  <c r="E93" i="35"/>
  <c r="D94" i="34"/>
  <c r="E78" i="34"/>
  <c r="F71" i="34"/>
  <c r="F69" i="34"/>
  <c r="F67" i="34"/>
  <c r="F65" i="34"/>
  <c r="F92" i="34"/>
  <c r="F63" i="34"/>
  <c r="F90" i="34"/>
  <c r="F64" i="34"/>
  <c r="F91" i="34"/>
  <c r="F54" i="34"/>
  <c r="F52" i="34"/>
  <c r="F50" i="34"/>
  <c r="F57" i="34"/>
  <c r="F66" i="34"/>
  <c r="F59" i="34"/>
  <c r="F80" i="34"/>
  <c r="F56" i="34"/>
  <c r="G1" i="34"/>
  <c r="F61" i="34"/>
  <c r="F88" i="34"/>
  <c r="F60" i="34"/>
  <c r="F72" i="34"/>
  <c r="F81" i="34"/>
  <c r="F58" i="34"/>
  <c r="F55" i="34"/>
  <c r="F53" i="34"/>
  <c r="F51" i="34"/>
  <c r="F62" i="34"/>
  <c r="F70" i="34"/>
  <c r="F68" i="34"/>
  <c r="E82" i="34"/>
  <c r="E77" i="34"/>
  <c r="E87" i="34"/>
  <c r="E79" i="34"/>
  <c r="AH65" i="33"/>
  <c r="G93" i="33"/>
  <c r="AH93" i="33"/>
  <c r="G78" i="33"/>
  <c r="G77" i="33"/>
  <c r="G87" i="33"/>
  <c r="AH87" i="33"/>
  <c r="G89" i="33"/>
  <c r="AH89" i="33"/>
  <c r="AH62" i="33"/>
  <c r="AH91" i="33"/>
  <c r="AH78" i="33"/>
  <c r="G90" i="33"/>
  <c r="AH90" i="33"/>
  <c r="AH63" i="33"/>
  <c r="AH64" i="33"/>
  <c r="H72" i="33"/>
  <c r="H70" i="33"/>
  <c r="H68" i="33"/>
  <c r="H66" i="33"/>
  <c r="H64" i="33"/>
  <c r="H62" i="33"/>
  <c r="H56" i="33"/>
  <c r="H59" i="33"/>
  <c r="H65" i="33"/>
  <c r="H53" i="33"/>
  <c r="H51" i="33"/>
  <c r="H67" i="33"/>
  <c r="H58" i="33"/>
  <c r="H55" i="33"/>
  <c r="H71" i="33"/>
  <c r="H61" i="33"/>
  <c r="I1" i="33"/>
  <c r="H57" i="33"/>
  <c r="H60" i="33"/>
  <c r="H54" i="33"/>
  <c r="H69" i="33"/>
  <c r="H63" i="33"/>
  <c r="H50" i="33"/>
  <c r="H52" i="33"/>
  <c r="AH72" i="33"/>
  <c r="AH70" i="33"/>
  <c r="G82" i="33"/>
  <c r="AH82" i="33"/>
  <c r="G79" i="33"/>
  <c r="AH79" i="33"/>
  <c r="D94" i="33"/>
  <c r="E94" i="33"/>
  <c r="AH66" i="33"/>
  <c r="AH61" i="33"/>
  <c r="AH60" i="33"/>
  <c r="F94" i="33"/>
  <c r="E30" i="31"/>
  <c r="E32" i="31"/>
  <c r="F29" i="31"/>
  <c r="F27" i="31"/>
  <c r="F31" i="31"/>
  <c r="F26" i="31"/>
  <c r="AI56" i="30"/>
  <c r="AI66" i="30"/>
  <c r="L87" i="30"/>
  <c r="AI87" i="30"/>
  <c r="AI58" i="30"/>
  <c r="AI70" i="30"/>
  <c r="L89" i="30"/>
  <c r="AI89" i="30"/>
  <c r="AI68" i="30"/>
  <c r="AI57" i="30"/>
  <c r="C94" i="30"/>
  <c r="AI51" i="30"/>
  <c r="AI53" i="30"/>
  <c r="AI55" i="30"/>
  <c r="J73" i="30"/>
  <c r="K93" i="30"/>
  <c r="F78" i="30"/>
  <c r="D94" i="30"/>
  <c r="J94" i="30"/>
  <c r="AH89" i="30"/>
  <c r="AH91" i="30"/>
  <c r="AH90" i="30"/>
  <c r="AH88" i="30"/>
  <c r="H82" i="30"/>
  <c r="G79" i="30"/>
  <c r="F93" i="30"/>
  <c r="AH50" i="30"/>
  <c r="G82" i="30"/>
  <c r="E93" i="30"/>
  <c r="C83" i="30"/>
  <c r="H93" i="30"/>
  <c r="I78" i="30"/>
  <c r="G93" i="30"/>
  <c r="K78" i="30"/>
  <c r="AH65" i="30"/>
  <c r="E92" i="30"/>
  <c r="AH92" i="30"/>
  <c r="I79" i="30"/>
  <c r="AH57" i="30"/>
  <c r="H78" i="30"/>
  <c r="F79" i="30"/>
  <c r="D83" i="30"/>
  <c r="I82" i="30"/>
  <c r="AI88" i="30"/>
  <c r="H79" i="30"/>
  <c r="E78" i="30"/>
  <c r="J83" i="30"/>
  <c r="AH87" i="30"/>
  <c r="E82" i="30"/>
  <c r="I93" i="30"/>
  <c r="G78" i="30"/>
  <c r="K79" i="30"/>
  <c r="F82" i="30"/>
  <c r="E79" i="30"/>
  <c r="K73" i="30"/>
  <c r="K77" i="30"/>
  <c r="F73" i="30"/>
  <c r="F77" i="30"/>
  <c r="I73" i="30"/>
  <c r="I77" i="30"/>
  <c r="H73" i="30"/>
  <c r="H77" i="30"/>
  <c r="E73" i="30"/>
  <c r="E77" i="30"/>
  <c r="G73" i="30"/>
  <c r="G77" i="30"/>
  <c r="AH67" i="30"/>
  <c r="AH51" i="30"/>
  <c r="AH59" i="30"/>
  <c r="AH80" i="30"/>
  <c r="AH70" i="30"/>
  <c r="AH62" i="30"/>
  <c r="AH54" i="30"/>
  <c r="AH68" i="30"/>
  <c r="AH60" i="30"/>
  <c r="AH52" i="30"/>
  <c r="AH63" i="30"/>
  <c r="AH55" i="30"/>
  <c r="AH66" i="30"/>
  <c r="AH56" i="30"/>
  <c r="AH69" i="30"/>
  <c r="AH61" i="30"/>
  <c r="AH53" i="30"/>
  <c r="AI61" i="30"/>
  <c r="AH64" i="30"/>
  <c r="AI67" i="30"/>
  <c r="AH72" i="30"/>
  <c r="AI50" i="30"/>
  <c r="AI54" i="30"/>
  <c r="AH81" i="30"/>
  <c r="AH58" i="30"/>
  <c r="AI52" i="30"/>
  <c r="AH71" i="30"/>
  <c r="M89" i="30"/>
  <c r="M80" i="30"/>
  <c r="M88" i="30"/>
  <c r="J4" i="7"/>
  <c r="J29" i="7"/>
  <c r="F4" i="7"/>
  <c r="F29" i="7"/>
  <c r="G4" i="7"/>
  <c r="G29" i="7"/>
  <c r="H4" i="7"/>
  <c r="H29" i="7"/>
  <c r="E4" i="7"/>
  <c r="E29" i="7"/>
  <c r="D4" i="7"/>
  <c r="D29" i="7"/>
  <c r="I4" i="7"/>
  <c r="I29" i="7"/>
  <c r="J12" i="7"/>
  <c r="J37" i="7"/>
  <c r="F12" i="7"/>
  <c r="F37" i="7"/>
  <c r="G12" i="7"/>
  <c r="G37" i="7"/>
  <c r="H12" i="7"/>
  <c r="H37" i="7"/>
  <c r="I12" i="7"/>
  <c r="I37" i="7"/>
  <c r="E12" i="7"/>
  <c r="E37" i="7"/>
  <c r="D12" i="7"/>
  <c r="D37" i="7"/>
  <c r="C12" i="7"/>
  <c r="C37" i="7"/>
  <c r="J9" i="7"/>
  <c r="J34" i="7"/>
  <c r="F9" i="7"/>
  <c r="F34" i="7"/>
  <c r="I9" i="7"/>
  <c r="I34" i="7"/>
  <c r="D9" i="7"/>
  <c r="D34" i="7"/>
  <c r="C9" i="7"/>
  <c r="C34" i="7"/>
  <c r="H9" i="7"/>
  <c r="H34" i="7"/>
  <c r="E9" i="7"/>
  <c r="E34" i="7"/>
  <c r="G9" i="7"/>
  <c r="G34" i="7"/>
  <c r="J17" i="7"/>
  <c r="J42" i="7"/>
  <c r="F17" i="7"/>
  <c r="F42" i="7"/>
  <c r="I17" i="7"/>
  <c r="I42" i="7"/>
  <c r="D17" i="7"/>
  <c r="D42" i="7"/>
  <c r="C17" i="7"/>
  <c r="C42" i="7"/>
  <c r="H17" i="7"/>
  <c r="H42" i="7"/>
  <c r="G17" i="7"/>
  <c r="G42" i="7"/>
  <c r="E17" i="7"/>
  <c r="E42" i="7"/>
  <c r="J6" i="7"/>
  <c r="J31" i="7"/>
  <c r="F6" i="7"/>
  <c r="F31" i="7"/>
  <c r="G6" i="7"/>
  <c r="G31" i="7"/>
  <c r="E6" i="7"/>
  <c r="E31" i="7"/>
  <c r="D6" i="7"/>
  <c r="D31" i="7"/>
  <c r="C6" i="7"/>
  <c r="C31" i="7"/>
  <c r="I6" i="7"/>
  <c r="I31" i="7"/>
  <c r="H6" i="7"/>
  <c r="H31" i="7"/>
  <c r="J10" i="7"/>
  <c r="J35" i="7"/>
  <c r="F10" i="7"/>
  <c r="F35" i="7"/>
  <c r="G10" i="7"/>
  <c r="G35" i="7"/>
  <c r="I10" i="7"/>
  <c r="I35" i="7"/>
  <c r="C10" i="7"/>
  <c r="C35" i="7"/>
  <c r="E10" i="7"/>
  <c r="E35" i="7"/>
  <c r="H10" i="7"/>
  <c r="H35" i="7"/>
  <c r="D10" i="7"/>
  <c r="D35" i="7"/>
  <c r="J14" i="7"/>
  <c r="J39" i="7"/>
  <c r="F14" i="7"/>
  <c r="F39" i="7"/>
  <c r="G14" i="7"/>
  <c r="G39" i="7"/>
  <c r="E14" i="7"/>
  <c r="E39" i="7"/>
  <c r="I14" i="7"/>
  <c r="I39" i="7"/>
  <c r="H14" i="7"/>
  <c r="H39" i="7"/>
  <c r="D14" i="7"/>
  <c r="D39" i="7"/>
  <c r="C14" i="7"/>
  <c r="C39" i="7"/>
  <c r="J18" i="7"/>
  <c r="J43" i="7"/>
  <c r="F18" i="7"/>
  <c r="F43" i="7"/>
  <c r="G18" i="7"/>
  <c r="G43" i="7"/>
  <c r="I18" i="7"/>
  <c r="I43" i="7"/>
  <c r="C18" i="7"/>
  <c r="C43" i="7"/>
  <c r="H18" i="7"/>
  <c r="H43" i="7"/>
  <c r="E18" i="7"/>
  <c r="E43" i="7"/>
  <c r="D18" i="7"/>
  <c r="D43" i="7"/>
  <c r="J22" i="7"/>
  <c r="J47" i="7"/>
  <c r="F22" i="7"/>
  <c r="F47" i="7"/>
  <c r="G22" i="7"/>
  <c r="G47" i="7"/>
  <c r="E22" i="7"/>
  <c r="E47" i="7"/>
  <c r="C22" i="7"/>
  <c r="C47" i="7"/>
  <c r="H22" i="7"/>
  <c r="H47" i="7"/>
  <c r="D22" i="7"/>
  <c r="D47" i="7"/>
  <c r="I22" i="7"/>
  <c r="I47" i="7"/>
  <c r="J8" i="7"/>
  <c r="J33" i="7"/>
  <c r="F8" i="7"/>
  <c r="F33" i="7"/>
  <c r="G8" i="7"/>
  <c r="G33" i="7"/>
  <c r="D8" i="7"/>
  <c r="D33" i="7"/>
  <c r="C8" i="7"/>
  <c r="C33" i="7"/>
  <c r="I8" i="7"/>
  <c r="I33" i="7"/>
  <c r="H8" i="7"/>
  <c r="H33" i="7"/>
  <c r="E8" i="7"/>
  <c r="E33" i="7"/>
  <c r="J16" i="7"/>
  <c r="J41" i="7"/>
  <c r="F16" i="7"/>
  <c r="F41" i="7"/>
  <c r="G16" i="7"/>
  <c r="G41" i="7"/>
  <c r="D16" i="7"/>
  <c r="D41" i="7"/>
  <c r="I16" i="7"/>
  <c r="I41" i="7"/>
  <c r="H16" i="7"/>
  <c r="H41" i="7"/>
  <c r="E16" i="7"/>
  <c r="E41" i="7"/>
  <c r="C16" i="7"/>
  <c r="C41" i="7"/>
  <c r="J5" i="7"/>
  <c r="J30" i="7"/>
  <c r="F5" i="7"/>
  <c r="F30" i="7"/>
  <c r="I5" i="7"/>
  <c r="I30" i="7"/>
  <c r="D5" i="7"/>
  <c r="D30" i="7"/>
  <c r="G5" i="7"/>
  <c r="G30" i="7"/>
  <c r="H5" i="7"/>
  <c r="H30" i="7"/>
  <c r="E5" i="7"/>
  <c r="E30" i="7"/>
  <c r="C5" i="7"/>
  <c r="C30" i="7"/>
  <c r="J13" i="7"/>
  <c r="J38" i="7"/>
  <c r="F13" i="7"/>
  <c r="F38" i="7"/>
  <c r="I13" i="7"/>
  <c r="I38" i="7"/>
  <c r="D13" i="7"/>
  <c r="D38" i="7"/>
  <c r="G13" i="7"/>
  <c r="G38" i="7"/>
  <c r="E13" i="7"/>
  <c r="E38" i="7"/>
  <c r="C13" i="7"/>
  <c r="C38" i="7"/>
  <c r="H13" i="7"/>
  <c r="H38" i="7"/>
  <c r="J7" i="7"/>
  <c r="J32" i="7"/>
  <c r="F7" i="7"/>
  <c r="F32" i="7"/>
  <c r="I7" i="7"/>
  <c r="I32" i="7"/>
  <c r="D7" i="7"/>
  <c r="D32" i="7"/>
  <c r="E7" i="7"/>
  <c r="E32" i="7"/>
  <c r="H7" i="7"/>
  <c r="H32" i="7"/>
  <c r="G7" i="7"/>
  <c r="G32" i="7"/>
  <c r="C7" i="7"/>
  <c r="C32" i="7"/>
  <c r="J11" i="7"/>
  <c r="J36" i="7"/>
  <c r="F11" i="7"/>
  <c r="F36" i="7"/>
  <c r="I11" i="7"/>
  <c r="I36" i="7"/>
  <c r="D11" i="7"/>
  <c r="D36" i="7"/>
  <c r="H11" i="7"/>
  <c r="H36" i="7"/>
  <c r="G11" i="7"/>
  <c r="G36" i="7"/>
  <c r="C11" i="7"/>
  <c r="C36" i="7"/>
  <c r="E11" i="7"/>
  <c r="E36" i="7"/>
  <c r="J15" i="7"/>
  <c r="J40" i="7"/>
  <c r="F15" i="7"/>
  <c r="F40" i="7"/>
  <c r="I15" i="7"/>
  <c r="I40" i="7"/>
  <c r="D15" i="7"/>
  <c r="D40" i="7"/>
  <c r="E15" i="7"/>
  <c r="E40" i="7"/>
  <c r="C15" i="7"/>
  <c r="C40" i="7"/>
  <c r="H15" i="7"/>
  <c r="H40" i="7"/>
  <c r="G15" i="7"/>
  <c r="G40" i="7"/>
  <c r="J19" i="7"/>
  <c r="J44" i="7"/>
  <c r="F19" i="7"/>
  <c r="F44" i="7"/>
  <c r="I19" i="7"/>
  <c r="I44" i="7"/>
  <c r="D19" i="7"/>
  <c r="D44" i="7"/>
  <c r="H19" i="7"/>
  <c r="H44" i="7"/>
  <c r="G19" i="7"/>
  <c r="G44" i="7"/>
  <c r="E19" i="7"/>
  <c r="E44" i="7"/>
  <c r="C19" i="7"/>
  <c r="C44" i="7"/>
  <c r="J23" i="7"/>
  <c r="J48" i="7"/>
  <c r="F23" i="7"/>
  <c r="F48" i="7"/>
  <c r="I23" i="7"/>
  <c r="I48" i="7"/>
  <c r="D23" i="7"/>
  <c r="D48" i="7"/>
  <c r="C23" i="7"/>
  <c r="C48" i="7"/>
  <c r="H23" i="7"/>
  <c r="H48" i="7"/>
  <c r="E23" i="7"/>
  <c r="E48" i="7"/>
  <c r="G23" i="7"/>
  <c r="G48" i="7"/>
  <c r="J20" i="7"/>
  <c r="J45" i="7"/>
  <c r="F20" i="7"/>
  <c r="F45" i="7"/>
  <c r="G20" i="7"/>
  <c r="G45" i="7"/>
  <c r="H20" i="7"/>
  <c r="H45" i="7"/>
  <c r="E20" i="7"/>
  <c r="E45" i="7"/>
  <c r="D20" i="7"/>
  <c r="D45" i="7"/>
  <c r="C20" i="7"/>
  <c r="C45" i="7"/>
  <c r="I20" i="7"/>
  <c r="I45" i="7"/>
  <c r="J21" i="7"/>
  <c r="J46" i="7"/>
  <c r="F21" i="7"/>
  <c r="F46" i="7"/>
  <c r="I21" i="7"/>
  <c r="I46" i="7"/>
  <c r="D21" i="7"/>
  <c r="D46" i="7"/>
  <c r="C21" i="7"/>
  <c r="C46" i="7"/>
  <c r="H21" i="7"/>
  <c r="H46" i="7"/>
  <c r="G21" i="7"/>
  <c r="G46" i="7"/>
  <c r="E21" i="7"/>
  <c r="E46" i="7"/>
  <c r="H7" i="12"/>
  <c r="H38" i="12"/>
  <c r="C4" i="7"/>
  <c r="C29" i="7"/>
  <c r="D101" i="35"/>
  <c r="D99" i="35"/>
  <c r="F98" i="35"/>
  <c r="E100" i="35"/>
  <c r="F219" i="35"/>
  <c r="F218" i="35"/>
  <c r="F208" i="35"/>
  <c r="E186" i="35"/>
  <c r="F215" i="35"/>
  <c r="E207" i="35"/>
  <c r="F178" i="35"/>
  <c r="F170" i="35"/>
  <c r="F162" i="35"/>
  <c r="C249" i="35"/>
  <c r="C250" i="35"/>
  <c r="C248" i="35"/>
  <c r="C247" i="35"/>
  <c r="C271" i="35"/>
  <c r="G223" i="35"/>
  <c r="AH223" i="35"/>
  <c r="G224" i="35"/>
  <c r="AH224" i="35"/>
  <c r="G225" i="35"/>
  <c r="AH225" i="35"/>
  <c r="G226" i="35"/>
  <c r="AH226" i="35"/>
  <c r="AH143" i="35"/>
  <c r="G220" i="35"/>
  <c r="AH220" i="35"/>
  <c r="G221" i="35"/>
  <c r="AH221" i="35"/>
  <c r="G222" i="35"/>
  <c r="AH222" i="35"/>
  <c r="F82" i="37"/>
  <c r="F81" i="35"/>
  <c r="F259" i="35"/>
  <c r="AH73" i="39"/>
  <c r="H81" i="39"/>
  <c r="H80" i="39"/>
  <c r="H90" i="39"/>
  <c r="H92" i="39"/>
  <c r="H87" i="39"/>
  <c r="H77" i="39"/>
  <c r="H78" i="39"/>
  <c r="H89" i="39"/>
  <c r="H88" i="39"/>
  <c r="H93" i="39"/>
  <c r="H82" i="39"/>
  <c r="G83" i="39"/>
  <c r="G94" i="39"/>
  <c r="H91" i="39"/>
  <c r="H73" i="39"/>
  <c r="I71" i="39"/>
  <c r="I69" i="39"/>
  <c r="I67" i="39"/>
  <c r="I65" i="39"/>
  <c r="I92" i="39"/>
  <c r="I63" i="39"/>
  <c r="I90" i="39"/>
  <c r="I61" i="39"/>
  <c r="I88" i="39"/>
  <c r="I58" i="39"/>
  <c r="I72" i="39"/>
  <c r="I81" i="39"/>
  <c r="I54" i="39"/>
  <c r="I52" i="39"/>
  <c r="I50" i="39"/>
  <c r="I68" i="39"/>
  <c r="I66" i="39"/>
  <c r="I62" i="39"/>
  <c r="I89" i="39"/>
  <c r="I70" i="39"/>
  <c r="I64" i="39"/>
  <c r="I91" i="39"/>
  <c r="I56" i="39"/>
  <c r="I51" i="39"/>
  <c r="I53" i="39"/>
  <c r="J1" i="39"/>
  <c r="I55" i="39"/>
  <c r="I59" i="39"/>
  <c r="I80" i="39"/>
  <c r="I57" i="39"/>
  <c r="I60" i="39"/>
  <c r="AH77" i="39"/>
  <c r="H79" i="39"/>
  <c r="F93" i="38"/>
  <c r="F92" i="38"/>
  <c r="F73" i="38"/>
  <c r="F82" i="38"/>
  <c r="F79" i="38"/>
  <c r="E94" i="38"/>
  <c r="F78" i="38"/>
  <c r="F87" i="38"/>
  <c r="F77" i="38"/>
  <c r="G71" i="38"/>
  <c r="AH71" i="38"/>
  <c r="G69" i="38"/>
  <c r="AH69" i="38"/>
  <c r="G67" i="38"/>
  <c r="AH67" i="38"/>
  <c r="G65" i="38"/>
  <c r="G92" i="38"/>
  <c r="G63" i="38"/>
  <c r="G90" i="38"/>
  <c r="AH90" i="38"/>
  <c r="G70" i="38"/>
  <c r="G59" i="38"/>
  <c r="G80" i="38"/>
  <c r="AH80" i="38"/>
  <c r="G51" i="38"/>
  <c r="AH51" i="38"/>
  <c r="G53" i="38"/>
  <c r="G55" i="38"/>
  <c r="AH55" i="38"/>
  <c r="G62" i="38"/>
  <c r="G89" i="38"/>
  <c r="AH89" i="38"/>
  <c r="G56" i="38"/>
  <c r="AH56" i="38"/>
  <c r="G64" i="38"/>
  <c r="G91" i="38"/>
  <c r="AH91" i="38"/>
  <c r="G60" i="38"/>
  <c r="H1" i="38"/>
  <c r="G58" i="38"/>
  <c r="AH58" i="38"/>
  <c r="G72" i="38"/>
  <c r="G81" i="38"/>
  <c r="AH81" i="38"/>
  <c r="G57" i="38"/>
  <c r="AH57" i="38"/>
  <c r="G66" i="38"/>
  <c r="G54" i="38"/>
  <c r="AH54" i="38"/>
  <c r="G52" i="38"/>
  <c r="AH52" i="38"/>
  <c r="G50" i="38"/>
  <c r="AH50" i="38"/>
  <c r="G61" i="38"/>
  <c r="G88" i="38"/>
  <c r="AH88" i="38"/>
  <c r="G68" i="38"/>
  <c r="AH68" i="38"/>
  <c r="E83" i="38"/>
  <c r="F79" i="37"/>
  <c r="G70" i="37"/>
  <c r="G67" i="37"/>
  <c r="AH67" i="37"/>
  <c r="G64" i="37"/>
  <c r="G91" i="37"/>
  <c r="AH91" i="37"/>
  <c r="G61" i="37"/>
  <c r="G88" i="37"/>
  <c r="AH88" i="37"/>
  <c r="G58" i="37"/>
  <c r="AH58" i="37"/>
  <c r="G55" i="37"/>
  <c r="AH55" i="37"/>
  <c r="G53" i="37"/>
  <c r="G72" i="37"/>
  <c r="G81" i="37"/>
  <c r="AH81" i="37"/>
  <c r="G69" i="37"/>
  <c r="AH69" i="37"/>
  <c r="G66" i="37"/>
  <c r="G63" i="37"/>
  <c r="G90" i="37"/>
  <c r="AH90" i="37"/>
  <c r="G71" i="37"/>
  <c r="AH71" i="37"/>
  <c r="G68" i="37"/>
  <c r="AH68" i="37"/>
  <c r="H1" i="37"/>
  <c r="G56" i="37"/>
  <c r="AH56" i="37"/>
  <c r="G54" i="37"/>
  <c r="AH54" i="37"/>
  <c r="G62" i="37"/>
  <c r="G89" i="37"/>
  <c r="AH89" i="37"/>
  <c r="G65" i="37"/>
  <c r="G92" i="37"/>
  <c r="AH92" i="37"/>
  <c r="G50" i="37"/>
  <c r="AH50" i="37"/>
  <c r="G52" i="37"/>
  <c r="AH52" i="37"/>
  <c r="G60" i="37"/>
  <c r="AH60" i="37"/>
  <c r="G59" i="37"/>
  <c r="G80" i="37"/>
  <c r="AH80" i="37"/>
  <c r="G57" i="37"/>
  <c r="AH57" i="37"/>
  <c r="G51" i="37"/>
  <c r="E83" i="37"/>
  <c r="F93" i="37"/>
  <c r="E94" i="37"/>
  <c r="F78" i="37"/>
  <c r="F87" i="37"/>
  <c r="F77" i="37"/>
  <c r="F73" i="37"/>
  <c r="F78" i="36"/>
  <c r="E83" i="35"/>
  <c r="F79" i="36"/>
  <c r="F82" i="34"/>
  <c r="F93" i="36"/>
  <c r="G71" i="36"/>
  <c r="AH71" i="36"/>
  <c r="G70" i="36"/>
  <c r="G72" i="36"/>
  <c r="G69" i="36"/>
  <c r="AH69" i="36"/>
  <c r="G68" i="36"/>
  <c r="AH68" i="36"/>
  <c r="G67" i="36"/>
  <c r="AH67" i="36"/>
  <c r="G66" i="36"/>
  <c r="G57" i="36"/>
  <c r="AH57" i="36"/>
  <c r="H1" i="36"/>
  <c r="G65" i="36"/>
  <c r="G92" i="36"/>
  <c r="AH92" i="36"/>
  <c r="G64" i="36"/>
  <c r="G91" i="36"/>
  <c r="AH91" i="36"/>
  <c r="G63" i="36"/>
  <c r="G62" i="36"/>
  <c r="G89" i="36"/>
  <c r="G61" i="36"/>
  <c r="G88" i="36"/>
  <c r="G60" i="36"/>
  <c r="G54" i="36"/>
  <c r="AH54" i="36"/>
  <c r="G52" i="36"/>
  <c r="AH52" i="36"/>
  <c r="G50" i="36"/>
  <c r="G59" i="36"/>
  <c r="G56" i="36"/>
  <c r="AH56" i="36"/>
  <c r="G51" i="36"/>
  <c r="G58" i="36"/>
  <c r="AH58" i="36"/>
  <c r="G53" i="36"/>
  <c r="AH53" i="36"/>
  <c r="G55" i="36"/>
  <c r="AH55" i="36"/>
  <c r="F82" i="36"/>
  <c r="E94" i="36"/>
  <c r="F87" i="36"/>
  <c r="F77" i="36"/>
  <c r="F88" i="36"/>
  <c r="F89" i="36"/>
  <c r="E83" i="36"/>
  <c r="F73" i="36"/>
  <c r="G83" i="33"/>
  <c r="E83" i="34"/>
  <c r="F82" i="35"/>
  <c r="F260" i="35"/>
  <c r="H73" i="33"/>
  <c r="F73" i="35"/>
  <c r="F93" i="35"/>
  <c r="F73" i="34"/>
  <c r="F78" i="35"/>
  <c r="F256" i="35"/>
  <c r="AH73" i="33"/>
  <c r="F79" i="34"/>
  <c r="G71" i="35"/>
  <c r="G69" i="35"/>
  <c r="AH69" i="35"/>
  <c r="G67" i="35"/>
  <c r="AH67" i="35"/>
  <c r="G65" i="35"/>
  <c r="G92" i="35"/>
  <c r="G63" i="35"/>
  <c r="G61" i="35"/>
  <c r="G88" i="35"/>
  <c r="AH88" i="35"/>
  <c r="G59" i="35"/>
  <c r="G80" i="35"/>
  <c r="G258" i="35"/>
  <c r="G57" i="35"/>
  <c r="AH57" i="35"/>
  <c r="G66" i="35"/>
  <c r="AH66" i="35"/>
  <c r="G54" i="35"/>
  <c r="AH54" i="35"/>
  <c r="G52" i="35"/>
  <c r="AH52" i="35"/>
  <c r="G50" i="35"/>
  <c r="G68" i="35"/>
  <c r="AH68" i="35"/>
  <c r="G72" i="35"/>
  <c r="G60" i="35"/>
  <c r="G58" i="35"/>
  <c r="AH58" i="35"/>
  <c r="G53" i="35"/>
  <c r="G51" i="35"/>
  <c r="G70" i="35"/>
  <c r="G62" i="35"/>
  <c r="G89" i="35"/>
  <c r="AH89" i="35"/>
  <c r="G55" i="35"/>
  <c r="AH55" i="35"/>
  <c r="G64" i="35"/>
  <c r="G91" i="35"/>
  <c r="G56" i="35"/>
  <c r="AH56" i="35"/>
  <c r="F91" i="35"/>
  <c r="F87" i="35"/>
  <c r="F77" i="35"/>
  <c r="E94" i="35"/>
  <c r="F79" i="35"/>
  <c r="F257" i="35"/>
  <c r="E94" i="34"/>
  <c r="F87" i="34"/>
  <c r="F77" i="34"/>
  <c r="G71" i="34"/>
  <c r="AH71" i="34"/>
  <c r="G64" i="34"/>
  <c r="G54" i="34"/>
  <c r="AH54" i="34"/>
  <c r="G52" i="34"/>
  <c r="AH52" i="34"/>
  <c r="G50" i="34"/>
  <c r="AH50" i="34"/>
  <c r="G69" i="34"/>
  <c r="AH69" i="34"/>
  <c r="G59" i="34"/>
  <c r="G80" i="34"/>
  <c r="AH80" i="34"/>
  <c r="G56" i="34"/>
  <c r="AH56" i="34"/>
  <c r="G67" i="34"/>
  <c r="AH67" i="34"/>
  <c r="G66" i="34"/>
  <c r="G65" i="34"/>
  <c r="G92" i="34"/>
  <c r="AH92" i="34"/>
  <c r="G61" i="34"/>
  <c r="G88" i="34"/>
  <c r="AH88" i="34"/>
  <c r="H1" i="34"/>
  <c r="G72" i="34"/>
  <c r="G81" i="34"/>
  <c r="AH81" i="34"/>
  <c r="G58" i="34"/>
  <c r="AH58" i="34"/>
  <c r="G55" i="34"/>
  <c r="AH55" i="34"/>
  <c r="G53" i="34"/>
  <c r="AH53" i="34"/>
  <c r="G51" i="34"/>
  <c r="G62" i="34"/>
  <c r="G89" i="34"/>
  <c r="G60" i="34"/>
  <c r="AH60" i="34"/>
  <c r="G70" i="34"/>
  <c r="G63" i="34"/>
  <c r="G90" i="34"/>
  <c r="AH90" i="34"/>
  <c r="G68" i="34"/>
  <c r="AH68" i="34"/>
  <c r="G57" i="34"/>
  <c r="AH57" i="34"/>
  <c r="F93" i="34"/>
  <c r="F78" i="34"/>
  <c r="F89" i="34"/>
  <c r="H88" i="33"/>
  <c r="G94" i="33"/>
  <c r="AH77" i="33"/>
  <c r="AH83" i="33"/>
  <c r="H82" i="33"/>
  <c r="H81" i="33"/>
  <c r="H79" i="33"/>
  <c r="H92" i="33"/>
  <c r="H80" i="33"/>
  <c r="H90" i="33"/>
  <c r="H89" i="33"/>
  <c r="H91" i="33"/>
  <c r="H93" i="33"/>
  <c r="H77" i="33"/>
  <c r="H87" i="33"/>
  <c r="I72" i="33"/>
  <c r="I81" i="33"/>
  <c r="I70" i="33"/>
  <c r="I68" i="33"/>
  <c r="I66" i="33"/>
  <c r="I64" i="33"/>
  <c r="I91" i="33"/>
  <c r="I62" i="33"/>
  <c r="I89" i="33"/>
  <c r="I59" i="33"/>
  <c r="I80" i="33"/>
  <c r="I56" i="33"/>
  <c r="I65" i="33"/>
  <c r="I92" i="33"/>
  <c r="I53" i="33"/>
  <c r="I51" i="33"/>
  <c r="I67" i="33"/>
  <c r="I58" i="33"/>
  <c r="I55" i="33"/>
  <c r="I71" i="33"/>
  <c r="I57" i="33"/>
  <c r="I61" i="33"/>
  <c r="I88" i="33"/>
  <c r="J1" i="33"/>
  <c r="I60" i="33"/>
  <c r="I69" i="33"/>
  <c r="I54" i="33"/>
  <c r="I52" i="33"/>
  <c r="I50" i="33"/>
  <c r="I63" i="33"/>
  <c r="I90" i="33"/>
  <c r="H78" i="33"/>
  <c r="F30" i="31"/>
  <c r="F32" i="31"/>
  <c r="G29" i="31"/>
  <c r="AH29" i="31"/>
  <c r="G27" i="31"/>
  <c r="G26" i="31"/>
  <c r="G31" i="31"/>
  <c r="AH31" i="31"/>
  <c r="AI60" i="30"/>
  <c r="AO60" i="30"/>
  <c r="L78" i="30"/>
  <c r="AI78" i="30"/>
  <c r="L93" i="30"/>
  <c r="AI93" i="30"/>
  <c r="AI71" i="30"/>
  <c r="AO71" i="30"/>
  <c r="AI62" i="30"/>
  <c r="AO62" i="30"/>
  <c r="M78" i="30"/>
  <c r="M90" i="30"/>
  <c r="M81" i="30"/>
  <c r="M92" i="30"/>
  <c r="AI69" i="30"/>
  <c r="AO69" i="30"/>
  <c r="K94" i="30"/>
  <c r="M87" i="30"/>
  <c r="M91" i="30"/>
  <c r="AO89" i="30"/>
  <c r="AO56" i="30"/>
  <c r="G94" i="30"/>
  <c r="AO88" i="30"/>
  <c r="E94" i="30"/>
  <c r="AO87" i="30"/>
  <c r="AH78" i="30"/>
  <c r="H83" i="30"/>
  <c r="L82" i="30"/>
  <c r="AI82" i="30"/>
  <c r="AH73" i="30"/>
  <c r="L81" i="30"/>
  <c r="AI81" i="30"/>
  <c r="AO81" i="30"/>
  <c r="L80" i="30"/>
  <c r="AI80" i="30"/>
  <c r="AO80" i="30"/>
  <c r="AI63" i="30"/>
  <c r="AO63" i="30"/>
  <c r="L90" i="30"/>
  <c r="AI90" i="30"/>
  <c r="AO90" i="30"/>
  <c r="I83" i="30"/>
  <c r="I94" i="30"/>
  <c r="AO50" i="30"/>
  <c r="AI65" i="30"/>
  <c r="AO65" i="30"/>
  <c r="L92" i="30"/>
  <c r="AI92" i="30"/>
  <c r="AO92" i="30"/>
  <c r="G83" i="30"/>
  <c r="F83" i="30"/>
  <c r="AI64" i="30"/>
  <c r="AO64" i="30"/>
  <c r="L91" i="30"/>
  <c r="AI91" i="30"/>
  <c r="AO91" i="30"/>
  <c r="AO57" i="30"/>
  <c r="AO51" i="30"/>
  <c r="H94" i="30"/>
  <c r="AH93" i="30"/>
  <c r="AO68" i="30"/>
  <c r="AO55" i="30"/>
  <c r="E83" i="30"/>
  <c r="K83" i="30"/>
  <c r="F94" i="30"/>
  <c r="L79" i="30"/>
  <c r="AI79" i="30"/>
  <c r="L73" i="30"/>
  <c r="L77" i="30"/>
  <c r="AO67" i="30"/>
  <c r="AO54" i="30"/>
  <c r="AO70" i="30"/>
  <c r="AO52" i="30"/>
  <c r="AH82" i="30"/>
  <c r="AO58" i="30"/>
  <c r="AO66" i="30"/>
  <c r="AO53" i="30"/>
  <c r="AO61" i="30"/>
  <c r="AI59" i="30"/>
  <c r="AO59" i="30"/>
  <c r="AH77" i="30"/>
  <c r="AI72" i="30"/>
  <c r="AO72" i="30"/>
  <c r="AH79" i="30"/>
  <c r="N80" i="30"/>
  <c r="H8" i="12"/>
  <c r="H39" i="12"/>
  <c r="AH235" i="35"/>
  <c r="AH231" i="35"/>
  <c r="AH232" i="35"/>
  <c r="H83" i="39"/>
  <c r="AH236" i="35"/>
  <c r="C272" i="35"/>
  <c r="AH234" i="35"/>
  <c r="I82" i="39"/>
  <c r="G98" i="35"/>
  <c r="E99" i="35"/>
  <c r="E101" i="35"/>
  <c r="F207" i="35"/>
  <c r="AH233" i="35"/>
  <c r="G208" i="35"/>
  <c r="F100" i="35"/>
  <c r="G219" i="35"/>
  <c r="AH219" i="35"/>
  <c r="F186" i="35"/>
  <c r="C244" i="35"/>
  <c r="C268" i="35"/>
  <c r="C242" i="35"/>
  <c r="C266" i="35"/>
  <c r="C243" i="35"/>
  <c r="C267" i="35"/>
  <c r="C245" i="35"/>
  <c r="C269" i="35"/>
  <c r="C246" i="35"/>
  <c r="C270" i="35"/>
  <c r="G215" i="35"/>
  <c r="AH215" i="35"/>
  <c r="G213" i="35"/>
  <c r="AH213" i="35"/>
  <c r="G212" i="35"/>
  <c r="AH212" i="35"/>
  <c r="G211" i="35"/>
  <c r="AH211" i="35"/>
  <c r="G210" i="35"/>
  <c r="AH210" i="35"/>
  <c r="G209" i="35"/>
  <c r="AH209" i="35"/>
  <c r="C241" i="35"/>
  <c r="AH142" i="35"/>
  <c r="AH141" i="35"/>
  <c r="AH140" i="35"/>
  <c r="AH139" i="35"/>
  <c r="AH137" i="35"/>
  <c r="AH136" i="35"/>
  <c r="AH135" i="35"/>
  <c r="AH138" i="35"/>
  <c r="G170" i="35"/>
  <c r="AH170" i="35"/>
  <c r="AH134" i="35"/>
  <c r="G178" i="35"/>
  <c r="G162" i="35"/>
  <c r="AH130" i="35"/>
  <c r="D250" i="35"/>
  <c r="AH129" i="35"/>
  <c r="D249" i="35"/>
  <c r="AH128" i="35"/>
  <c r="D248" i="35"/>
  <c r="AH127" i="35"/>
  <c r="D247" i="35"/>
  <c r="D271" i="35"/>
  <c r="AH126" i="35"/>
  <c r="AH125" i="35"/>
  <c r="AH124" i="35"/>
  <c r="AH123" i="35"/>
  <c r="AH122" i="35"/>
  <c r="AH121" i="35"/>
  <c r="H223" i="35"/>
  <c r="H224" i="35"/>
  <c r="H225" i="35"/>
  <c r="H209" i="35"/>
  <c r="H210" i="35"/>
  <c r="H211" i="35"/>
  <c r="H212" i="35"/>
  <c r="H213" i="35"/>
  <c r="H226" i="35"/>
  <c r="H220" i="35"/>
  <c r="H221" i="35"/>
  <c r="H222" i="35"/>
  <c r="AH92" i="38"/>
  <c r="AH199" i="35"/>
  <c r="AH200" i="35"/>
  <c r="AH116" i="35"/>
  <c r="AH80" i="35"/>
  <c r="AH258" i="35"/>
  <c r="AH115" i="35"/>
  <c r="AH109" i="35"/>
  <c r="AH112" i="35"/>
  <c r="AH201" i="35"/>
  <c r="AH113" i="35"/>
  <c r="AH202" i="35"/>
  <c r="AH114" i="35"/>
  <c r="AH203" i="35"/>
  <c r="AH71" i="35"/>
  <c r="AH92" i="35"/>
  <c r="AH108" i="35"/>
  <c r="AH117" i="35"/>
  <c r="AH111" i="35"/>
  <c r="AH110" i="35"/>
  <c r="I78" i="39"/>
  <c r="G82" i="37"/>
  <c r="AH82" i="37"/>
  <c r="AH61" i="37"/>
  <c r="AH64" i="37"/>
  <c r="F83" i="37"/>
  <c r="I93" i="39"/>
  <c r="I73" i="39"/>
  <c r="AH94" i="39"/>
  <c r="AH83" i="39"/>
  <c r="I87" i="39"/>
  <c r="I77" i="39"/>
  <c r="H94" i="39"/>
  <c r="J72" i="39"/>
  <c r="J81" i="39"/>
  <c r="J69" i="39"/>
  <c r="J65" i="39"/>
  <c r="J92" i="39"/>
  <c r="J57" i="39"/>
  <c r="K1" i="39"/>
  <c r="J68" i="39"/>
  <c r="J61" i="39"/>
  <c r="J88" i="39"/>
  <c r="J71" i="39"/>
  <c r="J70" i="39"/>
  <c r="J63" i="39"/>
  <c r="J90" i="39"/>
  <c r="J60" i="39"/>
  <c r="J59" i="39"/>
  <c r="J80" i="39"/>
  <c r="J51" i="39"/>
  <c r="J64" i="39"/>
  <c r="J91" i="39"/>
  <c r="J66" i="39"/>
  <c r="J55" i="39"/>
  <c r="J52" i="39"/>
  <c r="J50" i="39"/>
  <c r="J54" i="39"/>
  <c r="J67" i="39"/>
  <c r="J58" i="39"/>
  <c r="J56" i="39"/>
  <c r="J53" i="39"/>
  <c r="J62" i="39"/>
  <c r="J89" i="39"/>
  <c r="I79" i="39"/>
  <c r="G78" i="38"/>
  <c r="AH78" i="38"/>
  <c r="G87" i="38"/>
  <c r="AH87" i="38"/>
  <c r="G77" i="38"/>
  <c r="AH77" i="38"/>
  <c r="F94" i="38"/>
  <c r="AH65" i="38"/>
  <c r="H71" i="38"/>
  <c r="H69" i="38"/>
  <c r="H67" i="38"/>
  <c r="H65" i="38"/>
  <c r="H63" i="38"/>
  <c r="H61" i="38"/>
  <c r="H59" i="38"/>
  <c r="H57" i="38"/>
  <c r="H55" i="38"/>
  <c r="H70" i="38"/>
  <c r="H53" i="38"/>
  <c r="H51" i="38"/>
  <c r="H62" i="38"/>
  <c r="H56" i="38"/>
  <c r="H60" i="38"/>
  <c r="I1" i="38"/>
  <c r="H64" i="38"/>
  <c r="H72" i="38"/>
  <c r="H66" i="38"/>
  <c r="H54" i="38"/>
  <c r="H52" i="38"/>
  <c r="H50" i="38"/>
  <c r="H68" i="38"/>
  <c r="H58" i="38"/>
  <c r="AH70" i="38"/>
  <c r="AH62" i="38"/>
  <c r="AH72" i="38"/>
  <c r="G79" i="38"/>
  <c r="AH79" i="38"/>
  <c r="AH53" i="38"/>
  <c r="AH61" i="38"/>
  <c r="G82" i="38"/>
  <c r="AH82" i="38"/>
  <c r="AH63" i="38"/>
  <c r="G93" i="38"/>
  <c r="AH93" i="38"/>
  <c r="AH66" i="38"/>
  <c r="AH60" i="38"/>
  <c r="F83" i="38"/>
  <c r="G73" i="38"/>
  <c r="AH59" i="38"/>
  <c r="AH64" i="38"/>
  <c r="F94" i="37"/>
  <c r="AH63" i="37"/>
  <c r="AH51" i="37"/>
  <c r="H72" i="37"/>
  <c r="H68" i="37"/>
  <c r="H63" i="37"/>
  <c r="H53" i="37"/>
  <c r="I1" i="37"/>
  <c r="H56" i="37"/>
  <c r="H64" i="37"/>
  <c r="H50" i="37"/>
  <c r="H60" i="37"/>
  <c r="H67" i="37"/>
  <c r="H55" i="37"/>
  <c r="H52" i="37"/>
  <c r="H71" i="37"/>
  <c r="H70" i="37"/>
  <c r="H65" i="37"/>
  <c r="H61" i="37"/>
  <c r="H59" i="37"/>
  <c r="H69" i="37"/>
  <c r="H54" i="37"/>
  <c r="H62" i="37"/>
  <c r="H66" i="37"/>
  <c r="H57" i="37"/>
  <c r="H51" i="37"/>
  <c r="H58" i="37"/>
  <c r="AH59" i="37"/>
  <c r="AH62" i="37"/>
  <c r="AH72" i="37"/>
  <c r="G93" i="37"/>
  <c r="AH93" i="37"/>
  <c r="G79" i="37"/>
  <c r="AH79" i="37"/>
  <c r="AH53" i="37"/>
  <c r="G87" i="37"/>
  <c r="AH87" i="37"/>
  <c r="G77" i="37"/>
  <c r="AH65" i="37"/>
  <c r="G73" i="37"/>
  <c r="AH66" i="37"/>
  <c r="G78" i="37"/>
  <c r="AH78" i="37"/>
  <c r="AH70" i="37"/>
  <c r="G82" i="36"/>
  <c r="AH82" i="36"/>
  <c r="G78" i="35"/>
  <c r="G256" i="35"/>
  <c r="AH65" i="36"/>
  <c r="AH64" i="36"/>
  <c r="AH61" i="36"/>
  <c r="AH88" i="36"/>
  <c r="AH62" i="36"/>
  <c r="G93" i="36"/>
  <c r="AH93" i="36"/>
  <c r="G81" i="36"/>
  <c r="AH81" i="36"/>
  <c r="AH72" i="36"/>
  <c r="G78" i="36"/>
  <c r="AH78" i="36"/>
  <c r="AH70" i="36"/>
  <c r="G87" i="36"/>
  <c r="AH87" i="36"/>
  <c r="G77" i="36"/>
  <c r="AH77" i="36"/>
  <c r="AH89" i="36"/>
  <c r="G90" i="36"/>
  <c r="AH90" i="36"/>
  <c r="AH63" i="36"/>
  <c r="G73" i="36"/>
  <c r="AH50" i="36"/>
  <c r="F94" i="36"/>
  <c r="AH60" i="36"/>
  <c r="G80" i="36"/>
  <c r="AH80" i="36"/>
  <c r="AH59" i="36"/>
  <c r="F83" i="36"/>
  <c r="AH51" i="36"/>
  <c r="G79" i="36"/>
  <c r="AH79" i="36"/>
  <c r="AH66" i="36"/>
  <c r="H72" i="36"/>
  <c r="H70" i="36"/>
  <c r="H68" i="36"/>
  <c r="H66" i="36"/>
  <c r="H64" i="36"/>
  <c r="H62" i="36"/>
  <c r="H60" i="36"/>
  <c r="H71" i="36"/>
  <c r="I1" i="36"/>
  <c r="H69" i="36"/>
  <c r="H67" i="36"/>
  <c r="H57" i="36"/>
  <c r="H65" i="36"/>
  <c r="H63" i="36"/>
  <c r="H61" i="36"/>
  <c r="H59" i="36"/>
  <c r="H56" i="36"/>
  <c r="H54" i="36"/>
  <c r="H52" i="36"/>
  <c r="H50" i="36"/>
  <c r="H51" i="36"/>
  <c r="H58" i="36"/>
  <c r="H53" i="36"/>
  <c r="H55" i="36"/>
  <c r="G82" i="34"/>
  <c r="AH82" i="34"/>
  <c r="F83" i="34"/>
  <c r="F83" i="35"/>
  <c r="H83" i="33"/>
  <c r="G73" i="35"/>
  <c r="I73" i="33"/>
  <c r="G73" i="34"/>
  <c r="F94" i="35"/>
  <c r="AH70" i="35"/>
  <c r="H71" i="35"/>
  <c r="H69" i="35"/>
  <c r="H67" i="35"/>
  <c r="H65" i="35"/>
  <c r="H63" i="35"/>
  <c r="H61" i="35"/>
  <c r="H59" i="35"/>
  <c r="H57" i="35"/>
  <c r="H55" i="35"/>
  <c r="H66" i="35"/>
  <c r="H54" i="35"/>
  <c r="H52" i="35"/>
  <c r="H50" i="35"/>
  <c r="H68" i="35"/>
  <c r="H72" i="35"/>
  <c r="H60" i="35"/>
  <c r="H58" i="35"/>
  <c r="H53" i="35"/>
  <c r="H51" i="35"/>
  <c r="H70" i="35"/>
  <c r="H62" i="35"/>
  <c r="H56" i="35"/>
  <c r="H64" i="35"/>
  <c r="G87" i="35"/>
  <c r="AH87" i="35"/>
  <c r="G77" i="35"/>
  <c r="AH61" i="35"/>
  <c r="G81" i="35"/>
  <c r="G259" i="35"/>
  <c r="AH72" i="35"/>
  <c r="G82" i="35"/>
  <c r="G260" i="35"/>
  <c r="AH51" i="35"/>
  <c r="G79" i="35"/>
  <c r="G257" i="35"/>
  <c r="AH59" i="35"/>
  <c r="AH65" i="35"/>
  <c r="AH64" i="35"/>
  <c r="AH50" i="35"/>
  <c r="AH53" i="35"/>
  <c r="AH91" i="35"/>
  <c r="AH60" i="35"/>
  <c r="AH62" i="35"/>
  <c r="G90" i="35"/>
  <c r="AH63" i="35"/>
  <c r="G93" i="35"/>
  <c r="AH93" i="35"/>
  <c r="AH59" i="34"/>
  <c r="AH63" i="34"/>
  <c r="AH51" i="34"/>
  <c r="H71" i="34"/>
  <c r="H69" i="34"/>
  <c r="H67" i="34"/>
  <c r="H65" i="34"/>
  <c r="H59" i="34"/>
  <c r="H52" i="34"/>
  <c r="H56" i="34"/>
  <c r="I1" i="34"/>
  <c r="H61" i="34"/>
  <c r="H72" i="34"/>
  <c r="H58" i="34"/>
  <c r="H55" i="34"/>
  <c r="H53" i="34"/>
  <c r="H51" i="34"/>
  <c r="H62" i="34"/>
  <c r="H64" i="34"/>
  <c r="H70" i="34"/>
  <c r="H63" i="34"/>
  <c r="H54" i="34"/>
  <c r="H68" i="34"/>
  <c r="H60" i="34"/>
  <c r="H57" i="34"/>
  <c r="H66" i="34"/>
  <c r="H50" i="34"/>
  <c r="F94" i="34"/>
  <c r="G79" i="34"/>
  <c r="AH79" i="34"/>
  <c r="G93" i="34"/>
  <c r="AH93" i="34"/>
  <c r="AH65" i="34"/>
  <c r="AH72" i="34"/>
  <c r="AH61" i="34"/>
  <c r="AH62" i="34"/>
  <c r="G91" i="34"/>
  <c r="AH91" i="34"/>
  <c r="AH64" i="34"/>
  <c r="G78" i="34"/>
  <c r="AH78" i="34"/>
  <c r="AH70" i="34"/>
  <c r="AH89" i="34"/>
  <c r="G87" i="34"/>
  <c r="AH87" i="34"/>
  <c r="G77" i="34"/>
  <c r="AH66" i="34"/>
  <c r="I82" i="33"/>
  <c r="I79" i="33"/>
  <c r="I93" i="33"/>
  <c r="I78" i="33"/>
  <c r="AH94" i="33"/>
  <c r="I77" i="33"/>
  <c r="I87" i="33"/>
  <c r="J72" i="33"/>
  <c r="J81" i="33"/>
  <c r="J64" i="33"/>
  <c r="J91" i="33"/>
  <c r="J56" i="33"/>
  <c r="J65" i="33"/>
  <c r="J92" i="33"/>
  <c r="J70" i="33"/>
  <c r="J66" i="33"/>
  <c r="J53" i="33"/>
  <c r="J51" i="33"/>
  <c r="J55" i="33"/>
  <c r="J50" i="33"/>
  <c r="J67" i="33"/>
  <c r="J58" i="33"/>
  <c r="J52" i="33"/>
  <c r="J71" i="33"/>
  <c r="J54" i="33"/>
  <c r="J68" i="33"/>
  <c r="J61" i="33"/>
  <c r="J88" i="33"/>
  <c r="K1" i="33"/>
  <c r="J57" i="33"/>
  <c r="J60" i="33"/>
  <c r="J69" i="33"/>
  <c r="J62" i="33"/>
  <c r="J89" i="33"/>
  <c r="J63" i="33"/>
  <c r="J90" i="33"/>
  <c r="J59" i="33"/>
  <c r="J80" i="33"/>
  <c r="H94" i="33"/>
  <c r="AH26" i="31"/>
  <c r="G30" i="31"/>
  <c r="AH30" i="31"/>
  <c r="G32" i="31"/>
  <c r="H27" i="31"/>
  <c r="H29" i="31"/>
  <c r="H26" i="31"/>
  <c r="H31" i="31"/>
  <c r="AH28" i="31"/>
  <c r="AH27" i="31"/>
  <c r="M82" i="30"/>
  <c r="N91" i="30"/>
  <c r="N88" i="30"/>
  <c r="N81" i="30"/>
  <c r="N93" i="30"/>
  <c r="N92" i="30"/>
  <c r="M79" i="30"/>
  <c r="N87" i="30"/>
  <c r="M73" i="30"/>
  <c r="M93" i="30"/>
  <c r="N89" i="30"/>
  <c r="N90" i="30"/>
  <c r="M77" i="30"/>
  <c r="AO78" i="30"/>
  <c r="AO93" i="30"/>
  <c r="AH94" i="30"/>
  <c r="AH83" i="30"/>
  <c r="AI73" i="30"/>
  <c r="AO73" i="30"/>
  <c r="L83" i="30"/>
  <c r="L94" i="30"/>
  <c r="AI77" i="30"/>
  <c r="AO82" i="30"/>
  <c r="AO79" i="30"/>
  <c r="O87" i="30"/>
  <c r="O92" i="30"/>
  <c r="O91" i="30"/>
  <c r="O81" i="30"/>
  <c r="O88" i="30"/>
  <c r="O89" i="30"/>
  <c r="O90" i="30"/>
  <c r="O80" i="30"/>
  <c r="H9" i="12"/>
  <c r="H40" i="12"/>
  <c r="G83" i="38"/>
  <c r="F99" i="35"/>
  <c r="F101" i="35"/>
  <c r="G218" i="35"/>
  <c r="AH218" i="35"/>
  <c r="H98" i="35"/>
  <c r="AH98" i="35"/>
  <c r="AH230" i="35"/>
  <c r="H208" i="35"/>
  <c r="H219" i="35"/>
  <c r="H218" i="35"/>
  <c r="G186" i="35"/>
  <c r="AH237" i="35"/>
  <c r="D242" i="35"/>
  <c r="D266" i="35"/>
  <c r="D243" i="35"/>
  <c r="D267" i="35"/>
  <c r="AH162" i="35"/>
  <c r="H215" i="35"/>
  <c r="AH178" i="35"/>
  <c r="D244" i="35"/>
  <c r="D268" i="35"/>
  <c r="D245" i="35"/>
  <c r="D269" i="35"/>
  <c r="D246" i="35"/>
  <c r="D270" i="35"/>
  <c r="C255" i="35"/>
  <c r="C254" i="35"/>
  <c r="D272" i="35"/>
  <c r="C265" i="35"/>
  <c r="C264" i="35"/>
  <c r="D241" i="35"/>
  <c r="G207" i="35"/>
  <c r="AH207" i="35"/>
  <c r="AH208" i="35"/>
  <c r="H170" i="35"/>
  <c r="H178" i="35"/>
  <c r="E247" i="35"/>
  <c r="E271" i="35"/>
  <c r="H162" i="35"/>
  <c r="H186" i="35"/>
  <c r="E250" i="35"/>
  <c r="E249" i="35"/>
  <c r="E248" i="35"/>
  <c r="I224" i="35"/>
  <c r="I225" i="35"/>
  <c r="I226" i="35"/>
  <c r="I209" i="35"/>
  <c r="I210" i="35"/>
  <c r="I211" i="35"/>
  <c r="I212" i="35"/>
  <c r="I213" i="35"/>
  <c r="I220" i="35"/>
  <c r="I221" i="35"/>
  <c r="I222" i="35"/>
  <c r="I223" i="35"/>
  <c r="AH78" i="35"/>
  <c r="AH256" i="35"/>
  <c r="AH79" i="35"/>
  <c r="AH257" i="35"/>
  <c r="AH82" i="35"/>
  <c r="AH260" i="35"/>
  <c r="AH81" i="35"/>
  <c r="AH259" i="35"/>
  <c r="AH198" i="35"/>
  <c r="AH90" i="35"/>
  <c r="G83" i="34"/>
  <c r="J78" i="39"/>
  <c r="I94" i="39"/>
  <c r="K72" i="39"/>
  <c r="K81" i="39"/>
  <c r="K57" i="39"/>
  <c r="L1" i="39"/>
  <c r="K65" i="39"/>
  <c r="K92" i="39"/>
  <c r="K68" i="39"/>
  <c r="K71" i="39"/>
  <c r="K61" i="39"/>
  <c r="K88" i="39"/>
  <c r="K62" i="39"/>
  <c r="K89" i="39"/>
  <c r="K56" i="39"/>
  <c r="K66" i="39"/>
  <c r="K63" i="39"/>
  <c r="K90" i="39"/>
  <c r="K60" i="39"/>
  <c r="K55" i="39"/>
  <c r="K67" i="39"/>
  <c r="K51" i="39"/>
  <c r="K64" i="39"/>
  <c r="K91" i="39"/>
  <c r="K70" i="39"/>
  <c r="K52" i="39"/>
  <c r="K59" i="39"/>
  <c r="K80" i="39"/>
  <c r="K58" i="39"/>
  <c r="K53" i="39"/>
  <c r="K69" i="39"/>
  <c r="K50" i="39"/>
  <c r="K54" i="39"/>
  <c r="J93" i="39"/>
  <c r="I83" i="39"/>
  <c r="J79" i="39"/>
  <c r="J73" i="39"/>
  <c r="J82" i="39"/>
  <c r="J87" i="39"/>
  <c r="J77" i="39"/>
  <c r="H78" i="38"/>
  <c r="H79" i="38"/>
  <c r="H80" i="38"/>
  <c r="H73" i="38"/>
  <c r="H88" i="38"/>
  <c r="H90" i="38"/>
  <c r="H92" i="38"/>
  <c r="H91" i="38"/>
  <c r="I71" i="38"/>
  <c r="I69" i="38"/>
  <c r="I67" i="38"/>
  <c r="I65" i="38"/>
  <c r="I92" i="38"/>
  <c r="I63" i="38"/>
  <c r="I90" i="38"/>
  <c r="I61" i="38"/>
  <c r="I88" i="38"/>
  <c r="I59" i="38"/>
  <c r="I80" i="38"/>
  <c r="I57" i="38"/>
  <c r="I53" i="38"/>
  <c r="I51" i="38"/>
  <c r="I62" i="38"/>
  <c r="I89" i="38"/>
  <c r="I55" i="38"/>
  <c r="I70" i="38"/>
  <c r="I56" i="38"/>
  <c r="I64" i="38"/>
  <c r="I91" i="38"/>
  <c r="I60" i="38"/>
  <c r="J1" i="38"/>
  <c r="I72" i="38"/>
  <c r="I81" i="38"/>
  <c r="I66" i="38"/>
  <c r="I54" i="38"/>
  <c r="I52" i="38"/>
  <c r="I50" i="38"/>
  <c r="I68" i="38"/>
  <c r="I58" i="38"/>
  <c r="H87" i="38"/>
  <c r="H77" i="38"/>
  <c r="H93" i="38"/>
  <c r="H89" i="38"/>
  <c r="AH73" i="38"/>
  <c r="H81" i="38"/>
  <c r="AH94" i="38"/>
  <c r="H82" i="38"/>
  <c r="G94" i="38"/>
  <c r="AH83" i="38"/>
  <c r="H78" i="37"/>
  <c r="H92" i="37"/>
  <c r="AH73" i="37"/>
  <c r="H87" i="37"/>
  <c r="H77" i="37"/>
  <c r="G83" i="37"/>
  <c r="H73" i="37"/>
  <c r="H91" i="37"/>
  <c r="H82" i="37"/>
  <c r="G94" i="37"/>
  <c r="AH77" i="37"/>
  <c r="H93" i="37"/>
  <c r="I72" i="37"/>
  <c r="I81" i="37"/>
  <c r="J1" i="37"/>
  <c r="I56" i="37"/>
  <c r="I58" i="37"/>
  <c r="I66" i="37"/>
  <c r="I64" i="37"/>
  <c r="I91" i="37"/>
  <c r="I50" i="37"/>
  <c r="I51" i="37"/>
  <c r="I67" i="37"/>
  <c r="I55" i="37"/>
  <c r="I52" i="37"/>
  <c r="I59" i="37"/>
  <c r="I80" i="37"/>
  <c r="I71" i="37"/>
  <c r="I70" i="37"/>
  <c r="I65" i="37"/>
  <c r="I92" i="37"/>
  <c r="I60" i="37"/>
  <c r="I61" i="37"/>
  <c r="I88" i="37"/>
  <c r="I69" i="37"/>
  <c r="I54" i="37"/>
  <c r="I62" i="37"/>
  <c r="I89" i="37"/>
  <c r="I57" i="37"/>
  <c r="I68" i="37"/>
  <c r="I63" i="37"/>
  <c r="I90" i="37"/>
  <c r="I53" i="37"/>
  <c r="H89" i="37"/>
  <c r="H79" i="37"/>
  <c r="H90" i="37"/>
  <c r="H81" i="37"/>
  <c r="H80" i="37"/>
  <c r="H88" i="37"/>
  <c r="G83" i="36"/>
  <c r="H89" i="36"/>
  <c r="AH94" i="36"/>
  <c r="H77" i="36"/>
  <c r="H87" i="36"/>
  <c r="AH73" i="36"/>
  <c r="AH83" i="36"/>
  <c r="H91" i="36"/>
  <c r="H93" i="36"/>
  <c r="H73" i="36"/>
  <c r="H80" i="36"/>
  <c r="H82" i="36"/>
  <c r="H88" i="36"/>
  <c r="H90" i="36"/>
  <c r="H92" i="36"/>
  <c r="H81" i="36"/>
  <c r="H79" i="36"/>
  <c r="I72" i="36"/>
  <c r="I81" i="36"/>
  <c r="I70" i="36"/>
  <c r="I68" i="36"/>
  <c r="I66" i="36"/>
  <c r="I64" i="36"/>
  <c r="I91" i="36"/>
  <c r="I62" i="36"/>
  <c r="I89" i="36"/>
  <c r="I60" i="36"/>
  <c r="I69" i="36"/>
  <c r="I67" i="36"/>
  <c r="I57" i="36"/>
  <c r="J1" i="36"/>
  <c r="I65" i="36"/>
  <c r="I92" i="36"/>
  <c r="I56" i="36"/>
  <c r="I63" i="36"/>
  <c r="I90" i="36"/>
  <c r="I61" i="36"/>
  <c r="I88" i="36"/>
  <c r="I54" i="36"/>
  <c r="I52" i="36"/>
  <c r="I50" i="36"/>
  <c r="I59" i="36"/>
  <c r="I80" i="36"/>
  <c r="I58" i="36"/>
  <c r="I55" i="36"/>
  <c r="I53" i="36"/>
  <c r="I51" i="36"/>
  <c r="I71" i="36"/>
  <c r="G94" i="36"/>
  <c r="H78" i="36"/>
  <c r="AH73" i="34"/>
  <c r="I83" i="33"/>
  <c r="G83" i="35"/>
  <c r="H73" i="34"/>
  <c r="AH73" i="35"/>
  <c r="H73" i="35"/>
  <c r="J73" i="33"/>
  <c r="H90" i="35"/>
  <c r="H78" i="35"/>
  <c r="H256" i="35"/>
  <c r="H81" i="35"/>
  <c r="H259" i="35"/>
  <c r="H82" i="35"/>
  <c r="H260" i="35"/>
  <c r="H87" i="35"/>
  <c r="H77" i="35"/>
  <c r="G94" i="35"/>
  <c r="AH77" i="35"/>
  <c r="I71" i="35"/>
  <c r="I69" i="35"/>
  <c r="I67" i="35"/>
  <c r="I65" i="35"/>
  <c r="I92" i="35"/>
  <c r="I63" i="35"/>
  <c r="I90" i="35"/>
  <c r="I61" i="35"/>
  <c r="I88" i="35"/>
  <c r="I59" i="35"/>
  <c r="I80" i="35"/>
  <c r="I258" i="35"/>
  <c r="I57" i="35"/>
  <c r="I54" i="35"/>
  <c r="I52" i="35"/>
  <c r="I50" i="35"/>
  <c r="I68" i="35"/>
  <c r="I72" i="35"/>
  <c r="I60" i="35"/>
  <c r="I58" i="35"/>
  <c r="I53" i="35"/>
  <c r="I51" i="35"/>
  <c r="I70" i="35"/>
  <c r="I62" i="35"/>
  <c r="I89" i="35"/>
  <c r="I55" i="35"/>
  <c r="I64" i="35"/>
  <c r="I91" i="35"/>
  <c r="I56" i="35"/>
  <c r="I66" i="35"/>
  <c r="H93" i="35"/>
  <c r="H92" i="35"/>
  <c r="H91" i="35"/>
  <c r="H80" i="35"/>
  <c r="H258" i="35"/>
  <c r="H79" i="35"/>
  <c r="H257" i="35"/>
  <c r="H89" i="35"/>
  <c r="H88" i="35"/>
  <c r="H87" i="34"/>
  <c r="H77" i="34"/>
  <c r="H91" i="34"/>
  <c r="H89" i="34"/>
  <c r="H92" i="34"/>
  <c r="H82" i="34"/>
  <c r="H79" i="34"/>
  <c r="H90" i="34"/>
  <c r="H81" i="34"/>
  <c r="H78" i="34"/>
  <c r="H88" i="34"/>
  <c r="I71" i="34"/>
  <c r="I69" i="34"/>
  <c r="I67" i="34"/>
  <c r="I65" i="34"/>
  <c r="I92" i="34"/>
  <c r="I63" i="34"/>
  <c r="I90" i="34"/>
  <c r="I59" i="34"/>
  <c r="I80" i="34"/>
  <c r="I56" i="34"/>
  <c r="J1" i="34"/>
  <c r="I64" i="34"/>
  <c r="I91" i="34"/>
  <c r="I50" i="34"/>
  <c r="I52" i="34"/>
  <c r="I61" i="34"/>
  <c r="I88" i="34"/>
  <c r="I72" i="34"/>
  <c r="I81" i="34"/>
  <c r="I58" i="34"/>
  <c r="I55" i="34"/>
  <c r="I53" i="34"/>
  <c r="I51" i="34"/>
  <c r="I62" i="34"/>
  <c r="I89" i="34"/>
  <c r="I70" i="34"/>
  <c r="I57" i="34"/>
  <c r="I54" i="34"/>
  <c r="I68" i="34"/>
  <c r="I60" i="34"/>
  <c r="I66" i="34"/>
  <c r="H80" i="34"/>
  <c r="H93" i="34"/>
  <c r="G94" i="34"/>
  <c r="AH77" i="34"/>
  <c r="AH83" i="34"/>
  <c r="I94" i="33"/>
  <c r="J82" i="33"/>
  <c r="J79" i="33"/>
  <c r="J93" i="33"/>
  <c r="J78" i="33"/>
  <c r="J77" i="33"/>
  <c r="J87" i="33"/>
  <c r="K65" i="33"/>
  <c r="K70" i="33"/>
  <c r="K66" i="33"/>
  <c r="K53" i="33"/>
  <c r="K51" i="33"/>
  <c r="K67" i="33"/>
  <c r="K58" i="33"/>
  <c r="K55" i="33"/>
  <c r="K71" i="33"/>
  <c r="K50" i="33"/>
  <c r="K68" i="33"/>
  <c r="K61" i="33"/>
  <c r="K88" i="33"/>
  <c r="L1" i="33"/>
  <c r="K52" i="33"/>
  <c r="K57" i="33"/>
  <c r="K54" i="33"/>
  <c r="K60" i="33"/>
  <c r="K69" i="33"/>
  <c r="K62" i="33"/>
  <c r="K89" i="33"/>
  <c r="K63" i="33"/>
  <c r="K90" i="33"/>
  <c r="K59" i="33"/>
  <c r="K80" i="33"/>
  <c r="K72" i="33"/>
  <c r="K64" i="33"/>
  <c r="K56" i="33"/>
  <c r="H30" i="31"/>
  <c r="H32" i="31"/>
  <c r="AH32" i="31"/>
  <c r="I27" i="31"/>
  <c r="I29" i="31"/>
  <c r="I31" i="31"/>
  <c r="I26" i="31"/>
  <c r="M94" i="30"/>
  <c r="N82" i="30"/>
  <c r="N78" i="30"/>
  <c r="M83" i="30"/>
  <c r="N79" i="30"/>
  <c r="N77" i="30"/>
  <c r="N94" i="30"/>
  <c r="N73" i="30"/>
  <c r="O82" i="30"/>
  <c r="O78" i="30"/>
  <c r="O79" i="30"/>
  <c r="AI94" i="30"/>
  <c r="AI83" i="30"/>
  <c r="O93" i="30"/>
  <c r="AO77" i="30"/>
  <c r="O73" i="30"/>
  <c r="O77" i="30"/>
  <c r="P88" i="30"/>
  <c r="P92" i="30"/>
  <c r="P89" i="30"/>
  <c r="P91" i="30"/>
  <c r="P87" i="30"/>
  <c r="P81" i="30"/>
  <c r="P90" i="30"/>
  <c r="P80" i="30"/>
  <c r="I4" i="12"/>
  <c r="I35" i="12"/>
  <c r="H207" i="35"/>
  <c r="G100" i="35"/>
  <c r="AH100" i="35"/>
  <c r="I98" i="35"/>
  <c r="G99" i="35"/>
  <c r="AH99" i="35"/>
  <c r="G101" i="35"/>
  <c r="AH101" i="35"/>
  <c r="I208" i="35"/>
  <c r="I219" i="35"/>
  <c r="I218" i="35"/>
  <c r="H100" i="35"/>
  <c r="E272" i="35"/>
  <c r="E242" i="35"/>
  <c r="E266" i="35"/>
  <c r="I215" i="35"/>
  <c r="E243" i="35"/>
  <c r="E267" i="35"/>
  <c r="E244" i="35"/>
  <c r="E268" i="35"/>
  <c r="E246" i="35"/>
  <c r="E270" i="35"/>
  <c r="E245" i="35"/>
  <c r="E269" i="35"/>
  <c r="E241" i="35"/>
  <c r="D265" i="35"/>
  <c r="D255" i="35"/>
  <c r="D254" i="35"/>
  <c r="I178" i="35"/>
  <c r="I170" i="35"/>
  <c r="I162" i="35"/>
  <c r="F250" i="35"/>
  <c r="F249" i="35"/>
  <c r="F248" i="35"/>
  <c r="F247" i="35"/>
  <c r="F271" i="35"/>
  <c r="J224" i="35"/>
  <c r="J225" i="35"/>
  <c r="J226" i="35"/>
  <c r="J209" i="35"/>
  <c r="J210" i="35"/>
  <c r="J211" i="35"/>
  <c r="J212" i="35"/>
  <c r="J213" i="35"/>
  <c r="J220" i="35"/>
  <c r="J221" i="35"/>
  <c r="J222" i="35"/>
  <c r="J223" i="35"/>
  <c r="K78" i="39"/>
  <c r="AH83" i="35"/>
  <c r="I81" i="35"/>
  <c r="I259" i="35"/>
  <c r="J94" i="39"/>
  <c r="L71" i="39"/>
  <c r="AI71" i="39"/>
  <c r="AO71" i="39"/>
  <c r="L69" i="39"/>
  <c r="AI69" i="39"/>
  <c r="AO69" i="39"/>
  <c r="L67" i="39"/>
  <c r="AI67" i="39"/>
  <c r="AO67" i="39"/>
  <c r="L65" i="39"/>
  <c r="L92" i="39"/>
  <c r="AI92" i="39"/>
  <c r="AO92" i="39"/>
  <c r="L63" i="39"/>
  <c r="L90" i="39"/>
  <c r="AI90" i="39"/>
  <c r="AO90" i="39"/>
  <c r="L61" i="39"/>
  <c r="L88" i="39"/>
  <c r="AI88" i="39"/>
  <c r="AO88" i="39"/>
  <c r="L59" i="39"/>
  <c r="L80" i="39"/>
  <c r="AI80" i="39"/>
  <c r="AO80" i="39"/>
  <c r="L57" i="39"/>
  <c r="AI57" i="39"/>
  <c r="AO57" i="39"/>
  <c r="L72" i="39"/>
  <c r="L81" i="39"/>
  <c r="AI81" i="39"/>
  <c r="AO81" i="39"/>
  <c r="L70" i="39"/>
  <c r="AI70" i="39"/>
  <c r="AO70" i="39"/>
  <c r="L68" i="39"/>
  <c r="AI68" i="39"/>
  <c r="AO68" i="39"/>
  <c r="L66" i="39"/>
  <c r="AI66" i="39"/>
  <c r="AO66" i="39"/>
  <c r="L62" i="39"/>
  <c r="L89" i="39"/>
  <c r="AI89" i="39"/>
  <c r="AO89" i="39"/>
  <c r="L56" i="39"/>
  <c r="AI56" i="39"/>
  <c r="AO56" i="39"/>
  <c r="L64" i="39"/>
  <c r="L91" i="39"/>
  <c r="AI91" i="39"/>
  <c r="AO91" i="39"/>
  <c r="M1" i="39"/>
  <c r="L55" i="39"/>
  <c r="AI55" i="39"/>
  <c r="AO55" i="39"/>
  <c r="L52" i="39"/>
  <c r="AI52" i="39"/>
  <c r="AO52" i="39"/>
  <c r="L54" i="39"/>
  <c r="AI54" i="39"/>
  <c r="AO54" i="39"/>
  <c r="L50" i="39"/>
  <c r="L51" i="39"/>
  <c r="L60" i="39"/>
  <c r="AI60" i="39"/>
  <c r="AO60" i="39"/>
  <c r="L58" i="39"/>
  <c r="AI58" i="39"/>
  <c r="AO58" i="39"/>
  <c r="L53" i="39"/>
  <c r="J83" i="39"/>
  <c r="K82" i="39"/>
  <c r="K79" i="39"/>
  <c r="K87" i="39"/>
  <c r="K77" i="39"/>
  <c r="K93" i="39"/>
  <c r="K73" i="39"/>
  <c r="H83" i="38"/>
  <c r="I87" i="38"/>
  <c r="I77" i="38"/>
  <c r="I78" i="38"/>
  <c r="J71" i="38"/>
  <c r="J65" i="38"/>
  <c r="J92" i="38"/>
  <c r="J53" i="38"/>
  <c r="J51" i="38"/>
  <c r="J59" i="38"/>
  <c r="J80" i="38"/>
  <c r="J62" i="38"/>
  <c r="J89" i="38"/>
  <c r="J55" i="38"/>
  <c r="J67" i="38"/>
  <c r="J56" i="38"/>
  <c r="J64" i="38"/>
  <c r="J91" i="38"/>
  <c r="J60" i="38"/>
  <c r="K1" i="38"/>
  <c r="J72" i="38"/>
  <c r="J81" i="38"/>
  <c r="J69" i="38"/>
  <c r="J66" i="38"/>
  <c r="J57" i="38"/>
  <c r="J54" i="38"/>
  <c r="J52" i="38"/>
  <c r="J50" i="38"/>
  <c r="J68" i="38"/>
  <c r="J61" i="38"/>
  <c r="J88" i="38"/>
  <c r="J58" i="38"/>
  <c r="J63" i="38"/>
  <c r="J90" i="38"/>
  <c r="J70" i="38"/>
  <c r="J78" i="38"/>
  <c r="I82" i="38"/>
  <c r="H94" i="38"/>
  <c r="I79" i="38"/>
  <c r="I73" i="38"/>
  <c r="I93" i="38"/>
  <c r="I79" i="37"/>
  <c r="I82" i="37"/>
  <c r="I73" i="37"/>
  <c r="I93" i="37"/>
  <c r="H83" i="37"/>
  <c r="J72" i="37"/>
  <c r="J81" i="37"/>
  <c r="J69" i="37"/>
  <c r="J71" i="37"/>
  <c r="J56" i="37"/>
  <c r="J64" i="37"/>
  <c r="J91" i="37"/>
  <c r="J50" i="37"/>
  <c r="J67" i="37"/>
  <c r="J55" i="37"/>
  <c r="J52" i="37"/>
  <c r="J70" i="37"/>
  <c r="J65" i="37"/>
  <c r="J92" i="37"/>
  <c r="J60" i="37"/>
  <c r="J61" i="37"/>
  <c r="J88" i="37"/>
  <c r="J59" i="37"/>
  <c r="J80" i="37"/>
  <c r="J54" i="37"/>
  <c r="J62" i="37"/>
  <c r="J89" i="37"/>
  <c r="J58" i="37"/>
  <c r="J51" i="37"/>
  <c r="J66" i="37"/>
  <c r="J68" i="37"/>
  <c r="J63" i="37"/>
  <c r="J90" i="37"/>
  <c r="K1" i="37"/>
  <c r="J57" i="37"/>
  <c r="J53" i="37"/>
  <c r="I87" i="37"/>
  <c r="I77" i="37"/>
  <c r="I78" i="37"/>
  <c r="AH94" i="37"/>
  <c r="AH83" i="37"/>
  <c r="H94" i="37"/>
  <c r="I78" i="34"/>
  <c r="K78" i="33"/>
  <c r="I82" i="36"/>
  <c r="J83" i="33"/>
  <c r="H83" i="34"/>
  <c r="J72" i="36"/>
  <c r="J70" i="36"/>
  <c r="J67" i="36"/>
  <c r="J57" i="36"/>
  <c r="K1" i="36"/>
  <c r="J68" i="36"/>
  <c r="J65" i="36"/>
  <c r="J92" i="36"/>
  <c r="J66" i="36"/>
  <c r="J63" i="36"/>
  <c r="J90" i="36"/>
  <c r="J64" i="36"/>
  <c r="J91" i="36"/>
  <c r="J61" i="36"/>
  <c r="J54" i="36"/>
  <c r="J52" i="36"/>
  <c r="J50" i="36"/>
  <c r="J62" i="36"/>
  <c r="J89" i="36"/>
  <c r="J59" i="36"/>
  <c r="J80" i="36"/>
  <c r="J60" i="36"/>
  <c r="J56" i="36"/>
  <c r="J58" i="36"/>
  <c r="J55" i="36"/>
  <c r="J53" i="36"/>
  <c r="J51" i="36"/>
  <c r="J69" i="36"/>
  <c r="J71" i="36"/>
  <c r="I77" i="36"/>
  <c r="I87" i="36"/>
  <c r="I93" i="36"/>
  <c r="I79" i="36"/>
  <c r="I78" i="36"/>
  <c r="H94" i="36"/>
  <c r="I73" i="36"/>
  <c r="H83" i="36"/>
  <c r="I82" i="34"/>
  <c r="H83" i="35"/>
  <c r="I78" i="35"/>
  <c r="I256" i="35"/>
  <c r="I73" i="35"/>
  <c r="K73" i="33"/>
  <c r="I73" i="34"/>
  <c r="K82" i="33"/>
  <c r="I82" i="35"/>
  <c r="I260" i="35"/>
  <c r="I79" i="35"/>
  <c r="I257" i="35"/>
  <c r="J71" i="35"/>
  <c r="J61" i="35"/>
  <c r="J68" i="35"/>
  <c r="J57" i="35"/>
  <c r="J63" i="35"/>
  <c r="J90" i="35"/>
  <c r="J72" i="35"/>
  <c r="J60" i="35"/>
  <c r="J65" i="35"/>
  <c r="J92" i="35"/>
  <c r="J58" i="35"/>
  <c r="J53" i="35"/>
  <c r="J51" i="35"/>
  <c r="J70" i="35"/>
  <c r="J62" i="35"/>
  <c r="J89" i="35"/>
  <c r="J67" i="35"/>
  <c r="J55" i="35"/>
  <c r="J64" i="35"/>
  <c r="J56" i="35"/>
  <c r="J69" i="35"/>
  <c r="J66" i="35"/>
  <c r="J59" i="35"/>
  <c r="J54" i="35"/>
  <c r="J52" i="35"/>
  <c r="J50" i="35"/>
  <c r="H94" i="35"/>
  <c r="I93" i="35"/>
  <c r="I87" i="35"/>
  <c r="I77" i="35"/>
  <c r="AH94" i="35"/>
  <c r="I93" i="34"/>
  <c r="AH94" i="34"/>
  <c r="J56" i="34"/>
  <c r="J69" i="34"/>
  <c r="J67" i="34"/>
  <c r="J61" i="34"/>
  <c r="J54" i="34"/>
  <c r="J72" i="34"/>
  <c r="J81" i="34"/>
  <c r="J65" i="34"/>
  <c r="J92" i="34"/>
  <c r="J58" i="34"/>
  <c r="J55" i="34"/>
  <c r="J53" i="34"/>
  <c r="J51" i="34"/>
  <c r="J62" i="34"/>
  <c r="J89" i="34"/>
  <c r="J52" i="34"/>
  <c r="J70" i="34"/>
  <c r="J63" i="34"/>
  <c r="J90" i="34"/>
  <c r="J68" i="34"/>
  <c r="J71" i="34"/>
  <c r="J60" i="34"/>
  <c r="J57" i="34"/>
  <c r="K1" i="34"/>
  <c r="J64" i="34"/>
  <c r="J50" i="34"/>
  <c r="J66" i="34"/>
  <c r="J59" i="34"/>
  <c r="J80" i="34"/>
  <c r="I79" i="34"/>
  <c r="H94" i="34"/>
  <c r="I87" i="34"/>
  <c r="I77" i="34"/>
  <c r="K79" i="33"/>
  <c r="K93" i="33"/>
  <c r="K87" i="33"/>
  <c r="K77" i="33"/>
  <c r="K92" i="33"/>
  <c r="J94" i="33"/>
  <c r="L71" i="33"/>
  <c r="AI71" i="33"/>
  <c r="AO71" i="33"/>
  <c r="L70" i="33"/>
  <c r="AI70" i="33"/>
  <c r="AO70" i="33"/>
  <c r="L66" i="33"/>
  <c r="L53" i="33"/>
  <c r="AI53" i="33"/>
  <c r="AO53" i="33"/>
  <c r="L51" i="33"/>
  <c r="L67" i="33"/>
  <c r="AI67" i="33"/>
  <c r="AO67" i="33"/>
  <c r="L58" i="33"/>
  <c r="AI58" i="33"/>
  <c r="AO58" i="33"/>
  <c r="L55" i="33"/>
  <c r="AI55" i="33"/>
  <c r="AO55" i="33"/>
  <c r="L68" i="33"/>
  <c r="AI68" i="33"/>
  <c r="AO68" i="33"/>
  <c r="L61" i="33"/>
  <c r="L88" i="33"/>
  <c r="AI88" i="33"/>
  <c r="AO88" i="33"/>
  <c r="M1" i="33"/>
  <c r="L57" i="33"/>
  <c r="AI57" i="33"/>
  <c r="AO57" i="33"/>
  <c r="L60" i="33"/>
  <c r="AI60" i="33"/>
  <c r="AO60" i="33"/>
  <c r="L69" i="33"/>
  <c r="AI69" i="33"/>
  <c r="AO69" i="33"/>
  <c r="L62" i="33"/>
  <c r="L89" i="33"/>
  <c r="AI89" i="33"/>
  <c r="AO89" i="33"/>
  <c r="L54" i="33"/>
  <c r="AI54" i="33"/>
  <c r="AO54" i="33"/>
  <c r="L52" i="33"/>
  <c r="AI52" i="33"/>
  <c r="AO52" i="33"/>
  <c r="L50" i="33"/>
  <c r="L63" i="33"/>
  <c r="L90" i="33"/>
  <c r="AI90" i="33"/>
  <c r="AO90" i="33"/>
  <c r="L59" i="33"/>
  <c r="L80" i="33"/>
  <c r="AI80" i="33"/>
  <c r="AO80" i="33"/>
  <c r="L56" i="33"/>
  <c r="AI56" i="33"/>
  <c r="AO56" i="33"/>
  <c r="L72" i="33"/>
  <c r="L81" i="33"/>
  <c r="L64" i="33"/>
  <c r="L91" i="33"/>
  <c r="L65" i="33"/>
  <c r="L92" i="33"/>
  <c r="K91" i="33"/>
  <c r="K81" i="33"/>
  <c r="I30" i="31"/>
  <c r="I32" i="31"/>
  <c r="J31" i="31"/>
  <c r="J27" i="31"/>
  <c r="J26" i="31"/>
  <c r="J29" i="31"/>
  <c r="N83" i="30"/>
  <c r="P82" i="30"/>
  <c r="P93" i="30"/>
  <c r="O83" i="30"/>
  <c r="AO94" i="30"/>
  <c r="AO83" i="30"/>
  <c r="P78" i="30"/>
  <c r="O94" i="30"/>
  <c r="P79" i="30"/>
  <c r="P77" i="30"/>
  <c r="P73" i="30"/>
  <c r="AJ54" i="30"/>
  <c r="Q89" i="30"/>
  <c r="AJ89" i="30"/>
  <c r="Q80" i="30"/>
  <c r="AJ67" i="30"/>
  <c r="AJ57" i="30"/>
  <c r="AJ50" i="30"/>
  <c r="AJ58" i="30"/>
  <c r="AJ55" i="30"/>
  <c r="AJ69" i="30"/>
  <c r="AJ68" i="30"/>
  <c r="AJ56" i="30"/>
  <c r="AJ52" i="30"/>
  <c r="I5" i="12"/>
  <c r="I36" i="12"/>
  <c r="I207" i="35"/>
  <c r="I186" i="35"/>
  <c r="H99" i="35"/>
  <c r="H101" i="35"/>
  <c r="J98" i="35"/>
  <c r="J208" i="35"/>
  <c r="J219" i="35"/>
  <c r="J218" i="35"/>
  <c r="I100" i="35"/>
  <c r="F242" i="35"/>
  <c r="F266" i="35"/>
  <c r="F243" i="35"/>
  <c r="F267" i="35"/>
  <c r="F244" i="35"/>
  <c r="F268" i="35"/>
  <c r="F245" i="35"/>
  <c r="F269" i="35"/>
  <c r="F246" i="35"/>
  <c r="F270" i="35"/>
  <c r="D264" i="35"/>
  <c r="J215" i="35"/>
  <c r="F272" i="35"/>
  <c r="E265" i="35"/>
  <c r="E264" i="35"/>
  <c r="E255" i="35"/>
  <c r="F241" i="35"/>
  <c r="J178" i="35"/>
  <c r="J170" i="35"/>
  <c r="J162" i="35"/>
  <c r="K225" i="35"/>
  <c r="K226" i="35"/>
  <c r="K209" i="35"/>
  <c r="K210" i="35"/>
  <c r="K211" i="35"/>
  <c r="K212" i="35"/>
  <c r="K213" i="35"/>
  <c r="K220" i="35"/>
  <c r="K221" i="35"/>
  <c r="K222" i="35"/>
  <c r="K223" i="35"/>
  <c r="K224" i="35"/>
  <c r="J81" i="35"/>
  <c r="J259" i="35"/>
  <c r="J82" i="37"/>
  <c r="I83" i="38"/>
  <c r="K83" i="39"/>
  <c r="J82" i="36"/>
  <c r="I94" i="37"/>
  <c r="AI59" i="39"/>
  <c r="AO59" i="39"/>
  <c r="AI62" i="39"/>
  <c r="AO62" i="39"/>
  <c r="AI72" i="39"/>
  <c r="AO72" i="39"/>
  <c r="M71" i="39"/>
  <c r="M69" i="39"/>
  <c r="M67" i="39"/>
  <c r="M65" i="39"/>
  <c r="M63" i="39"/>
  <c r="M61" i="39"/>
  <c r="M59" i="39"/>
  <c r="M57" i="39"/>
  <c r="M55" i="39"/>
  <c r="M72" i="39"/>
  <c r="M70" i="39"/>
  <c r="M68" i="39"/>
  <c r="M66" i="39"/>
  <c r="M54" i="39"/>
  <c r="M52" i="39"/>
  <c r="M50" i="39"/>
  <c r="M62" i="39"/>
  <c r="M60" i="39"/>
  <c r="M53" i="39"/>
  <c r="M51" i="39"/>
  <c r="M64" i="39"/>
  <c r="N1" i="39"/>
  <c r="M58" i="39"/>
  <c r="M56" i="39"/>
  <c r="AI61" i="39"/>
  <c r="AO61" i="39"/>
  <c r="AI64" i="39"/>
  <c r="AO64" i="39"/>
  <c r="L87" i="39"/>
  <c r="AI87" i="39"/>
  <c r="AO87" i="39"/>
  <c r="L77" i="39"/>
  <c r="K94" i="39"/>
  <c r="AI63" i="39"/>
  <c r="AO63" i="39"/>
  <c r="L93" i="39"/>
  <c r="AI93" i="39"/>
  <c r="AO93" i="39"/>
  <c r="L73" i="39"/>
  <c r="L78" i="39"/>
  <c r="AI78" i="39"/>
  <c r="AO78" i="39"/>
  <c r="AI65" i="39"/>
  <c r="AO65" i="39"/>
  <c r="AI50" i="39"/>
  <c r="L82" i="39"/>
  <c r="AI82" i="39"/>
  <c r="AO82" i="39"/>
  <c r="AI51" i="39"/>
  <c r="AO51" i="39"/>
  <c r="L79" i="39"/>
  <c r="AI79" i="39"/>
  <c r="AO79" i="39"/>
  <c r="AI53" i="39"/>
  <c r="AO53" i="39"/>
  <c r="J93" i="38"/>
  <c r="K59" i="38"/>
  <c r="K80" i="38"/>
  <c r="K50" i="38"/>
  <c r="K62" i="38"/>
  <c r="K55" i="38"/>
  <c r="K67" i="38"/>
  <c r="K56" i="38"/>
  <c r="K64" i="38"/>
  <c r="K91" i="38"/>
  <c r="K60" i="38"/>
  <c r="L1" i="38"/>
  <c r="K65" i="38"/>
  <c r="K53" i="38"/>
  <c r="K51" i="38"/>
  <c r="K72" i="38"/>
  <c r="K81" i="38"/>
  <c r="K69" i="38"/>
  <c r="K52" i="38"/>
  <c r="K57" i="38"/>
  <c r="K66" i="38"/>
  <c r="K54" i="38"/>
  <c r="K68" i="38"/>
  <c r="K71" i="38"/>
  <c r="K61" i="38"/>
  <c r="K88" i="38"/>
  <c r="K58" i="38"/>
  <c r="K70" i="38"/>
  <c r="K63" i="38"/>
  <c r="K90" i="38"/>
  <c r="J87" i="38"/>
  <c r="J77" i="38"/>
  <c r="I94" i="38"/>
  <c r="J82" i="38"/>
  <c r="J73" i="38"/>
  <c r="J79" i="38"/>
  <c r="J93" i="37"/>
  <c r="J87" i="37"/>
  <c r="J77" i="37"/>
  <c r="J78" i="37"/>
  <c r="I83" i="37"/>
  <c r="J79" i="37"/>
  <c r="K72" i="37"/>
  <c r="K81" i="37"/>
  <c r="K69" i="37"/>
  <c r="K66" i="37"/>
  <c r="K63" i="37"/>
  <c r="K90" i="37"/>
  <c r="K71" i="37"/>
  <c r="K68" i="37"/>
  <c r="K65" i="37"/>
  <c r="K92" i="37"/>
  <c r="K50" i="37"/>
  <c r="K67" i="37"/>
  <c r="K64" i="37"/>
  <c r="K91" i="37"/>
  <c r="K55" i="37"/>
  <c r="K52" i="37"/>
  <c r="K70" i="37"/>
  <c r="K60" i="37"/>
  <c r="K54" i="37"/>
  <c r="K51" i="37"/>
  <c r="K61" i="37"/>
  <c r="K88" i="37"/>
  <c r="K59" i="37"/>
  <c r="K80" i="37"/>
  <c r="K57" i="37"/>
  <c r="K62" i="37"/>
  <c r="K89" i="37"/>
  <c r="K58" i="37"/>
  <c r="L1" i="37"/>
  <c r="K53" i="37"/>
  <c r="K56" i="37"/>
  <c r="J73" i="37"/>
  <c r="I83" i="35"/>
  <c r="J79" i="36"/>
  <c r="J81" i="36"/>
  <c r="K68" i="36"/>
  <c r="K65" i="36"/>
  <c r="K92" i="36"/>
  <c r="K50" i="36"/>
  <c r="K72" i="36"/>
  <c r="K81" i="36"/>
  <c r="K66" i="36"/>
  <c r="K63" i="36"/>
  <c r="K64" i="36"/>
  <c r="K61" i="36"/>
  <c r="K88" i="36"/>
  <c r="K54" i="36"/>
  <c r="K52" i="36"/>
  <c r="K62" i="36"/>
  <c r="K89" i="36"/>
  <c r="K60" i="36"/>
  <c r="K59" i="36"/>
  <c r="K80" i="36"/>
  <c r="K56" i="36"/>
  <c r="K51" i="36"/>
  <c r="K58" i="36"/>
  <c r="K55" i="36"/>
  <c r="K53" i="36"/>
  <c r="K71" i="36"/>
  <c r="K70" i="36"/>
  <c r="K67" i="36"/>
  <c r="K57" i="36"/>
  <c r="L1" i="36"/>
  <c r="K69" i="36"/>
  <c r="I83" i="36"/>
  <c r="J73" i="36"/>
  <c r="I94" i="36"/>
  <c r="J77" i="36"/>
  <c r="J87" i="36"/>
  <c r="J88" i="36"/>
  <c r="J78" i="36"/>
  <c r="J93" i="36"/>
  <c r="L82" i="33"/>
  <c r="AI82" i="33"/>
  <c r="AO82" i="33"/>
  <c r="I94" i="34"/>
  <c r="K83" i="33"/>
  <c r="J73" i="34"/>
  <c r="L73" i="33"/>
  <c r="I83" i="34"/>
  <c r="J73" i="35"/>
  <c r="J82" i="35"/>
  <c r="J260" i="35"/>
  <c r="J78" i="35"/>
  <c r="J256" i="35"/>
  <c r="J88" i="35"/>
  <c r="J79" i="35"/>
  <c r="J257" i="35"/>
  <c r="J93" i="35"/>
  <c r="K68" i="35"/>
  <c r="K57" i="35"/>
  <c r="K63" i="35"/>
  <c r="K72" i="35"/>
  <c r="K60" i="35"/>
  <c r="K65" i="35"/>
  <c r="K58" i="35"/>
  <c r="K53" i="35"/>
  <c r="K51" i="35"/>
  <c r="K70" i="35"/>
  <c r="K62" i="35"/>
  <c r="K89" i="35"/>
  <c r="K71" i="35"/>
  <c r="K67" i="35"/>
  <c r="K55" i="35"/>
  <c r="K52" i="35"/>
  <c r="K50" i="35"/>
  <c r="K64" i="35"/>
  <c r="K91" i="35"/>
  <c r="K56" i="35"/>
  <c r="K69" i="35"/>
  <c r="K66" i="35"/>
  <c r="K59" i="35"/>
  <c r="K80" i="35"/>
  <c r="K258" i="35"/>
  <c r="K61" i="35"/>
  <c r="K88" i="35"/>
  <c r="K54" i="35"/>
  <c r="J91" i="35"/>
  <c r="I94" i="35"/>
  <c r="J87" i="35"/>
  <c r="J77" i="35"/>
  <c r="J80" i="35"/>
  <c r="J258" i="35"/>
  <c r="J82" i="34"/>
  <c r="J87" i="34"/>
  <c r="J77" i="34"/>
  <c r="J79" i="34"/>
  <c r="J78" i="34"/>
  <c r="J91" i="34"/>
  <c r="J93" i="34"/>
  <c r="K69" i="34"/>
  <c r="K52" i="34"/>
  <c r="K67" i="34"/>
  <c r="K59" i="34"/>
  <c r="K80" i="34"/>
  <c r="K61" i="34"/>
  <c r="K88" i="34"/>
  <c r="K51" i="34"/>
  <c r="K54" i="34"/>
  <c r="K72" i="34"/>
  <c r="K65" i="34"/>
  <c r="K58" i="34"/>
  <c r="K55" i="34"/>
  <c r="K53" i="34"/>
  <c r="K62" i="34"/>
  <c r="K89" i="34"/>
  <c r="K71" i="34"/>
  <c r="K70" i="34"/>
  <c r="K50" i="34"/>
  <c r="K56" i="34"/>
  <c r="K63" i="34"/>
  <c r="K90" i="34"/>
  <c r="K68" i="34"/>
  <c r="K60" i="34"/>
  <c r="K57" i="34"/>
  <c r="L1" i="34"/>
  <c r="K66" i="34"/>
  <c r="K64" i="34"/>
  <c r="K91" i="34"/>
  <c r="J88" i="34"/>
  <c r="K94" i="33"/>
  <c r="AI62" i="33"/>
  <c r="AO62" i="33"/>
  <c r="L93" i="33"/>
  <c r="AI93" i="33"/>
  <c r="AO93" i="33"/>
  <c r="AI50" i="33"/>
  <c r="AI66" i="33"/>
  <c r="AO66" i="33"/>
  <c r="AI59" i="33"/>
  <c r="AO59" i="33"/>
  <c r="AI64" i="33"/>
  <c r="AO64" i="33"/>
  <c r="L79" i="33"/>
  <c r="AI79" i="33"/>
  <c r="AO79" i="33"/>
  <c r="AI63" i="33"/>
  <c r="AO63" i="33"/>
  <c r="AI51" i="33"/>
  <c r="AO51" i="33"/>
  <c r="AI72" i="33"/>
  <c r="AO72" i="33"/>
  <c r="AI81" i="33"/>
  <c r="AO81" i="33"/>
  <c r="L78" i="33"/>
  <c r="AI78" i="33"/>
  <c r="AO78" i="33"/>
  <c r="AI91" i="33"/>
  <c r="AO91" i="33"/>
  <c r="AI65" i="33"/>
  <c r="AO65" i="33"/>
  <c r="AI61" i="33"/>
  <c r="AO61" i="33"/>
  <c r="L87" i="33"/>
  <c r="AI87" i="33"/>
  <c r="AO87" i="33"/>
  <c r="L77" i="33"/>
  <c r="AI77" i="33"/>
  <c r="M66" i="33"/>
  <c r="M53" i="33"/>
  <c r="M51" i="33"/>
  <c r="M58" i="33"/>
  <c r="M67" i="33"/>
  <c r="M71" i="33"/>
  <c r="M68" i="33"/>
  <c r="M61" i="33"/>
  <c r="N1" i="33"/>
  <c r="M57" i="33"/>
  <c r="M60" i="33"/>
  <c r="M69" i="33"/>
  <c r="M62" i="33"/>
  <c r="M54" i="33"/>
  <c r="M52" i="33"/>
  <c r="M50" i="33"/>
  <c r="M63" i="33"/>
  <c r="M59" i="33"/>
  <c r="M72" i="33"/>
  <c r="M64" i="33"/>
  <c r="M56" i="33"/>
  <c r="M65" i="33"/>
  <c r="M70" i="33"/>
  <c r="M55" i="33"/>
  <c r="AI92" i="33"/>
  <c r="AO92" i="33"/>
  <c r="J30" i="31"/>
  <c r="J32" i="31"/>
  <c r="K31" i="31"/>
  <c r="K29" i="31"/>
  <c r="K27" i="31"/>
  <c r="K26" i="31"/>
  <c r="P94" i="30"/>
  <c r="AJ65" i="30"/>
  <c r="Q92" i="30"/>
  <c r="AJ92" i="30"/>
  <c r="AJ53" i="30"/>
  <c r="Q79" i="30"/>
  <c r="AJ79" i="30"/>
  <c r="AJ66" i="30"/>
  <c r="Q93" i="30"/>
  <c r="AJ93" i="30"/>
  <c r="AJ70" i="30"/>
  <c r="Q78" i="30"/>
  <c r="AJ78" i="30"/>
  <c r="AJ60" i="30"/>
  <c r="Q87" i="30"/>
  <c r="AJ87" i="30"/>
  <c r="AJ63" i="30"/>
  <c r="Q90" i="30"/>
  <c r="AJ90" i="30"/>
  <c r="AJ61" i="30"/>
  <c r="Q88" i="30"/>
  <c r="AJ88" i="30"/>
  <c r="AJ64" i="30"/>
  <c r="Q91" i="30"/>
  <c r="AJ91" i="30"/>
  <c r="AJ51" i="30"/>
  <c r="Q82" i="30"/>
  <c r="AJ82" i="30"/>
  <c r="Q81" i="30"/>
  <c r="AJ81" i="30"/>
  <c r="P83" i="30"/>
  <c r="AJ62" i="30"/>
  <c r="Q73" i="30"/>
  <c r="Q77" i="30"/>
  <c r="AJ72" i="30"/>
  <c r="AJ71" i="30"/>
  <c r="AJ80" i="30"/>
  <c r="AJ59" i="30"/>
  <c r="R90" i="30"/>
  <c r="R87" i="30"/>
  <c r="R80" i="30"/>
  <c r="R91" i="30"/>
  <c r="R81" i="30"/>
  <c r="R89" i="30"/>
  <c r="R92" i="30"/>
  <c r="R88" i="30"/>
  <c r="I6" i="12"/>
  <c r="I37" i="12"/>
  <c r="J186" i="35"/>
  <c r="I101" i="35"/>
  <c r="I99" i="35"/>
  <c r="K98" i="35"/>
  <c r="K208" i="35"/>
  <c r="J100" i="35"/>
  <c r="K219" i="35"/>
  <c r="K218" i="35"/>
  <c r="AH155" i="35"/>
  <c r="G249" i="35"/>
  <c r="AH249" i="35"/>
  <c r="E254" i="35"/>
  <c r="AH156" i="35"/>
  <c r="G250" i="35"/>
  <c r="AH250" i="35"/>
  <c r="AH147" i="35"/>
  <c r="G241" i="35"/>
  <c r="AH186" i="35"/>
  <c r="AH148" i="35"/>
  <c r="G242" i="35"/>
  <c r="AH149" i="35"/>
  <c r="G243" i="35"/>
  <c r="AH150" i="35"/>
  <c r="G244" i="35"/>
  <c r="K215" i="35"/>
  <c r="AH151" i="35"/>
  <c r="G245" i="35"/>
  <c r="AH152" i="35"/>
  <c r="G246" i="35"/>
  <c r="AH153" i="35"/>
  <c r="G247" i="35"/>
  <c r="F265" i="35"/>
  <c r="F264" i="35"/>
  <c r="F255" i="35"/>
  <c r="F254" i="35"/>
  <c r="AH154" i="35"/>
  <c r="G248" i="35"/>
  <c r="J207" i="35"/>
  <c r="K170" i="35"/>
  <c r="K178" i="35"/>
  <c r="K162" i="35"/>
  <c r="H250" i="35"/>
  <c r="H249" i="35"/>
  <c r="H248" i="35"/>
  <c r="H247" i="35"/>
  <c r="H271" i="35"/>
  <c r="L226" i="35"/>
  <c r="AI226" i="35"/>
  <c r="AO226" i="35"/>
  <c r="AI143" i="35"/>
  <c r="AO143" i="35"/>
  <c r="L220" i="35"/>
  <c r="AI220" i="35"/>
  <c r="AO220" i="35"/>
  <c r="L221" i="35"/>
  <c r="AI221" i="35"/>
  <c r="AO221" i="35"/>
  <c r="L222" i="35"/>
  <c r="AI222" i="35"/>
  <c r="AO222" i="35"/>
  <c r="L223" i="35"/>
  <c r="AI223" i="35"/>
  <c r="AO223" i="35"/>
  <c r="L224" i="35"/>
  <c r="AI224" i="35"/>
  <c r="AO224" i="35"/>
  <c r="L225" i="35"/>
  <c r="AI225" i="35"/>
  <c r="AO225" i="35"/>
  <c r="K78" i="36"/>
  <c r="J83" i="37"/>
  <c r="K78" i="38"/>
  <c r="K82" i="37"/>
  <c r="L94" i="39"/>
  <c r="M93" i="39"/>
  <c r="M78" i="39"/>
  <c r="M81" i="39"/>
  <c r="M80" i="39"/>
  <c r="N72" i="39"/>
  <c r="N81" i="39"/>
  <c r="N70" i="39"/>
  <c r="N65" i="39"/>
  <c r="N92" i="39"/>
  <c r="N54" i="39"/>
  <c r="N52" i="39"/>
  <c r="N50" i="39"/>
  <c r="N68" i="39"/>
  <c r="N62" i="39"/>
  <c r="N89" i="39"/>
  <c r="N56" i="39"/>
  <c r="N71" i="39"/>
  <c r="N66" i="39"/>
  <c r="N61" i="39"/>
  <c r="N88" i="39"/>
  <c r="N60" i="39"/>
  <c r="N64" i="39"/>
  <c r="N91" i="39"/>
  <c r="N59" i="39"/>
  <c r="N80" i="39"/>
  <c r="N55" i="39"/>
  <c r="N58" i="39"/>
  <c r="N69" i="39"/>
  <c r="N51" i="39"/>
  <c r="N53" i="39"/>
  <c r="N67" i="39"/>
  <c r="N57" i="39"/>
  <c r="N63" i="39"/>
  <c r="N90" i="39"/>
  <c r="O1" i="39"/>
  <c r="M88" i="39"/>
  <c r="M91" i="39"/>
  <c r="M90" i="39"/>
  <c r="M82" i="39"/>
  <c r="M92" i="39"/>
  <c r="M79" i="39"/>
  <c r="AI73" i="39"/>
  <c r="AO50" i="39"/>
  <c r="M89" i="39"/>
  <c r="M73" i="39"/>
  <c r="M87" i="39"/>
  <c r="M77" i="39"/>
  <c r="L83" i="39"/>
  <c r="AI77" i="39"/>
  <c r="AI83" i="39"/>
  <c r="K93" i="38"/>
  <c r="K79" i="38"/>
  <c r="K92" i="38"/>
  <c r="J94" i="38"/>
  <c r="L71" i="38"/>
  <c r="AI71" i="38"/>
  <c r="AO71" i="38"/>
  <c r="L69" i="38"/>
  <c r="AI69" i="38"/>
  <c r="AO69" i="38"/>
  <c r="L67" i="38"/>
  <c r="AI67" i="38"/>
  <c r="AO67" i="38"/>
  <c r="L65" i="38"/>
  <c r="L92" i="38"/>
  <c r="L63" i="38"/>
  <c r="L90" i="38"/>
  <c r="AI90" i="38"/>
  <c r="AO90" i="38"/>
  <c r="L61" i="38"/>
  <c r="L88" i="38"/>
  <c r="AI88" i="38"/>
  <c r="AO88" i="38"/>
  <c r="L59" i="38"/>
  <c r="L80" i="38"/>
  <c r="AI80" i="38"/>
  <c r="AO80" i="38"/>
  <c r="L57" i="38"/>
  <c r="AI57" i="38"/>
  <c r="AO57" i="38"/>
  <c r="L55" i="38"/>
  <c r="AI55" i="38"/>
  <c r="AO55" i="38"/>
  <c r="L72" i="38"/>
  <c r="L81" i="38"/>
  <c r="AI81" i="38"/>
  <c r="AO81" i="38"/>
  <c r="L62" i="38"/>
  <c r="L89" i="38"/>
  <c r="L60" i="38"/>
  <c r="M1" i="38"/>
  <c r="L56" i="38"/>
  <c r="AI56" i="38"/>
  <c r="AO56" i="38"/>
  <c r="L64" i="38"/>
  <c r="L91" i="38"/>
  <c r="AI91" i="38"/>
  <c r="AO91" i="38"/>
  <c r="L53" i="38"/>
  <c r="L66" i="38"/>
  <c r="AI66" i="38"/>
  <c r="AO66" i="38"/>
  <c r="L54" i="38"/>
  <c r="AI54" i="38"/>
  <c r="AO54" i="38"/>
  <c r="L52" i="38"/>
  <c r="AI52" i="38"/>
  <c r="AO52" i="38"/>
  <c r="L50" i="38"/>
  <c r="AI50" i="38"/>
  <c r="L68" i="38"/>
  <c r="AI68" i="38"/>
  <c r="AO68" i="38"/>
  <c r="L58" i="38"/>
  <c r="AI58" i="38"/>
  <c r="AO58" i="38"/>
  <c r="L70" i="38"/>
  <c r="L51" i="38"/>
  <c r="K87" i="38"/>
  <c r="K77" i="38"/>
  <c r="K89" i="38"/>
  <c r="K73" i="38"/>
  <c r="J83" i="38"/>
  <c r="K82" i="38"/>
  <c r="K79" i="37"/>
  <c r="K73" i="37"/>
  <c r="J94" i="37"/>
  <c r="K93" i="37"/>
  <c r="K87" i="37"/>
  <c r="K77" i="37"/>
  <c r="L72" i="37"/>
  <c r="L81" i="37"/>
  <c r="AI81" i="37"/>
  <c r="AO81" i="37"/>
  <c r="L69" i="37"/>
  <c r="AI69" i="37"/>
  <c r="AO69" i="37"/>
  <c r="L66" i="37"/>
  <c r="L63" i="37"/>
  <c r="L90" i="37"/>
  <c r="AI90" i="37"/>
  <c r="AO90" i="37"/>
  <c r="L60" i="37"/>
  <c r="L57" i="37"/>
  <c r="AI57" i="37"/>
  <c r="AO57" i="37"/>
  <c r="L71" i="37"/>
  <c r="AI71" i="37"/>
  <c r="AO71" i="37"/>
  <c r="L68" i="37"/>
  <c r="AI68" i="37"/>
  <c r="AO68" i="37"/>
  <c r="L65" i="37"/>
  <c r="L92" i="37"/>
  <c r="AI92" i="37"/>
  <c r="AO92" i="37"/>
  <c r="L62" i="37"/>
  <c r="L89" i="37"/>
  <c r="AI89" i="37"/>
  <c r="AO89" i="37"/>
  <c r="L70" i="37"/>
  <c r="L67" i="37"/>
  <c r="AI67" i="37"/>
  <c r="AO67" i="37"/>
  <c r="L64" i="37"/>
  <c r="L91" i="37"/>
  <c r="AI91" i="37"/>
  <c r="AO91" i="37"/>
  <c r="L50" i="37"/>
  <c r="AI50" i="37"/>
  <c r="L55" i="37"/>
  <c r="AI55" i="37"/>
  <c r="AO55" i="37"/>
  <c r="L52" i="37"/>
  <c r="AI52" i="37"/>
  <c r="AO52" i="37"/>
  <c r="L61" i="37"/>
  <c r="L88" i="37"/>
  <c r="AI88" i="37"/>
  <c r="AO88" i="37"/>
  <c r="L59" i="37"/>
  <c r="L80" i="37"/>
  <c r="AI80" i="37"/>
  <c r="AO80" i="37"/>
  <c r="L54" i="37"/>
  <c r="AI54" i="37"/>
  <c r="AO54" i="37"/>
  <c r="L58" i="37"/>
  <c r="AI58" i="37"/>
  <c r="AO58" i="37"/>
  <c r="L51" i="37"/>
  <c r="M1" i="37"/>
  <c r="L53" i="37"/>
  <c r="L56" i="37"/>
  <c r="AI56" i="37"/>
  <c r="AO56" i="37"/>
  <c r="K78" i="37"/>
  <c r="K82" i="36"/>
  <c r="K87" i="36"/>
  <c r="K77" i="36"/>
  <c r="L72" i="36"/>
  <c r="L66" i="36"/>
  <c r="L63" i="36"/>
  <c r="L90" i="36"/>
  <c r="L64" i="36"/>
  <c r="L91" i="36"/>
  <c r="L61" i="36"/>
  <c r="L88" i="36"/>
  <c r="AI88" i="36"/>
  <c r="AO88" i="36"/>
  <c r="L54" i="36"/>
  <c r="AI54" i="36"/>
  <c r="AO54" i="36"/>
  <c r="L52" i="36"/>
  <c r="AI52" i="36"/>
  <c r="AO52" i="36"/>
  <c r="L50" i="36"/>
  <c r="AI50" i="36"/>
  <c r="L62" i="36"/>
  <c r="L89" i="36"/>
  <c r="AI89" i="36"/>
  <c r="AO89" i="36"/>
  <c r="L60" i="36"/>
  <c r="AI60" i="36"/>
  <c r="AO60" i="36"/>
  <c r="L59" i="36"/>
  <c r="L80" i="36"/>
  <c r="AI80" i="36"/>
  <c r="AO80" i="36"/>
  <c r="L56" i="36"/>
  <c r="AI56" i="36"/>
  <c r="AO56" i="36"/>
  <c r="L58" i="36"/>
  <c r="AI58" i="36"/>
  <c r="AO58" i="36"/>
  <c r="L55" i="36"/>
  <c r="AI55" i="36"/>
  <c r="AO55" i="36"/>
  <c r="L53" i="36"/>
  <c r="L51" i="36"/>
  <c r="L71" i="36"/>
  <c r="AI71" i="36"/>
  <c r="AO71" i="36"/>
  <c r="L69" i="36"/>
  <c r="AI69" i="36"/>
  <c r="AO69" i="36"/>
  <c r="L68" i="36"/>
  <c r="AI68" i="36"/>
  <c r="AO68" i="36"/>
  <c r="L65" i="36"/>
  <c r="L57" i="36"/>
  <c r="AI57" i="36"/>
  <c r="AO57" i="36"/>
  <c r="L67" i="36"/>
  <c r="AI67" i="36"/>
  <c r="AO67" i="36"/>
  <c r="M1" i="36"/>
  <c r="L70" i="36"/>
  <c r="K91" i="36"/>
  <c r="K90" i="36"/>
  <c r="K93" i="36"/>
  <c r="K73" i="36"/>
  <c r="J94" i="36"/>
  <c r="J83" i="36"/>
  <c r="K79" i="36"/>
  <c r="J83" i="34"/>
  <c r="J83" i="35"/>
  <c r="K73" i="34"/>
  <c r="AI73" i="33"/>
  <c r="AI83" i="33"/>
  <c r="M73" i="33"/>
  <c r="L94" i="33"/>
  <c r="K73" i="35"/>
  <c r="L83" i="33"/>
  <c r="K78" i="35"/>
  <c r="K256" i="35"/>
  <c r="K82" i="35"/>
  <c r="K260" i="35"/>
  <c r="K79" i="35"/>
  <c r="K257" i="35"/>
  <c r="K92" i="35"/>
  <c r="K93" i="35"/>
  <c r="K87" i="35"/>
  <c r="K77" i="35"/>
  <c r="K81" i="35"/>
  <c r="K259" i="35"/>
  <c r="J94" i="35"/>
  <c r="L71" i="35"/>
  <c r="L69" i="35"/>
  <c r="AI69" i="35"/>
  <c r="AO69" i="35"/>
  <c r="L67" i="35"/>
  <c r="AI67" i="35"/>
  <c r="AO67" i="35"/>
  <c r="L65" i="35"/>
  <c r="L92" i="35"/>
  <c r="L63" i="35"/>
  <c r="L90" i="35"/>
  <c r="L61" i="35"/>
  <c r="L59" i="35"/>
  <c r="L57" i="35"/>
  <c r="AI57" i="35"/>
  <c r="AO57" i="35"/>
  <c r="L55" i="35"/>
  <c r="AI55" i="35"/>
  <c r="AO55" i="35"/>
  <c r="L72" i="35"/>
  <c r="L70" i="35"/>
  <c r="AI70" i="35"/>
  <c r="AO70" i="35"/>
  <c r="L60" i="35"/>
  <c r="L53" i="35"/>
  <c r="AI53" i="35"/>
  <c r="AO53" i="35"/>
  <c r="L58" i="35"/>
  <c r="AI58" i="35"/>
  <c r="AO58" i="35"/>
  <c r="L51" i="35"/>
  <c r="L50" i="35"/>
  <c r="L62" i="35"/>
  <c r="L89" i="35"/>
  <c r="L56" i="35"/>
  <c r="AI56" i="35"/>
  <c r="AO56" i="35"/>
  <c r="L64" i="35"/>
  <c r="L54" i="35"/>
  <c r="AI54" i="35"/>
  <c r="AO54" i="35"/>
  <c r="L66" i="35"/>
  <c r="L52" i="35"/>
  <c r="AI52" i="35"/>
  <c r="AO52" i="35"/>
  <c r="L68" i="35"/>
  <c r="AI68" i="35"/>
  <c r="AO68" i="35"/>
  <c r="K90" i="35"/>
  <c r="K78" i="34"/>
  <c r="K79" i="34"/>
  <c r="K92" i="34"/>
  <c r="K81" i="34"/>
  <c r="K93" i="34"/>
  <c r="L71" i="34"/>
  <c r="AI71" i="34"/>
  <c r="AO71" i="34"/>
  <c r="L69" i="34"/>
  <c r="AI69" i="34"/>
  <c r="AO69" i="34"/>
  <c r="L67" i="34"/>
  <c r="AI67" i="34"/>
  <c r="AO67" i="34"/>
  <c r="L65" i="34"/>
  <c r="L92" i="34"/>
  <c r="L63" i="34"/>
  <c r="L90" i="34"/>
  <c r="AI90" i="34"/>
  <c r="AO90" i="34"/>
  <c r="L61" i="34"/>
  <c r="L72" i="34"/>
  <c r="L81" i="34"/>
  <c r="L70" i="34"/>
  <c r="L68" i="34"/>
  <c r="AI68" i="34"/>
  <c r="AO68" i="34"/>
  <c r="L66" i="34"/>
  <c r="L64" i="34"/>
  <c r="L91" i="34"/>
  <c r="AI91" i="34"/>
  <c r="AO91" i="34"/>
  <c r="L58" i="34"/>
  <c r="AI58" i="34"/>
  <c r="AO58" i="34"/>
  <c r="L55" i="34"/>
  <c r="AI55" i="34"/>
  <c r="AO55" i="34"/>
  <c r="L53" i="34"/>
  <c r="L51" i="34"/>
  <c r="L62" i="34"/>
  <c r="L89" i="34"/>
  <c r="AI89" i="34"/>
  <c r="AO89" i="34"/>
  <c r="L50" i="34"/>
  <c r="L54" i="34"/>
  <c r="AI54" i="34"/>
  <c r="AO54" i="34"/>
  <c r="L52" i="34"/>
  <c r="AI52" i="34"/>
  <c r="AO52" i="34"/>
  <c r="L60" i="34"/>
  <c r="L57" i="34"/>
  <c r="AI57" i="34"/>
  <c r="AO57" i="34"/>
  <c r="M1" i="34"/>
  <c r="L59" i="34"/>
  <c r="L56" i="34"/>
  <c r="AI56" i="34"/>
  <c r="AO56" i="34"/>
  <c r="K82" i="34"/>
  <c r="K87" i="34"/>
  <c r="K77" i="34"/>
  <c r="J94" i="34"/>
  <c r="M87" i="33"/>
  <c r="M77" i="33"/>
  <c r="M91" i="33"/>
  <c r="M92" i="33"/>
  <c r="M93" i="33"/>
  <c r="AI94" i="33"/>
  <c r="AO77" i="33"/>
  <c r="AO94" i="33"/>
  <c r="M88" i="33"/>
  <c r="M81" i="33"/>
  <c r="AO50" i="33"/>
  <c r="N71" i="33"/>
  <c r="N69" i="33"/>
  <c r="N66" i="33"/>
  <c r="N53" i="33"/>
  <c r="N51" i="33"/>
  <c r="N67" i="33"/>
  <c r="N58" i="33"/>
  <c r="N55" i="33"/>
  <c r="O1" i="33"/>
  <c r="N68" i="33"/>
  <c r="N61" i="33"/>
  <c r="N88" i="33"/>
  <c r="N57" i="33"/>
  <c r="N60" i="33"/>
  <c r="N62" i="33"/>
  <c r="N89" i="33"/>
  <c r="N54" i="33"/>
  <c r="N52" i="33"/>
  <c r="N50" i="33"/>
  <c r="N63" i="33"/>
  <c r="N90" i="33"/>
  <c r="N59" i="33"/>
  <c r="N80" i="33"/>
  <c r="N72" i="33"/>
  <c r="N81" i="33"/>
  <c r="N64" i="33"/>
  <c r="N91" i="33"/>
  <c r="N56" i="33"/>
  <c r="N65" i="33"/>
  <c r="N92" i="33"/>
  <c r="N70" i="33"/>
  <c r="M82" i="33"/>
  <c r="M80" i="33"/>
  <c r="M79" i="33"/>
  <c r="M89" i="33"/>
  <c r="M78" i="33"/>
  <c r="M90" i="33"/>
  <c r="K30" i="31"/>
  <c r="K32" i="31"/>
  <c r="L26" i="31"/>
  <c r="L27" i="31"/>
  <c r="L31" i="31"/>
  <c r="L29" i="31"/>
  <c r="AI29" i="31"/>
  <c r="AO29" i="31"/>
  <c r="R78" i="30"/>
  <c r="AJ73" i="30"/>
  <c r="Q83" i="30"/>
  <c r="Q94" i="30"/>
  <c r="R93" i="30"/>
  <c r="R82" i="30"/>
  <c r="R79" i="30"/>
  <c r="R73" i="30"/>
  <c r="R77" i="30"/>
  <c r="AJ77" i="30"/>
  <c r="S91" i="30"/>
  <c r="S81" i="30"/>
  <c r="S88" i="30"/>
  <c r="S87" i="30"/>
  <c r="S92" i="30"/>
  <c r="S80" i="30"/>
  <c r="S89" i="30"/>
  <c r="S90" i="30"/>
  <c r="I7" i="12"/>
  <c r="I38" i="12"/>
  <c r="L78" i="38"/>
  <c r="AI78" i="38"/>
  <c r="AO78" i="38"/>
  <c r="AI234" i="35"/>
  <c r="AO234" i="35"/>
  <c r="AH247" i="35"/>
  <c r="G271" i="35"/>
  <c r="AH271" i="35"/>
  <c r="AI231" i="35"/>
  <c r="AO231" i="35"/>
  <c r="AI236" i="35"/>
  <c r="AO236" i="35"/>
  <c r="L82" i="37"/>
  <c r="AI82" i="37"/>
  <c r="AO82" i="37"/>
  <c r="AI235" i="35"/>
  <c r="AO235" i="35"/>
  <c r="H272" i="35"/>
  <c r="J101" i="35"/>
  <c r="J99" i="35"/>
  <c r="K99" i="35"/>
  <c r="K101" i="35"/>
  <c r="L98" i="35"/>
  <c r="AI232" i="35"/>
  <c r="AO232" i="35"/>
  <c r="L208" i="35"/>
  <c r="AI208" i="35"/>
  <c r="AO208" i="35"/>
  <c r="L219" i="35"/>
  <c r="L218" i="35"/>
  <c r="K207" i="35"/>
  <c r="K100" i="35"/>
  <c r="K186" i="35"/>
  <c r="AI233" i="35"/>
  <c r="AO233" i="35"/>
  <c r="AI237" i="35"/>
  <c r="AO237" i="35"/>
  <c r="H243" i="35"/>
  <c r="H267" i="35"/>
  <c r="H244" i="35"/>
  <c r="H268" i="35"/>
  <c r="H245" i="35"/>
  <c r="H269" i="35"/>
  <c r="H246" i="35"/>
  <c r="H270" i="35"/>
  <c r="H242" i="35"/>
  <c r="H266" i="35"/>
  <c r="L215" i="35"/>
  <c r="AI215" i="35"/>
  <c r="AO215" i="35"/>
  <c r="L213" i="35"/>
  <c r="AI213" i="35"/>
  <c r="AO213" i="35"/>
  <c r="L212" i="35"/>
  <c r="AI212" i="35"/>
  <c r="AO212" i="35"/>
  <c r="G270" i="35"/>
  <c r="AH270" i="35"/>
  <c r="AH246" i="35"/>
  <c r="L211" i="35"/>
  <c r="AI211" i="35"/>
  <c r="AO211" i="35"/>
  <c r="L210" i="35"/>
  <c r="H241" i="35"/>
  <c r="G269" i="35"/>
  <c r="AH269" i="35"/>
  <c r="AH245" i="35"/>
  <c r="L209" i="35"/>
  <c r="AI209" i="35"/>
  <c r="AO209" i="35"/>
  <c r="G265" i="35"/>
  <c r="AH265" i="35"/>
  <c r="G255" i="35"/>
  <c r="G254" i="35"/>
  <c r="AH254" i="35"/>
  <c r="G268" i="35"/>
  <c r="AH268" i="35"/>
  <c r="AH244" i="35"/>
  <c r="AI140" i="35"/>
  <c r="AO140" i="35"/>
  <c r="G267" i="35"/>
  <c r="AH267" i="35"/>
  <c r="AH243" i="35"/>
  <c r="AI142" i="35"/>
  <c r="AO142" i="35"/>
  <c r="AI141" i="35"/>
  <c r="AO141" i="35"/>
  <c r="AH241" i="35"/>
  <c r="G272" i="35"/>
  <c r="AH248" i="35"/>
  <c r="G266" i="35"/>
  <c r="AH266" i="35"/>
  <c r="AH242" i="35"/>
  <c r="AI135" i="35"/>
  <c r="AO135" i="35"/>
  <c r="AI139" i="35"/>
  <c r="AO139" i="35"/>
  <c r="AI138" i="35"/>
  <c r="AO138" i="35"/>
  <c r="AI137" i="35"/>
  <c r="AO137" i="35"/>
  <c r="AI136" i="35"/>
  <c r="AO136" i="35"/>
  <c r="L170" i="35"/>
  <c r="AI170" i="35"/>
  <c r="AO170" i="35"/>
  <c r="AI134" i="35"/>
  <c r="AO134" i="35"/>
  <c r="L178" i="35"/>
  <c r="L162" i="35"/>
  <c r="AI130" i="35"/>
  <c r="AO130" i="35"/>
  <c r="I250" i="35"/>
  <c r="AI129" i="35"/>
  <c r="AO129" i="35"/>
  <c r="I249" i="35"/>
  <c r="AI128" i="35"/>
  <c r="AO128" i="35"/>
  <c r="I248" i="35"/>
  <c r="AI127" i="35"/>
  <c r="AO127" i="35"/>
  <c r="I247" i="35"/>
  <c r="I271" i="35"/>
  <c r="AI126" i="35"/>
  <c r="AO126" i="35"/>
  <c r="AI125" i="35"/>
  <c r="AO125" i="35"/>
  <c r="AI124" i="35"/>
  <c r="AO124" i="35"/>
  <c r="AI123" i="35"/>
  <c r="AO123" i="35"/>
  <c r="AI122" i="35"/>
  <c r="AO122" i="35"/>
  <c r="AI121" i="35"/>
  <c r="AO121" i="35"/>
  <c r="M226" i="35"/>
  <c r="M220" i="35"/>
  <c r="M221" i="35"/>
  <c r="M209" i="35"/>
  <c r="M210" i="35"/>
  <c r="M211" i="35"/>
  <c r="M212" i="35"/>
  <c r="M213" i="35"/>
  <c r="M222" i="35"/>
  <c r="M223" i="35"/>
  <c r="M224" i="35"/>
  <c r="M225" i="35"/>
  <c r="AI202" i="35"/>
  <c r="AO202" i="35"/>
  <c r="AI199" i="35"/>
  <c r="AO199" i="35"/>
  <c r="AI200" i="35"/>
  <c r="AO200" i="35"/>
  <c r="AI201" i="35"/>
  <c r="AO201" i="35"/>
  <c r="AI114" i="35"/>
  <c r="AO114" i="35"/>
  <c r="AI203" i="35"/>
  <c r="AO203" i="35"/>
  <c r="AI109" i="35"/>
  <c r="AO109" i="35"/>
  <c r="L81" i="35"/>
  <c r="AI71" i="35"/>
  <c r="AO71" i="35"/>
  <c r="AI89" i="35"/>
  <c r="AO89" i="35"/>
  <c r="AI110" i="35"/>
  <c r="AO110" i="35"/>
  <c r="AI116" i="35"/>
  <c r="AO116" i="35"/>
  <c r="AI113" i="35"/>
  <c r="AO113" i="35"/>
  <c r="AI112" i="35"/>
  <c r="AO112" i="35"/>
  <c r="AI108" i="35"/>
  <c r="AO108" i="35"/>
  <c r="AI117" i="35"/>
  <c r="AO117" i="35"/>
  <c r="AI111" i="35"/>
  <c r="AO111" i="35"/>
  <c r="AI115" i="35"/>
  <c r="AO115" i="35"/>
  <c r="N82" i="39"/>
  <c r="K83" i="38"/>
  <c r="K83" i="37"/>
  <c r="K94" i="37"/>
  <c r="N78" i="39"/>
  <c r="M83" i="39"/>
  <c r="N87" i="39"/>
  <c r="N77" i="39"/>
  <c r="N93" i="39"/>
  <c r="AO73" i="39"/>
  <c r="O72" i="39"/>
  <c r="O81" i="39"/>
  <c r="O70" i="39"/>
  <c r="O68" i="39"/>
  <c r="O66" i="39"/>
  <c r="O64" i="39"/>
  <c r="O91" i="39"/>
  <c r="O71" i="39"/>
  <c r="O61" i="39"/>
  <c r="O88" i="39"/>
  <c r="O60" i="39"/>
  <c r="O63" i="39"/>
  <c r="O90" i="39"/>
  <c r="O59" i="39"/>
  <c r="O80" i="39"/>
  <c r="O67" i="39"/>
  <c r="O51" i="39"/>
  <c r="O55" i="39"/>
  <c r="O52" i="39"/>
  <c r="P1" i="39"/>
  <c r="O58" i="39"/>
  <c r="O53" i="39"/>
  <c r="O50" i="39"/>
  <c r="O65" i="39"/>
  <c r="O57" i="39"/>
  <c r="O69" i="39"/>
  <c r="O62" i="39"/>
  <c r="O54" i="39"/>
  <c r="O56" i="39"/>
  <c r="M94" i="39"/>
  <c r="N73" i="39"/>
  <c r="AI94" i="39"/>
  <c r="AO77" i="39"/>
  <c r="AO94" i="39"/>
  <c r="N79" i="39"/>
  <c r="AI59" i="38"/>
  <c r="AO59" i="38"/>
  <c r="AI61" i="38"/>
  <c r="AO61" i="38"/>
  <c r="AI63" i="38"/>
  <c r="AO63" i="38"/>
  <c r="L79" i="38"/>
  <c r="AI79" i="38"/>
  <c r="AO79" i="38"/>
  <c r="AI64" i="38"/>
  <c r="AO64" i="38"/>
  <c r="L93" i="38"/>
  <c r="AI93" i="38"/>
  <c r="AO93" i="38"/>
  <c r="AI70" i="38"/>
  <c r="AO70" i="38"/>
  <c r="AI62" i="38"/>
  <c r="AO62" i="38"/>
  <c r="M71" i="38"/>
  <c r="M69" i="38"/>
  <c r="M67" i="38"/>
  <c r="M65" i="38"/>
  <c r="M63" i="38"/>
  <c r="M61" i="38"/>
  <c r="M59" i="38"/>
  <c r="M57" i="38"/>
  <c r="M55" i="38"/>
  <c r="M72" i="38"/>
  <c r="M70" i="38"/>
  <c r="M68" i="38"/>
  <c r="M66" i="38"/>
  <c r="M64" i="38"/>
  <c r="M62" i="38"/>
  <c r="M56" i="38"/>
  <c r="M60" i="38"/>
  <c r="N1" i="38"/>
  <c r="M54" i="38"/>
  <c r="M52" i="38"/>
  <c r="M50" i="38"/>
  <c r="M58" i="38"/>
  <c r="M53" i="38"/>
  <c r="M51" i="38"/>
  <c r="L87" i="38"/>
  <c r="AI87" i="38"/>
  <c r="AO87" i="38"/>
  <c r="L77" i="38"/>
  <c r="AI65" i="38"/>
  <c r="AO65" i="38"/>
  <c r="AI92" i="38"/>
  <c r="AO92" i="38"/>
  <c r="AO50" i="38"/>
  <c r="AI89" i="38"/>
  <c r="AO89" i="38"/>
  <c r="AI60" i="38"/>
  <c r="AO60" i="38"/>
  <c r="AI53" i="38"/>
  <c r="AO53" i="38"/>
  <c r="K94" i="38"/>
  <c r="L82" i="38"/>
  <c r="AI82" i="38"/>
  <c r="AO82" i="38"/>
  <c r="AI51" i="38"/>
  <c r="AO51" i="38"/>
  <c r="AI72" i="38"/>
  <c r="AO72" i="38"/>
  <c r="L73" i="38"/>
  <c r="L78" i="37"/>
  <c r="AI78" i="37"/>
  <c r="AO78" i="37"/>
  <c r="AI72" i="37"/>
  <c r="AO72" i="37"/>
  <c r="L87" i="37"/>
  <c r="AI87" i="37"/>
  <c r="AO87" i="37"/>
  <c r="L77" i="37"/>
  <c r="AI77" i="37"/>
  <c r="AO50" i="37"/>
  <c r="L93" i="37"/>
  <c r="AI93" i="37"/>
  <c r="AO93" i="37"/>
  <c r="AI59" i="37"/>
  <c r="AO59" i="37"/>
  <c r="AI62" i="37"/>
  <c r="AO62" i="37"/>
  <c r="L73" i="37"/>
  <c r="AI63" i="37"/>
  <c r="AO63" i="37"/>
  <c r="M71" i="37"/>
  <c r="M69" i="37"/>
  <c r="M67" i="37"/>
  <c r="M65" i="37"/>
  <c r="M63" i="37"/>
  <c r="M61" i="37"/>
  <c r="M59" i="37"/>
  <c r="M57" i="37"/>
  <c r="M55" i="37"/>
  <c r="M72" i="37"/>
  <c r="M66" i="37"/>
  <c r="M60" i="37"/>
  <c r="M68" i="37"/>
  <c r="M62" i="37"/>
  <c r="M70" i="37"/>
  <c r="M64" i="37"/>
  <c r="M52" i="37"/>
  <c r="M54" i="37"/>
  <c r="M53" i="37"/>
  <c r="M58" i="37"/>
  <c r="M51" i="37"/>
  <c r="M50" i="37"/>
  <c r="N1" i="37"/>
  <c r="M56" i="37"/>
  <c r="AI61" i="37"/>
  <c r="AO61" i="37"/>
  <c r="AI51" i="37"/>
  <c r="AO51" i="37"/>
  <c r="AI60" i="37"/>
  <c r="AO60" i="37"/>
  <c r="AI66" i="37"/>
  <c r="AO66" i="37"/>
  <c r="AI65" i="37"/>
  <c r="AO65" i="37"/>
  <c r="AI70" i="37"/>
  <c r="AO70" i="37"/>
  <c r="L79" i="37"/>
  <c r="AI79" i="37"/>
  <c r="AO79" i="37"/>
  <c r="AI53" i="37"/>
  <c r="AO53" i="37"/>
  <c r="AI64" i="37"/>
  <c r="AO64" i="37"/>
  <c r="L78" i="34"/>
  <c r="AI78" i="34"/>
  <c r="AO78" i="34"/>
  <c r="AI59" i="36"/>
  <c r="AO59" i="36"/>
  <c r="L93" i="36"/>
  <c r="AI93" i="36"/>
  <c r="AO93" i="36"/>
  <c r="L82" i="36"/>
  <c r="AI82" i="36"/>
  <c r="AO82" i="36"/>
  <c r="AI61" i="36"/>
  <c r="AO61" i="36"/>
  <c r="AI62" i="36"/>
  <c r="AO62" i="36"/>
  <c r="L92" i="36"/>
  <c r="AI92" i="36"/>
  <c r="AO92" i="36"/>
  <c r="AI65" i="36"/>
  <c r="AO65" i="36"/>
  <c r="L79" i="36"/>
  <c r="AI79" i="36"/>
  <c r="AO79" i="36"/>
  <c r="AI53" i="36"/>
  <c r="AO53" i="36"/>
  <c r="K94" i="36"/>
  <c r="L81" i="36"/>
  <c r="AI81" i="36"/>
  <c r="AO81" i="36"/>
  <c r="AI72" i="36"/>
  <c r="AO72" i="36"/>
  <c r="AI64" i="36"/>
  <c r="AO64" i="36"/>
  <c r="L87" i="36"/>
  <c r="AI87" i="36"/>
  <c r="AO87" i="36"/>
  <c r="L77" i="36"/>
  <c r="AI91" i="36"/>
  <c r="AO91" i="36"/>
  <c r="AI90" i="36"/>
  <c r="AO90" i="36"/>
  <c r="AO50" i="36"/>
  <c r="L78" i="36"/>
  <c r="AI78" i="36"/>
  <c r="AO78" i="36"/>
  <c r="AI70" i="36"/>
  <c r="AO70" i="36"/>
  <c r="L73" i="36"/>
  <c r="AI66" i="36"/>
  <c r="AO66" i="36"/>
  <c r="M71" i="36"/>
  <c r="M69" i="36"/>
  <c r="M67" i="36"/>
  <c r="M65" i="36"/>
  <c r="M63" i="36"/>
  <c r="M61" i="36"/>
  <c r="M59" i="36"/>
  <c r="M57" i="36"/>
  <c r="M55" i="36"/>
  <c r="M64" i="36"/>
  <c r="M54" i="36"/>
  <c r="M52" i="36"/>
  <c r="M50" i="36"/>
  <c r="M62" i="36"/>
  <c r="M60" i="36"/>
  <c r="M56" i="36"/>
  <c r="M58" i="36"/>
  <c r="M53" i="36"/>
  <c r="M51" i="36"/>
  <c r="M70" i="36"/>
  <c r="M72" i="36"/>
  <c r="M66" i="36"/>
  <c r="N1" i="36"/>
  <c r="M68" i="36"/>
  <c r="AI63" i="36"/>
  <c r="AO63" i="36"/>
  <c r="AI51" i="36"/>
  <c r="AO51" i="36"/>
  <c r="K83" i="36"/>
  <c r="M83" i="33"/>
  <c r="K83" i="34"/>
  <c r="K83" i="35"/>
  <c r="AO83" i="33"/>
  <c r="AO73" i="33"/>
  <c r="N73" i="33"/>
  <c r="L73" i="35"/>
  <c r="AI50" i="34"/>
  <c r="AO50" i="34"/>
  <c r="L73" i="34"/>
  <c r="L82" i="35"/>
  <c r="L260" i="35"/>
  <c r="AI72" i="35"/>
  <c r="AO72" i="35"/>
  <c r="L88" i="35"/>
  <c r="AI88" i="35"/>
  <c r="AO88" i="35"/>
  <c r="AI61" i="35"/>
  <c r="AO61" i="35"/>
  <c r="L91" i="35"/>
  <c r="AI91" i="35"/>
  <c r="AO91" i="35"/>
  <c r="AI64" i="35"/>
  <c r="AO64" i="35"/>
  <c r="L93" i="35"/>
  <c r="AI93" i="35"/>
  <c r="AO93" i="35"/>
  <c r="AI66" i="35"/>
  <c r="AO66" i="35"/>
  <c r="AI62" i="35"/>
  <c r="AO62" i="35"/>
  <c r="AI51" i="35"/>
  <c r="AO51" i="35"/>
  <c r="M71" i="35"/>
  <c r="M69" i="35"/>
  <c r="M67" i="35"/>
  <c r="M65" i="35"/>
  <c r="M63" i="35"/>
  <c r="M61" i="35"/>
  <c r="M59" i="35"/>
  <c r="M57" i="35"/>
  <c r="M55" i="35"/>
  <c r="M72" i="35"/>
  <c r="M70" i="35"/>
  <c r="M68" i="35"/>
  <c r="M66" i="35"/>
  <c r="M64" i="35"/>
  <c r="M62" i="35"/>
  <c r="M60" i="35"/>
  <c r="M58" i="35"/>
  <c r="M53" i="35"/>
  <c r="M51" i="35"/>
  <c r="M56" i="35"/>
  <c r="M54" i="35"/>
  <c r="M52" i="35"/>
  <c r="M50" i="35"/>
  <c r="AI65" i="35"/>
  <c r="AO65" i="35"/>
  <c r="L79" i="35"/>
  <c r="L257" i="35"/>
  <c r="L87" i="35"/>
  <c r="AI87" i="35"/>
  <c r="AO87" i="35"/>
  <c r="L77" i="35"/>
  <c r="AI92" i="35"/>
  <c r="AO92" i="35"/>
  <c r="L78" i="35"/>
  <c r="L256" i="35"/>
  <c r="AI63" i="35"/>
  <c r="AO63" i="35"/>
  <c r="AI50" i="35"/>
  <c r="AI90" i="35"/>
  <c r="AO90" i="35"/>
  <c r="AI60" i="35"/>
  <c r="AO60" i="35"/>
  <c r="K94" i="35"/>
  <c r="L80" i="35"/>
  <c r="L258" i="35"/>
  <c r="AI59" i="35"/>
  <c r="AO59" i="35"/>
  <c r="AI65" i="34"/>
  <c r="AO65" i="34"/>
  <c r="AI62" i="34"/>
  <c r="AO62" i="34"/>
  <c r="AI81" i="34"/>
  <c r="AO81" i="34"/>
  <c r="AI92" i="34"/>
  <c r="AO92" i="34"/>
  <c r="AI72" i="34"/>
  <c r="AO72" i="34"/>
  <c r="L93" i="34"/>
  <c r="AI93" i="34"/>
  <c r="AO93" i="34"/>
  <c r="L88" i="34"/>
  <c r="AI88" i="34"/>
  <c r="AO88" i="34"/>
  <c r="AI61" i="34"/>
  <c r="AO61" i="34"/>
  <c r="L87" i="34"/>
  <c r="AI87" i="34"/>
  <c r="AO87" i="34"/>
  <c r="L77" i="34"/>
  <c r="AI60" i="34"/>
  <c r="AO60" i="34"/>
  <c r="L82" i="34"/>
  <c r="AI82" i="34"/>
  <c r="AO82" i="34"/>
  <c r="AI51" i="34"/>
  <c r="AO51" i="34"/>
  <c r="AI64" i="34"/>
  <c r="AO64" i="34"/>
  <c r="L80" i="34"/>
  <c r="AI80" i="34"/>
  <c r="AO80" i="34"/>
  <c r="AI59" i="34"/>
  <c r="AO59" i="34"/>
  <c r="K94" i="34"/>
  <c r="L79" i="34"/>
  <c r="AI79" i="34"/>
  <c r="AO79" i="34"/>
  <c r="AI66" i="34"/>
  <c r="AO66" i="34"/>
  <c r="M71" i="34"/>
  <c r="M69" i="34"/>
  <c r="M67" i="34"/>
  <c r="M65" i="34"/>
  <c r="M63" i="34"/>
  <c r="M61" i="34"/>
  <c r="M59" i="34"/>
  <c r="M57" i="34"/>
  <c r="M55" i="34"/>
  <c r="M58" i="34"/>
  <c r="M53" i="34"/>
  <c r="M51" i="34"/>
  <c r="M72" i="34"/>
  <c r="M62" i="34"/>
  <c r="M70" i="34"/>
  <c r="M68" i="34"/>
  <c r="M60" i="34"/>
  <c r="N1" i="34"/>
  <c r="M66" i="34"/>
  <c r="M54" i="34"/>
  <c r="M52" i="34"/>
  <c r="M50" i="34"/>
  <c r="M56" i="34"/>
  <c r="M64" i="34"/>
  <c r="AI70" i="34"/>
  <c r="AO70" i="34"/>
  <c r="AI63" i="34"/>
  <c r="AO63" i="34"/>
  <c r="AI53" i="34"/>
  <c r="AO53" i="34"/>
  <c r="N82" i="33"/>
  <c r="N79" i="33"/>
  <c r="N93" i="33"/>
  <c r="N87" i="33"/>
  <c r="N77" i="33"/>
  <c r="O72" i="33"/>
  <c r="O81" i="33"/>
  <c r="O70" i="33"/>
  <c r="O68" i="33"/>
  <c r="O66" i="33"/>
  <c r="O64" i="33"/>
  <c r="O91" i="33"/>
  <c r="O62" i="33"/>
  <c r="O60" i="33"/>
  <c r="O71" i="33"/>
  <c r="O69" i="33"/>
  <c r="O67" i="33"/>
  <c r="O65" i="33"/>
  <c r="O63" i="33"/>
  <c r="O90" i="33"/>
  <c r="O61" i="33"/>
  <c r="O88" i="33"/>
  <c r="O59" i="33"/>
  <c r="O80" i="33"/>
  <c r="O57" i="33"/>
  <c r="O55" i="33"/>
  <c r="O58" i="33"/>
  <c r="P1" i="33"/>
  <c r="O54" i="33"/>
  <c r="O52" i="33"/>
  <c r="O50" i="33"/>
  <c r="O56" i="33"/>
  <c r="O53" i="33"/>
  <c r="O51" i="33"/>
  <c r="M94" i="33"/>
  <c r="N78" i="33"/>
  <c r="AI26" i="31"/>
  <c r="AO26" i="31"/>
  <c r="L30" i="31"/>
  <c r="AI30" i="31"/>
  <c r="AO30" i="31"/>
  <c r="M27" i="31"/>
  <c r="M31" i="31"/>
  <c r="M26" i="31"/>
  <c r="M29" i="31"/>
  <c r="AI31" i="31"/>
  <c r="AO31" i="31"/>
  <c r="AI27" i="31"/>
  <c r="AI28" i="31"/>
  <c r="R83" i="30"/>
  <c r="S82" i="30"/>
  <c r="S93" i="30"/>
  <c r="S78" i="30"/>
  <c r="AJ94" i="30"/>
  <c r="AJ83" i="30"/>
  <c r="S79" i="30"/>
  <c r="R94" i="30"/>
  <c r="S73" i="30"/>
  <c r="S77" i="30"/>
  <c r="T92" i="30"/>
  <c r="T89" i="30"/>
  <c r="T88" i="30"/>
  <c r="T91" i="30"/>
  <c r="T80" i="30"/>
  <c r="T90" i="30"/>
  <c r="T87" i="30"/>
  <c r="T81" i="30"/>
  <c r="I8" i="12"/>
  <c r="I39" i="12"/>
  <c r="M98" i="35"/>
  <c r="L100" i="35"/>
  <c r="AI100" i="35"/>
  <c r="AO100" i="35"/>
  <c r="L99" i="35"/>
  <c r="L101" i="35"/>
  <c r="AI98" i="35"/>
  <c r="AO98" i="35"/>
  <c r="AI219" i="35"/>
  <c r="AO219" i="35"/>
  <c r="AI99" i="35"/>
  <c r="AO99" i="35"/>
  <c r="AI101" i="35"/>
  <c r="AO101" i="35"/>
  <c r="M208" i="35"/>
  <c r="M219" i="35"/>
  <c r="M218" i="35"/>
  <c r="L186" i="35"/>
  <c r="I242" i="35"/>
  <c r="I266" i="35"/>
  <c r="I243" i="35"/>
  <c r="I267" i="35"/>
  <c r="AI162" i="35"/>
  <c r="AO162" i="35"/>
  <c r="AI178" i="35"/>
  <c r="AO178" i="35"/>
  <c r="I244" i="35"/>
  <c r="I268" i="35"/>
  <c r="I245" i="35"/>
  <c r="I269" i="35"/>
  <c r="I246" i="35"/>
  <c r="I270" i="35"/>
  <c r="L207" i="35"/>
  <c r="AI207" i="35"/>
  <c r="AO207" i="35"/>
  <c r="AH255" i="35"/>
  <c r="L259" i="35"/>
  <c r="AI259" i="35"/>
  <c r="AO259" i="35"/>
  <c r="I241" i="35"/>
  <c r="H265" i="35"/>
  <c r="H264" i="35"/>
  <c r="H255" i="35"/>
  <c r="H254" i="35"/>
  <c r="M215" i="35"/>
  <c r="AI210" i="35"/>
  <c r="AO210" i="35"/>
  <c r="G264" i="35"/>
  <c r="AH264" i="35"/>
  <c r="AH272" i="35"/>
  <c r="I272" i="35"/>
  <c r="AI218" i="35"/>
  <c r="AO218" i="35"/>
  <c r="M178" i="35"/>
  <c r="M170" i="35"/>
  <c r="AI81" i="35"/>
  <c r="AO81" i="35"/>
  <c r="M162" i="35"/>
  <c r="J250" i="35"/>
  <c r="J249" i="35"/>
  <c r="J248" i="35"/>
  <c r="J247" i="35"/>
  <c r="J271" i="35"/>
  <c r="N220" i="35"/>
  <c r="N221" i="35"/>
  <c r="N222" i="35"/>
  <c r="N209" i="35"/>
  <c r="N210" i="35"/>
  <c r="N211" i="35"/>
  <c r="N212" i="35"/>
  <c r="N213" i="35"/>
  <c r="N223" i="35"/>
  <c r="N224" i="35"/>
  <c r="N225" i="35"/>
  <c r="N226" i="35"/>
  <c r="AI82" i="35"/>
  <c r="AO82" i="35"/>
  <c r="AI260" i="35"/>
  <c r="AO260" i="35"/>
  <c r="AI80" i="35"/>
  <c r="AO80" i="35"/>
  <c r="AI258" i="35"/>
  <c r="AO258" i="35"/>
  <c r="AI79" i="35"/>
  <c r="AO79" i="35"/>
  <c r="AI257" i="35"/>
  <c r="AO257" i="35"/>
  <c r="AI78" i="35"/>
  <c r="AO78" i="35"/>
  <c r="AI256" i="35"/>
  <c r="AO256" i="35"/>
  <c r="AI198" i="35"/>
  <c r="L94" i="38"/>
  <c r="L83" i="38"/>
  <c r="O78" i="39"/>
  <c r="O93" i="39"/>
  <c r="N94" i="39"/>
  <c r="O79" i="39"/>
  <c r="P72" i="39"/>
  <c r="P81" i="39"/>
  <c r="P70" i="39"/>
  <c r="P68" i="39"/>
  <c r="P66" i="39"/>
  <c r="P64" i="39"/>
  <c r="P91" i="39"/>
  <c r="P62" i="39"/>
  <c r="P89" i="39"/>
  <c r="P56" i="39"/>
  <c r="P71" i="39"/>
  <c r="P60" i="39"/>
  <c r="P63" i="39"/>
  <c r="P53" i="39"/>
  <c r="P51" i="39"/>
  <c r="P58" i="39"/>
  <c r="P67" i="39"/>
  <c r="P69" i="39"/>
  <c r="P65" i="39"/>
  <c r="P92" i="39"/>
  <c r="P54" i="39"/>
  <c r="P55" i="39"/>
  <c r="P52" i="39"/>
  <c r="Q1" i="39"/>
  <c r="P59" i="39"/>
  <c r="P80" i="39"/>
  <c r="P61" i="39"/>
  <c r="P88" i="39"/>
  <c r="P57" i="39"/>
  <c r="P50" i="39"/>
  <c r="O92" i="39"/>
  <c r="N83" i="39"/>
  <c r="O82" i="39"/>
  <c r="AO83" i="39"/>
  <c r="O73" i="39"/>
  <c r="O87" i="39"/>
  <c r="O77" i="39"/>
  <c r="O89" i="39"/>
  <c r="M82" i="38"/>
  <c r="M80" i="38"/>
  <c r="M88" i="38"/>
  <c r="M90" i="38"/>
  <c r="M92" i="38"/>
  <c r="M73" i="38"/>
  <c r="M89" i="38"/>
  <c r="N72" i="38"/>
  <c r="N81" i="38"/>
  <c r="N70" i="38"/>
  <c r="N68" i="38"/>
  <c r="N66" i="38"/>
  <c r="N64" i="38"/>
  <c r="N91" i="38"/>
  <c r="N62" i="38"/>
  <c r="N89" i="38"/>
  <c r="N60" i="38"/>
  <c r="N58" i="38"/>
  <c r="N56" i="38"/>
  <c r="N55" i="38"/>
  <c r="N67" i="38"/>
  <c r="O1" i="38"/>
  <c r="N69" i="38"/>
  <c r="N54" i="38"/>
  <c r="N52" i="38"/>
  <c r="N50" i="38"/>
  <c r="N57" i="38"/>
  <c r="N61" i="38"/>
  <c r="N88" i="38"/>
  <c r="N71" i="38"/>
  <c r="N63" i="38"/>
  <c r="N90" i="38"/>
  <c r="N53" i="38"/>
  <c r="N51" i="38"/>
  <c r="N59" i="38"/>
  <c r="N80" i="38"/>
  <c r="N65" i="38"/>
  <c r="N92" i="38"/>
  <c r="M91" i="38"/>
  <c r="M93" i="38"/>
  <c r="AI77" i="38"/>
  <c r="M79" i="38"/>
  <c r="M78" i="38"/>
  <c r="M81" i="38"/>
  <c r="M87" i="38"/>
  <c r="M77" i="38"/>
  <c r="AO73" i="38"/>
  <c r="AI73" i="38"/>
  <c r="AI83" i="37"/>
  <c r="M91" i="37"/>
  <c r="M78" i="37"/>
  <c r="M89" i="37"/>
  <c r="L83" i="37"/>
  <c r="M87" i="37"/>
  <c r="M77" i="37"/>
  <c r="M93" i="37"/>
  <c r="M81" i="37"/>
  <c r="M79" i="37"/>
  <c r="AO73" i="37"/>
  <c r="AI73" i="37"/>
  <c r="N71" i="37"/>
  <c r="N55" i="37"/>
  <c r="N67" i="37"/>
  <c r="N62" i="37"/>
  <c r="N89" i="37"/>
  <c r="N70" i="37"/>
  <c r="N63" i="37"/>
  <c r="N90" i="37"/>
  <c r="N65" i="37"/>
  <c r="N92" i="37"/>
  <c r="N61" i="37"/>
  <c r="N88" i="37"/>
  <c r="N60" i="37"/>
  <c r="N59" i="37"/>
  <c r="N80" i="37"/>
  <c r="N68" i="37"/>
  <c r="N54" i="37"/>
  <c r="O1" i="37"/>
  <c r="N58" i="37"/>
  <c r="N51" i="37"/>
  <c r="N69" i="37"/>
  <c r="N66" i="37"/>
  <c r="N57" i="37"/>
  <c r="N53" i="37"/>
  <c r="N72" i="37"/>
  <c r="N81" i="37"/>
  <c r="N50" i="37"/>
  <c r="N64" i="37"/>
  <c r="N91" i="37"/>
  <c r="N56" i="37"/>
  <c r="N52" i="37"/>
  <c r="M80" i="37"/>
  <c r="AI94" i="37"/>
  <c r="AO77" i="37"/>
  <c r="AO94" i="37"/>
  <c r="M73" i="37"/>
  <c r="M88" i="37"/>
  <c r="L94" i="37"/>
  <c r="M82" i="37"/>
  <c r="M90" i="37"/>
  <c r="M92" i="37"/>
  <c r="O82" i="33"/>
  <c r="L94" i="36"/>
  <c r="N94" i="33"/>
  <c r="AI77" i="36"/>
  <c r="AI94" i="36"/>
  <c r="M91" i="36"/>
  <c r="AI73" i="36"/>
  <c r="M80" i="36"/>
  <c r="M88" i="36"/>
  <c r="AO73" i="36"/>
  <c r="M90" i="36"/>
  <c r="M92" i="36"/>
  <c r="N62" i="36"/>
  <c r="N89" i="36"/>
  <c r="N61" i="36"/>
  <c r="N88" i="36"/>
  <c r="N60" i="36"/>
  <c r="N59" i="36"/>
  <c r="N80" i="36"/>
  <c r="N56" i="36"/>
  <c r="N51" i="36"/>
  <c r="N58" i="36"/>
  <c r="N53" i="36"/>
  <c r="N55" i="36"/>
  <c r="N71" i="36"/>
  <c r="N70" i="36"/>
  <c r="N69" i="36"/>
  <c r="O1" i="36"/>
  <c r="N68" i="36"/>
  <c r="N64" i="36"/>
  <c r="N91" i="36"/>
  <c r="N63" i="36"/>
  <c r="N90" i="36"/>
  <c r="N54" i="36"/>
  <c r="N52" i="36"/>
  <c r="N50" i="36"/>
  <c r="N65" i="36"/>
  <c r="N92" i="36"/>
  <c r="N57" i="36"/>
  <c r="N67" i="36"/>
  <c r="N66" i="36"/>
  <c r="N72" i="36"/>
  <c r="N81" i="36"/>
  <c r="M93" i="36"/>
  <c r="M82" i="36"/>
  <c r="M78" i="36"/>
  <c r="M87" i="36"/>
  <c r="M77" i="36"/>
  <c r="L83" i="36"/>
  <c r="M81" i="36"/>
  <c r="M79" i="36"/>
  <c r="M89" i="36"/>
  <c r="M73" i="36"/>
  <c r="L83" i="35"/>
  <c r="L94" i="34"/>
  <c r="AO73" i="34"/>
  <c r="M73" i="35"/>
  <c r="L83" i="34"/>
  <c r="AI73" i="34"/>
  <c r="AI73" i="35"/>
  <c r="M73" i="34"/>
  <c r="O73" i="33"/>
  <c r="N83" i="33"/>
  <c r="L32" i="31"/>
  <c r="M82" i="35"/>
  <c r="M260" i="35"/>
  <c r="M91" i="35"/>
  <c r="M93" i="35"/>
  <c r="M78" i="35"/>
  <c r="M256" i="35"/>
  <c r="M81" i="35"/>
  <c r="M259" i="35"/>
  <c r="M89" i="35"/>
  <c r="L94" i="35"/>
  <c r="AI77" i="35"/>
  <c r="M87" i="35"/>
  <c r="M77" i="35"/>
  <c r="M92" i="35"/>
  <c r="AO50" i="35"/>
  <c r="M80" i="35"/>
  <c r="M258" i="35"/>
  <c r="M79" i="35"/>
  <c r="M257" i="35"/>
  <c r="M88" i="35"/>
  <c r="N72" i="35"/>
  <c r="N70" i="35"/>
  <c r="N68" i="35"/>
  <c r="N66" i="35"/>
  <c r="N64" i="35"/>
  <c r="N91" i="35"/>
  <c r="N62" i="35"/>
  <c r="N89" i="35"/>
  <c r="N60" i="35"/>
  <c r="N58" i="35"/>
  <c r="N56" i="35"/>
  <c r="N63" i="35"/>
  <c r="N90" i="35"/>
  <c r="N53" i="35"/>
  <c r="N51" i="35"/>
  <c r="N65" i="35"/>
  <c r="N92" i="35"/>
  <c r="N71" i="35"/>
  <c r="N67" i="35"/>
  <c r="N55" i="35"/>
  <c r="N54" i="35"/>
  <c r="N52" i="35"/>
  <c r="N50" i="35"/>
  <c r="N69" i="35"/>
  <c r="N59" i="35"/>
  <c r="N80" i="35"/>
  <c r="N258" i="35"/>
  <c r="N61" i="35"/>
  <c r="N88" i="35"/>
  <c r="N57" i="35"/>
  <c r="M90" i="35"/>
  <c r="M80" i="34"/>
  <c r="M92" i="34"/>
  <c r="M93" i="34"/>
  <c r="M88" i="34"/>
  <c r="M89" i="34"/>
  <c r="AI77" i="34"/>
  <c r="AI83" i="34"/>
  <c r="M81" i="34"/>
  <c r="N72" i="34"/>
  <c r="N81" i="34"/>
  <c r="N70" i="34"/>
  <c r="N68" i="34"/>
  <c r="N66" i="34"/>
  <c r="N64" i="34"/>
  <c r="N91" i="34"/>
  <c r="N62" i="34"/>
  <c r="N89" i="34"/>
  <c r="N67" i="34"/>
  <c r="N58" i="34"/>
  <c r="N53" i="34"/>
  <c r="N51" i="34"/>
  <c r="N61" i="34"/>
  <c r="N88" i="34"/>
  <c r="N55" i="34"/>
  <c r="N65" i="34"/>
  <c r="N92" i="34"/>
  <c r="N63" i="34"/>
  <c r="N90" i="34"/>
  <c r="N60" i="34"/>
  <c r="O1" i="34"/>
  <c r="N57" i="34"/>
  <c r="N69" i="34"/>
  <c r="N54" i="34"/>
  <c r="N52" i="34"/>
  <c r="N50" i="34"/>
  <c r="N71" i="34"/>
  <c r="N59" i="34"/>
  <c r="N80" i="34"/>
  <c r="N56" i="34"/>
  <c r="M82" i="34"/>
  <c r="M87" i="34"/>
  <c r="M77" i="34"/>
  <c r="M79" i="34"/>
  <c r="M90" i="34"/>
  <c r="M78" i="34"/>
  <c r="M91" i="34"/>
  <c r="O78" i="33"/>
  <c r="P71" i="33"/>
  <c r="P69" i="33"/>
  <c r="P67" i="33"/>
  <c r="P65" i="33"/>
  <c r="P92" i="33"/>
  <c r="P63" i="33"/>
  <c r="P90" i="33"/>
  <c r="P61" i="33"/>
  <c r="P88" i="33"/>
  <c r="P55" i="33"/>
  <c r="Q1" i="33"/>
  <c r="P68" i="33"/>
  <c r="P57" i="33"/>
  <c r="P60" i="33"/>
  <c r="P54" i="33"/>
  <c r="P52" i="33"/>
  <c r="P50" i="33"/>
  <c r="P62" i="33"/>
  <c r="P89" i="33"/>
  <c r="P59" i="33"/>
  <c r="P80" i="33"/>
  <c r="P56" i="33"/>
  <c r="P72" i="33"/>
  <c r="P81" i="33"/>
  <c r="P64" i="33"/>
  <c r="P70" i="33"/>
  <c r="P66" i="33"/>
  <c r="P58" i="33"/>
  <c r="P51" i="33"/>
  <c r="P53" i="33"/>
  <c r="O92" i="33"/>
  <c r="O79" i="33"/>
  <c r="O77" i="33"/>
  <c r="O87" i="33"/>
  <c r="O89" i="33"/>
  <c r="O93" i="33"/>
  <c r="M30" i="31"/>
  <c r="M32" i="31"/>
  <c r="AO28" i="31"/>
  <c r="AO32" i="31"/>
  <c r="AI32" i="31"/>
  <c r="N29" i="31"/>
  <c r="N27" i="31"/>
  <c r="N31" i="31"/>
  <c r="N26" i="31"/>
  <c r="AO27" i="31"/>
  <c r="T82" i="30"/>
  <c r="S83" i="30"/>
  <c r="T79" i="30"/>
  <c r="S94" i="30"/>
  <c r="T93" i="30"/>
  <c r="T78" i="30"/>
  <c r="T77" i="30"/>
  <c r="T73" i="30"/>
  <c r="U90" i="30"/>
  <c r="U89" i="30"/>
  <c r="U80" i="30"/>
  <c r="U88" i="30"/>
  <c r="U92" i="30"/>
  <c r="U81" i="30"/>
  <c r="U91" i="30"/>
  <c r="U87" i="30"/>
  <c r="I9" i="12"/>
  <c r="I40" i="12"/>
  <c r="J272" i="35"/>
  <c r="N98" i="35"/>
  <c r="M207" i="35"/>
  <c r="M99" i="35"/>
  <c r="M101" i="35"/>
  <c r="N219" i="35"/>
  <c r="AI230" i="35"/>
  <c r="AO230" i="35"/>
  <c r="N208" i="35"/>
  <c r="M100" i="35"/>
  <c r="M186" i="35"/>
  <c r="N218" i="35"/>
  <c r="J246" i="35"/>
  <c r="J270" i="35"/>
  <c r="J242" i="35"/>
  <c r="J266" i="35"/>
  <c r="J243" i="35"/>
  <c r="J267" i="35"/>
  <c r="J244" i="35"/>
  <c r="J268" i="35"/>
  <c r="J245" i="35"/>
  <c r="J269" i="35"/>
  <c r="N215" i="35"/>
  <c r="J241" i="35"/>
  <c r="I265" i="35"/>
  <c r="I264" i="35"/>
  <c r="I255" i="35"/>
  <c r="I254" i="35"/>
  <c r="N170" i="35"/>
  <c r="N178" i="35"/>
  <c r="N162" i="35"/>
  <c r="K250" i="35"/>
  <c r="K249" i="35"/>
  <c r="K248" i="35"/>
  <c r="K247" i="35"/>
  <c r="K271" i="35"/>
  <c r="AI83" i="35"/>
  <c r="O220" i="35"/>
  <c r="O221" i="35"/>
  <c r="O222" i="35"/>
  <c r="O223" i="35"/>
  <c r="O209" i="35"/>
  <c r="O210" i="35"/>
  <c r="O211" i="35"/>
  <c r="O212" i="35"/>
  <c r="O213" i="35"/>
  <c r="O224" i="35"/>
  <c r="O225" i="35"/>
  <c r="O226" i="35"/>
  <c r="AO198" i="35"/>
  <c r="N81" i="35"/>
  <c r="N259" i="35"/>
  <c r="AI83" i="36"/>
  <c r="AO77" i="36"/>
  <c r="AO94" i="36"/>
  <c r="M83" i="37"/>
  <c r="N82" i="38"/>
  <c r="P87" i="39"/>
  <c r="P77" i="39"/>
  <c r="P93" i="39"/>
  <c r="P78" i="39"/>
  <c r="P73" i="39"/>
  <c r="O94" i="39"/>
  <c r="Q72" i="39"/>
  <c r="Q81" i="39"/>
  <c r="AJ81" i="39"/>
  <c r="Q70" i="39"/>
  <c r="Q68" i="39"/>
  <c r="AJ68" i="39"/>
  <c r="Q66" i="39"/>
  <c r="AJ66" i="39"/>
  <c r="Q64" i="39"/>
  <c r="Q91" i="39"/>
  <c r="AJ91" i="39"/>
  <c r="Q62" i="39"/>
  <c r="Q89" i="39"/>
  <c r="AJ89" i="39"/>
  <c r="Q56" i="39"/>
  <c r="AJ56" i="39"/>
  <c r="Q71" i="39"/>
  <c r="AJ71" i="39"/>
  <c r="Q61" i="39"/>
  <c r="Q88" i="39"/>
  <c r="AJ88" i="39"/>
  <c r="Q63" i="39"/>
  <c r="Q90" i="39"/>
  <c r="Q53" i="39"/>
  <c r="Q51" i="39"/>
  <c r="Q59" i="39"/>
  <c r="Q80" i="39"/>
  <c r="AJ80" i="39"/>
  <c r="Q55" i="39"/>
  <c r="AJ55" i="39"/>
  <c r="Q58" i="39"/>
  <c r="AJ58" i="39"/>
  <c r="Q69" i="39"/>
  <c r="AJ69" i="39"/>
  <c r="Q52" i="39"/>
  <c r="AJ52" i="39"/>
  <c r="R1" i="39"/>
  <c r="Q60" i="39"/>
  <c r="AJ60" i="39"/>
  <c r="Q67" i="39"/>
  <c r="AJ67" i="39"/>
  <c r="Q57" i="39"/>
  <c r="AJ57" i="39"/>
  <c r="Q65" i="39"/>
  <c r="Q92" i="39"/>
  <c r="AJ92" i="39"/>
  <c r="Q50" i="39"/>
  <c r="AJ50" i="39"/>
  <c r="Q54" i="39"/>
  <c r="AJ54" i="39"/>
  <c r="O83" i="39"/>
  <c r="P82" i="39"/>
  <c r="P79" i="39"/>
  <c r="P90" i="39"/>
  <c r="N79" i="38"/>
  <c r="N87" i="38"/>
  <c r="N77" i="38"/>
  <c r="M94" i="38"/>
  <c r="N93" i="38"/>
  <c r="N78" i="38"/>
  <c r="N73" i="38"/>
  <c r="AI94" i="38"/>
  <c r="AO77" i="38"/>
  <c r="AI83" i="38"/>
  <c r="O72" i="38"/>
  <c r="O81" i="38"/>
  <c r="O70" i="38"/>
  <c r="O68" i="38"/>
  <c r="O66" i="38"/>
  <c r="O64" i="38"/>
  <c r="O91" i="38"/>
  <c r="O62" i="38"/>
  <c r="O89" i="38"/>
  <c r="O67" i="38"/>
  <c r="O56" i="38"/>
  <c r="P1" i="38"/>
  <c r="O60" i="38"/>
  <c r="O54" i="38"/>
  <c r="O52" i="38"/>
  <c r="O69" i="38"/>
  <c r="O50" i="38"/>
  <c r="O59" i="38"/>
  <c r="O80" i="38"/>
  <c r="O57" i="38"/>
  <c r="O58" i="38"/>
  <c r="O71" i="38"/>
  <c r="O61" i="38"/>
  <c r="O88" i="38"/>
  <c r="O63" i="38"/>
  <c r="O90" i="38"/>
  <c r="O55" i="38"/>
  <c r="O53" i="38"/>
  <c r="O51" i="38"/>
  <c r="O65" i="38"/>
  <c r="O92" i="38"/>
  <c r="M83" i="38"/>
  <c r="N93" i="37"/>
  <c r="N78" i="37"/>
  <c r="M94" i="37"/>
  <c r="N73" i="37"/>
  <c r="N82" i="37"/>
  <c r="O54" i="37"/>
  <c r="O52" i="37"/>
  <c r="O71" i="37"/>
  <c r="O72" i="37"/>
  <c r="O81" i="37"/>
  <c r="O67" i="37"/>
  <c r="O65" i="37"/>
  <c r="O92" i="37"/>
  <c r="O70" i="37"/>
  <c r="O61" i="37"/>
  <c r="O60" i="37"/>
  <c r="O59" i="37"/>
  <c r="O80" i="37"/>
  <c r="O56" i="37"/>
  <c r="O58" i="37"/>
  <c r="O51" i="37"/>
  <c r="O62" i="37"/>
  <c r="O89" i="37"/>
  <c r="O69" i="37"/>
  <c r="O66" i="37"/>
  <c r="O57" i="37"/>
  <c r="O53" i="37"/>
  <c r="P1" i="37"/>
  <c r="O63" i="37"/>
  <c r="O68" i="37"/>
  <c r="O64" i="37"/>
  <c r="O91" i="37"/>
  <c r="O55" i="37"/>
  <c r="O50" i="37"/>
  <c r="AO83" i="37"/>
  <c r="N79" i="37"/>
  <c r="N87" i="37"/>
  <c r="N77" i="37"/>
  <c r="N78" i="35"/>
  <c r="N256" i="35"/>
  <c r="N82" i="36"/>
  <c r="N78" i="36"/>
  <c r="N79" i="36"/>
  <c r="AO83" i="36"/>
  <c r="N93" i="36"/>
  <c r="M94" i="36"/>
  <c r="N73" i="36"/>
  <c r="N87" i="36"/>
  <c r="N77" i="36"/>
  <c r="M83" i="36"/>
  <c r="O60" i="36"/>
  <c r="O59" i="36"/>
  <c r="O80" i="36"/>
  <c r="O56" i="36"/>
  <c r="O58" i="36"/>
  <c r="O53" i="36"/>
  <c r="O51" i="36"/>
  <c r="O71" i="36"/>
  <c r="O70" i="36"/>
  <c r="O69" i="36"/>
  <c r="P1" i="36"/>
  <c r="O72" i="36"/>
  <c r="O81" i="36"/>
  <c r="O68" i="36"/>
  <c r="O67" i="36"/>
  <c r="O57" i="36"/>
  <c r="O62" i="36"/>
  <c r="O61" i="36"/>
  <c r="O55" i="36"/>
  <c r="O50" i="36"/>
  <c r="O52" i="36"/>
  <c r="O54" i="36"/>
  <c r="O64" i="36"/>
  <c r="O91" i="36"/>
  <c r="O66" i="36"/>
  <c r="O65" i="36"/>
  <c r="O92" i="36"/>
  <c r="O63" i="36"/>
  <c r="O83" i="33"/>
  <c r="M83" i="34"/>
  <c r="M83" i="35"/>
  <c r="P73" i="33"/>
  <c r="AO73" i="35"/>
  <c r="N73" i="34"/>
  <c r="P78" i="33"/>
  <c r="N73" i="35"/>
  <c r="N93" i="35"/>
  <c r="M94" i="35"/>
  <c r="O72" i="35"/>
  <c r="O70" i="35"/>
  <c r="O68" i="35"/>
  <c r="O66" i="35"/>
  <c r="O64" i="35"/>
  <c r="O91" i="35"/>
  <c r="O62" i="35"/>
  <c r="O89" i="35"/>
  <c r="O60" i="35"/>
  <c r="O58" i="35"/>
  <c r="O63" i="35"/>
  <c r="O53" i="35"/>
  <c r="O51" i="35"/>
  <c r="O65" i="35"/>
  <c r="O71" i="35"/>
  <c r="O67" i="35"/>
  <c r="O55" i="35"/>
  <c r="O56" i="35"/>
  <c r="O54" i="35"/>
  <c r="O52" i="35"/>
  <c r="O50" i="35"/>
  <c r="O69" i="35"/>
  <c r="O59" i="35"/>
  <c r="O80" i="35"/>
  <c r="O258" i="35"/>
  <c r="O61" i="35"/>
  <c r="O88" i="35"/>
  <c r="O57" i="35"/>
  <c r="N82" i="35"/>
  <c r="N260" i="35"/>
  <c r="N79" i="35"/>
  <c r="N257" i="35"/>
  <c r="AI94" i="35"/>
  <c r="AO77" i="35"/>
  <c r="AO94" i="35"/>
  <c r="N87" i="35"/>
  <c r="N77" i="35"/>
  <c r="N82" i="34"/>
  <c r="AI94" i="34"/>
  <c r="AO77" i="34"/>
  <c r="AO83" i="34"/>
  <c r="N93" i="34"/>
  <c r="N78" i="34"/>
  <c r="N79" i="34"/>
  <c r="O67" i="34"/>
  <c r="O58" i="34"/>
  <c r="O53" i="34"/>
  <c r="O51" i="34"/>
  <c r="O61" i="34"/>
  <c r="O88" i="34"/>
  <c r="O55" i="34"/>
  <c r="O72" i="34"/>
  <c r="O81" i="34"/>
  <c r="O65" i="34"/>
  <c r="O92" i="34"/>
  <c r="O62" i="34"/>
  <c r="O89" i="34"/>
  <c r="O70" i="34"/>
  <c r="O63" i="34"/>
  <c r="O60" i="34"/>
  <c r="P1" i="34"/>
  <c r="O68" i="34"/>
  <c r="O57" i="34"/>
  <c r="O66" i="34"/>
  <c r="O54" i="34"/>
  <c r="O52" i="34"/>
  <c r="O50" i="34"/>
  <c r="O64" i="34"/>
  <c r="O91" i="34"/>
  <c r="O56" i="34"/>
  <c r="O59" i="34"/>
  <c r="O80" i="34"/>
  <c r="O71" i="34"/>
  <c r="O69" i="34"/>
  <c r="N87" i="34"/>
  <c r="N77" i="34"/>
  <c r="M94" i="34"/>
  <c r="P79" i="33"/>
  <c r="Q71" i="33"/>
  <c r="AJ71" i="33"/>
  <c r="Q69" i="33"/>
  <c r="AJ69" i="33"/>
  <c r="Q67" i="33"/>
  <c r="AJ67" i="33"/>
  <c r="Q65" i="33"/>
  <c r="Q63" i="33"/>
  <c r="Q90" i="33"/>
  <c r="AJ90" i="33"/>
  <c r="Q61" i="33"/>
  <c r="Q88" i="33"/>
  <c r="AJ88" i="33"/>
  <c r="R1" i="33"/>
  <c r="Q68" i="33"/>
  <c r="AJ68" i="33"/>
  <c r="Q57" i="33"/>
  <c r="AJ57" i="33"/>
  <c r="Q54" i="33"/>
  <c r="AJ54" i="33"/>
  <c r="Q52" i="33"/>
  <c r="AJ52" i="33"/>
  <c r="Q50" i="33"/>
  <c r="Q60" i="33"/>
  <c r="Q62" i="33"/>
  <c r="Q89" i="33"/>
  <c r="AJ89" i="33"/>
  <c r="Q59" i="33"/>
  <c r="Q56" i="33"/>
  <c r="AJ56" i="33"/>
  <c r="Q72" i="33"/>
  <c r="Q64" i="33"/>
  <c r="Q91" i="33"/>
  <c r="Q70" i="33"/>
  <c r="Q53" i="33"/>
  <c r="Q51" i="33"/>
  <c r="Q58" i="33"/>
  <c r="AJ58" i="33"/>
  <c r="Q66" i="33"/>
  <c r="Q55" i="33"/>
  <c r="AJ55" i="33"/>
  <c r="O94" i="33"/>
  <c r="P87" i="33"/>
  <c r="P77" i="33"/>
  <c r="P82" i="33"/>
  <c r="P93" i="33"/>
  <c r="P91" i="33"/>
  <c r="N30" i="31"/>
  <c r="N32" i="31"/>
  <c r="O29" i="31"/>
  <c r="O27" i="31"/>
  <c r="O26" i="31"/>
  <c r="O31" i="31"/>
  <c r="U78" i="30"/>
  <c r="T83" i="30"/>
  <c r="T94" i="30"/>
  <c r="U79" i="30"/>
  <c r="U93" i="30"/>
  <c r="U82" i="30"/>
  <c r="U77" i="30"/>
  <c r="U73" i="30"/>
  <c r="AK67" i="30"/>
  <c r="AP67" i="30"/>
  <c r="AK50" i="30"/>
  <c r="AK58" i="30"/>
  <c r="AP58" i="30"/>
  <c r="AK56" i="30"/>
  <c r="AP56" i="30"/>
  <c r="AK54" i="30"/>
  <c r="AP54" i="30"/>
  <c r="AK55" i="30"/>
  <c r="AP55" i="30"/>
  <c r="AK52" i="30"/>
  <c r="AP52" i="30"/>
  <c r="AK68" i="30"/>
  <c r="AP68" i="30"/>
  <c r="AK69" i="30"/>
  <c r="AP69" i="30"/>
  <c r="AK57" i="30"/>
  <c r="AP57" i="30"/>
  <c r="V89" i="30"/>
  <c r="AK89" i="30"/>
  <c r="AP89" i="30"/>
  <c r="J4" i="12"/>
  <c r="J35" i="12"/>
  <c r="N207" i="35"/>
  <c r="O98" i="35"/>
  <c r="O208" i="35"/>
  <c r="O219" i="35"/>
  <c r="O218" i="35"/>
  <c r="N100" i="35"/>
  <c r="N186" i="35"/>
  <c r="K244" i="35"/>
  <c r="K268" i="35"/>
  <c r="K245" i="35"/>
  <c r="K269" i="35"/>
  <c r="K246" i="35"/>
  <c r="K270" i="35"/>
  <c r="K242" i="35"/>
  <c r="K266" i="35"/>
  <c r="K243" i="35"/>
  <c r="K267" i="35"/>
  <c r="O215" i="35"/>
  <c r="K241" i="35"/>
  <c r="J265" i="35"/>
  <c r="J264" i="35"/>
  <c r="J255" i="35"/>
  <c r="K272" i="35"/>
  <c r="O170" i="35"/>
  <c r="O178" i="35"/>
  <c r="O162" i="35"/>
  <c r="L249" i="35"/>
  <c r="AI249" i="35"/>
  <c r="AO249" i="35"/>
  <c r="AI155" i="35"/>
  <c r="AO155" i="35"/>
  <c r="P220" i="35"/>
  <c r="P221" i="35"/>
  <c r="P222" i="35"/>
  <c r="P223" i="35"/>
  <c r="P224" i="35"/>
  <c r="P225" i="35"/>
  <c r="P209" i="35"/>
  <c r="P210" i="35"/>
  <c r="P211" i="35"/>
  <c r="P212" i="35"/>
  <c r="P213" i="35"/>
  <c r="M250" i="35"/>
  <c r="P226" i="35"/>
  <c r="O81" i="35"/>
  <c r="O259" i="35"/>
  <c r="N83" i="38"/>
  <c r="O82" i="38"/>
  <c r="N94" i="36"/>
  <c r="O78" i="35"/>
  <c r="O256" i="35"/>
  <c r="P83" i="33"/>
  <c r="P83" i="39"/>
  <c r="AJ63" i="39"/>
  <c r="AJ61" i="39"/>
  <c r="Q79" i="39"/>
  <c r="AJ79" i="39"/>
  <c r="AJ53" i="39"/>
  <c r="AJ64" i="39"/>
  <c r="AJ72" i="39"/>
  <c r="Q73" i="39"/>
  <c r="Q93" i="39"/>
  <c r="AJ93" i="39"/>
  <c r="P94" i="39"/>
  <c r="Q78" i="39"/>
  <c r="AJ78" i="39"/>
  <c r="AJ59" i="39"/>
  <c r="AJ90" i="39"/>
  <c r="AJ70" i="39"/>
  <c r="Q87" i="39"/>
  <c r="AJ87" i="39"/>
  <c r="Q77" i="39"/>
  <c r="R72" i="39"/>
  <c r="R71" i="39"/>
  <c r="R61" i="39"/>
  <c r="R68" i="39"/>
  <c r="R62" i="39"/>
  <c r="R60" i="39"/>
  <c r="R66" i="39"/>
  <c r="R63" i="39"/>
  <c r="R59" i="39"/>
  <c r="R55" i="39"/>
  <c r="R70" i="39"/>
  <c r="R64" i="39"/>
  <c r="R67" i="39"/>
  <c r="S1" i="39"/>
  <c r="R69" i="39"/>
  <c r="R57" i="39"/>
  <c r="R56" i="39"/>
  <c r="R58" i="39"/>
  <c r="R53" i="39"/>
  <c r="R52" i="39"/>
  <c r="R65" i="39"/>
  <c r="R50" i="39"/>
  <c r="R54" i="39"/>
  <c r="R51" i="39"/>
  <c r="AJ65" i="39"/>
  <c r="AJ62" i="39"/>
  <c r="Q82" i="39"/>
  <c r="AJ82" i="39"/>
  <c r="AJ51" i="39"/>
  <c r="N94" i="38"/>
  <c r="O93" i="38"/>
  <c r="O78" i="38"/>
  <c r="O73" i="38"/>
  <c r="AO94" i="38"/>
  <c r="AO83" i="38"/>
  <c r="O87" i="38"/>
  <c r="O77" i="38"/>
  <c r="P72" i="38"/>
  <c r="P81" i="38"/>
  <c r="P70" i="38"/>
  <c r="P68" i="38"/>
  <c r="P66" i="38"/>
  <c r="P64" i="38"/>
  <c r="P91" i="38"/>
  <c r="P62" i="38"/>
  <c r="P89" i="38"/>
  <c r="P60" i="38"/>
  <c r="P58" i="38"/>
  <c r="P56" i="38"/>
  <c r="P69" i="38"/>
  <c r="P54" i="38"/>
  <c r="P52" i="38"/>
  <c r="P50" i="38"/>
  <c r="Q1" i="38"/>
  <c r="P67" i="38"/>
  <c r="P57" i="38"/>
  <c r="P71" i="38"/>
  <c r="P61" i="38"/>
  <c r="P88" i="38"/>
  <c r="P63" i="38"/>
  <c r="P90" i="38"/>
  <c r="P53" i="38"/>
  <c r="P51" i="38"/>
  <c r="P65" i="38"/>
  <c r="P92" i="38"/>
  <c r="P59" i="38"/>
  <c r="P80" i="38"/>
  <c r="P55" i="38"/>
  <c r="O79" i="38"/>
  <c r="N94" i="37"/>
  <c r="O87" i="37"/>
  <c r="O77" i="37"/>
  <c r="O88" i="37"/>
  <c r="O78" i="37"/>
  <c r="O79" i="37"/>
  <c r="O73" i="37"/>
  <c r="O93" i="37"/>
  <c r="O90" i="37"/>
  <c r="O82" i="37"/>
  <c r="N83" i="37"/>
  <c r="P71" i="37"/>
  <c r="P68" i="37"/>
  <c r="P70" i="37"/>
  <c r="P67" i="37"/>
  <c r="P65" i="37"/>
  <c r="P92" i="37"/>
  <c r="P61" i="37"/>
  <c r="P88" i="37"/>
  <c r="P60" i="37"/>
  <c r="P59" i="37"/>
  <c r="P80" i="37"/>
  <c r="P54" i="37"/>
  <c r="Q1" i="37"/>
  <c r="P58" i="37"/>
  <c r="P51" i="37"/>
  <c r="P62" i="37"/>
  <c r="P89" i="37"/>
  <c r="P69" i="37"/>
  <c r="P66" i="37"/>
  <c r="P57" i="37"/>
  <c r="P53" i="37"/>
  <c r="P63" i="37"/>
  <c r="P90" i="37"/>
  <c r="P56" i="37"/>
  <c r="P72" i="37"/>
  <c r="P81" i="37"/>
  <c r="P64" i="37"/>
  <c r="P91" i="37"/>
  <c r="P55" i="37"/>
  <c r="P52" i="37"/>
  <c r="P50" i="37"/>
  <c r="O78" i="36"/>
  <c r="N83" i="35"/>
  <c r="O89" i="36"/>
  <c r="O88" i="36"/>
  <c r="N83" i="36"/>
  <c r="P71" i="36"/>
  <c r="P69" i="36"/>
  <c r="P67" i="36"/>
  <c r="P65" i="36"/>
  <c r="P63" i="36"/>
  <c r="P90" i="36"/>
  <c r="P61" i="36"/>
  <c r="P88" i="36"/>
  <c r="P59" i="36"/>
  <c r="P80" i="36"/>
  <c r="P56" i="36"/>
  <c r="P51" i="36"/>
  <c r="P58" i="36"/>
  <c r="P53" i="36"/>
  <c r="P55" i="36"/>
  <c r="Q1" i="36"/>
  <c r="P70" i="36"/>
  <c r="P68" i="36"/>
  <c r="P57" i="36"/>
  <c r="P72" i="36"/>
  <c r="P81" i="36"/>
  <c r="P66" i="36"/>
  <c r="P60" i="36"/>
  <c r="P52" i="36"/>
  <c r="P62" i="36"/>
  <c r="P89" i="36"/>
  <c r="P54" i="36"/>
  <c r="P64" i="36"/>
  <c r="P50" i="36"/>
  <c r="O90" i="36"/>
  <c r="O93" i="36"/>
  <c r="O82" i="36"/>
  <c r="O73" i="36"/>
  <c r="O79" i="36"/>
  <c r="O87" i="36"/>
  <c r="O77" i="36"/>
  <c r="O73" i="35"/>
  <c r="N94" i="34"/>
  <c r="AJ50" i="33"/>
  <c r="Q73" i="33"/>
  <c r="N83" i="34"/>
  <c r="O82" i="34"/>
  <c r="AO83" i="35"/>
  <c r="O73" i="34"/>
  <c r="O87" i="35"/>
  <c r="O77" i="35"/>
  <c r="O90" i="35"/>
  <c r="O93" i="35"/>
  <c r="P72" i="35"/>
  <c r="P70" i="35"/>
  <c r="P68" i="35"/>
  <c r="P66" i="35"/>
  <c r="P64" i="35"/>
  <c r="P91" i="35"/>
  <c r="P62" i="35"/>
  <c r="P89" i="35"/>
  <c r="P60" i="35"/>
  <c r="P58" i="35"/>
  <c r="P56" i="35"/>
  <c r="P53" i="35"/>
  <c r="P51" i="35"/>
  <c r="P65" i="35"/>
  <c r="P92" i="35"/>
  <c r="P71" i="35"/>
  <c r="P67" i="35"/>
  <c r="P55" i="35"/>
  <c r="P52" i="35"/>
  <c r="P54" i="35"/>
  <c r="P50" i="35"/>
  <c r="P69" i="35"/>
  <c r="P57" i="35"/>
  <c r="P59" i="35"/>
  <c r="P80" i="35"/>
  <c r="P258" i="35"/>
  <c r="P61" i="35"/>
  <c r="P88" i="35"/>
  <c r="P63" i="35"/>
  <c r="P90" i="35"/>
  <c r="O92" i="35"/>
  <c r="O82" i="35"/>
  <c r="O260" i="35"/>
  <c r="N94" i="35"/>
  <c r="O79" i="35"/>
  <c r="O257" i="35"/>
  <c r="O79" i="34"/>
  <c r="P72" i="34"/>
  <c r="P81" i="34"/>
  <c r="P70" i="34"/>
  <c r="P68" i="34"/>
  <c r="P66" i="34"/>
  <c r="P64" i="34"/>
  <c r="P91" i="34"/>
  <c r="P61" i="34"/>
  <c r="P88" i="34"/>
  <c r="P55" i="34"/>
  <c r="Q1" i="34"/>
  <c r="P65" i="34"/>
  <c r="P92" i="34"/>
  <c r="P62" i="34"/>
  <c r="P69" i="34"/>
  <c r="P53" i="34"/>
  <c r="P51" i="34"/>
  <c r="P63" i="34"/>
  <c r="P90" i="34"/>
  <c r="P60" i="34"/>
  <c r="P57" i="34"/>
  <c r="P58" i="34"/>
  <c r="P54" i="34"/>
  <c r="P52" i="34"/>
  <c r="P50" i="34"/>
  <c r="P67" i="34"/>
  <c r="P59" i="34"/>
  <c r="P80" i="34"/>
  <c r="P56" i="34"/>
  <c r="P71" i="34"/>
  <c r="AO94" i="34"/>
  <c r="O87" i="34"/>
  <c r="O77" i="34"/>
  <c r="O90" i="34"/>
  <c r="O93" i="34"/>
  <c r="O78" i="34"/>
  <c r="Q82" i="33"/>
  <c r="AJ82" i="33"/>
  <c r="Q79" i="33"/>
  <c r="AJ79" i="33"/>
  <c r="AJ51" i="33"/>
  <c r="Q78" i="33"/>
  <c r="AJ78" i="33"/>
  <c r="AJ70" i="33"/>
  <c r="AJ61" i="33"/>
  <c r="Q77" i="33"/>
  <c r="AJ77" i="33"/>
  <c r="Q87" i="33"/>
  <c r="AJ87" i="33"/>
  <c r="Q92" i="33"/>
  <c r="AJ92" i="33"/>
  <c r="AJ65" i="33"/>
  <c r="Q80" i="33"/>
  <c r="AJ80" i="33"/>
  <c r="AJ59" i="33"/>
  <c r="Q81" i="33"/>
  <c r="AJ81" i="33"/>
  <c r="AJ72" i="33"/>
  <c r="AJ62" i="33"/>
  <c r="AJ53" i="33"/>
  <c r="AJ91" i="33"/>
  <c r="AJ60" i="33"/>
  <c r="P94" i="33"/>
  <c r="AJ63" i="33"/>
  <c r="AJ64" i="33"/>
  <c r="Q93" i="33"/>
  <c r="AJ93" i="33"/>
  <c r="AJ66" i="33"/>
  <c r="R72" i="33"/>
  <c r="R67" i="33"/>
  <c r="S1" i="33"/>
  <c r="R68" i="33"/>
  <c r="R57" i="33"/>
  <c r="R71" i="33"/>
  <c r="R61" i="33"/>
  <c r="R60" i="33"/>
  <c r="R54" i="33"/>
  <c r="R52" i="33"/>
  <c r="R50" i="33"/>
  <c r="R62" i="33"/>
  <c r="R69" i="33"/>
  <c r="R63" i="33"/>
  <c r="R59" i="33"/>
  <c r="R56" i="33"/>
  <c r="R64" i="33"/>
  <c r="R53" i="33"/>
  <c r="R51" i="33"/>
  <c r="R70" i="33"/>
  <c r="R65" i="33"/>
  <c r="R66" i="33"/>
  <c r="R58" i="33"/>
  <c r="R55" i="33"/>
  <c r="O30" i="31"/>
  <c r="O32" i="31"/>
  <c r="P27" i="31"/>
  <c r="P29" i="31"/>
  <c r="P26" i="31"/>
  <c r="P31" i="31"/>
  <c r="U83" i="30"/>
  <c r="AK70" i="30"/>
  <c r="AP70" i="30"/>
  <c r="V78" i="30"/>
  <c r="AK78" i="30"/>
  <c r="AP78" i="30"/>
  <c r="V81" i="30"/>
  <c r="AK81" i="30"/>
  <c r="AP81" i="30"/>
  <c r="AK64" i="30"/>
  <c r="AP64" i="30"/>
  <c r="V91" i="30"/>
  <c r="AK91" i="30"/>
  <c r="AP91" i="30"/>
  <c r="AK60" i="30"/>
  <c r="AP60" i="30"/>
  <c r="V87" i="30"/>
  <c r="AK65" i="30"/>
  <c r="AP65" i="30"/>
  <c r="V92" i="30"/>
  <c r="AK92" i="30"/>
  <c r="AP92" i="30"/>
  <c r="AK53" i="30"/>
  <c r="AP53" i="30"/>
  <c r="V79" i="30"/>
  <c r="AK79" i="30"/>
  <c r="AP79" i="30"/>
  <c r="AP50" i="30"/>
  <c r="U94" i="30"/>
  <c r="AK51" i="30"/>
  <c r="AP51" i="30"/>
  <c r="V82" i="30"/>
  <c r="AK82" i="30"/>
  <c r="AP82" i="30"/>
  <c r="AK61" i="30"/>
  <c r="AP61" i="30"/>
  <c r="V88" i="30"/>
  <c r="AK88" i="30"/>
  <c r="AP88" i="30"/>
  <c r="AK63" i="30"/>
  <c r="AP63" i="30"/>
  <c r="V90" i="30"/>
  <c r="AK90" i="30"/>
  <c r="AP90" i="30"/>
  <c r="AK66" i="30"/>
  <c r="AP66" i="30"/>
  <c r="V93" i="30"/>
  <c r="AK93" i="30"/>
  <c r="AP93" i="30"/>
  <c r="V80" i="30"/>
  <c r="AK80" i="30"/>
  <c r="AP80" i="30"/>
  <c r="AK62" i="30"/>
  <c r="V73" i="30"/>
  <c r="V77" i="30"/>
  <c r="AK59" i="30"/>
  <c r="AP59" i="30"/>
  <c r="AK72" i="30"/>
  <c r="AP72" i="30"/>
  <c r="AK71" i="30"/>
  <c r="AP71" i="30"/>
  <c r="W87" i="30"/>
  <c r="W92" i="30"/>
  <c r="W91" i="30"/>
  <c r="W81" i="30"/>
  <c r="W88" i="30"/>
  <c r="W90" i="30"/>
  <c r="W80" i="30"/>
  <c r="W89" i="30"/>
  <c r="J5" i="12"/>
  <c r="J36" i="12"/>
  <c r="O83" i="37"/>
  <c r="N101" i="35"/>
  <c r="N99" i="35"/>
  <c r="P98" i="35"/>
  <c r="P208" i="35"/>
  <c r="O100" i="35"/>
  <c r="P219" i="35"/>
  <c r="P218" i="35"/>
  <c r="O186" i="35"/>
  <c r="AI154" i="35"/>
  <c r="AO154" i="35"/>
  <c r="L248" i="35"/>
  <c r="AI156" i="35"/>
  <c r="AO156" i="35"/>
  <c r="L250" i="35"/>
  <c r="AI250" i="35"/>
  <c r="AO250" i="35"/>
  <c r="AI150" i="35"/>
  <c r="AO150" i="35"/>
  <c r="L244" i="35"/>
  <c r="AI151" i="35"/>
  <c r="AO151" i="35"/>
  <c r="L245" i="35"/>
  <c r="P215" i="35"/>
  <c r="P207" i="35"/>
  <c r="K265" i="35"/>
  <c r="K264" i="35"/>
  <c r="K255" i="35"/>
  <c r="K254" i="35"/>
  <c r="AI147" i="35"/>
  <c r="AO147" i="35"/>
  <c r="L241" i="35"/>
  <c r="AI241" i="35"/>
  <c r="AO241" i="35"/>
  <c r="AI186" i="35"/>
  <c r="AO186" i="35"/>
  <c r="AI148" i="35"/>
  <c r="AO148" i="35"/>
  <c r="L242" i="35"/>
  <c r="AI149" i="35"/>
  <c r="AO149" i="35"/>
  <c r="L243" i="35"/>
  <c r="AI152" i="35"/>
  <c r="AO152" i="35"/>
  <c r="L246" i="35"/>
  <c r="J254" i="35"/>
  <c r="AI153" i="35"/>
  <c r="AO153" i="35"/>
  <c r="L247" i="35"/>
  <c r="O207" i="35"/>
  <c r="P178" i="35"/>
  <c r="P170" i="35"/>
  <c r="P162" i="35"/>
  <c r="M249" i="35"/>
  <c r="M248" i="35"/>
  <c r="M247" i="35"/>
  <c r="M271" i="35"/>
  <c r="Q220" i="35"/>
  <c r="AJ220" i="35"/>
  <c r="Q221" i="35"/>
  <c r="AJ221" i="35"/>
  <c r="Q222" i="35"/>
  <c r="AJ222" i="35"/>
  <c r="Q223" i="35"/>
  <c r="AJ223" i="35"/>
  <c r="Q224" i="35"/>
  <c r="AJ224" i="35"/>
  <c r="Q225" i="35"/>
  <c r="AJ225" i="35"/>
  <c r="Q226" i="35"/>
  <c r="AJ226" i="35"/>
  <c r="AJ143" i="35"/>
  <c r="P81" i="35"/>
  <c r="P259" i="35"/>
  <c r="P82" i="38"/>
  <c r="AJ73" i="39"/>
  <c r="P93" i="36"/>
  <c r="R90" i="39"/>
  <c r="R93" i="39"/>
  <c r="R77" i="39"/>
  <c r="R87" i="39"/>
  <c r="R89" i="39"/>
  <c r="R88" i="39"/>
  <c r="R81" i="39"/>
  <c r="R92" i="39"/>
  <c r="Q94" i="39"/>
  <c r="S72" i="39"/>
  <c r="S81" i="39"/>
  <c r="S62" i="39"/>
  <c r="S89" i="39"/>
  <c r="S60" i="39"/>
  <c r="S66" i="39"/>
  <c r="S68" i="39"/>
  <c r="S59" i="39"/>
  <c r="S80" i="39"/>
  <c r="S70" i="39"/>
  <c r="S58" i="39"/>
  <c r="S67" i="39"/>
  <c r="S69" i="39"/>
  <c r="S65" i="39"/>
  <c r="S92" i="39"/>
  <c r="S54" i="39"/>
  <c r="S71" i="39"/>
  <c r="S55" i="39"/>
  <c r="S53" i="39"/>
  <c r="S64" i="39"/>
  <c r="S91" i="39"/>
  <c r="S50" i="39"/>
  <c r="S57" i="39"/>
  <c r="S61" i="39"/>
  <c r="S88" i="39"/>
  <c r="S51" i="39"/>
  <c r="S52" i="39"/>
  <c r="S63" i="39"/>
  <c r="S90" i="39"/>
  <c r="S56" i="39"/>
  <c r="T1" i="39"/>
  <c r="AJ77" i="39"/>
  <c r="Q83" i="39"/>
  <c r="R82" i="39"/>
  <c r="R91" i="39"/>
  <c r="R73" i="39"/>
  <c r="R78" i="39"/>
  <c r="R79" i="39"/>
  <c r="R80" i="39"/>
  <c r="P87" i="38"/>
  <c r="P77" i="38"/>
  <c r="O83" i="38"/>
  <c r="P93" i="38"/>
  <c r="P78" i="38"/>
  <c r="P79" i="38"/>
  <c r="O94" i="38"/>
  <c r="Q72" i="38"/>
  <c r="Q81" i="38"/>
  <c r="AJ81" i="38"/>
  <c r="Q70" i="38"/>
  <c r="AJ70" i="38"/>
  <c r="Q68" i="38"/>
  <c r="AJ68" i="38"/>
  <c r="Q66" i="38"/>
  <c r="AJ66" i="38"/>
  <c r="Q64" i="38"/>
  <c r="Q91" i="38"/>
  <c r="AJ91" i="38"/>
  <c r="Q62" i="38"/>
  <c r="Q89" i="38"/>
  <c r="AJ89" i="38"/>
  <c r="Q60" i="38"/>
  <c r="Q58" i="38"/>
  <c r="AJ58" i="38"/>
  <c r="Q69" i="38"/>
  <c r="AJ69" i="38"/>
  <c r="Q54" i="38"/>
  <c r="AJ54" i="38"/>
  <c r="Q52" i="38"/>
  <c r="AJ52" i="38"/>
  <c r="Q50" i="38"/>
  <c r="Q57" i="38"/>
  <c r="AJ57" i="38"/>
  <c r="Q56" i="38"/>
  <c r="AJ56" i="38"/>
  <c r="Q61" i="38"/>
  <c r="Q88" i="38"/>
  <c r="AJ88" i="38"/>
  <c r="Q71" i="38"/>
  <c r="AJ71" i="38"/>
  <c r="Q63" i="38"/>
  <c r="Q90" i="38"/>
  <c r="AJ90" i="38"/>
  <c r="Q53" i="38"/>
  <c r="AJ53" i="38"/>
  <c r="Q51" i="38"/>
  <c r="Q65" i="38"/>
  <c r="Q92" i="38"/>
  <c r="AJ92" i="38"/>
  <c r="Q59" i="38"/>
  <c r="Q80" i="38"/>
  <c r="AJ80" i="38"/>
  <c r="Q55" i="38"/>
  <c r="AJ55" i="38"/>
  <c r="R1" i="38"/>
  <c r="Q67" i="38"/>
  <c r="AJ67" i="38"/>
  <c r="P73" i="38"/>
  <c r="P87" i="37"/>
  <c r="P77" i="37"/>
  <c r="P78" i="37"/>
  <c r="P79" i="37"/>
  <c r="P93" i="37"/>
  <c r="P82" i="37"/>
  <c r="Q71" i="37"/>
  <c r="AJ71" i="37"/>
  <c r="Q68" i="37"/>
  <c r="AJ68" i="37"/>
  <c r="Q65" i="37"/>
  <c r="Q92" i="37"/>
  <c r="AJ92" i="37"/>
  <c r="Q62" i="37"/>
  <c r="Q89" i="37"/>
  <c r="AJ89" i="37"/>
  <c r="Q70" i="37"/>
  <c r="AJ70" i="37"/>
  <c r="Q67" i="37"/>
  <c r="AJ67" i="37"/>
  <c r="Q64" i="37"/>
  <c r="Q91" i="37"/>
  <c r="AJ91" i="37"/>
  <c r="Q72" i="37"/>
  <c r="Q81" i="37"/>
  <c r="AJ81" i="37"/>
  <c r="Q61" i="37"/>
  <c r="Q88" i="37"/>
  <c r="AJ88" i="37"/>
  <c r="Q60" i="37"/>
  <c r="Q59" i="37"/>
  <c r="Q80" i="37"/>
  <c r="AJ80" i="37"/>
  <c r="Q54" i="37"/>
  <c r="AJ54" i="37"/>
  <c r="Q57" i="37"/>
  <c r="AJ57" i="37"/>
  <c r="Q58" i="37"/>
  <c r="AJ58" i="37"/>
  <c r="Q51" i="37"/>
  <c r="Q66" i="37"/>
  <c r="Q50" i="37"/>
  <c r="Q53" i="37"/>
  <c r="Q69" i="37"/>
  <c r="AJ69" i="37"/>
  <c r="R1" i="37"/>
  <c r="Q63" i="37"/>
  <c r="Q90" i="37"/>
  <c r="AJ90" i="37"/>
  <c r="Q56" i="37"/>
  <c r="AJ56" i="37"/>
  <c r="Q55" i="37"/>
  <c r="AJ55" i="37"/>
  <c r="Q52" i="37"/>
  <c r="AJ52" i="37"/>
  <c r="O94" i="37"/>
  <c r="P73" i="37"/>
  <c r="Q71" i="36"/>
  <c r="AJ71" i="36"/>
  <c r="Q69" i="36"/>
  <c r="AJ69" i="36"/>
  <c r="Q67" i="36"/>
  <c r="AJ67" i="36"/>
  <c r="Q65" i="36"/>
  <c r="Q92" i="36"/>
  <c r="Q63" i="36"/>
  <c r="Q61" i="36"/>
  <c r="Q88" i="36"/>
  <c r="AJ88" i="36"/>
  <c r="Q59" i="36"/>
  <c r="Q80" i="36"/>
  <c r="AJ80" i="36"/>
  <c r="Q58" i="36"/>
  <c r="AJ58" i="36"/>
  <c r="Q53" i="36"/>
  <c r="Q51" i="36"/>
  <c r="Q55" i="36"/>
  <c r="AJ55" i="36"/>
  <c r="Q70" i="36"/>
  <c r="R1" i="36"/>
  <c r="Q68" i="36"/>
  <c r="AJ68" i="36"/>
  <c r="Q57" i="36"/>
  <c r="AJ57" i="36"/>
  <c r="Q72" i="36"/>
  <c r="Q81" i="36"/>
  <c r="AJ81" i="36"/>
  <c r="Q66" i="36"/>
  <c r="Q64" i="36"/>
  <c r="Q91" i="36"/>
  <c r="Q54" i="36"/>
  <c r="AJ54" i="36"/>
  <c r="Q52" i="36"/>
  <c r="AJ52" i="36"/>
  <c r="Q50" i="36"/>
  <c r="AJ50" i="36"/>
  <c r="Q56" i="36"/>
  <c r="AJ56" i="36"/>
  <c r="Q62" i="36"/>
  <c r="Q60" i="36"/>
  <c r="AJ60" i="36"/>
  <c r="P79" i="36"/>
  <c r="P82" i="36"/>
  <c r="P91" i="36"/>
  <c r="P92" i="36"/>
  <c r="P73" i="36"/>
  <c r="P87" i="36"/>
  <c r="P77" i="36"/>
  <c r="O94" i="36"/>
  <c r="O83" i="36"/>
  <c r="P78" i="36"/>
  <c r="O83" i="34"/>
  <c r="O83" i="35"/>
  <c r="P73" i="34"/>
  <c r="R73" i="33"/>
  <c r="Q83" i="33"/>
  <c r="AJ73" i="33"/>
  <c r="AJ83" i="33"/>
  <c r="P73" i="35"/>
  <c r="P78" i="35"/>
  <c r="P256" i="35"/>
  <c r="P82" i="35"/>
  <c r="P260" i="35"/>
  <c r="P79" i="35"/>
  <c r="P257" i="35"/>
  <c r="P87" i="35"/>
  <c r="P77" i="35"/>
  <c r="Q72" i="35"/>
  <c r="Q70" i="35"/>
  <c r="Q68" i="35"/>
  <c r="AJ68" i="35"/>
  <c r="Q66" i="35"/>
  <c r="Q64" i="35"/>
  <c r="Q62" i="35"/>
  <c r="Q60" i="35"/>
  <c r="Q58" i="35"/>
  <c r="AJ58" i="35"/>
  <c r="Q53" i="35"/>
  <c r="Q51" i="35"/>
  <c r="Q65" i="35"/>
  <c r="Q92" i="35"/>
  <c r="Q71" i="35"/>
  <c r="Q67" i="35"/>
  <c r="AJ67" i="35"/>
  <c r="Q55" i="35"/>
  <c r="AJ55" i="35"/>
  <c r="Q56" i="35"/>
  <c r="AJ56" i="35"/>
  <c r="Q54" i="35"/>
  <c r="AJ54" i="35"/>
  <c r="Q52" i="35"/>
  <c r="AJ52" i="35"/>
  <c r="Q50" i="35"/>
  <c r="Q69" i="35"/>
  <c r="AJ69" i="35"/>
  <c r="Q59" i="35"/>
  <c r="Q61" i="35"/>
  <c r="Q57" i="35"/>
  <c r="AJ57" i="35"/>
  <c r="Q63" i="35"/>
  <c r="Q90" i="35"/>
  <c r="P93" i="35"/>
  <c r="O94" i="35"/>
  <c r="P89" i="34"/>
  <c r="Q72" i="34"/>
  <c r="Q81" i="34"/>
  <c r="AJ81" i="34"/>
  <c r="Q70" i="34"/>
  <c r="AJ70" i="34"/>
  <c r="Q68" i="34"/>
  <c r="AJ68" i="34"/>
  <c r="Q66" i="34"/>
  <c r="Q64" i="34"/>
  <c r="Q91" i="34"/>
  <c r="AJ91" i="34"/>
  <c r="Q62" i="34"/>
  <c r="Q89" i="34"/>
  <c r="Q65" i="34"/>
  <c r="Q92" i="34"/>
  <c r="AJ92" i="34"/>
  <c r="Q51" i="34"/>
  <c r="Q53" i="34"/>
  <c r="Q63" i="34"/>
  <c r="Q60" i="34"/>
  <c r="AJ60" i="34"/>
  <c r="R1" i="34"/>
  <c r="Q57" i="34"/>
  <c r="AJ57" i="34"/>
  <c r="Q54" i="34"/>
  <c r="AJ54" i="34"/>
  <c r="Q52" i="34"/>
  <c r="AJ52" i="34"/>
  <c r="Q50" i="34"/>
  <c r="Q67" i="34"/>
  <c r="AJ67" i="34"/>
  <c r="Q58" i="34"/>
  <c r="AJ58" i="34"/>
  <c r="Q59" i="34"/>
  <c r="Q80" i="34"/>
  <c r="AJ80" i="34"/>
  <c r="Q56" i="34"/>
  <c r="AJ56" i="34"/>
  <c r="Q71" i="34"/>
  <c r="AJ71" i="34"/>
  <c r="Q69" i="34"/>
  <c r="AJ69" i="34"/>
  <c r="Q61" i="34"/>
  <c r="Q88" i="34"/>
  <c r="AJ88" i="34"/>
  <c r="Q55" i="34"/>
  <c r="AJ55" i="34"/>
  <c r="P93" i="34"/>
  <c r="P78" i="34"/>
  <c r="O94" i="34"/>
  <c r="P87" i="34"/>
  <c r="P77" i="34"/>
  <c r="P82" i="34"/>
  <c r="P79" i="34"/>
  <c r="AJ94" i="33"/>
  <c r="R78" i="33"/>
  <c r="R91" i="33"/>
  <c r="T1" i="33"/>
  <c r="S68" i="33"/>
  <c r="S57" i="33"/>
  <c r="S71" i="33"/>
  <c r="S61" i="33"/>
  <c r="S88" i="33"/>
  <c r="S60" i="33"/>
  <c r="S54" i="33"/>
  <c r="S52" i="33"/>
  <c r="S50" i="33"/>
  <c r="S62" i="33"/>
  <c r="S89" i="33"/>
  <c r="S69" i="33"/>
  <c r="S63" i="33"/>
  <c r="S90" i="33"/>
  <c r="S59" i="33"/>
  <c r="S80" i="33"/>
  <c r="S56" i="33"/>
  <c r="S64" i="33"/>
  <c r="S91" i="33"/>
  <c r="S51" i="33"/>
  <c r="S72" i="33"/>
  <c r="S81" i="33"/>
  <c r="S53" i="33"/>
  <c r="S70" i="33"/>
  <c r="S65" i="33"/>
  <c r="S92" i="33"/>
  <c r="S66" i="33"/>
  <c r="S58" i="33"/>
  <c r="S55" i="33"/>
  <c r="S67" i="33"/>
  <c r="R89" i="33"/>
  <c r="R79" i="33"/>
  <c r="R82" i="33"/>
  <c r="Q94" i="33"/>
  <c r="R80" i="33"/>
  <c r="R77" i="33"/>
  <c r="R87" i="33"/>
  <c r="R88" i="33"/>
  <c r="R90" i="33"/>
  <c r="R93" i="33"/>
  <c r="R81" i="33"/>
  <c r="R92" i="33"/>
  <c r="P30" i="31"/>
  <c r="P32" i="31"/>
  <c r="Q31" i="31"/>
  <c r="AJ31" i="31"/>
  <c r="Q29" i="31"/>
  <c r="AJ29" i="31"/>
  <c r="Q27" i="31"/>
  <c r="Q26" i="31"/>
  <c r="W82" i="30"/>
  <c r="V83" i="30"/>
  <c r="V94" i="30"/>
  <c r="AK87" i="30"/>
  <c r="AP87" i="30"/>
  <c r="W79" i="30"/>
  <c r="AK73" i="30"/>
  <c r="W78" i="30"/>
  <c r="W93" i="30"/>
  <c r="AK77" i="30"/>
  <c r="W77" i="30"/>
  <c r="W73" i="30"/>
  <c r="AP62" i="30"/>
  <c r="AP73" i="30"/>
  <c r="X88" i="30"/>
  <c r="X92" i="30"/>
  <c r="X89" i="30"/>
  <c r="X81" i="30"/>
  <c r="X90" i="30"/>
  <c r="X80" i="30"/>
  <c r="X87" i="30"/>
  <c r="X91" i="30"/>
  <c r="J6" i="12"/>
  <c r="J37" i="12"/>
  <c r="AI247" i="35"/>
  <c r="AO247" i="35"/>
  <c r="L271" i="35"/>
  <c r="AI271" i="35"/>
  <c r="AO271" i="35"/>
  <c r="AJ236" i="35"/>
  <c r="AJ231" i="35"/>
  <c r="AJ232" i="35"/>
  <c r="AJ233" i="35"/>
  <c r="AJ234" i="35"/>
  <c r="P186" i="35"/>
  <c r="Q98" i="35"/>
  <c r="O101" i="35"/>
  <c r="O99" i="35"/>
  <c r="P100" i="35"/>
  <c r="Q208" i="35"/>
  <c r="AJ208" i="35"/>
  <c r="Q219" i="35"/>
  <c r="Q218" i="35"/>
  <c r="M272" i="35"/>
  <c r="AJ235" i="35"/>
  <c r="M243" i="35"/>
  <c r="M267" i="35"/>
  <c r="M244" i="35"/>
  <c r="M268" i="35"/>
  <c r="M245" i="35"/>
  <c r="M269" i="35"/>
  <c r="M246" i="35"/>
  <c r="M270" i="35"/>
  <c r="M242" i="35"/>
  <c r="M266" i="35"/>
  <c r="Q215" i="35"/>
  <c r="AJ215" i="35"/>
  <c r="L269" i="35"/>
  <c r="AI269" i="35"/>
  <c r="AO269" i="35"/>
  <c r="AI245" i="35"/>
  <c r="AO245" i="35"/>
  <c r="Q213" i="35"/>
  <c r="AJ213" i="35"/>
  <c r="L270" i="35"/>
  <c r="AI270" i="35"/>
  <c r="AO270" i="35"/>
  <c r="AI246" i="35"/>
  <c r="AO246" i="35"/>
  <c r="Q212" i="35"/>
  <c r="AJ212" i="35"/>
  <c r="L268" i="35"/>
  <c r="AI268" i="35"/>
  <c r="AO268" i="35"/>
  <c r="AI244" i="35"/>
  <c r="AO244" i="35"/>
  <c r="Q211" i="35"/>
  <c r="AJ211" i="35"/>
  <c r="Q210" i="35"/>
  <c r="AJ210" i="35"/>
  <c r="L267" i="35"/>
  <c r="AI267" i="35"/>
  <c r="AO267" i="35"/>
  <c r="AI243" i="35"/>
  <c r="AO243" i="35"/>
  <c r="Q209" i="35"/>
  <c r="AJ209" i="35"/>
  <c r="M241" i="35"/>
  <c r="AJ141" i="35"/>
  <c r="L266" i="35"/>
  <c r="AI266" i="35"/>
  <c r="AO266" i="35"/>
  <c r="AI242" i="35"/>
  <c r="AO242" i="35"/>
  <c r="AJ140" i="35"/>
  <c r="L265" i="35"/>
  <c r="L255" i="35"/>
  <c r="L272" i="35"/>
  <c r="AI272" i="35"/>
  <c r="AO272" i="35"/>
  <c r="AI248" i="35"/>
  <c r="AO248" i="35"/>
  <c r="AJ142" i="35"/>
  <c r="AJ139" i="35"/>
  <c r="AJ138" i="35"/>
  <c r="AJ137" i="35"/>
  <c r="AJ136" i="35"/>
  <c r="AJ135" i="35"/>
  <c r="AJ134" i="35"/>
  <c r="Q178" i="35"/>
  <c r="Q170" i="35"/>
  <c r="AJ170" i="35"/>
  <c r="Q162" i="35"/>
  <c r="AJ125" i="35"/>
  <c r="AJ124" i="35"/>
  <c r="AJ123" i="35"/>
  <c r="AJ122" i="35"/>
  <c r="AJ121" i="35"/>
  <c r="AJ130" i="35"/>
  <c r="N250" i="35"/>
  <c r="AJ129" i="35"/>
  <c r="N249" i="35"/>
  <c r="AJ128" i="35"/>
  <c r="N248" i="35"/>
  <c r="AJ127" i="35"/>
  <c r="N247" i="35"/>
  <c r="N271" i="35"/>
  <c r="AJ126" i="35"/>
  <c r="R220" i="35"/>
  <c r="R221" i="35"/>
  <c r="R222" i="35"/>
  <c r="R223" i="35"/>
  <c r="R224" i="35"/>
  <c r="R225" i="35"/>
  <c r="R226" i="35"/>
  <c r="R209" i="35"/>
  <c r="R210" i="35"/>
  <c r="R211" i="35"/>
  <c r="R212" i="35"/>
  <c r="R213" i="35"/>
  <c r="O249" i="35"/>
  <c r="AJ199" i="35"/>
  <c r="AJ201" i="35"/>
  <c r="AJ202" i="35"/>
  <c r="AJ203" i="35"/>
  <c r="AJ109" i="35"/>
  <c r="AJ198" i="35"/>
  <c r="AJ111" i="35"/>
  <c r="AJ200" i="35"/>
  <c r="Q81" i="35"/>
  <c r="Q259" i="35"/>
  <c r="AJ71" i="35"/>
  <c r="AJ92" i="35"/>
  <c r="AJ90" i="35"/>
  <c r="AJ108" i="35"/>
  <c r="AJ115" i="35"/>
  <c r="AJ113" i="35"/>
  <c r="AJ117" i="35"/>
  <c r="AJ116" i="35"/>
  <c r="AJ112" i="35"/>
  <c r="AJ110" i="35"/>
  <c r="AJ114" i="35"/>
  <c r="P83" i="38"/>
  <c r="P83" i="37"/>
  <c r="Q78" i="36"/>
  <c r="Q78" i="35"/>
  <c r="Q256" i="35"/>
  <c r="Q82" i="38"/>
  <c r="AJ82" i="38"/>
  <c r="R83" i="39"/>
  <c r="S79" i="39"/>
  <c r="S73" i="39"/>
  <c r="R94" i="39"/>
  <c r="AJ94" i="39"/>
  <c r="AJ83" i="39"/>
  <c r="T72" i="39"/>
  <c r="T81" i="39"/>
  <c r="T70" i="39"/>
  <c r="T68" i="39"/>
  <c r="T66" i="39"/>
  <c r="T64" i="39"/>
  <c r="T91" i="39"/>
  <c r="T62" i="39"/>
  <c r="T89" i="39"/>
  <c r="T60" i="39"/>
  <c r="T58" i="39"/>
  <c r="T71" i="39"/>
  <c r="T69" i="39"/>
  <c r="T63" i="39"/>
  <c r="T90" i="39"/>
  <c r="T59" i="39"/>
  <c r="T55" i="39"/>
  <c r="T57" i="39"/>
  <c r="T51" i="39"/>
  <c r="T56" i="39"/>
  <c r="T53" i="39"/>
  <c r="U1" i="39"/>
  <c r="T50" i="39"/>
  <c r="T67" i="39"/>
  <c r="T65" i="39"/>
  <c r="T92" i="39"/>
  <c r="T61" i="39"/>
  <c r="T88" i="39"/>
  <c r="T54" i="39"/>
  <c r="T52" i="39"/>
  <c r="S78" i="39"/>
  <c r="S82" i="39"/>
  <c r="S93" i="39"/>
  <c r="S77" i="39"/>
  <c r="S87" i="39"/>
  <c r="AJ65" i="38"/>
  <c r="AJ63" i="38"/>
  <c r="AJ61" i="38"/>
  <c r="Q73" i="38"/>
  <c r="AJ50" i="38"/>
  <c r="AJ51" i="38"/>
  <c r="AJ62" i="38"/>
  <c r="AJ59" i="38"/>
  <c r="R72" i="38"/>
  <c r="R70" i="38"/>
  <c r="R69" i="38"/>
  <c r="R60" i="38"/>
  <c r="R54" i="38"/>
  <c r="R52" i="38"/>
  <c r="R50" i="38"/>
  <c r="R56" i="38"/>
  <c r="R64" i="38"/>
  <c r="R57" i="38"/>
  <c r="R66" i="38"/>
  <c r="R71" i="38"/>
  <c r="R61" i="38"/>
  <c r="R58" i="38"/>
  <c r="R63" i="38"/>
  <c r="R68" i="38"/>
  <c r="R53" i="38"/>
  <c r="R51" i="38"/>
  <c r="R65" i="38"/>
  <c r="R59" i="38"/>
  <c r="R55" i="38"/>
  <c r="R67" i="38"/>
  <c r="S1" i="38"/>
  <c r="R62" i="38"/>
  <c r="Q87" i="38"/>
  <c r="Q77" i="38"/>
  <c r="AJ72" i="38"/>
  <c r="Q93" i="38"/>
  <c r="AJ93" i="38"/>
  <c r="AJ64" i="38"/>
  <c r="Q79" i="38"/>
  <c r="AJ79" i="38"/>
  <c r="Q78" i="38"/>
  <c r="AJ78" i="38"/>
  <c r="P94" i="38"/>
  <c r="AJ87" i="38"/>
  <c r="AJ60" i="38"/>
  <c r="Q79" i="37"/>
  <c r="AJ79" i="37"/>
  <c r="AJ65" i="37"/>
  <c r="AJ72" i="37"/>
  <c r="Q93" i="37"/>
  <c r="AJ93" i="37"/>
  <c r="P94" i="37"/>
  <c r="Q73" i="37"/>
  <c r="Q82" i="37"/>
  <c r="AJ82" i="37"/>
  <c r="AJ64" i="37"/>
  <c r="AJ61" i="37"/>
  <c r="AJ66" i="37"/>
  <c r="AJ50" i="37"/>
  <c r="AJ51" i="37"/>
  <c r="Q87" i="37"/>
  <c r="AJ87" i="37"/>
  <c r="Q77" i="37"/>
  <c r="R71" i="37"/>
  <c r="R68" i="37"/>
  <c r="R65" i="37"/>
  <c r="R62" i="37"/>
  <c r="R59" i="37"/>
  <c r="R56" i="37"/>
  <c r="R70" i="37"/>
  <c r="R67" i="37"/>
  <c r="R64" i="37"/>
  <c r="R61" i="37"/>
  <c r="R72" i="37"/>
  <c r="R69" i="37"/>
  <c r="R54" i="37"/>
  <c r="R58" i="37"/>
  <c r="R51" i="37"/>
  <c r="S1" i="37"/>
  <c r="R57" i="37"/>
  <c r="R66" i="37"/>
  <c r="R53" i="37"/>
  <c r="R63" i="37"/>
  <c r="R50" i="37"/>
  <c r="R52" i="37"/>
  <c r="R55" i="37"/>
  <c r="R60" i="37"/>
  <c r="AJ62" i="37"/>
  <c r="AJ63" i="37"/>
  <c r="AJ59" i="37"/>
  <c r="AJ53" i="37"/>
  <c r="AJ60" i="37"/>
  <c r="Q78" i="37"/>
  <c r="AJ78" i="37"/>
  <c r="P83" i="35"/>
  <c r="P83" i="34"/>
  <c r="Q82" i="36"/>
  <c r="AJ82" i="36"/>
  <c r="AJ72" i="36"/>
  <c r="Q79" i="36"/>
  <c r="AJ79" i="36"/>
  <c r="P94" i="36"/>
  <c r="Q90" i="36"/>
  <c r="AJ90" i="36"/>
  <c r="AJ63" i="36"/>
  <c r="Q89" i="36"/>
  <c r="AJ89" i="36"/>
  <c r="AJ62" i="36"/>
  <c r="Q73" i="36"/>
  <c r="AJ61" i="36"/>
  <c r="AJ65" i="36"/>
  <c r="AJ70" i="36"/>
  <c r="P83" i="36"/>
  <c r="AJ92" i="36"/>
  <c r="AJ91" i="36"/>
  <c r="Q87" i="36"/>
  <c r="AJ87" i="36"/>
  <c r="Q77" i="36"/>
  <c r="AJ77" i="36"/>
  <c r="AJ53" i="36"/>
  <c r="AJ59" i="36"/>
  <c r="Q93" i="36"/>
  <c r="AJ93" i="36"/>
  <c r="AJ66" i="36"/>
  <c r="AJ78" i="36"/>
  <c r="AJ64" i="36"/>
  <c r="AJ51" i="36"/>
  <c r="R71" i="36"/>
  <c r="R58" i="36"/>
  <c r="R53" i="36"/>
  <c r="R51" i="36"/>
  <c r="S1" i="36"/>
  <c r="R55" i="36"/>
  <c r="R70" i="36"/>
  <c r="R68" i="36"/>
  <c r="R57" i="36"/>
  <c r="R72" i="36"/>
  <c r="R69" i="36"/>
  <c r="R66" i="36"/>
  <c r="R67" i="36"/>
  <c r="R64" i="36"/>
  <c r="R54" i="36"/>
  <c r="R52" i="36"/>
  <c r="R50" i="36"/>
  <c r="R65" i="36"/>
  <c r="R62" i="36"/>
  <c r="R59" i="36"/>
  <c r="R56" i="36"/>
  <c r="R61" i="36"/>
  <c r="R63" i="36"/>
  <c r="R60" i="36"/>
  <c r="R83" i="33"/>
  <c r="Q73" i="34"/>
  <c r="S73" i="33"/>
  <c r="AJ50" i="35"/>
  <c r="Q73" i="35"/>
  <c r="Q89" i="35"/>
  <c r="AJ62" i="35"/>
  <c r="Q91" i="35"/>
  <c r="AJ91" i="35"/>
  <c r="AJ64" i="35"/>
  <c r="AJ70" i="35"/>
  <c r="R72" i="35"/>
  <c r="R70" i="35"/>
  <c r="R65" i="35"/>
  <c r="R60" i="35"/>
  <c r="R71" i="35"/>
  <c r="R67" i="35"/>
  <c r="R58" i="35"/>
  <c r="R55" i="35"/>
  <c r="R62" i="35"/>
  <c r="R56" i="35"/>
  <c r="R54" i="35"/>
  <c r="R52" i="35"/>
  <c r="R50" i="35"/>
  <c r="R69" i="35"/>
  <c r="R64" i="35"/>
  <c r="R59" i="35"/>
  <c r="R61" i="35"/>
  <c r="R66" i="35"/>
  <c r="R57" i="35"/>
  <c r="R63" i="35"/>
  <c r="R68" i="35"/>
  <c r="R53" i="35"/>
  <c r="R51" i="35"/>
  <c r="P94" i="35"/>
  <c r="Q80" i="35"/>
  <c r="Q258" i="35"/>
  <c r="AJ59" i="35"/>
  <c r="Q93" i="35"/>
  <c r="AJ93" i="35"/>
  <c r="AJ66" i="35"/>
  <c r="AJ63" i="35"/>
  <c r="Q82" i="35"/>
  <c r="Q260" i="35"/>
  <c r="Q79" i="35"/>
  <c r="Q257" i="35"/>
  <c r="AJ53" i="35"/>
  <c r="AJ65" i="35"/>
  <c r="Q88" i="35"/>
  <c r="AJ88" i="35"/>
  <c r="AJ61" i="35"/>
  <c r="AJ72" i="35"/>
  <c r="Q87" i="35"/>
  <c r="AJ87" i="35"/>
  <c r="Q77" i="35"/>
  <c r="AJ77" i="35"/>
  <c r="AJ60" i="35"/>
  <c r="AJ51" i="35"/>
  <c r="P94" i="34"/>
  <c r="AJ65" i="34"/>
  <c r="AJ61" i="34"/>
  <c r="Q93" i="34"/>
  <c r="AJ93" i="34"/>
  <c r="AJ66" i="34"/>
  <c r="AJ89" i="34"/>
  <c r="Q78" i="34"/>
  <c r="AJ78" i="34"/>
  <c r="AJ64" i="34"/>
  <c r="AJ72" i="34"/>
  <c r="R72" i="34"/>
  <c r="R62" i="34"/>
  <c r="R51" i="34"/>
  <c r="R55" i="34"/>
  <c r="R63" i="34"/>
  <c r="R60" i="34"/>
  <c r="S1" i="34"/>
  <c r="R70" i="34"/>
  <c r="R57" i="34"/>
  <c r="R67" i="34"/>
  <c r="R58" i="34"/>
  <c r="R68" i="34"/>
  <c r="R54" i="34"/>
  <c r="R52" i="34"/>
  <c r="R50" i="34"/>
  <c r="R66" i="34"/>
  <c r="R59" i="34"/>
  <c r="R56" i="34"/>
  <c r="R71" i="34"/>
  <c r="R64" i="34"/>
  <c r="R53" i="34"/>
  <c r="R65" i="34"/>
  <c r="R69" i="34"/>
  <c r="R61" i="34"/>
  <c r="Q87" i="34"/>
  <c r="AJ87" i="34"/>
  <c r="Q77" i="34"/>
  <c r="AJ77" i="34"/>
  <c r="AJ62" i="34"/>
  <c r="Q90" i="34"/>
  <c r="AJ90" i="34"/>
  <c r="AJ63" i="34"/>
  <c r="AJ59" i="34"/>
  <c r="Q79" i="34"/>
  <c r="AJ79" i="34"/>
  <c r="AJ53" i="34"/>
  <c r="AJ50" i="34"/>
  <c r="Q82" i="34"/>
  <c r="AJ82" i="34"/>
  <c r="AJ51" i="34"/>
  <c r="S82" i="33"/>
  <c r="S79" i="33"/>
  <c r="R94" i="33"/>
  <c r="S78" i="33"/>
  <c r="T72" i="33"/>
  <c r="T81" i="33"/>
  <c r="T70" i="33"/>
  <c r="T68" i="33"/>
  <c r="T50" i="33"/>
  <c r="T57" i="33"/>
  <c r="T61" i="33"/>
  <c r="T60" i="33"/>
  <c r="T54" i="33"/>
  <c r="T52" i="33"/>
  <c r="T71" i="33"/>
  <c r="T62" i="33"/>
  <c r="T89" i="33"/>
  <c r="T69" i="33"/>
  <c r="T63" i="33"/>
  <c r="T90" i="33"/>
  <c r="T59" i="33"/>
  <c r="T80" i="33"/>
  <c r="T56" i="33"/>
  <c r="T64" i="33"/>
  <c r="T91" i="33"/>
  <c r="T66" i="33"/>
  <c r="T65" i="33"/>
  <c r="T92" i="33"/>
  <c r="T53" i="33"/>
  <c r="T51" i="33"/>
  <c r="T58" i="33"/>
  <c r="T55" i="33"/>
  <c r="T67" i="33"/>
  <c r="U1" i="33"/>
  <c r="S87" i="33"/>
  <c r="S77" i="33"/>
  <c r="S93" i="33"/>
  <c r="AJ26" i="31"/>
  <c r="Q30" i="31"/>
  <c r="AJ30" i="31"/>
  <c r="R31" i="31"/>
  <c r="R27" i="31"/>
  <c r="R26" i="31"/>
  <c r="R29" i="31"/>
  <c r="AJ28" i="31"/>
  <c r="AJ27" i="31"/>
  <c r="X82" i="30"/>
  <c r="X79" i="30"/>
  <c r="AK94" i="30"/>
  <c r="AK83" i="30"/>
  <c r="W94" i="30"/>
  <c r="X93" i="30"/>
  <c r="AP77" i="30"/>
  <c r="X78" i="30"/>
  <c r="W83" i="30"/>
  <c r="X77" i="30"/>
  <c r="X73" i="30"/>
  <c r="Y89" i="30"/>
  <c r="Y80" i="30"/>
  <c r="Y90" i="30"/>
  <c r="Y92" i="30"/>
  <c r="Y88" i="30"/>
  <c r="Y87" i="30"/>
  <c r="Y81" i="30"/>
  <c r="Y91" i="30"/>
  <c r="J7" i="12"/>
  <c r="J38" i="12"/>
  <c r="Q186" i="35"/>
  <c r="P101" i="35"/>
  <c r="R98" i="35"/>
  <c r="P99" i="35"/>
  <c r="AJ219" i="35"/>
  <c r="AJ98" i="35"/>
  <c r="R208" i="35"/>
  <c r="AJ230" i="35"/>
  <c r="R219" i="35"/>
  <c r="R218" i="35"/>
  <c r="AJ237" i="35"/>
  <c r="N243" i="35"/>
  <c r="N267" i="35"/>
  <c r="N246" i="35"/>
  <c r="N270" i="35"/>
  <c r="N244" i="35"/>
  <c r="N268" i="35"/>
  <c r="N245" i="35"/>
  <c r="N269" i="35"/>
  <c r="AJ162" i="35"/>
  <c r="AJ178" i="35"/>
  <c r="N242" i="35"/>
  <c r="N266" i="35"/>
  <c r="L254" i="35"/>
  <c r="AI254" i="35"/>
  <c r="AO254" i="35"/>
  <c r="AI255" i="35"/>
  <c r="AO255" i="35"/>
  <c r="N241" i="35"/>
  <c r="AI265" i="35"/>
  <c r="AO265" i="35"/>
  <c r="L264" i="35"/>
  <c r="AI264" i="35"/>
  <c r="AO264" i="35"/>
  <c r="R215" i="35"/>
  <c r="M265" i="35"/>
  <c r="M264" i="35"/>
  <c r="M255" i="35"/>
  <c r="M254" i="35"/>
  <c r="N272" i="35"/>
  <c r="Q207" i="35"/>
  <c r="AJ207" i="35"/>
  <c r="AJ218" i="35"/>
  <c r="R178" i="35"/>
  <c r="R170" i="35"/>
  <c r="O250" i="35"/>
  <c r="O248" i="35"/>
  <c r="O247" i="35"/>
  <c r="O271" i="35"/>
  <c r="S220" i="35"/>
  <c r="S221" i="35"/>
  <c r="S222" i="35"/>
  <c r="S223" i="35"/>
  <c r="S224" i="35"/>
  <c r="S225" i="35"/>
  <c r="S226" i="35"/>
  <c r="S209" i="35"/>
  <c r="S210" i="35"/>
  <c r="S211" i="35"/>
  <c r="S212" i="35"/>
  <c r="S213" i="35"/>
  <c r="P250" i="35"/>
  <c r="AJ81" i="35"/>
  <c r="AJ259" i="35"/>
  <c r="AJ79" i="35"/>
  <c r="AJ257" i="35"/>
  <c r="AJ82" i="35"/>
  <c r="AJ260" i="35"/>
  <c r="AJ80" i="35"/>
  <c r="AJ258" i="35"/>
  <c r="AJ78" i="35"/>
  <c r="AJ256" i="35"/>
  <c r="AJ89" i="35"/>
  <c r="AJ94" i="35"/>
  <c r="T79" i="39"/>
  <c r="S94" i="39"/>
  <c r="T82" i="39"/>
  <c r="T80" i="39"/>
  <c r="T77" i="39"/>
  <c r="T87" i="39"/>
  <c r="T93" i="39"/>
  <c r="T73" i="39"/>
  <c r="U72" i="39"/>
  <c r="U81" i="39"/>
  <c r="U70" i="39"/>
  <c r="U68" i="39"/>
  <c r="U66" i="39"/>
  <c r="U64" i="39"/>
  <c r="U91" i="39"/>
  <c r="U62" i="39"/>
  <c r="U89" i="39"/>
  <c r="U60" i="39"/>
  <c r="U58" i="39"/>
  <c r="U56" i="39"/>
  <c r="U71" i="39"/>
  <c r="U69" i="39"/>
  <c r="U67" i="39"/>
  <c r="U63" i="39"/>
  <c r="U90" i="39"/>
  <c r="U53" i="39"/>
  <c r="U51" i="39"/>
  <c r="U57" i="39"/>
  <c r="U65" i="39"/>
  <c r="U92" i="39"/>
  <c r="U54" i="39"/>
  <c r="U52" i="39"/>
  <c r="U50" i="39"/>
  <c r="V1" i="39"/>
  <c r="U55" i="39"/>
  <c r="U59" i="39"/>
  <c r="U80" i="39"/>
  <c r="U61" i="39"/>
  <c r="U88" i="39"/>
  <c r="T78" i="39"/>
  <c r="S83" i="39"/>
  <c r="R77" i="38"/>
  <c r="R87" i="38"/>
  <c r="R78" i="38"/>
  <c r="R81" i="38"/>
  <c r="R90" i="38"/>
  <c r="R80" i="38"/>
  <c r="R88" i="38"/>
  <c r="R93" i="38"/>
  <c r="R82" i="38"/>
  <c r="Q94" i="38"/>
  <c r="AJ77" i="38"/>
  <c r="R92" i="38"/>
  <c r="R91" i="38"/>
  <c r="AJ73" i="38"/>
  <c r="R79" i="38"/>
  <c r="R89" i="38"/>
  <c r="S72" i="38"/>
  <c r="S81" i="38"/>
  <c r="S64" i="38"/>
  <c r="S91" i="38"/>
  <c r="S57" i="38"/>
  <c r="S54" i="38"/>
  <c r="S50" i="38"/>
  <c r="S66" i="38"/>
  <c r="S61" i="38"/>
  <c r="S88" i="38"/>
  <c r="S60" i="38"/>
  <c r="S52" i="38"/>
  <c r="S71" i="38"/>
  <c r="S51" i="38"/>
  <c r="S63" i="38"/>
  <c r="S90" i="38"/>
  <c r="S58" i="38"/>
  <c r="S68" i="38"/>
  <c r="S53" i="38"/>
  <c r="S65" i="38"/>
  <c r="S92" i="38"/>
  <c r="S59" i="38"/>
  <c r="S80" i="38"/>
  <c r="S70" i="38"/>
  <c r="S55" i="38"/>
  <c r="T1" i="38"/>
  <c r="S67" i="38"/>
  <c r="S62" i="38"/>
  <c r="S89" i="38"/>
  <c r="S56" i="38"/>
  <c r="S69" i="38"/>
  <c r="R73" i="38"/>
  <c r="Q83" i="38"/>
  <c r="S71" i="37"/>
  <c r="S65" i="37"/>
  <c r="S92" i="37"/>
  <c r="S59" i="37"/>
  <c r="S80" i="37"/>
  <c r="S70" i="37"/>
  <c r="S67" i="37"/>
  <c r="S61" i="37"/>
  <c r="S88" i="37"/>
  <c r="S72" i="37"/>
  <c r="S81" i="37"/>
  <c r="S54" i="37"/>
  <c r="S58" i="37"/>
  <c r="S51" i="37"/>
  <c r="S63" i="37"/>
  <c r="S90" i="37"/>
  <c r="S52" i="37"/>
  <c r="S55" i="37"/>
  <c r="S69" i="37"/>
  <c r="S62" i="37"/>
  <c r="S89" i="37"/>
  <c r="S66" i="37"/>
  <c r="S57" i="37"/>
  <c r="S53" i="37"/>
  <c r="T1" i="37"/>
  <c r="S50" i="37"/>
  <c r="S56" i="37"/>
  <c r="S68" i="37"/>
  <c r="S64" i="37"/>
  <c r="S91" i="37"/>
  <c r="S60" i="37"/>
  <c r="Q94" i="37"/>
  <c r="R82" i="37"/>
  <c r="AJ73" i="37"/>
  <c r="R81" i="37"/>
  <c r="R88" i="37"/>
  <c r="R91" i="37"/>
  <c r="R78" i="37"/>
  <c r="R73" i="37"/>
  <c r="R80" i="37"/>
  <c r="R90" i="37"/>
  <c r="R89" i="37"/>
  <c r="R79" i="37"/>
  <c r="R92" i="37"/>
  <c r="Q83" i="37"/>
  <c r="R93" i="37"/>
  <c r="AJ77" i="37"/>
  <c r="AJ83" i="37"/>
  <c r="R77" i="37"/>
  <c r="R87" i="37"/>
  <c r="Q83" i="36"/>
  <c r="R79" i="36"/>
  <c r="R73" i="36"/>
  <c r="AJ94" i="36"/>
  <c r="R93" i="36"/>
  <c r="R81" i="36"/>
  <c r="R89" i="36"/>
  <c r="R87" i="36"/>
  <c r="R77" i="36"/>
  <c r="R92" i="36"/>
  <c r="R90" i="36"/>
  <c r="R78" i="36"/>
  <c r="Q94" i="36"/>
  <c r="AJ73" i="36"/>
  <c r="R88" i="36"/>
  <c r="AJ83" i="36"/>
  <c r="R91" i="36"/>
  <c r="S72" i="36"/>
  <c r="S81" i="36"/>
  <c r="S58" i="36"/>
  <c r="S53" i="36"/>
  <c r="S51" i="36"/>
  <c r="T1" i="36"/>
  <c r="S55" i="36"/>
  <c r="S70" i="36"/>
  <c r="S68" i="36"/>
  <c r="S57" i="36"/>
  <c r="S71" i="36"/>
  <c r="S69" i="36"/>
  <c r="S66" i="36"/>
  <c r="S67" i="36"/>
  <c r="S64" i="36"/>
  <c r="S91" i="36"/>
  <c r="S54" i="36"/>
  <c r="S52" i="36"/>
  <c r="S50" i="36"/>
  <c r="S65" i="36"/>
  <c r="S92" i="36"/>
  <c r="S62" i="36"/>
  <c r="S89" i="36"/>
  <c r="S63" i="36"/>
  <c r="S90" i="36"/>
  <c r="S60" i="36"/>
  <c r="S56" i="36"/>
  <c r="S59" i="36"/>
  <c r="S80" i="36"/>
  <c r="S61" i="36"/>
  <c r="S88" i="36"/>
  <c r="R80" i="36"/>
  <c r="R82" i="36"/>
  <c r="S83" i="33"/>
  <c r="AJ73" i="34"/>
  <c r="AJ83" i="34"/>
  <c r="R73" i="34"/>
  <c r="T73" i="33"/>
  <c r="R73" i="35"/>
  <c r="Q83" i="35"/>
  <c r="AJ73" i="35"/>
  <c r="Q83" i="34"/>
  <c r="S72" i="35"/>
  <c r="S60" i="35"/>
  <c r="S71" i="35"/>
  <c r="S67" i="35"/>
  <c r="S58" i="35"/>
  <c r="S55" i="35"/>
  <c r="S51" i="35"/>
  <c r="S62" i="35"/>
  <c r="S89" i="35"/>
  <c r="S56" i="35"/>
  <c r="S53" i="35"/>
  <c r="S70" i="35"/>
  <c r="S54" i="35"/>
  <c r="S52" i="35"/>
  <c r="S50" i="35"/>
  <c r="S69" i="35"/>
  <c r="S64" i="35"/>
  <c r="S91" i="35"/>
  <c r="S59" i="35"/>
  <c r="S80" i="35"/>
  <c r="S258" i="35"/>
  <c r="S61" i="35"/>
  <c r="S88" i="35"/>
  <c r="S66" i="35"/>
  <c r="S57" i="35"/>
  <c r="S63" i="35"/>
  <c r="S90" i="35"/>
  <c r="S68" i="35"/>
  <c r="S65" i="35"/>
  <c r="S92" i="35"/>
  <c r="R77" i="35"/>
  <c r="R87" i="35"/>
  <c r="R92" i="35"/>
  <c r="R89" i="35"/>
  <c r="R78" i="35"/>
  <c r="R256" i="35"/>
  <c r="R90" i="35"/>
  <c r="R80" i="35"/>
  <c r="R258" i="35"/>
  <c r="R81" i="35"/>
  <c r="R259" i="35"/>
  <c r="R93" i="35"/>
  <c r="R91" i="35"/>
  <c r="R82" i="35"/>
  <c r="R260" i="35"/>
  <c r="Q94" i="35"/>
  <c r="R79" i="35"/>
  <c r="R257" i="35"/>
  <c r="R88" i="35"/>
  <c r="R91" i="34"/>
  <c r="R90" i="34"/>
  <c r="R89" i="34"/>
  <c r="R81" i="34"/>
  <c r="R79" i="34"/>
  <c r="R93" i="34"/>
  <c r="R92" i="34"/>
  <c r="R82" i="34"/>
  <c r="AJ94" i="34"/>
  <c r="R78" i="34"/>
  <c r="S72" i="34"/>
  <c r="S81" i="34"/>
  <c r="S63" i="34"/>
  <c r="S90" i="34"/>
  <c r="S60" i="34"/>
  <c r="T1" i="34"/>
  <c r="S70" i="34"/>
  <c r="S57" i="34"/>
  <c r="S65" i="34"/>
  <c r="S92" i="34"/>
  <c r="S50" i="34"/>
  <c r="S68" i="34"/>
  <c r="S54" i="34"/>
  <c r="S52" i="34"/>
  <c r="S55" i="34"/>
  <c r="S66" i="34"/>
  <c r="S59" i="34"/>
  <c r="S80" i="34"/>
  <c r="S56" i="34"/>
  <c r="S53" i="34"/>
  <c r="S61" i="34"/>
  <c r="S88" i="34"/>
  <c r="S71" i="34"/>
  <c r="S64" i="34"/>
  <c r="S91" i="34"/>
  <c r="S69" i="34"/>
  <c r="S51" i="34"/>
  <c r="S62" i="34"/>
  <c r="S89" i="34"/>
  <c r="S67" i="34"/>
  <c r="S58" i="34"/>
  <c r="R77" i="34"/>
  <c r="R87" i="34"/>
  <c r="R80" i="34"/>
  <c r="R88" i="34"/>
  <c r="Q94" i="34"/>
  <c r="T82" i="33"/>
  <c r="T78" i="33"/>
  <c r="T77" i="33"/>
  <c r="T87" i="33"/>
  <c r="T88" i="33"/>
  <c r="S94" i="33"/>
  <c r="T79" i="33"/>
  <c r="U57" i="33"/>
  <c r="U71" i="33"/>
  <c r="U61" i="33"/>
  <c r="U88" i="33"/>
  <c r="U60" i="33"/>
  <c r="U54" i="33"/>
  <c r="U52" i="33"/>
  <c r="U50" i="33"/>
  <c r="U62" i="33"/>
  <c r="U69" i="33"/>
  <c r="U63" i="33"/>
  <c r="U90" i="33"/>
  <c r="U59" i="33"/>
  <c r="U80" i="33"/>
  <c r="U56" i="33"/>
  <c r="U64" i="33"/>
  <c r="U91" i="33"/>
  <c r="U72" i="33"/>
  <c r="U81" i="33"/>
  <c r="U70" i="33"/>
  <c r="U65" i="33"/>
  <c r="U92" i="33"/>
  <c r="U53" i="33"/>
  <c r="U51" i="33"/>
  <c r="U55" i="33"/>
  <c r="U66" i="33"/>
  <c r="U58" i="33"/>
  <c r="U67" i="33"/>
  <c r="U68" i="33"/>
  <c r="V1" i="33"/>
  <c r="T93" i="33"/>
  <c r="Q32" i="31"/>
  <c r="R30" i="31"/>
  <c r="R32" i="31"/>
  <c r="AJ32" i="31"/>
  <c r="S31" i="31"/>
  <c r="S29" i="31"/>
  <c r="S27" i="31"/>
  <c r="S26" i="31"/>
  <c r="X94" i="30"/>
  <c r="Y82" i="30"/>
  <c r="AP94" i="30"/>
  <c r="AP83" i="30"/>
  <c r="Y78" i="30"/>
  <c r="Y93" i="30"/>
  <c r="Y79" i="30"/>
  <c r="X83" i="30"/>
  <c r="Y73" i="30"/>
  <c r="Y77" i="30"/>
  <c r="Z90" i="30"/>
  <c r="Z87" i="30"/>
  <c r="Z80" i="30"/>
  <c r="Z91" i="30"/>
  <c r="Z81" i="30"/>
  <c r="Z92" i="30"/>
  <c r="Z88" i="30"/>
  <c r="Z89" i="30"/>
  <c r="J8" i="12"/>
  <c r="J39" i="12"/>
  <c r="R186" i="35"/>
  <c r="Q101" i="35"/>
  <c r="S98" i="35"/>
  <c r="Q99" i="35"/>
  <c r="Q100" i="35"/>
  <c r="AJ100" i="35"/>
  <c r="AJ229" i="35"/>
  <c r="AJ99" i="35"/>
  <c r="AJ101" i="35"/>
  <c r="R100" i="35"/>
  <c r="S208" i="35"/>
  <c r="S219" i="35"/>
  <c r="S218" i="35"/>
  <c r="P249" i="35"/>
  <c r="O244" i="35"/>
  <c r="O268" i="35"/>
  <c r="O245" i="35"/>
  <c r="O269" i="35"/>
  <c r="O246" i="35"/>
  <c r="O270" i="35"/>
  <c r="O243" i="35"/>
  <c r="O267" i="35"/>
  <c r="O242" i="35"/>
  <c r="O266" i="35"/>
  <c r="P248" i="35"/>
  <c r="S215" i="35"/>
  <c r="O272" i="35"/>
  <c r="O241" i="35"/>
  <c r="N265" i="35"/>
  <c r="N264" i="35"/>
  <c r="N255" i="35"/>
  <c r="N254" i="35"/>
  <c r="AJ83" i="35"/>
  <c r="R207" i="35"/>
  <c r="S170" i="35"/>
  <c r="S178" i="35"/>
  <c r="P247" i="35"/>
  <c r="P271" i="35"/>
  <c r="T221" i="35"/>
  <c r="T212" i="35"/>
  <c r="T222" i="35"/>
  <c r="T213" i="35"/>
  <c r="T223" i="35"/>
  <c r="T224" i="35"/>
  <c r="T225" i="35"/>
  <c r="T226" i="35"/>
  <c r="T209" i="35"/>
  <c r="T210" i="35"/>
  <c r="T220" i="35"/>
  <c r="T211" i="35"/>
  <c r="S78" i="38"/>
  <c r="S81" i="35"/>
  <c r="S259" i="35"/>
  <c r="S78" i="37"/>
  <c r="U78" i="39"/>
  <c r="R83" i="38"/>
  <c r="T83" i="39"/>
  <c r="U77" i="39"/>
  <c r="U87" i="39"/>
  <c r="U93" i="39"/>
  <c r="U82" i="39"/>
  <c r="U79" i="39"/>
  <c r="T94" i="39"/>
  <c r="V71" i="39"/>
  <c r="AK71" i="39"/>
  <c r="AP71" i="39"/>
  <c r="V68" i="39"/>
  <c r="AK68" i="39"/>
  <c r="AP68" i="39"/>
  <c r="V53" i="39"/>
  <c r="V51" i="39"/>
  <c r="V66" i="39"/>
  <c r="V59" i="39"/>
  <c r="V80" i="39"/>
  <c r="AK80" i="39"/>
  <c r="AP80" i="39"/>
  <c r="V55" i="39"/>
  <c r="AK55" i="39"/>
  <c r="AP55" i="39"/>
  <c r="V70" i="39"/>
  <c r="AK70" i="39"/>
  <c r="AP70" i="39"/>
  <c r="V58" i="39"/>
  <c r="AK58" i="39"/>
  <c r="AP58" i="39"/>
  <c r="W1" i="39"/>
  <c r="V64" i="39"/>
  <c r="V91" i="39"/>
  <c r="AK91" i="39"/>
  <c r="AP91" i="39"/>
  <c r="V67" i="39"/>
  <c r="AK67" i="39"/>
  <c r="AP67" i="39"/>
  <c r="V69" i="39"/>
  <c r="AK69" i="39"/>
  <c r="AP69" i="39"/>
  <c r="V65" i="39"/>
  <c r="V92" i="39"/>
  <c r="AK92" i="39"/>
  <c r="AP92" i="39"/>
  <c r="V50" i="39"/>
  <c r="V61" i="39"/>
  <c r="V88" i="39"/>
  <c r="AK88" i="39"/>
  <c r="AP88" i="39"/>
  <c r="V60" i="39"/>
  <c r="V57" i="39"/>
  <c r="AK57" i="39"/>
  <c r="AP57" i="39"/>
  <c r="V54" i="39"/>
  <c r="AK54" i="39"/>
  <c r="AP54" i="39"/>
  <c r="V52" i="39"/>
  <c r="AK52" i="39"/>
  <c r="AP52" i="39"/>
  <c r="V62" i="39"/>
  <c r="V89" i="39"/>
  <c r="AK89" i="39"/>
  <c r="AP89" i="39"/>
  <c r="V56" i="39"/>
  <c r="AK56" i="39"/>
  <c r="AP56" i="39"/>
  <c r="V63" i="39"/>
  <c r="V90" i="39"/>
  <c r="AK90" i="39"/>
  <c r="AP90" i="39"/>
  <c r="V72" i="39"/>
  <c r="V81" i="39"/>
  <c r="AK81" i="39"/>
  <c r="AP81" i="39"/>
  <c r="U73" i="39"/>
  <c r="S82" i="38"/>
  <c r="S79" i="38"/>
  <c r="AJ94" i="38"/>
  <c r="S77" i="38"/>
  <c r="S87" i="38"/>
  <c r="AJ83" i="38"/>
  <c r="S93" i="38"/>
  <c r="S73" i="38"/>
  <c r="T72" i="38"/>
  <c r="T81" i="38"/>
  <c r="T70" i="38"/>
  <c r="T68" i="38"/>
  <c r="T66" i="38"/>
  <c r="T64" i="38"/>
  <c r="T91" i="38"/>
  <c r="T62" i="38"/>
  <c r="T89" i="38"/>
  <c r="T60" i="38"/>
  <c r="T58" i="38"/>
  <c r="T56" i="38"/>
  <c r="T57" i="38"/>
  <c r="T52" i="38"/>
  <c r="T71" i="38"/>
  <c r="T61" i="38"/>
  <c r="T88" i="38"/>
  <c r="T63" i="38"/>
  <c r="T90" i="38"/>
  <c r="T53" i="38"/>
  <c r="T51" i="38"/>
  <c r="T65" i="38"/>
  <c r="T92" i="38"/>
  <c r="T50" i="38"/>
  <c r="T59" i="38"/>
  <c r="T80" i="38"/>
  <c r="T55" i="38"/>
  <c r="T67" i="38"/>
  <c r="U1" i="38"/>
  <c r="T54" i="38"/>
  <c r="T69" i="38"/>
  <c r="R94" i="38"/>
  <c r="R94" i="37"/>
  <c r="AJ94" i="37"/>
  <c r="R83" i="37"/>
  <c r="S82" i="37"/>
  <c r="S87" i="37"/>
  <c r="S77" i="37"/>
  <c r="S73" i="37"/>
  <c r="T70" i="37"/>
  <c r="T72" i="37"/>
  <c r="T81" i="37"/>
  <c r="T65" i="37"/>
  <c r="T58" i="37"/>
  <c r="T51" i="37"/>
  <c r="T69" i="37"/>
  <c r="T62" i="37"/>
  <c r="T71" i="37"/>
  <c r="T66" i="37"/>
  <c r="T57" i="37"/>
  <c r="T53" i="37"/>
  <c r="U1" i="37"/>
  <c r="T63" i="37"/>
  <c r="T90" i="37"/>
  <c r="T56" i="37"/>
  <c r="T50" i="37"/>
  <c r="T68" i="37"/>
  <c r="T64" i="37"/>
  <c r="T91" i="37"/>
  <c r="T55" i="37"/>
  <c r="T52" i="37"/>
  <c r="T60" i="37"/>
  <c r="T54" i="37"/>
  <c r="T61" i="37"/>
  <c r="T88" i="37"/>
  <c r="T67" i="37"/>
  <c r="T59" i="37"/>
  <c r="S79" i="37"/>
  <c r="S93" i="37"/>
  <c r="S82" i="36"/>
  <c r="S77" i="36"/>
  <c r="S87" i="36"/>
  <c r="R83" i="36"/>
  <c r="S79" i="36"/>
  <c r="S78" i="36"/>
  <c r="T58" i="36"/>
  <c r="T53" i="36"/>
  <c r="T51" i="36"/>
  <c r="T55" i="36"/>
  <c r="T70" i="36"/>
  <c r="U1" i="36"/>
  <c r="T68" i="36"/>
  <c r="T57" i="36"/>
  <c r="T71" i="36"/>
  <c r="T69" i="36"/>
  <c r="T66" i="36"/>
  <c r="T72" i="36"/>
  <c r="T67" i="36"/>
  <c r="T64" i="36"/>
  <c r="T91" i="36"/>
  <c r="T54" i="36"/>
  <c r="T52" i="36"/>
  <c r="T50" i="36"/>
  <c r="T65" i="36"/>
  <c r="T92" i="36"/>
  <c r="T62" i="36"/>
  <c r="T89" i="36"/>
  <c r="T63" i="36"/>
  <c r="T90" i="36"/>
  <c r="T60" i="36"/>
  <c r="T61" i="36"/>
  <c r="T88" i="36"/>
  <c r="T56" i="36"/>
  <c r="T59" i="36"/>
  <c r="T80" i="36"/>
  <c r="S73" i="36"/>
  <c r="S93" i="36"/>
  <c r="R94" i="36"/>
  <c r="S82" i="34"/>
  <c r="T83" i="33"/>
  <c r="R83" i="34"/>
  <c r="R83" i="35"/>
  <c r="S73" i="35"/>
  <c r="U73" i="33"/>
  <c r="S73" i="34"/>
  <c r="S82" i="35"/>
  <c r="S260" i="35"/>
  <c r="S79" i="35"/>
  <c r="S257" i="35"/>
  <c r="T72" i="35"/>
  <c r="T70" i="35"/>
  <c r="T68" i="35"/>
  <c r="T66" i="35"/>
  <c r="T64" i="35"/>
  <c r="T91" i="35"/>
  <c r="T62" i="35"/>
  <c r="T89" i="35"/>
  <c r="T60" i="35"/>
  <c r="T58" i="35"/>
  <c r="T56" i="35"/>
  <c r="T71" i="35"/>
  <c r="T69" i="35"/>
  <c r="T67" i="35"/>
  <c r="T55" i="35"/>
  <c r="T52" i="35"/>
  <c r="T54" i="35"/>
  <c r="T50" i="35"/>
  <c r="T59" i="35"/>
  <c r="T61" i="35"/>
  <c r="T57" i="35"/>
  <c r="T63" i="35"/>
  <c r="T90" i="35"/>
  <c r="T53" i="35"/>
  <c r="T51" i="35"/>
  <c r="T65" i="35"/>
  <c r="T92" i="35"/>
  <c r="S77" i="35"/>
  <c r="S87" i="35"/>
  <c r="S93" i="35"/>
  <c r="R94" i="35"/>
  <c r="S78" i="35"/>
  <c r="S256" i="35"/>
  <c r="S78" i="34"/>
  <c r="T72" i="34"/>
  <c r="T81" i="34"/>
  <c r="T70" i="34"/>
  <c r="T68" i="34"/>
  <c r="T66" i="34"/>
  <c r="T64" i="34"/>
  <c r="T91" i="34"/>
  <c r="T62" i="34"/>
  <c r="T89" i="34"/>
  <c r="T71" i="34"/>
  <c r="T69" i="34"/>
  <c r="T67" i="34"/>
  <c r="T65" i="34"/>
  <c r="T92" i="34"/>
  <c r="T63" i="34"/>
  <c r="T90" i="34"/>
  <c r="T60" i="34"/>
  <c r="U1" i="34"/>
  <c r="T57" i="34"/>
  <c r="T54" i="34"/>
  <c r="T52" i="34"/>
  <c r="T50" i="34"/>
  <c r="T59" i="34"/>
  <c r="T80" i="34"/>
  <c r="T56" i="34"/>
  <c r="T53" i="34"/>
  <c r="T51" i="34"/>
  <c r="T58" i="34"/>
  <c r="T61" i="34"/>
  <c r="T55" i="34"/>
  <c r="S77" i="34"/>
  <c r="S87" i="34"/>
  <c r="S93" i="34"/>
  <c r="S79" i="34"/>
  <c r="R94" i="34"/>
  <c r="U82" i="33"/>
  <c r="T94" i="33"/>
  <c r="U79" i="33"/>
  <c r="U78" i="33"/>
  <c r="V72" i="33"/>
  <c r="V81" i="33"/>
  <c r="AK81" i="33"/>
  <c r="AP81" i="33"/>
  <c r="V70" i="33"/>
  <c r="V68" i="33"/>
  <c r="AK68" i="33"/>
  <c r="AP68" i="33"/>
  <c r="V71" i="33"/>
  <c r="AK71" i="33"/>
  <c r="AP71" i="33"/>
  <c r="V61" i="33"/>
  <c r="V88" i="33"/>
  <c r="AK88" i="33"/>
  <c r="AP88" i="33"/>
  <c r="V60" i="33"/>
  <c r="V54" i="33"/>
  <c r="AK54" i="33"/>
  <c r="AP54" i="33"/>
  <c r="V52" i="33"/>
  <c r="AK52" i="33"/>
  <c r="AP52" i="33"/>
  <c r="V50" i="33"/>
  <c r="V62" i="33"/>
  <c r="V89" i="33"/>
  <c r="V69" i="33"/>
  <c r="AK69" i="33"/>
  <c r="AP69" i="33"/>
  <c r="V63" i="33"/>
  <c r="V59" i="33"/>
  <c r="V80" i="33"/>
  <c r="AK80" i="33"/>
  <c r="AP80" i="33"/>
  <c r="V56" i="33"/>
  <c r="AK56" i="33"/>
  <c r="AP56" i="33"/>
  <c r="V64" i="33"/>
  <c r="V91" i="33"/>
  <c r="AK91" i="33"/>
  <c r="AP91" i="33"/>
  <c r="V65" i="33"/>
  <c r="V92" i="33"/>
  <c r="AK92" i="33"/>
  <c r="AP92" i="33"/>
  <c r="V53" i="33"/>
  <c r="V51" i="33"/>
  <c r="V66" i="33"/>
  <c r="V58" i="33"/>
  <c r="AK58" i="33"/>
  <c r="AP58" i="33"/>
  <c r="V55" i="33"/>
  <c r="AK55" i="33"/>
  <c r="AP55" i="33"/>
  <c r="V67" i="33"/>
  <c r="AK67" i="33"/>
  <c r="AP67" i="33"/>
  <c r="W1" i="33"/>
  <c r="V57" i="33"/>
  <c r="AK57" i="33"/>
  <c r="AP57" i="33"/>
  <c r="U89" i="33"/>
  <c r="U93" i="33"/>
  <c r="U87" i="33"/>
  <c r="U77" i="33"/>
  <c r="S30" i="31"/>
  <c r="S32" i="31"/>
  <c r="T26" i="31"/>
  <c r="T27" i="31"/>
  <c r="T31" i="31"/>
  <c r="T29" i="31"/>
  <c r="Z78" i="30"/>
  <c r="Z82" i="30"/>
  <c r="Z93" i="30"/>
  <c r="Y83" i="30"/>
  <c r="Y94" i="30"/>
  <c r="Z79" i="30"/>
  <c r="Z73" i="30"/>
  <c r="Z77" i="30"/>
  <c r="AL56" i="30"/>
  <c r="AL55" i="30"/>
  <c r="AL69" i="30"/>
  <c r="AL52" i="30"/>
  <c r="AL68" i="30"/>
  <c r="AL57" i="30"/>
  <c r="AL67" i="30"/>
  <c r="AA89" i="30"/>
  <c r="AL89" i="30"/>
  <c r="AL58" i="30"/>
  <c r="AL54" i="30"/>
  <c r="AL50" i="30"/>
  <c r="J9" i="12"/>
  <c r="J40" i="12"/>
  <c r="S83" i="38"/>
  <c r="S186" i="35"/>
  <c r="T98" i="35"/>
  <c r="R101" i="35"/>
  <c r="R99" i="35"/>
  <c r="S207" i="35"/>
  <c r="P272" i="35"/>
  <c r="T208" i="35"/>
  <c r="T219" i="35"/>
  <c r="T218" i="35"/>
  <c r="S100" i="35"/>
  <c r="P242" i="35"/>
  <c r="P266" i="35"/>
  <c r="P243" i="35"/>
  <c r="P267" i="35"/>
  <c r="P244" i="35"/>
  <c r="P268" i="35"/>
  <c r="P245" i="35"/>
  <c r="P269" i="35"/>
  <c r="P246" i="35"/>
  <c r="P270" i="35"/>
  <c r="P241" i="35"/>
  <c r="O265" i="35"/>
  <c r="O264" i="35"/>
  <c r="O255" i="35"/>
  <c r="T215" i="35"/>
  <c r="T178" i="35"/>
  <c r="T170" i="35"/>
  <c r="U222" i="35"/>
  <c r="U213" i="35"/>
  <c r="U223" i="35"/>
  <c r="U224" i="35"/>
  <c r="U225" i="35"/>
  <c r="U226" i="35"/>
  <c r="U209" i="35"/>
  <c r="U210" i="35"/>
  <c r="U220" i="35"/>
  <c r="U211" i="35"/>
  <c r="U221" i="35"/>
  <c r="U212" i="35"/>
  <c r="V93" i="39"/>
  <c r="AK93" i="39"/>
  <c r="AP93" i="39"/>
  <c r="AK66" i="39"/>
  <c r="AP66" i="39"/>
  <c r="V82" i="39"/>
  <c r="AK82" i="39"/>
  <c r="AP82" i="39"/>
  <c r="V79" i="39"/>
  <c r="AK79" i="39"/>
  <c r="AP79" i="39"/>
  <c r="U94" i="39"/>
  <c r="V87" i="39"/>
  <c r="AK87" i="39"/>
  <c r="AP87" i="39"/>
  <c r="V77" i="39"/>
  <c r="V73" i="39"/>
  <c r="AK60" i="39"/>
  <c r="AP60" i="39"/>
  <c r="AK64" i="39"/>
  <c r="AP64" i="39"/>
  <c r="AK63" i="39"/>
  <c r="AP63" i="39"/>
  <c r="AK50" i="39"/>
  <c r="AK53" i="39"/>
  <c r="AP53" i="39"/>
  <c r="AK62" i="39"/>
  <c r="AP62" i="39"/>
  <c r="AK51" i="39"/>
  <c r="AP51" i="39"/>
  <c r="U83" i="39"/>
  <c r="AK61" i="39"/>
  <c r="AP61" i="39"/>
  <c r="W71" i="39"/>
  <c r="W69" i="39"/>
  <c r="W67" i="39"/>
  <c r="W65" i="39"/>
  <c r="W63" i="39"/>
  <c r="W66" i="39"/>
  <c r="W59" i="39"/>
  <c r="W55" i="39"/>
  <c r="W70" i="39"/>
  <c r="W58" i="39"/>
  <c r="W64" i="39"/>
  <c r="W57" i="39"/>
  <c r="W61" i="39"/>
  <c r="W56" i="39"/>
  <c r="W72" i="39"/>
  <c r="W53" i="39"/>
  <c r="W50" i="39"/>
  <c r="W60" i="39"/>
  <c r="W54" i="39"/>
  <c r="W62" i="39"/>
  <c r="W51" i="39"/>
  <c r="X1" i="39"/>
  <c r="W68" i="39"/>
  <c r="W52" i="39"/>
  <c r="AK72" i="39"/>
  <c r="AP72" i="39"/>
  <c r="V78" i="39"/>
  <c r="AK78" i="39"/>
  <c r="AP78" i="39"/>
  <c r="AK59" i="39"/>
  <c r="AP59" i="39"/>
  <c r="AK65" i="39"/>
  <c r="AP65" i="39"/>
  <c r="T79" i="38"/>
  <c r="T77" i="38"/>
  <c r="T87" i="38"/>
  <c r="U72" i="38"/>
  <c r="U81" i="38"/>
  <c r="U70" i="38"/>
  <c r="U68" i="38"/>
  <c r="U66" i="38"/>
  <c r="U64" i="38"/>
  <c r="U91" i="38"/>
  <c r="U62" i="38"/>
  <c r="U89" i="38"/>
  <c r="U60" i="38"/>
  <c r="U58" i="38"/>
  <c r="U56" i="38"/>
  <c r="U71" i="38"/>
  <c r="U69" i="38"/>
  <c r="U67" i="38"/>
  <c r="U65" i="38"/>
  <c r="U92" i="38"/>
  <c r="U63" i="38"/>
  <c r="U90" i="38"/>
  <c r="U61" i="38"/>
  <c r="U88" i="38"/>
  <c r="U53" i="38"/>
  <c r="U51" i="38"/>
  <c r="U59" i="38"/>
  <c r="U80" i="38"/>
  <c r="U55" i="38"/>
  <c r="V1" i="38"/>
  <c r="U54" i="38"/>
  <c r="U52" i="38"/>
  <c r="U50" i="38"/>
  <c r="U57" i="38"/>
  <c r="S94" i="38"/>
  <c r="T93" i="38"/>
  <c r="T73" i="38"/>
  <c r="T78" i="38"/>
  <c r="T82" i="38"/>
  <c r="T93" i="37"/>
  <c r="T89" i="37"/>
  <c r="T82" i="37"/>
  <c r="T92" i="37"/>
  <c r="T78" i="37"/>
  <c r="T73" i="37"/>
  <c r="S83" i="37"/>
  <c r="T80" i="37"/>
  <c r="U72" i="37"/>
  <c r="U81" i="37"/>
  <c r="U70" i="37"/>
  <c r="U68" i="37"/>
  <c r="U66" i="37"/>
  <c r="U64" i="37"/>
  <c r="U91" i="37"/>
  <c r="U62" i="37"/>
  <c r="U89" i="37"/>
  <c r="U60" i="37"/>
  <c r="U58" i="37"/>
  <c r="U56" i="37"/>
  <c r="U71" i="37"/>
  <c r="U65" i="37"/>
  <c r="U92" i="37"/>
  <c r="U69" i="37"/>
  <c r="U57" i="37"/>
  <c r="U53" i="37"/>
  <c r="V1" i="37"/>
  <c r="U63" i="37"/>
  <c r="U90" i="37"/>
  <c r="U50" i="37"/>
  <c r="U55" i="37"/>
  <c r="U52" i="37"/>
  <c r="U67" i="37"/>
  <c r="U61" i="37"/>
  <c r="U88" i="37"/>
  <c r="U51" i="37"/>
  <c r="U54" i="37"/>
  <c r="U59" i="37"/>
  <c r="U80" i="37"/>
  <c r="S94" i="37"/>
  <c r="T79" i="37"/>
  <c r="T77" i="37"/>
  <c r="T87" i="37"/>
  <c r="S83" i="34"/>
  <c r="T82" i="36"/>
  <c r="T82" i="35"/>
  <c r="T260" i="35"/>
  <c r="U72" i="36"/>
  <c r="U81" i="36"/>
  <c r="U70" i="36"/>
  <c r="U68" i="36"/>
  <c r="U66" i="36"/>
  <c r="U64" i="36"/>
  <c r="U91" i="36"/>
  <c r="U62" i="36"/>
  <c r="U89" i="36"/>
  <c r="U60" i="36"/>
  <c r="U58" i="36"/>
  <c r="U56" i="36"/>
  <c r="U53" i="36"/>
  <c r="U51" i="36"/>
  <c r="U55" i="36"/>
  <c r="U50" i="36"/>
  <c r="V1" i="36"/>
  <c r="U57" i="36"/>
  <c r="U71" i="36"/>
  <c r="U69" i="36"/>
  <c r="U67" i="36"/>
  <c r="U54" i="36"/>
  <c r="U52" i="36"/>
  <c r="U65" i="36"/>
  <c r="U92" i="36"/>
  <c r="U63" i="36"/>
  <c r="U61" i="36"/>
  <c r="U88" i="36"/>
  <c r="U59" i="36"/>
  <c r="U80" i="36"/>
  <c r="S94" i="36"/>
  <c r="T79" i="36"/>
  <c r="T87" i="36"/>
  <c r="T77" i="36"/>
  <c r="S83" i="36"/>
  <c r="T81" i="36"/>
  <c r="T78" i="36"/>
  <c r="T73" i="36"/>
  <c r="T93" i="36"/>
  <c r="U83" i="33"/>
  <c r="S83" i="35"/>
  <c r="V73" i="33"/>
  <c r="T73" i="35"/>
  <c r="T73" i="34"/>
  <c r="T93" i="35"/>
  <c r="T81" i="35"/>
  <c r="T259" i="35"/>
  <c r="T77" i="35"/>
  <c r="T87" i="35"/>
  <c r="U72" i="35"/>
  <c r="U70" i="35"/>
  <c r="U68" i="35"/>
  <c r="U66" i="35"/>
  <c r="U64" i="35"/>
  <c r="U91" i="35"/>
  <c r="U62" i="35"/>
  <c r="U89" i="35"/>
  <c r="U60" i="35"/>
  <c r="U58" i="35"/>
  <c r="U56" i="35"/>
  <c r="U71" i="35"/>
  <c r="U69" i="35"/>
  <c r="U67" i="35"/>
  <c r="U65" i="35"/>
  <c r="U92" i="35"/>
  <c r="U63" i="35"/>
  <c r="U90" i="35"/>
  <c r="U61" i="35"/>
  <c r="U88" i="35"/>
  <c r="U55" i="35"/>
  <c r="U54" i="35"/>
  <c r="U52" i="35"/>
  <c r="U50" i="35"/>
  <c r="U59" i="35"/>
  <c r="U80" i="35"/>
  <c r="U258" i="35"/>
  <c r="U57" i="35"/>
  <c r="U53" i="35"/>
  <c r="U51" i="35"/>
  <c r="T79" i="35"/>
  <c r="T257" i="35"/>
  <c r="T80" i="35"/>
  <c r="T258" i="35"/>
  <c r="T78" i="35"/>
  <c r="T256" i="35"/>
  <c r="T88" i="35"/>
  <c r="S94" i="35"/>
  <c r="S94" i="34"/>
  <c r="T78" i="34"/>
  <c r="T77" i="34"/>
  <c r="T87" i="34"/>
  <c r="T88" i="34"/>
  <c r="U72" i="34"/>
  <c r="U81" i="34"/>
  <c r="U70" i="34"/>
  <c r="U68" i="34"/>
  <c r="U66" i="34"/>
  <c r="U64" i="34"/>
  <c r="U62" i="34"/>
  <c r="U60" i="34"/>
  <c r="U58" i="34"/>
  <c r="U56" i="34"/>
  <c r="U57" i="34"/>
  <c r="U54" i="34"/>
  <c r="U52" i="34"/>
  <c r="U50" i="34"/>
  <c r="U65" i="34"/>
  <c r="U92" i="34"/>
  <c r="U59" i="34"/>
  <c r="U80" i="34"/>
  <c r="U55" i="34"/>
  <c r="U71" i="34"/>
  <c r="U69" i="34"/>
  <c r="U53" i="34"/>
  <c r="U51" i="34"/>
  <c r="U67" i="34"/>
  <c r="U61" i="34"/>
  <c r="U88" i="34"/>
  <c r="V1" i="34"/>
  <c r="U63" i="34"/>
  <c r="U90" i="34"/>
  <c r="T82" i="34"/>
  <c r="T79" i="34"/>
  <c r="T93" i="34"/>
  <c r="AK61" i="33"/>
  <c r="AP61" i="33"/>
  <c r="V78" i="33"/>
  <c r="AK78" i="33"/>
  <c r="AP78" i="33"/>
  <c r="V79" i="33"/>
  <c r="AK79" i="33"/>
  <c r="AP79" i="33"/>
  <c r="V82" i="33"/>
  <c r="AK82" i="33"/>
  <c r="AP82" i="33"/>
  <c r="AK59" i="33"/>
  <c r="AP59" i="33"/>
  <c r="AK51" i="33"/>
  <c r="AP51" i="33"/>
  <c r="AK65" i="33"/>
  <c r="AP65" i="33"/>
  <c r="AK70" i="33"/>
  <c r="AP70" i="33"/>
  <c r="AK62" i="33"/>
  <c r="AP62" i="33"/>
  <c r="AK89" i="33"/>
  <c r="AP89" i="33"/>
  <c r="AK50" i="33"/>
  <c r="V90" i="33"/>
  <c r="AK90" i="33"/>
  <c r="AP90" i="33"/>
  <c r="AK63" i="33"/>
  <c r="AP63" i="33"/>
  <c r="U94" i="33"/>
  <c r="W71" i="33"/>
  <c r="W69" i="33"/>
  <c r="W67" i="33"/>
  <c r="W65" i="33"/>
  <c r="W63" i="33"/>
  <c r="W61" i="33"/>
  <c r="W72" i="33"/>
  <c r="W70" i="33"/>
  <c r="W68" i="33"/>
  <c r="W66" i="33"/>
  <c r="W64" i="33"/>
  <c r="W62" i="33"/>
  <c r="W60" i="33"/>
  <c r="W58" i="33"/>
  <c r="W56" i="33"/>
  <c r="W59" i="33"/>
  <c r="W53" i="33"/>
  <c r="W51" i="33"/>
  <c r="W55" i="33"/>
  <c r="X1" i="33"/>
  <c r="W57" i="33"/>
  <c r="W54" i="33"/>
  <c r="W52" i="33"/>
  <c r="W50" i="33"/>
  <c r="V77" i="33"/>
  <c r="V87" i="33"/>
  <c r="AK87" i="33"/>
  <c r="AP87" i="33"/>
  <c r="AK72" i="33"/>
  <c r="AP72" i="33"/>
  <c r="AK64" i="33"/>
  <c r="AP64" i="33"/>
  <c r="AK53" i="33"/>
  <c r="AP53" i="33"/>
  <c r="V93" i="33"/>
  <c r="AK93" i="33"/>
  <c r="AP93" i="33"/>
  <c r="AK66" i="33"/>
  <c r="AP66" i="33"/>
  <c r="AK60" i="33"/>
  <c r="AP60" i="33"/>
  <c r="T30" i="31"/>
  <c r="T32" i="31"/>
  <c r="U27" i="31"/>
  <c r="U31" i="31"/>
  <c r="U26" i="31"/>
  <c r="U29" i="31"/>
  <c r="Z83" i="30"/>
  <c r="AL51" i="30"/>
  <c r="AA82" i="30"/>
  <c r="AL82" i="30"/>
  <c r="AL65" i="30"/>
  <c r="AA92" i="30"/>
  <c r="AL92" i="30"/>
  <c r="AL61" i="30"/>
  <c r="AA88" i="30"/>
  <c r="AL88" i="30"/>
  <c r="AL53" i="30"/>
  <c r="AA79" i="30"/>
  <c r="AL79" i="30"/>
  <c r="AL66" i="30"/>
  <c r="AA93" i="30"/>
  <c r="AL93" i="30"/>
  <c r="AL63" i="30"/>
  <c r="AA90" i="30"/>
  <c r="AL90" i="30"/>
  <c r="AL70" i="30"/>
  <c r="AA78" i="30"/>
  <c r="AL78" i="30"/>
  <c r="AL60" i="30"/>
  <c r="AA87" i="30"/>
  <c r="AA81" i="30"/>
  <c r="AL81" i="30"/>
  <c r="Z94" i="30"/>
  <c r="AA80" i="30"/>
  <c r="AL80" i="30"/>
  <c r="AL64" i="30"/>
  <c r="AA91" i="30"/>
  <c r="AL91" i="30"/>
  <c r="AL62" i="30"/>
  <c r="AA73" i="30"/>
  <c r="AA77" i="30"/>
  <c r="AL59" i="30"/>
  <c r="AL71" i="30"/>
  <c r="AL72" i="30"/>
  <c r="AB92" i="30"/>
  <c r="AB89" i="30"/>
  <c r="AB88" i="30"/>
  <c r="AB87" i="30"/>
  <c r="AB81" i="30"/>
  <c r="AB90" i="30"/>
  <c r="AB80" i="30"/>
  <c r="AB91" i="30"/>
  <c r="S101" i="35"/>
  <c r="S99" i="35"/>
  <c r="U98" i="35"/>
  <c r="U219" i="35"/>
  <c r="U218" i="35"/>
  <c r="U208" i="35"/>
  <c r="T100" i="35"/>
  <c r="T186" i="35"/>
  <c r="AJ152" i="35"/>
  <c r="Q246" i="35"/>
  <c r="AJ153" i="35"/>
  <c r="Q247" i="35"/>
  <c r="O254" i="35"/>
  <c r="AJ154" i="35"/>
  <c r="Q248" i="35"/>
  <c r="U215" i="35"/>
  <c r="AJ149" i="35"/>
  <c r="Q243" i="35"/>
  <c r="AJ150" i="35"/>
  <c r="Q244" i="35"/>
  <c r="AJ155" i="35"/>
  <c r="Q249" i="35"/>
  <c r="AJ249" i="35"/>
  <c r="AJ147" i="35"/>
  <c r="Q241" i="35"/>
  <c r="AJ186" i="35"/>
  <c r="AJ156" i="35"/>
  <c r="Q250" i="35"/>
  <c r="AJ250" i="35"/>
  <c r="P265" i="35"/>
  <c r="P264" i="35"/>
  <c r="P255" i="35"/>
  <c r="P254" i="35"/>
  <c r="AJ148" i="35"/>
  <c r="Q242" i="35"/>
  <c r="AJ151" i="35"/>
  <c r="Q245" i="35"/>
  <c r="T207" i="35"/>
  <c r="U178" i="35"/>
  <c r="U170" i="35"/>
  <c r="R249" i="35"/>
  <c r="R248" i="35"/>
  <c r="R247" i="35"/>
  <c r="R271" i="35"/>
  <c r="R250" i="35"/>
  <c r="V222" i="35"/>
  <c r="AK222" i="35"/>
  <c r="AP222" i="35"/>
  <c r="V223" i="35"/>
  <c r="AK223" i="35"/>
  <c r="AP223" i="35"/>
  <c r="V224" i="35"/>
  <c r="AK224" i="35"/>
  <c r="AP224" i="35"/>
  <c r="V225" i="35"/>
  <c r="AK225" i="35"/>
  <c r="AP225" i="35"/>
  <c r="V226" i="35"/>
  <c r="AK226" i="35"/>
  <c r="AP226" i="35"/>
  <c r="AK143" i="35"/>
  <c r="AP143" i="35"/>
  <c r="V220" i="35"/>
  <c r="AK220" i="35"/>
  <c r="AP220" i="35"/>
  <c r="V221" i="35"/>
  <c r="AK221" i="35"/>
  <c r="AP221" i="35"/>
  <c r="U81" i="35"/>
  <c r="U259" i="35"/>
  <c r="AK231" i="35"/>
  <c r="AP231" i="35"/>
  <c r="U82" i="37"/>
  <c r="W88" i="39"/>
  <c r="W91" i="39"/>
  <c r="AK73" i="39"/>
  <c r="AP50" i="39"/>
  <c r="W78" i="39"/>
  <c r="W80" i="39"/>
  <c r="W93" i="39"/>
  <c r="W90" i="39"/>
  <c r="V83" i="39"/>
  <c r="W89" i="39"/>
  <c r="W92" i="39"/>
  <c r="V94" i="39"/>
  <c r="AK77" i="39"/>
  <c r="X71" i="39"/>
  <c r="X69" i="39"/>
  <c r="X67" i="39"/>
  <c r="X65" i="39"/>
  <c r="X92" i="39"/>
  <c r="X63" i="39"/>
  <c r="X90" i="39"/>
  <c r="X70" i="39"/>
  <c r="X58" i="39"/>
  <c r="X64" i="39"/>
  <c r="X91" i="39"/>
  <c r="X57" i="39"/>
  <c r="X54" i="39"/>
  <c r="X52" i="39"/>
  <c r="X50" i="39"/>
  <c r="X72" i="39"/>
  <c r="X81" i="39"/>
  <c r="X68" i="39"/>
  <c r="X53" i="39"/>
  <c r="X61" i="39"/>
  <c r="X88" i="39"/>
  <c r="X60" i="39"/>
  <c r="X59" i="39"/>
  <c r="X80" i="39"/>
  <c r="X55" i="39"/>
  <c r="X62" i="39"/>
  <c r="X89" i="39"/>
  <c r="X51" i="39"/>
  <c r="X82" i="39"/>
  <c r="Y1" i="39"/>
  <c r="X56" i="39"/>
  <c r="X66" i="39"/>
  <c r="W82" i="39"/>
  <c r="W73" i="39"/>
  <c r="W79" i="39"/>
  <c r="W81" i="39"/>
  <c r="W87" i="39"/>
  <c r="W77" i="39"/>
  <c r="U78" i="38"/>
  <c r="U93" i="38"/>
  <c r="U79" i="38"/>
  <c r="V71" i="38"/>
  <c r="AK71" i="38"/>
  <c r="AP71" i="38"/>
  <c r="V69" i="38"/>
  <c r="AK69" i="38"/>
  <c r="AP69" i="38"/>
  <c r="V67" i="38"/>
  <c r="AK67" i="38"/>
  <c r="AP67" i="38"/>
  <c r="V65" i="38"/>
  <c r="V92" i="38"/>
  <c r="AK92" i="38"/>
  <c r="AP92" i="38"/>
  <c r="V63" i="38"/>
  <c r="V90" i="38"/>
  <c r="AK90" i="38"/>
  <c r="AP90" i="38"/>
  <c r="V61" i="38"/>
  <c r="V88" i="38"/>
  <c r="AK88" i="38"/>
  <c r="AP88" i="38"/>
  <c r="V59" i="38"/>
  <c r="V80" i="38"/>
  <c r="AK80" i="38"/>
  <c r="AP80" i="38"/>
  <c r="V57" i="38"/>
  <c r="AK57" i="38"/>
  <c r="AP57" i="38"/>
  <c r="V55" i="38"/>
  <c r="AK55" i="38"/>
  <c r="AP55" i="38"/>
  <c r="V64" i="38"/>
  <c r="V60" i="38"/>
  <c r="V66" i="38"/>
  <c r="V72" i="38"/>
  <c r="V81" i="38"/>
  <c r="AK81" i="38"/>
  <c r="AP81" i="38"/>
  <c r="V53" i="38"/>
  <c r="V51" i="38"/>
  <c r="V58" i="38"/>
  <c r="AK58" i="38"/>
  <c r="AP58" i="38"/>
  <c r="V68" i="38"/>
  <c r="AK68" i="38"/>
  <c r="AP68" i="38"/>
  <c r="W1" i="38"/>
  <c r="V70" i="38"/>
  <c r="AK70" i="38"/>
  <c r="AP70" i="38"/>
  <c r="V56" i="38"/>
  <c r="AK56" i="38"/>
  <c r="AP56" i="38"/>
  <c r="V54" i="38"/>
  <c r="AK54" i="38"/>
  <c r="AP54" i="38"/>
  <c r="V52" i="38"/>
  <c r="AK52" i="38"/>
  <c r="AP52" i="38"/>
  <c r="V50" i="38"/>
  <c r="V62" i="38"/>
  <c r="V89" i="38"/>
  <c r="AK89" i="38"/>
  <c r="AP89" i="38"/>
  <c r="T94" i="38"/>
  <c r="U82" i="38"/>
  <c r="T83" i="38"/>
  <c r="U73" i="38"/>
  <c r="U77" i="38"/>
  <c r="U87" i="38"/>
  <c r="U93" i="37"/>
  <c r="T94" i="37"/>
  <c r="T83" i="37"/>
  <c r="U77" i="37"/>
  <c r="U87" i="37"/>
  <c r="U78" i="37"/>
  <c r="U73" i="37"/>
  <c r="V70" i="37"/>
  <c r="V67" i="37"/>
  <c r="AK67" i="37"/>
  <c r="AP67" i="37"/>
  <c r="V72" i="37"/>
  <c r="V81" i="37"/>
  <c r="AK81" i="37"/>
  <c r="AP81" i="37"/>
  <c r="V69" i="37"/>
  <c r="AK69" i="37"/>
  <c r="AP69" i="37"/>
  <c r="V62" i="37"/>
  <c r="V89" i="37"/>
  <c r="AK89" i="37"/>
  <c r="AP89" i="37"/>
  <c r="V57" i="37"/>
  <c r="AK57" i="37"/>
  <c r="AP57" i="37"/>
  <c r="V53" i="37"/>
  <c r="AK53" i="37"/>
  <c r="AP53" i="37"/>
  <c r="V71" i="37"/>
  <c r="AK71" i="37"/>
  <c r="AP71" i="37"/>
  <c r="V66" i="37"/>
  <c r="AK66" i="37"/>
  <c r="AP66" i="37"/>
  <c r="W1" i="37"/>
  <c r="V63" i="37"/>
  <c r="V90" i="37"/>
  <c r="AK90" i="37"/>
  <c r="AP90" i="37"/>
  <c r="V56" i="37"/>
  <c r="AK56" i="37"/>
  <c r="AP56" i="37"/>
  <c r="V60" i="37"/>
  <c r="V50" i="37"/>
  <c r="V68" i="37"/>
  <c r="AK68" i="37"/>
  <c r="AP68" i="37"/>
  <c r="V55" i="37"/>
  <c r="AK55" i="37"/>
  <c r="AP55" i="37"/>
  <c r="V52" i="37"/>
  <c r="AK52" i="37"/>
  <c r="AP52" i="37"/>
  <c r="V64" i="37"/>
  <c r="V91" i="37"/>
  <c r="AK91" i="37"/>
  <c r="AP91" i="37"/>
  <c r="V61" i="37"/>
  <c r="V88" i="37"/>
  <c r="AK88" i="37"/>
  <c r="AP88" i="37"/>
  <c r="V59" i="37"/>
  <c r="V80" i="37"/>
  <c r="AK80" i="37"/>
  <c r="AP80" i="37"/>
  <c r="V65" i="37"/>
  <c r="V92" i="37"/>
  <c r="AK92" i="37"/>
  <c r="AP92" i="37"/>
  <c r="V51" i="37"/>
  <c r="AK51" i="37"/>
  <c r="AP51" i="37"/>
  <c r="V58" i="37"/>
  <c r="AK58" i="37"/>
  <c r="AP58" i="37"/>
  <c r="V54" i="37"/>
  <c r="AK54" i="37"/>
  <c r="AP54" i="37"/>
  <c r="U79" i="37"/>
  <c r="V83" i="33"/>
  <c r="U78" i="36"/>
  <c r="V58" i="36"/>
  <c r="AK58" i="36"/>
  <c r="AP58" i="36"/>
  <c r="V55" i="36"/>
  <c r="AK55" i="36"/>
  <c r="AP55" i="36"/>
  <c r="V52" i="36"/>
  <c r="AK52" i="36"/>
  <c r="AP52" i="36"/>
  <c r="W1" i="36"/>
  <c r="V70" i="36"/>
  <c r="V57" i="36"/>
  <c r="AK57" i="36"/>
  <c r="AP57" i="36"/>
  <c r="V71" i="36"/>
  <c r="AK71" i="36"/>
  <c r="AP71" i="36"/>
  <c r="V69" i="36"/>
  <c r="AK69" i="36"/>
  <c r="AP69" i="36"/>
  <c r="V68" i="36"/>
  <c r="AK68" i="36"/>
  <c r="AP68" i="36"/>
  <c r="V54" i="36"/>
  <c r="AK54" i="36"/>
  <c r="AP54" i="36"/>
  <c r="V67" i="36"/>
  <c r="AK67" i="36"/>
  <c r="AP67" i="36"/>
  <c r="V66" i="36"/>
  <c r="V50" i="36"/>
  <c r="V72" i="36"/>
  <c r="V65" i="36"/>
  <c r="V64" i="36"/>
  <c r="V63" i="36"/>
  <c r="V90" i="36"/>
  <c r="V62" i="36"/>
  <c r="V61" i="36"/>
  <c r="V88" i="36"/>
  <c r="AK88" i="36"/>
  <c r="AP88" i="36"/>
  <c r="V60" i="36"/>
  <c r="AK60" i="36"/>
  <c r="AP60" i="36"/>
  <c r="V59" i="36"/>
  <c r="V80" i="36"/>
  <c r="AK80" i="36"/>
  <c r="AP80" i="36"/>
  <c r="V56" i="36"/>
  <c r="AK56" i="36"/>
  <c r="AP56" i="36"/>
  <c r="V53" i="36"/>
  <c r="V51" i="36"/>
  <c r="U73" i="36"/>
  <c r="U82" i="36"/>
  <c r="U79" i="36"/>
  <c r="U77" i="36"/>
  <c r="U87" i="36"/>
  <c r="U90" i="36"/>
  <c r="U93" i="36"/>
  <c r="T94" i="36"/>
  <c r="T83" i="36"/>
  <c r="T83" i="34"/>
  <c r="T83" i="35"/>
  <c r="U73" i="35"/>
  <c r="W73" i="33"/>
  <c r="U73" i="34"/>
  <c r="AK73" i="33"/>
  <c r="U82" i="35"/>
  <c r="U260" i="35"/>
  <c r="U77" i="35"/>
  <c r="U87" i="35"/>
  <c r="U93" i="35"/>
  <c r="U79" i="35"/>
  <c r="U257" i="35"/>
  <c r="U78" i="35"/>
  <c r="U256" i="35"/>
  <c r="V71" i="35"/>
  <c r="V69" i="35"/>
  <c r="AK69" i="35"/>
  <c r="AP69" i="35"/>
  <c r="V67" i="35"/>
  <c r="AK67" i="35"/>
  <c r="AP67" i="35"/>
  <c r="V65" i="35"/>
  <c r="V63" i="35"/>
  <c r="V61" i="35"/>
  <c r="V59" i="35"/>
  <c r="V57" i="35"/>
  <c r="AK57" i="35"/>
  <c r="AP57" i="35"/>
  <c r="V55" i="35"/>
  <c r="AK55" i="35"/>
  <c r="AP55" i="35"/>
  <c r="V60" i="35"/>
  <c r="V58" i="35"/>
  <c r="AK58" i="35"/>
  <c r="AP58" i="35"/>
  <c r="V72" i="35"/>
  <c r="V62" i="35"/>
  <c r="V89" i="35"/>
  <c r="AK89" i="35"/>
  <c r="AP89" i="35"/>
  <c r="V56" i="35"/>
  <c r="AK56" i="35"/>
  <c r="AP56" i="35"/>
  <c r="V54" i="35"/>
  <c r="AK54" i="35"/>
  <c r="AP54" i="35"/>
  <c r="V52" i="35"/>
  <c r="AK52" i="35"/>
  <c r="AP52" i="35"/>
  <c r="V50" i="35"/>
  <c r="V70" i="35"/>
  <c r="V64" i="35"/>
  <c r="V91" i="35"/>
  <c r="AK91" i="35"/>
  <c r="AP91" i="35"/>
  <c r="V66" i="35"/>
  <c r="AK66" i="35"/>
  <c r="AP66" i="35"/>
  <c r="V53" i="35"/>
  <c r="V51" i="35"/>
  <c r="V68" i="35"/>
  <c r="AK68" i="35"/>
  <c r="AP68" i="35"/>
  <c r="T94" i="35"/>
  <c r="U78" i="34"/>
  <c r="V71" i="34"/>
  <c r="AK71" i="34"/>
  <c r="AP71" i="34"/>
  <c r="V69" i="34"/>
  <c r="AK69" i="34"/>
  <c r="AP69" i="34"/>
  <c r="V67" i="34"/>
  <c r="AK67" i="34"/>
  <c r="AP67" i="34"/>
  <c r="V65" i="34"/>
  <c r="V92" i="34"/>
  <c r="AK92" i="34"/>
  <c r="AP92" i="34"/>
  <c r="V63" i="34"/>
  <c r="V90" i="34"/>
  <c r="AK90" i="34"/>
  <c r="AP90" i="34"/>
  <c r="V61" i="34"/>
  <c r="V88" i="34"/>
  <c r="AK88" i="34"/>
  <c r="AP88" i="34"/>
  <c r="V72" i="34"/>
  <c r="V81" i="34"/>
  <c r="AK81" i="34"/>
  <c r="AP81" i="34"/>
  <c r="V70" i="34"/>
  <c r="AK70" i="34"/>
  <c r="AP70" i="34"/>
  <c r="V54" i="34"/>
  <c r="AK54" i="34"/>
  <c r="AP54" i="34"/>
  <c r="V52" i="34"/>
  <c r="AK52" i="34"/>
  <c r="AP52" i="34"/>
  <c r="V50" i="34"/>
  <c r="V62" i="34"/>
  <c r="V89" i="34"/>
  <c r="V68" i="34"/>
  <c r="AK68" i="34"/>
  <c r="AP68" i="34"/>
  <c r="V59" i="34"/>
  <c r="V80" i="34"/>
  <c r="AK80" i="34"/>
  <c r="AP80" i="34"/>
  <c r="V66" i="34"/>
  <c r="AK66" i="34"/>
  <c r="AP66" i="34"/>
  <c r="V56" i="34"/>
  <c r="AK56" i="34"/>
  <c r="AP56" i="34"/>
  <c r="V64" i="34"/>
  <c r="V91" i="34"/>
  <c r="W1" i="34"/>
  <c r="V60" i="34"/>
  <c r="V57" i="34"/>
  <c r="AK57" i="34"/>
  <c r="AP57" i="34"/>
  <c r="V53" i="34"/>
  <c r="V51" i="34"/>
  <c r="V58" i="34"/>
  <c r="AK58" i="34"/>
  <c r="AP58" i="34"/>
  <c r="V55" i="34"/>
  <c r="AK55" i="34"/>
  <c r="AP55" i="34"/>
  <c r="U89" i="34"/>
  <c r="U91" i="34"/>
  <c r="U82" i="34"/>
  <c r="U77" i="34"/>
  <c r="U87" i="34"/>
  <c r="U79" i="34"/>
  <c r="U93" i="34"/>
  <c r="T94" i="34"/>
  <c r="AK77" i="33"/>
  <c r="AK83" i="33"/>
  <c r="AP50" i="33"/>
  <c r="W91" i="33"/>
  <c r="W93" i="33"/>
  <c r="W82" i="33"/>
  <c r="W78" i="33"/>
  <c r="V94" i="33"/>
  <c r="W81" i="33"/>
  <c r="W79" i="33"/>
  <c r="W88" i="33"/>
  <c r="W89" i="33"/>
  <c r="W90" i="33"/>
  <c r="W80" i="33"/>
  <c r="X72" i="33"/>
  <c r="X81" i="33"/>
  <c r="X70" i="33"/>
  <c r="X68" i="33"/>
  <c r="X66" i="33"/>
  <c r="X64" i="33"/>
  <c r="X91" i="33"/>
  <c r="X62" i="33"/>
  <c r="X89" i="33"/>
  <c r="X59" i="33"/>
  <c r="X80" i="33"/>
  <c r="X69" i="33"/>
  <c r="X63" i="33"/>
  <c r="X90" i="33"/>
  <c r="X56" i="33"/>
  <c r="X53" i="33"/>
  <c r="X51" i="33"/>
  <c r="X65" i="33"/>
  <c r="X92" i="33"/>
  <c r="X58" i="33"/>
  <c r="X55" i="33"/>
  <c r="X67" i="33"/>
  <c r="Y1" i="33"/>
  <c r="X57" i="33"/>
  <c r="X71" i="33"/>
  <c r="X61" i="33"/>
  <c r="X88" i="33"/>
  <c r="X60" i="33"/>
  <c r="X54" i="33"/>
  <c r="X50" i="33"/>
  <c r="X52" i="33"/>
  <c r="W92" i="33"/>
  <c r="W77" i="33"/>
  <c r="W87" i="33"/>
  <c r="U30" i="31"/>
  <c r="U32" i="31"/>
  <c r="V29" i="31"/>
  <c r="AK29" i="31"/>
  <c r="AP29" i="31"/>
  <c r="V27" i="31"/>
  <c r="V31" i="31"/>
  <c r="V26" i="31"/>
  <c r="AL73" i="30"/>
  <c r="AB82" i="30"/>
  <c r="AA83" i="30"/>
  <c r="AB79" i="30"/>
  <c r="AA94" i="30"/>
  <c r="AL87" i="30"/>
  <c r="AL77" i="30"/>
  <c r="AB93" i="30"/>
  <c r="AB78" i="30"/>
  <c r="AB77" i="30"/>
  <c r="AB73" i="30"/>
  <c r="AC90" i="30"/>
  <c r="AC89" i="30"/>
  <c r="AC80" i="30"/>
  <c r="AC91" i="30"/>
  <c r="AC87" i="30"/>
  <c r="AC92" i="30"/>
  <c r="AC81" i="30"/>
  <c r="AC88" i="30"/>
  <c r="AK233" i="35"/>
  <c r="AP233" i="35"/>
  <c r="V82" i="36"/>
  <c r="AJ247" i="35"/>
  <c r="Q271" i="35"/>
  <c r="AJ271" i="35"/>
  <c r="AK235" i="35"/>
  <c r="AP235" i="35"/>
  <c r="AK236" i="35"/>
  <c r="AP236" i="35"/>
  <c r="AK232" i="35"/>
  <c r="AP232" i="35"/>
  <c r="T101" i="35"/>
  <c r="T99" i="35"/>
  <c r="V98" i="35"/>
  <c r="U207" i="35"/>
  <c r="U186" i="35"/>
  <c r="V208" i="35"/>
  <c r="U100" i="35"/>
  <c r="V219" i="35"/>
  <c r="V218" i="35"/>
  <c r="AK218" i="35"/>
  <c r="AP218" i="35"/>
  <c r="AK234" i="35"/>
  <c r="AP234" i="35"/>
  <c r="R242" i="35"/>
  <c r="R266" i="35"/>
  <c r="R243" i="35"/>
  <c r="R267" i="35"/>
  <c r="R246" i="35"/>
  <c r="R270" i="35"/>
  <c r="R245" i="35"/>
  <c r="R269" i="35"/>
  <c r="R244" i="35"/>
  <c r="R268" i="35"/>
  <c r="V210" i="35"/>
  <c r="AK210" i="35"/>
  <c r="AP210" i="35"/>
  <c r="R241" i="35"/>
  <c r="Q267" i="35"/>
  <c r="AJ267" i="35"/>
  <c r="AJ243" i="35"/>
  <c r="Q266" i="35"/>
  <c r="AJ266" i="35"/>
  <c r="AJ242" i="35"/>
  <c r="V209" i="35"/>
  <c r="AK209" i="35"/>
  <c r="AP209" i="35"/>
  <c r="Q272" i="35"/>
  <c r="AJ248" i="35"/>
  <c r="AK142" i="35"/>
  <c r="AP142" i="35"/>
  <c r="R272" i="35"/>
  <c r="AK141" i="35"/>
  <c r="AP141" i="35"/>
  <c r="V215" i="35"/>
  <c r="AK215" i="35"/>
  <c r="AP215" i="35"/>
  <c r="AK140" i="35"/>
  <c r="AP140" i="35"/>
  <c r="Q265" i="35"/>
  <c r="AJ265" i="35"/>
  <c r="Q255" i="35"/>
  <c r="Q254" i="35"/>
  <c r="AJ254" i="35"/>
  <c r="AJ241" i="35"/>
  <c r="V212" i="35"/>
  <c r="AK212" i="35"/>
  <c r="AP212" i="35"/>
  <c r="Q270" i="35"/>
  <c r="AJ270" i="35"/>
  <c r="AJ246" i="35"/>
  <c r="V211" i="35"/>
  <c r="AK211" i="35"/>
  <c r="AP211" i="35"/>
  <c r="V213" i="35"/>
  <c r="AK213" i="35"/>
  <c r="AP213" i="35"/>
  <c r="Q268" i="35"/>
  <c r="AJ268" i="35"/>
  <c r="AJ244" i="35"/>
  <c r="Q269" i="35"/>
  <c r="AJ269" i="35"/>
  <c r="AJ245" i="35"/>
  <c r="AK139" i="35"/>
  <c r="AP139" i="35"/>
  <c r="AK136" i="35"/>
  <c r="AP136" i="35"/>
  <c r="AK138" i="35"/>
  <c r="AP138" i="35"/>
  <c r="AK135" i="35"/>
  <c r="AP135" i="35"/>
  <c r="AK137" i="35"/>
  <c r="AP137" i="35"/>
  <c r="AK208" i="35"/>
  <c r="AP208" i="35"/>
  <c r="AK134" i="35"/>
  <c r="AP134" i="35"/>
  <c r="V178" i="35"/>
  <c r="V170" i="35"/>
  <c r="AK170" i="35"/>
  <c r="AP170" i="35"/>
  <c r="AK125" i="35"/>
  <c r="AP125" i="35"/>
  <c r="AK127" i="35"/>
  <c r="AP127" i="35"/>
  <c r="S247" i="35"/>
  <c r="S271" i="35"/>
  <c r="AK124" i="35"/>
  <c r="AP124" i="35"/>
  <c r="AK126" i="35"/>
  <c r="AP126" i="35"/>
  <c r="AK123" i="35"/>
  <c r="AP123" i="35"/>
  <c r="AK122" i="35"/>
  <c r="AP122" i="35"/>
  <c r="AK130" i="35"/>
  <c r="AP130" i="35"/>
  <c r="S250" i="35"/>
  <c r="AK121" i="35"/>
  <c r="AP121" i="35"/>
  <c r="AK129" i="35"/>
  <c r="AP129" i="35"/>
  <c r="S249" i="35"/>
  <c r="AK128" i="35"/>
  <c r="AP128" i="35"/>
  <c r="S248" i="35"/>
  <c r="W223" i="35"/>
  <c r="W224" i="35"/>
  <c r="W225" i="35"/>
  <c r="W226" i="35"/>
  <c r="W209" i="35"/>
  <c r="W210" i="35"/>
  <c r="W220" i="35"/>
  <c r="W211" i="35"/>
  <c r="W221" i="35"/>
  <c r="W212" i="35"/>
  <c r="W222" i="35"/>
  <c r="W213" i="35"/>
  <c r="AK198" i="35"/>
  <c r="AK199" i="35"/>
  <c r="AP199" i="35"/>
  <c r="AK200" i="35"/>
  <c r="AP200" i="35"/>
  <c r="AK201" i="35"/>
  <c r="AP201" i="35"/>
  <c r="AK202" i="35"/>
  <c r="AP202" i="35"/>
  <c r="AK203" i="35"/>
  <c r="AP203" i="35"/>
  <c r="AK71" i="35"/>
  <c r="AP71" i="35"/>
  <c r="AK115" i="35"/>
  <c r="AP115" i="35"/>
  <c r="AK108" i="35"/>
  <c r="AP108" i="35"/>
  <c r="AK116" i="35"/>
  <c r="AP116" i="35"/>
  <c r="AK114" i="35"/>
  <c r="AP114" i="35"/>
  <c r="AK113" i="35"/>
  <c r="AP113" i="35"/>
  <c r="AK111" i="35"/>
  <c r="AP111" i="35"/>
  <c r="AK112" i="35"/>
  <c r="AP112" i="35"/>
  <c r="AK110" i="35"/>
  <c r="AP110" i="35"/>
  <c r="AK117" i="35"/>
  <c r="AP117" i="35"/>
  <c r="AK109" i="35"/>
  <c r="AP109" i="35"/>
  <c r="AK59" i="38"/>
  <c r="AP59" i="38"/>
  <c r="AK61" i="38"/>
  <c r="AP61" i="38"/>
  <c r="X93" i="39"/>
  <c r="W83" i="39"/>
  <c r="X79" i="39"/>
  <c r="AK94" i="39"/>
  <c r="AP77" i="39"/>
  <c r="AP94" i="39"/>
  <c r="X87" i="39"/>
  <c r="X77" i="39"/>
  <c r="X73" i="39"/>
  <c r="AP73" i="39"/>
  <c r="AK83" i="39"/>
  <c r="W94" i="39"/>
  <c r="Y71" i="39"/>
  <c r="Y69" i="39"/>
  <c r="Y67" i="39"/>
  <c r="Y65" i="39"/>
  <c r="Y92" i="39"/>
  <c r="Y63" i="39"/>
  <c r="Y90" i="39"/>
  <c r="Y61" i="39"/>
  <c r="Y88" i="39"/>
  <c r="Y70" i="39"/>
  <c r="Y64" i="39"/>
  <c r="Y91" i="39"/>
  <c r="Y54" i="39"/>
  <c r="Y52" i="39"/>
  <c r="Y50" i="39"/>
  <c r="Y56" i="39"/>
  <c r="Y72" i="39"/>
  <c r="Y81" i="39"/>
  <c r="Y66" i="39"/>
  <c r="Y60" i="39"/>
  <c r="Y59" i="39"/>
  <c r="Y80" i="39"/>
  <c r="Y58" i="39"/>
  <c r="Y57" i="39"/>
  <c r="Y62" i="39"/>
  <c r="Y89" i="39"/>
  <c r="Y51" i="39"/>
  <c r="Y82" i="39"/>
  <c r="Z1" i="39"/>
  <c r="Y53" i="39"/>
  <c r="Y55" i="39"/>
  <c r="Y68" i="39"/>
  <c r="X78" i="39"/>
  <c r="AK65" i="38"/>
  <c r="AP65" i="38"/>
  <c r="U94" i="38"/>
  <c r="U83" i="38"/>
  <c r="AK63" i="38"/>
  <c r="AP63" i="38"/>
  <c r="AK72" i="38"/>
  <c r="AP72" i="38"/>
  <c r="V82" i="38"/>
  <c r="AK82" i="38"/>
  <c r="AP82" i="38"/>
  <c r="V79" i="38"/>
  <c r="AK79" i="38"/>
  <c r="AP79" i="38"/>
  <c r="AK53" i="38"/>
  <c r="AP53" i="38"/>
  <c r="V93" i="38"/>
  <c r="AK93" i="38"/>
  <c r="AP93" i="38"/>
  <c r="AK66" i="38"/>
  <c r="AP66" i="38"/>
  <c r="V87" i="38"/>
  <c r="AK87" i="38"/>
  <c r="AP87" i="38"/>
  <c r="V77" i="38"/>
  <c r="AK51" i="38"/>
  <c r="AP51" i="38"/>
  <c r="V91" i="38"/>
  <c r="AK91" i="38"/>
  <c r="AP91" i="38"/>
  <c r="AK64" i="38"/>
  <c r="AP64" i="38"/>
  <c r="AK60" i="38"/>
  <c r="AP60" i="38"/>
  <c r="AK62" i="38"/>
  <c r="AP62" i="38"/>
  <c r="V73" i="38"/>
  <c r="AK50" i="38"/>
  <c r="V78" i="38"/>
  <c r="AK78" i="38"/>
  <c r="AP78" i="38"/>
  <c r="W71" i="38"/>
  <c r="W69" i="38"/>
  <c r="W67" i="38"/>
  <c r="W65" i="38"/>
  <c r="W63" i="38"/>
  <c r="W66" i="38"/>
  <c r="W61" i="38"/>
  <c r="W53" i="38"/>
  <c r="W72" i="38"/>
  <c r="W51" i="38"/>
  <c r="W58" i="38"/>
  <c r="W68" i="38"/>
  <c r="W59" i="38"/>
  <c r="W55" i="38"/>
  <c r="X1" i="38"/>
  <c r="W57" i="38"/>
  <c r="W70" i="38"/>
  <c r="W64" i="38"/>
  <c r="W56" i="38"/>
  <c r="W54" i="38"/>
  <c r="W52" i="38"/>
  <c r="W50" i="38"/>
  <c r="W62" i="38"/>
  <c r="W60" i="38"/>
  <c r="V78" i="37"/>
  <c r="AK78" i="37"/>
  <c r="AP78" i="37"/>
  <c r="U94" i="37"/>
  <c r="AK63" i="37"/>
  <c r="AP63" i="37"/>
  <c r="U83" i="37"/>
  <c r="V73" i="37"/>
  <c r="AK50" i="37"/>
  <c r="AK70" i="37"/>
  <c r="AP70" i="37"/>
  <c r="V77" i="37"/>
  <c r="V87" i="37"/>
  <c r="AK87" i="37"/>
  <c r="AP87" i="37"/>
  <c r="AK72" i="37"/>
  <c r="AP72" i="37"/>
  <c r="AK59" i="37"/>
  <c r="AP59" i="37"/>
  <c r="AK62" i="37"/>
  <c r="AP62" i="37"/>
  <c r="W70" i="37"/>
  <c r="W67" i="37"/>
  <c r="W64" i="37"/>
  <c r="W61" i="37"/>
  <c r="W53" i="37"/>
  <c r="W72" i="37"/>
  <c r="W69" i="37"/>
  <c r="W66" i="37"/>
  <c r="W63" i="37"/>
  <c r="W71" i="37"/>
  <c r="W62" i="37"/>
  <c r="W57" i="37"/>
  <c r="X1" i="37"/>
  <c r="W55" i="37"/>
  <c r="W52" i="37"/>
  <c r="W59" i="37"/>
  <c r="W56" i="37"/>
  <c r="W50" i="37"/>
  <c r="W60" i="37"/>
  <c r="W68" i="37"/>
  <c r="W65" i="37"/>
  <c r="W51" i="37"/>
  <c r="W58" i="37"/>
  <c r="W54" i="37"/>
  <c r="AK61" i="37"/>
  <c r="AP61" i="37"/>
  <c r="V93" i="37"/>
  <c r="AK93" i="37"/>
  <c r="AP93" i="37"/>
  <c r="AK65" i="37"/>
  <c r="AP65" i="37"/>
  <c r="V79" i="37"/>
  <c r="AK79" i="37"/>
  <c r="AP79" i="37"/>
  <c r="AK60" i="37"/>
  <c r="AP60" i="37"/>
  <c r="V82" i="37"/>
  <c r="AK82" i="37"/>
  <c r="AP82" i="37"/>
  <c r="AK64" i="37"/>
  <c r="AP64" i="37"/>
  <c r="U83" i="36"/>
  <c r="V79" i="36"/>
  <c r="AK79" i="36"/>
  <c r="AP79" i="36"/>
  <c r="V78" i="36"/>
  <c r="AK78" i="36"/>
  <c r="AP78" i="36"/>
  <c r="V87" i="36"/>
  <c r="AK87" i="36"/>
  <c r="AP87" i="36"/>
  <c r="V77" i="36"/>
  <c r="X1" i="36"/>
  <c r="W70" i="36"/>
  <c r="W57" i="36"/>
  <c r="W71" i="36"/>
  <c r="W69" i="36"/>
  <c r="W68" i="36"/>
  <c r="W67" i="36"/>
  <c r="W66" i="36"/>
  <c r="W54" i="36"/>
  <c r="W52" i="36"/>
  <c r="W50" i="36"/>
  <c r="W72" i="36"/>
  <c r="W65" i="36"/>
  <c r="W64" i="36"/>
  <c r="W63" i="36"/>
  <c r="W62" i="36"/>
  <c r="W61" i="36"/>
  <c r="W60" i="36"/>
  <c r="W59" i="36"/>
  <c r="W56" i="36"/>
  <c r="W58" i="36"/>
  <c r="W55" i="36"/>
  <c r="W51" i="36"/>
  <c r="W53" i="36"/>
  <c r="AK70" i="36"/>
  <c r="AP70" i="36"/>
  <c r="V91" i="36"/>
  <c r="AK91" i="36"/>
  <c r="AP91" i="36"/>
  <c r="AK64" i="36"/>
  <c r="AP64" i="36"/>
  <c r="AK61" i="36"/>
  <c r="AP61" i="36"/>
  <c r="V89" i="36"/>
  <c r="AK89" i="36"/>
  <c r="AP89" i="36"/>
  <c r="AK62" i="36"/>
  <c r="AP62" i="36"/>
  <c r="V92" i="36"/>
  <c r="AK92" i="36"/>
  <c r="AP92" i="36"/>
  <c r="AK65" i="36"/>
  <c r="AP65" i="36"/>
  <c r="AK90" i="36"/>
  <c r="AP90" i="36"/>
  <c r="U94" i="36"/>
  <c r="V81" i="36"/>
  <c r="AK81" i="36"/>
  <c r="AP81" i="36"/>
  <c r="AK72" i="36"/>
  <c r="AP72" i="36"/>
  <c r="AK59" i="36"/>
  <c r="AP59" i="36"/>
  <c r="V73" i="36"/>
  <c r="AK50" i="36"/>
  <c r="AK53" i="36"/>
  <c r="AP53" i="36"/>
  <c r="AK51" i="36"/>
  <c r="AP51" i="36"/>
  <c r="V93" i="36"/>
  <c r="AK93" i="36"/>
  <c r="AP93" i="36"/>
  <c r="AK66" i="36"/>
  <c r="AP66" i="36"/>
  <c r="AK63" i="36"/>
  <c r="AP63" i="36"/>
  <c r="AK82" i="36"/>
  <c r="AP82" i="36"/>
  <c r="AP77" i="33"/>
  <c r="AP94" i="33"/>
  <c r="AK94" i="33"/>
  <c r="W83" i="33"/>
  <c r="U83" i="35"/>
  <c r="U83" i="34"/>
  <c r="AK50" i="35"/>
  <c r="AP50" i="35"/>
  <c r="V73" i="35"/>
  <c r="X73" i="33"/>
  <c r="AP73" i="33"/>
  <c r="V82" i="35"/>
  <c r="V260" i="35"/>
  <c r="V73" i="34"/>
  <c r="V78" i="35"/>
  <c r="V256" i="35"/>
  <c r="AK64" i="35"/>
  <c r="AP64" i="35"/>
  <c r="AK62" i="35"/>
  <c r="AP62" i="35"/>
  <c r="V87" i="35"/>
  <c r="AK87" i="35"/>
  <c r="AP87" i="35"/>
  <c r="V77" i="35"/>
  <c r="AK60" i="35"/>
  <c r="AP60" i="35"/>
  <c r="U94" i="35"/>
  <c r="V80" i="35"/>
  <c r="V258" i="35"/>
  <c r="AK59" i="35"/>
  <c r="AP59" i="35"/>
  <c r="V88" i="35"/>
  <c r="AK88" i="35"/>
  <c r="AP88" i="35"/>
  <c r="AK61" i="35"/>
  <c r="AP61" i="35"/>
  <c r="V90" i="35"/>
  <c r="AK63" i="35"/>
  <c r="AP63" i="35"/>
  <c r="AK51" i="35"/>
  <c r="AP51" i="35"/>
  <c r="V92" i="35"/>
  <c r="AK65" i="35"/>
  <c r="AP65" i="35"/>
  <c r="W71" i="35"/>
  <c r="W69" i="35"/>
  <c r="W67" i="35"/>
  <c r="W65" i="35"/>
  <c r="W63" i="35"/>
  <c r="W61" i="35"/>
  <c r="W59" i="35"/>
  <c r="W57" i="35"/>
  <c r="W58" i="35"/>
  <c r="W72" i="35"/>
  <c r="W62" i="35"/>
  <c r="W56" i="35"/>
  <c r="W54" i="35"/>
  <c r="W52" i="35"/>
  <c r="W50" i="35"/>
  <c r="W70" i="35"/>
  <c r="W64" i="35"/>
  <c r="W66" i="35"/>
  <c r="W53" i="35"/>
  <c r="W51" i="35"/>
  <c r="W68" i="35"/>
  <c r="W60" i="35"/>
  <c r="W55" i="35"/>
  <c r="V79" i="35"/>
  <c r="V257" i="35"/>
  <c r="V81" i="35"/>
  <c r="V259" i="35"/>
  <c r="AK72" i="35"/>
  <c r="AP72" i="35"/>
  <c r="AK70" i="35"/>
  <c r="AP70" i="35"/>
  <c r="AK53" i="35"/>
  <c r="AP53" i="35"/>
  <c r="V93" i="35"/>
  <c r="AK93" i="35"/>
  <c r="AP93" i="35"/>
  <c r="V82" i="34"/>
  <c r="AK82" i="34"/>
  <c r="AP82" i="34"/>
  <c r="V87" i="34"/>
  <c r="AK87" i="34"/>
  <c r="AP87" i="34"/>
  <c r="V77" i="34"/>
  <c r="AK77" i="34"/>
  <c r="V93" i="34"/>
  <c r="AK93" i="34"/>
  <c r="AP93" i="34"/>
  <c r="W72" i="34"/>
  <c r="W70" i="34"/>
  <c r="W54" i="34"/>
  <c r="W52" i="34"/>
  <c r="W50" i="34"/>
  <c r="X1" i="34"/>
  <c r="W60" i="34"/>
  <c r="W68" i="34"/>
  <c r="W59" i="34"/>
  <c r="W66" i="34"/>
  <c r="W56" i="34"/>
  <c r="W71" i="34"/>
  <c r="W64" i="34"/>
  <c r="W69" i="34"/>
  <c r="W53" i="34"/>
  <c r="W51" i="34"/>
  <c r="W58" i="34"/>
  <c r="W55" i="34"/>
  <c r="W63" i="34"/>
  <c r="W57" i="34"/>
  <c r="W67" i="34"/>
  <c r="W61" i="34"/>
  <c r="W65" i="34"/>
  <c r="W62" i="34"/>
  <c r="V79" i="34"/>
  <c r="AK79" i="34"/>
  <c r="AP79" i="34"/>
  <c r="AK61" i="34"/>
  <c r="AP61" i="34"/>
  <c r="AK64" i="34"/>
  <c r="AP64" i="34"/>
  <c r="AK51" i="34"/>
  <c r="AP51" i="34"/>
  <c r="AK72" i="34"/>
  <c r="AP72" i="34"/>
  <c r="AK91" i="34"/>
  <c r="AP91" i="34"/>
  <c r="AK50" i="34"/>
  <c r="AK53" i="34"/>
  <c r="AP53" i="34"/>
  <c r="U94" i="34"/>
  <c r="AK59" i="34"/>
  <c r="AP59" i="34"/>
  <c r="AK62" i="34"/>
  <c r="AP62" i="34"/>
  <c r="AK65" i="34"/>
  <c r="AP65" i="34"/>
  <c r="AK63" i="34"/>
  <c r="AP63" i="34"/>
  <c r="AK89" i="34"/>
  <c r="AP89" i="34"/>
  <c r="AK60" i="34"/>
  <c r="AP60" i="34"/>
  <c r="V78" i="34"/>
  <c r="AK78" i="34"/>
  <c r="AP78" i="34"/>
  <c r="X82" i="33"/>
  <c r="X79" i="33"/>
  <c r="X93" i="33"/>
  <c r="W94" i="33"/>
  <c r="X77" i="33"/>
  <c r="X87" i="33"/>
  <c r="X78" i="33"/>
  <c r="Y72" i="33"/>
  <c r="Y81" i="33"/>
  <c r="Y70" i="33"/>
  <c r="Y68" i="33"/>
  <c r="Y66" i="33"/>
  <c r="Y64" i="33"/>
  <c r="Y91" i="33"/>
  <c r="Y62" i="33"/>
  <c r="Y89" i="33"/>
  <c r="Y59" i="33"/>
  <c r="Y80" i="33"/>
  <c r="Y69" i="33"/>
  <c r="Y63" i="33"/>
  <c r="Y90" i="33"/>
  <c r="Y53" i="33"/>
  <c r="Y51" i="33"/>
  <c r="Y65" i="33"/>
  <c r="Y92" i="33"/>
  <c r="Y58" i="33"/>
  <c r="Y55" i="33"/>
  <c r="Y67" i="33"/>
  <c r="Z1" i="33"/>
  <c r="Y57" i="33"/>
  <c r="Y54" i="33"/>
  <c r="Y52" i="33"/>
  <c r="Y50" i="33"/>
  <c r="Y61" i="33"/>
  <c r="Y88" i="33"/>
  <c r="Y60" i="33"/>
  <c r="Y71" i="33"/>
  <c r="Y56" i="33"/>
  <c r="AK26" i="31"/>
  <c r="AP26" i="31"/>
  <c r="V30" i="31"/>
  <c r="AK30" i="31"/>
  <c r="AP30" i="31"/>
  <c r="AK27" i="31"/>
  <c r="AP27" i="31"/>
  <c r="W29" i="31"/>
  <c r="W27" i="31"/>
  <c r="W26" i="31"/>
  <c r="W31" i="31"/>
  <c r="AK31" i="31"/>
  <c r="AP31" i="31"/>
  <c r="AK28" i="31"/>
  <c r="AC79" i="30"/>
  <c r="AB83" i="30"/>
  <c r="AC93" i="30"/>
  <c r="AC82" i="30"/>
  <c r="AL94" i="30"/>
  <c r="AL83" i="30"/>
  <c r="AC78" i="30"/>
  <c r="AB94" i="30"/>
  <c r="AC77" i="30"/>
  <c r="AC73" i="30"/>
  <c r="AD80" i="30"/>
  <c r="AD91" i="30"/>
  <c r="AD81" i="30"/>
  <c r="AD90" i="30"/>
  <c r="AD87" i="30"/>
  <c r="AD89" i="30"/>
  <c r="AD92" i="30"/>
  <c r="AD88" i="30"/>
  <c r="W98" i="35"/>
  <c r="U99" i="35"/>
  <c r="AK219" i="35"/>
  <c r="AP219" i="35"/>
  <c r="U101" i="35"/>
  <c r="AK98" i="35"/>
  <c r="AP98" i="35"/>
  <c r="W219" i="35"/>
  <c r="W218" i="35"/>
  <c r="AK230" i="35"/>
  <c r="AP230" i="35"/>
  <c r="W208" i="35"/>
  <c r="V186" i="35"/>
  <c r="AK237" i="35"/>
  <c r="AP237" i="35"/>
  <c r="AP162" i="35"/>
  <c r="AK178" i="35"/>
  <c r="AP178" i="35"/>
  <c r="S242" i="35"/>
  <c r="S266" i="35"/>
  <c r="S243" i="35"/>
  <c r="S267" i="35"/>
  <c r="S246" i="35"/>
  <c r="S270" i="35"/>
  <c r="S244" i="35"/>
  <c r="S268" i="35"/>
  <c r="S272" i="35"/>
  <c r="S245" i="35"/>
  <c r="S269" i="35"/>
  <c r="Q264" i="35"/>
  <c r="AJ264" i="35"/>
  <c r="AJ272" i="35"/>
  <c r="S241" i="35"/>
  <c r="AJ255" i="35"/>
  <c r="R265" i="35"/>
  <c r="R264" i="35"/>
  <c r="R255" i="35"/>
  <c r="R254" i="35"/>
  <c r="W215" i="35"/>
  <c r="V207" i="35"/>
  <c r="AK207" i="35"/>
  <c r="AP207" i="35"/>
  <c r="W178" i="35"/>
  <c r="W170" i="35"/>
  <c r="T250" i="35"/>
  <c r="W162" i="35"/>
  <c r="W186" i="35"/>
  <c r="T249" i="35"/>
  <c r="T248" i="35"/>
  <c r="T247" i="35"/>
  <c r="T271" i="35"/>
  <c r="X223" i="35"/>
  <c r="X224" i="35"/>
  <c r="X225" i="35"/>
  <c r="X226" i="35"/>
  <c r="X209" i="35"/>
  <c r="X210" i="35"/>
  <c r="X220" i="35"/>
  <c r="X211" i="35"/>
  <c r="X221" i="35"/>
  <c r="X212" i="35"/>
  <c r="X222" i="35"/>
  <c r="X213" i="35"/>
  <c r="AP83" i="39"/>
  <c r="X94" i="39"/>
  <c r="AK80" i="35"/>
  <c r="AP80" i="35"/>
  <c r="AK258" i="35"/>
  <c r="AP258" i="35"/>
  <c r="AK79" i="35"/>
  <c r="AP79" i="35"/>
  <c r="AK257" i="35"/>
  <c r="AP257" i="35"/>
  <c r="AK78" i="35"/>
  <c r="AP78" i="35"/>
  <c r="AK256" i="35"/>
  <c r="AP256" i="35"/>
  <c r="AK82" i="35"/>
  <c r="AP82" i="35"/>
  <c r="AK260" i="35"/>
  <c r="AP260" i="35"/>
  <c r="AK81" i="35"/>
  <c r="AP81" i="35"/>
  <c r="AK259" i="35"/>
  <c r="AP259" i="35"/>
  <c r="AP198" i="35"/>
  <c r="AK90" i="35"/>
  <c r="AP90" i="35"/>
  <c r="AK92" i="35"/>
  <c r="AP92" i="35"/>
  <c r="V83" i="36"/>
  <c r="AP83" i="33"/>
  <c r="V83" i="38"/>
  <c r="Y79" i="39"/>
  <c r="Z72" i="39"/>
  <c r="Z81" i="39"/>
  <c r="Z70" i="39"/>
  <c r="Z64" i="39"/>
  <c r="Z91" i="39"/>
  <c r="Z58" i="39"/>
  <c r="AA1" i="39"/>
  <c r="Z57" i="39"/>
  <c r="Z67" i="39"/>
  <c r="Z61" i="39"/>
  <c r="Z88" i="39"/>
  <c r="Z62" i="39"/>
  <c r="Z89" i="39"/>
  <c r="Z60" i="39"/>
  <c r="Z68" i="39"/>
  <c r="Z71" i="39"/>
  <c r="Z63" i="39"/>
  <c r="Z90" i="39"/>
  <c r="Z59" i="39"/>
  <c r="Z80" i="39"/>
  <c r="Z52" i="39"/>
  <c r="Z50" i="39"/>
  <c r="Z53" i="39"/>
  <c r="Z65" i="39"/>
  <c r="Z92" i="39"/>
  <c r="Z54" i="39"/>
  <c r="Z51" i="39"/>
  <c r="Z82" i="39"/>
  <c r="Z55" i="39"/>
  <c r="Z56" i="39"/>
  <c r="Z69" i="39"/>
  <c r="Z66" i="39"/>
  <c r="Y87" i="39"/>
  <c r="Y77" i="39"/>
  <c r="Y93" i="39"/>
  <c r="X83" i="39"/>
  <c r="Y73" i="39"/>
  <c r="Y78" i="39"/>
  <c r="W80" i="38"/>
  <c r="W82" i="38"/>
  <c r="W81" i="38"/>
  <c r="W87" i="38"/>
  <c r="W77" i="38"/>
  <c r="W79" i="38"/>
  <c r="W89" i="38"/>
  <c r="W88" i="38"/>
  <c r="V94" i="38"/>
  <c r="AK77" i="38"/>
  <c r="AK83" i="38"/>
  <c r="W93" i="38"/>
  <c r="W90" i="38"/>
  <c r="W92" i="38"/>
  <c r="W73" i="38"/>
  <c r="W91" i="38"/>
  <c r="W78" i="38"/>
  <c r="X71" i="38"/>
  <c r="X69" i="38"/>
  <c r="X67" i="38"/>
  <c r="X65" i="38"/>
  <c r="X92" i="38"/>
  <c r="X63" i="38"/>
  <c r="X90" i="38"/>
  <c r="X61" i="38"/>
  <c r="X88" i="38"/>
  <c r="X59" i="38"/>
  <c r="X80" i="38"/>
  <c r="X57" i="38"/>
  <c r="X55" i="38"/>
  <c r="X66" i="38"/>
  <c r="X58" i="38"/>
  <c r="X72" i="38"/>
  <c r="X81" i="38"/>
  <c r="X53" i="38"/>
  <c r="X51" i="38"/>
  <c r="Y1" i="38"/>
  <c r="X68" i="38"/>
  <c r="X70" i="38"/>
  <c r="X78" i="38"/>
  <c r="X56" i="38"/>
  <c r="X54" i="38"/>
  <c r="X52" i="38"/>
  <c r="X50" i="38"/>
  <c r="X62" i="38"/>
  <c r="X89" i="38"/>
  <c r="X60" i="38"/>
  <c r="X64" i="38"/>
  <c r="X91" i="38"/>
  <c r="AK73" i="38"/>
  <c r="AP50" i="38"/>
  <c r="W91" i="37"/>
  <c r="W78" i="37"/>
  <c r="W80" i="37"/>
  <c r="X70" i="37"/>
  <c r="X67" i="37"/>
  <c r="X64" i="37"/>
  <c r="X91" i="37"/>
  <c r="X61" i="37"/>
  <c r="X88" i="37"/>
  <c r="X58" i="37"/>
  <c r="X55" i="37"/>
  <c r="X72" i="37"/>
  <c r="X81" i="37"/>
  <c r="X69" i="37"/>
  <c r="X66" i="37"/>
  <c r="X63" i="37"/>
  <c r="X90" i="37"/>
  <c r="X71" i="37"/>
  <c r="X68" i="37"/>
  <c r="X62" i="37"/>
  <c r="X89" i="37"/>
  <c r="X57" i="37"/>
  <c r="Y1" i="37"/>
  <c r="X53" i="37"/>
  <c r="X59" i="37"/>
  <c r="X80" i="37"/>
  <c r="X54" i="37"/>
  <c r="X56" i="37"/>
  <c r="X50" i="37"/>
  <c r="X65" i="37"/>
  <c r="X92" i="37"/>
  <c r="X52" i="37"/>
  <c r="X60" i="37"/>
  <c r="X51" i="37"/>
  <c r="W88" i="37"/>
  <c r="W73" i="37"/>
  <c r="V94" i="37"/>
  <c r="W87" i="37"/>
  <c r="W77" i="37"/>
  <c r="W89" i="37"/>
  <c r="AK73" i="37"/>
  <c r="AP50" i="37"/>
  <c r="W90" i="37"/>
  <c r="W93" i="37"/>
  <c r="V83" i="37"/>
  <c r="W82" i="37"/>
  <c r="W81" i="37"/>
  <c r="AK77" i="37"/>
  <c r="W92" i="37"/>
  <c r="W79" i="37"/>
  <c r="W73" i="36"/>
  <c r="W93" i="36"/>
  <c r="AK73" i="36"/>
  <c r="AP50" i="36"/>
  <c r="W87" i="36"/>
  <c r="W77" i="36"/>
  <c r="W78" i="36"/>
  <c r="W79" i="36"/>
  <c r="W88" i="36"/>
  <c r="X72" i="36"/>
  <c r="X81" i="36"/>
  <c r="X70" i="36"/>
  <c r="X68" i="36"/>
  <c r="X66" i="36"/>
  <c r="X64" i="36"/>
  <c r="X91" i="36"/>
  <c r="X62" i="36"/>
  <c r="X89" i="36"/>
  <c r="X60" i="36"/>
  <c r="Y1" i="36"/>
  <c r="X54" i="36"/>
  <c r="X50" i="36"/>
  <c r="X57" i="36"/>
  <c r="X71" i="36"/>
  <c r="X69" i="36"/>
  <c r="X67" i="36"/>
  <c r="X52" i="36"/>
  <c r="X65" i="36"/>
  <c r="X92" i="36"/>
  <c r="X63" i="36"/>
  <c r="X90" i="36"/>
  <c r="X61" i="36"/>
  <c r="X88" i="36"/>
  <c r="X59" i="36"/>
  <c r="X80" i="36"/>
  <c r="X56" i="36"/>
  <c r="X53" i="36"/>
  <c r="X51" i="36"/>
  <c r="X58" i="36"/>
  <c r="X55" i="36"/>
  <c r="W80" i="36"/>
  <c r="W89" i="36"/>
  <c r="V94" i="36"/>
  <c r="AK77" i="36"/>
  <c r="AK83" i="36"/>
  <c r="W82" i="36"/>
  <c r="W90" i="36"/>
  <c r="W91" i="36"/>
  <c r="W92" i="36"/>
  <c r="W81" i="36"/>
  <c r="V83" i="35"/>
  <c r="X83" i="33"/>
  <c r="AK73" i="34"/>
  <c r="AK83" i="34"/>
  <c r="AP73" i="35"/>
  <c r="V83" i="34"/>
  <c r="W73" i="35"/>
  <c r="AK77" i="35"/>
  <c r="W73" i="34"/>
  <c r="Y73" i="33"/>
  <c r="AK73" i="35"/>
  <c r="V32" i="31"/>
  <c r="W89" i="35"/>
  <c r="W81" i="35"/>
  <c r="W259" i="35"/>
  <c r="W78" i="35"/>
  <c r="W256" i="35"/>
  <c r="W91" i="35"/>
  <c r="X71" i="35"/>
  <c r="X69" i="35"/>
  <c r="X67" i="35"/>
  <c r="X65" i="35"/>
  <c r="X92" i="35"/>
  <c r="X63" i="35"/>
  <c r="X90" i="35"/>
  <c r="X61" i="35"/>
  <c r="X88" i="35"/>
  <c r="X59" i="35"/>
  <c r="X80" i="35"/>
  <c r="X258" i="35"/>
  <c r="X57" i="35"/>
  <c r="X55" i="35"/>
  <c r="X72" i="35"/>
  <c r="X62" i="35"/>
  <c r="X89" i="35"/>
  <c r="X56" i="35"/>
  <c r="X54" i="35"/>
  <c r="X52" i="35"/>
  <c r="X50" i="35"/>
  <c r="X70" i="35"/>
  <c r="X64" i="35"/>
  <c r="X91" i="35"/>
  <c r="X66" i="35"/>
  <c r="X53" i="35"/>
  <c r="X51" i="35"/>
  <c r="X68" i="35"/>
  <c r="X60" i="35"/>
  <c r="X58" i="35"/>
  <c r="W80" i="35"/>
  <c r="W258" i="35"/>
  <c r="W93" i="35"/>
  <c r="W87" i="35"/>
  <c r="W77" i="35"/>
  <c r="W88" i="35"/>
  <c r="W90" i="35"/>
  <c r="V94" i="35"/>
  <c r="W82" i="35"/>
  <c r="W260" i="35"/>
  <c r="W92" i="35"/>
  <c r="W79" i="35"/>
  <c r="W257" i="35"/>
  <c r="W80" i="34"/>
  <c r="W93" i="34"/>
  <c r="W78" i="34"/>
  <c r="W92" i="34"/>
  <c r="X71" i="34"/>
  <c r="X69" i="34"/>
  <c r="X67" i="34"/>
  <c r="X65" i="34"/>
  <c r="X92" i="34"/>
  <c r="X63" i="34"/>
  <c r="X90" i="34"/>
  <c r="X68" i="34"/>
  <c r="X59" i="34"/>
  <c r="X80" i="34"/>
  <c r="X50" i="34"/>
  <c r="X66" i="34"/>
  <c r="X56" i="34"/>
  <c r="X64" i="34"/>
  <c r="X91" i="34"/>
  <c r="Y1" i="34"/>
  <c r="X57" i="34"/>
  <c r="X53" i="34"/>
  <c r="X51" i="34"/>
  <c r="X72" i="34"/>
  <c r="X81" i="34"/>
  <c r="X58" i="34"/>
  <c r="X55" i="34"/>
  <c r="X52" i="34"/>
  <c r="X61" i="34"/>
  <c r="X88" i="34"/>
  <c r="X54" i="34"/>
  <c r="X60" i="34"/>
  <c r="X70" i="34"/>
  <c r="X62" i="34"/>
  <c r="X89" i="34"/>
  <c r="W81" i="34"/>
  <c r="W82" i="34"/>
  <c r="AK94" i="34"/>
  <c r="AP77" i="34"/>
  <c r="AP94" i="34"/>
  <c r="W79" i="34"/>
  <c r="V94" i="34"/>
  <c r="W88" i="34"/>
  <c r="W90" i="34"/>
  <c r="AP50" i="34"/>
  <c r="W87" i="34"/>
  <c r="W77" i="34"/>
  <c r="W91" i="34"/>
  <c r="W89" i="34"/>
  <c r="Y79" i="33"/>
  <c r="Y93" i="33"/>
  <c r="Y78" i="33"/>
  <c r="Y77" i="33"/>
  <c r="Y87" i="33"/>
  <c r="Z62" i="33"/>
  <c r="Z89" i="33"/>
  <c r="Z59" i="33"/>
  <c r="Z80" i="33"/>
  <c r="Z69" i="33"/>
  <c r="Z63" i="33"/>
  <c r="Z90" i="33"/>
  <c r="Z56" i="33"/>
  <c r="Z64" i="33"/>
  <c r="Z91" i="33"/>
  <c r="Z53" i="33"/>
  <c r="Z51" i="33"/>
  <c r="Z65" i="33"/>
  <c r="Z58" i="33"/>
  <c r="Z55" i="33"/>
  <c r="Z72" i="33"/>
  <c r="Z70" i="33"/>
  <c r="Z66" i="33"/>
  <c r="Z50" i="33"/>
  <c r="Z67" i="33"/>
  <c r="AA1" i="33"/>
  <c r="Z57" i="33"/>
  <c r="Z52" i="33"/>
  <c r="Z54" i="33"/>
  <c r="Z71" i="33"/>
  <c r="Z61" i="33"/>
  <c r="Z88" i="33"/>
  <c r="Z60" i="33"/>
  <c r="Z68" i="33"/>
  <c r="Y82" i="33"/>
  <c r="X94" i="33"/>
  <c r="W30" i="31"/>
  <c r="W32" i="31"/>
  <c r="AP28" i="31"/>
  <c r="AP32" i="31"/>
  <c r="AK32" i="31"/>
  <c r="X27" i="31"/>
  <c r="X29" i="31"/>
  <c r="X26" i="31"/>
  <c r="X31" i="31"/>
  <c r="AD78" i="30"/>
  <c r="AD93" i="30"/>
  <c r="AC83" i="30"/>
  <c r="AC94" i="30"/>
  <c r="AD82" i="30"/>
  <c r="AD79" i="30"/>
  <c r="AD73" i="30"/>
  <c r="AD77" i="30"/>
  <c r="AE87" i="30"/>
  <c r="AE92" i="30"/>
  <c r="AE91" i="30"/>
  <c r="AE81" i="30"/>
  <c r="AE88" i="30"/>
  <c r="AE80" i="30"/>
  <c r="AE89" i="30"/>
  <c r="AE90" i="30"/>
  <c r="V99" i="35"/>
  <c r="V101" i="35"/>
  <c r="X98" i="35"/>
  <c r="V100" i="35"/>
  <c r="AK100" i="35"/>
  <c r="AP100" i="35"/>
  <c r="AK101" i="35"/>
  <c r="AP101" i="35"/>
  <c r="AK99" i="35"/>
  <c r="AP99" i="35"/>
  <c r="X219" i="35"/>
  <c r="X218" i="35"/>
  <c r="W100" i="35"/>
  <c r="AK229" i="35"/>
  <c r="AP229" i="35"/>
  <c r="X208" i="35"/>
  <c r="T246" i="35"/>
  <c r="T270" i="35"/>
  <c r="T245" i="35"/>
  <c r="T269" i="35"/>
  <c r="T243" i="35"/>
  <c r="T267" i="35"/>
  <c r="T244" i="35"/>
  <c r="T268" i="35"/>
  <c r="T242" i="35"/>
  <c r="T266" i="35"/>
  <c r="T272" i="35"/>
  <c r="S265" i="35"/>
  <c r="S255" i="35"/>
  <c r="S254" i="35"/>
  <c r="T241" i="35"/>
  <c r="X215" i="35"/>
  <c r="W207" i="35"/>
  <c r="X178" i="35"/>
  <c r="X170" i="35"/>
  <c r="U249" i="35"/>
  <c r="X162" i="35"/>
  <c r="U248" i="35"/>
  <c r="U247" i="35"/>
  <c r="U271" i="35"/>
  <c r="U250" i="35"/>
  <c r="Y224" i="35"/>
  <c r="Y225" i="35"/>
  <c r="Y226" i="35"/>
  <c r="Y209" i="35"/>
  <c r="Y210" i="35"/>
  <c r="Y220" i="35"/>
  <c r="Y211" i="35"/>
  <c r="Y221" i="35"/>
  <c r="Y212" i="35"/>
  <c r="Y222" i="35"/>
  <c r="Y213" i="35"/>
  <c r="Y223" i="35"/>
  <c r="AK94" i="35"/>
  <c r="X81" i="35"/>
  <c r="X259" i="35"/>
  <c r="X82" i="36"/>
  <c r="W83" i="38"/>
  <c r="AK83" i="35"/>
  <c r="Z93" i="39"/>
  <c r="Y83" i="39"/>
  <c r="Z78" i="39"/>
  <c r="AA58" i="39"/>
  <c r="AL58" i="39"/>
  <c r="AB1" i="39"/>
  <c r="AA64" i="39"/>
  <c r="AA91" i="39"/>
  <c r="AL91" i="39"/>
  <c r="AA67" i="39"/>
  <c r="AL67" i="39"/>
  <c r="AA69" i="39"/>
  <c r="AL69" i="39"/>
  <c r="AA65" i="39"/>
  <c r="AA92" i="39"/>
  <c r="AL92" i="39"/>
  <c r="AA61" i="39"/>
  <c r="AA88" i="39"/>
  <c r="AL88" i="39"/>
  <c r="AA72" i="39"/>
  <c r="AA81" i="39"/>
  <c r="AL81" i="39"/>
  <c r="AA68" i="39"/>
  <c r="AL68" i="39"/>
  <c r="AA66" i="39"/>
  <c r="AL66" i="39"/>
  <c r="AA71" i="39"/>
  <c r="AL71" i="39"/>
  <c r="AA60" i="39"/>
  <c r="AA50" i="39"/>
  <c r="AA57" i="39"/>
  <c r="AL57" i="39"/>
  <c r="AA54" i="39"/>
  <c r="AL54" i="39"/>
  <c r="AA70" i="39"/>
  <c r="AA62" i="39"/>
  <c r="AA89" i="39"/>
  <c r="AL89" i="39"/>
  <c r="AA51" i="39"/>
  <c r="AA56" i="39"/>
  <c r="AL56" i="39"/>
  <c r="AA63" i="39"/>
  <c r="AA52" i="39"/>
  <c r="AL52" i="39"/>
  <c r="AA55" i="39"/>
  <c r="AL55" i="39"/>
  <c r="AA53" i="39"/>
  <c r="AA59" i="39"/>
  <c r="AA80" i="39"/>
  <c r="AL80" i="39"/>
  <c r="Z79" i="39"/>
  <c r="Z77" i="39"/>
  <c r="Z83" i="39"/>
  <c r="Z73" i="39"/>
  <c r="Y94" i="39"/>
  <c r="Z87" i="39"/>
  <c r="W94" i="38"/>
  <c r="Y71" i="38"/>
  <c r="Y69" i="38"/>
  <c r="Y67" i="38"/>
  <c r="Y65" i="38"/>
  <c r="Y92" i="38"/>
  <c r="Y63" i="38"/>
  <c r="Y90" i="38"/>
  <c r="Y61" i="38"/>
  <c r="Y88" i="38"/>
  <c r="Y59" i="38"/>
  <c r="Y80" i="38"/>
  <c r="Y57" i="38"/>
  <c r="Y66" i="38"/>
  <c r="Y72" i="38"/>
  <c r="Y81" i="38"/>
  <c r="Y53" i="38"/>
  <c r="Y51" i="38"/>
  <c r="Y58" i="38"/>
  <c r="Y68" i="38"/>
  <c r="Z1" i="38"/>
  <c r="Y55" i="38"/>
  <c r="Y70" i="38"/>
  <c r="Y56" i="38"/>
  <c r="Y54" i="38"/>
  <c r="Y52" i="38"/>
  <c r="Y50" i="38"/>
  <c r="Y62" i="38"/>
  <c r="Y89" i="38"/>
  <c r="Y60" i="38"/>
  <c r="Y64" i="38"/>
  <c r="Y91" i="38"/>
  <c r="X82" i="38"/>
  <c r="X73" i="38"/>
  <c r="X79" i="38"/>
  <c r="AK94" i="38"/>
  <c r="AP77" i="38"/>
  <c r="AP94" i="38"/>
  <c r="AP73" i="38"/>
  <c r="X87" i="38"/>
  <c r="X77" i="38"/>
  <c r="X93" i="38"/>
  <c r="X78" i="37"/>
  <c r="X79" i="37"/>
  <c r="Y72" i="37"/>
  <c r="Y62" i="37"/>
  <c r="Y70" i="37"/>
  <c r="Y53" i="37"/>
  <c r="Z1" i="37"/>
  <c r="Y66" i="37"/>
  <c r="Y69" i="37"/>
  <c r="Y71" i="37"/>
  <c r="Y61" i="37"/>
  <c r="Y88" i="37"/>
  <c r="Y63" i="37"/>
  <c r="Y56" i="37"/>
  <c r="Y50" i="37"/>
  <c r="Y52" i="37"/>
  <c r="Y68" i="37"/>
  <c r="Y55" i="37"/>
  <c r="Y51" i="37"/>
  <c r="Y67" i="37"/>
  <c r="Y64" i="37"/>
  <c r="Y91" i="37"/>
  <c r="Y60" i="37"/>
  <c r="Y59" i="37"/>
  <c r="Y80" i="37"/>
  <c r="Y54" i="37"/>
  <c r="Y65" i="37"/>
  <c r="Y92" i="37"/>
  <c r="Y57" i="37"/>
  <c r="Y58" i="37"/>
  <c r="AK94" i="37"/>
  <c r="AP77" i="37"/>
  <c r="AP94" i="37"/>
  <c r="W94" i="37"/>
  <c r="AP73" i="37"/>
  <c r="AK83" i="37"/>
  <c r="X73" i="37"/>
  <c r="W83" i="37"/>
  <c r="X93" i="37"/>
  <c r="X82" i="37"/>
  <c r="X87" i="37"/>
  <c r="X77" i="37"/>
  <c r="X78" i="36"/>
  <c r="X93" i="36"/>
  <c r="Y72" i="36"/>
  <c r="Y81" i="36"/>
  <c r="Y70" i="36"/>
  <c r="Y68" i="36"/>
  <c r="Y66" i="36"/>
  <c r="Y64" i="36"/>
  <c r="Y91" i="36"/>
  <c r="Y62" i="36"/>
  <c r="Y89" i="36"/>
  <c r="Y60" i="36"/>
  <c r="Y65" i="36"/>
  <c r="Z1" i="36"/>
  <c r="Y57" i="36"/>
  <c r="Y71" i="36"/>
  <c r="Y69" i="36"/>
  <c r="Y67" i="36"/>
  <c r="Y54" i="36"/>
  <c r="Y52" i="36"/>
  <c r="Y50" i="36"/>
  <c r="Y63" i="36"/>
  <c r="Y90" i="36"/>
  <c r="Y61" i="36"/>
  <c r="Y88" i="36"/>
  <c r="Y59" i="36"/>
  <c r="Y80" i="36"/>
  <c r="Y56" i="36"/>
  <c r="Y53" i="36"/>
  <c r="Y51" i="36"/>
  <c r="Y58" i="36"/>
  <c r="Y55" i="36"/>
  <c r="AP73" i="36"/>
  <c r="X79" i="36"/>
  <c r="X77" i="36"/>
  <c r="X87" i="36"/>
  <c r="AK94" i="36"/>
  <c r="AP77" i="36"/>
  <c r="AP94" i="36"/>
  <c r="X73" i="36"/>
  <c r="W94" i="36"/>
  <c r="W83" i="36"/>
  <c r="W83" i="34"/>
  <c r="Y83" i="33"/>
  <c r="W83" i="35"/>
  <c r="AP73" i="34"/>
  <c r="AP83" i="34"/>
  <c r="Z73" i="33"/>
  <c r="X73" i="35"/>
  <c r="AP77" i="35"/>
  <c r="X73" i="34"/>
  <c r="X78" i="35"/>
  <c r="X256" i="35"/>
  <c r="X87" i="35"/>
  <c r="X77" i="35"/>
  <c r="Y71" i="35"/>
  <c r="Y69" i="35"/>
  <c r="Y67" i="35"/>
  <c r="Y65" i="35"/>
  <c r="Y63" i="35"/>
  <c r="Y61" i="35"/>
  <c r="Y59" i="35"/>
  <c r="Y57" i="35"/>
  <c r="Y62" i="35"/>
  <c r="Y89" i="35"/>
  <c r="Y56" i="35"/>
  <c r="Y54" i="35"/>
  <c r="Y52" i="35"/>
  <c r="Y50" i="35"/>
  <c r="Y70" i="35"/>
  <c r="Y64" i="35"/>
  <c r="Y91" i="35"/>
  <c r="Y66" i="35"/>
  <c r="Y53" i="35"/>
  <c r="Y51" i="35"/>
  <c r="Y68" i="35"/>
  <c r="Y60" i="35"/>
  <c r="Y58" i="35"/>
  <c r="Y55" i="35"/>
  <c r="Y72" i="35"/>
  <c r="X82" i="35"/>
  <c r="X260" i="35"/>
  <c r="W94" i="35"/>
  <c r="X79" i="35"/>
  <c r="X257" i="35"/>
  <c r="X93" i="35"/>
  <c r="X82" i="34"/>
  <c r="X79" i="34"/>
  <c r="Y71" i="34"/>
  <c r="Y69" i="34"/>
  <c r="Y67" i="34"/>
  <c r="Y65" i="34"/>
  <c r="Y63" i="34"/>
  <c r="Y61" i="34"/>
  <c r="Y68" i="34"/>
  <c r="Y59" i="34"/>
  <c r="Y80" i="34"/>
  <c r="Y66" i="34"/>
  <c r="Y56" i="34"/>
  <c r="Y64" i="34"/>
  <c r="Z1" i="34"/>
  <c r="Y50" i="34"/>
  <c r="Y53" i="34"/>
  <c r="Y51" i="34"/>
  <c r="Y58" i="34"/>
  <c r="Y55" i="34"/>
  <c r="Y52" i="34"/>
  <c r="Y72" i="34"/>
  <c r="Y81" i="34"/>
  <c r="Y54" i="34"/>
  <c r="Y62" i="34"/>
  <c r="Y89" i="34"/>
  <c r="Y70" i="34"/>
  <c r="Y60" i="34"/>
  <c r="Y57" i="34"/>
  <c r="X93" i="34"/>
  <c r="W94" i="34"/>
  <c r="X78" i="34"/>
  <c r="X87" i="34"/>
  <c r="X77" i="34"/>
  <c r="Z78" i="33"/>
  <c r="Z92" i="33"/>
  <c r="Z82" i="33"/>
  <c r="Y94" i="33"/>
  <c r="Z79" i="33"/>
  <c r="Z93" i="33"/>
  <c r="Z81" i="33"/>
  <c r="Z77" i="33"/>
  <c r="Z87" i="33"/>
  <c r="AA69" i="33"/>
  <c r="AL69" i="33"/>
  <c r="AA63" i="33"/>
  <c r="AA90" i="33"/>
  <c r="AL90" i="33"/>
  <c r="AA56" i="33"/>
  <c r="AL56" i="33"/>
  <c r="AA64" i="33"/>
  <c r="AA53" i="33"/>
  <c r="AA51" i="33"/>
  <c r="AA65" i="33"/>
  <c r="AA92" i="33"/>
  <c r="AA58" i="33"/>
  <c r="AL58" i="33"/>
  <c r="AA55" i="33"/>
  <c r="AL55" i="33"/>
  <c r="AA72" i="33"/>
  <c r="AA81" i="33"/>
  <c r="AA70" i="33"/>
  <c r="AA66" i="33"/>
  <c r="AL66" i="33"/>
  <c r="AA67" i="33"/>
  <c r="AL67" i="33"/>
  <c r="AB1" i="33"/>
  <c r="AA52" i="33"/>
  <c r="AL52" i="33"/>
  <c r="AA54" i="33"/>
  <c r="AL54" i="33"/>
  <c r="AA57" i="33"/>
  <c r="AL57" i="33"/>
  <c r="AA50" i="33"/>
  <c r="AA71" i="33"/>
  <c r="AL71" i="33"/>
  <c r="AA61" i="33"/>
  <c r="AA60" i="33"/>
  <c r="AA68" i="33"/>
  <c r="AL68" i="33"/>
  <c r="AA62" i="33"/>
  <c r="AA59" i="33"/>
  <c r="X30" i="31"/>
  <c r="X32" i="31"/>
  <c r="Y27" i="31"/>
  <c r="Y29" i="31"/>
  <c r="Y26" i="31"/>
  <c r="Y31" i="31"/>
  <c r="AE78" i="30"/>
  <c r="AD83" i="30"/>
  <c r="AD94" i="30"/>
  <c r="AE82" i="30"/>
  <c r="AE93" i="30"/>
  <c r="AE79" i="30"/>
  <c r="AE77" i="30"/>
  <c r="AE73" i="30"/>
  <c r="AM69" i="30"/>
  <c r="AQ69" i="30"/>
  <c r="AM50" i="30"/>
  <c r="AM58" i="30"/>
  <c r="AQ58" i="30"/>
  <c r="AM57" i="30"/>
  <c r="AQ57" i="30"/>
  <c r="AM56" i="30"/>
  <c r="AQ56" i="30"/>
  <c r="AM54" i="30"/>
  <c r="AQ54" i="30"/>
  <c r="AF89" i="30"/>
  <c r="AM89" i="30"/>
  <c r="AQ89" i="30"/>
  <c r="AM52" i="30"/>
  <c r="AQ52" i="30"/>
  <c r="AM55" i="30"/>
  <c r="AQ55" i="30"/>
  <c r="AM67" i="30"/>
  <c r="AQ67" i="30"/>
  <c r="AF81" i="30"/>
  <c r="AM68" i="30"/>
  <c r="AQ68" i="30"/>
  <c r="AF80" i="30"/>
  <c r="AF82" i="30"/>
  <c r="W99" i="35"/>
  <c r="W101" i="35"/>
  <c r="Y98" i="35"/>
  <c r="Y219" i="35"/>
  <c r="Y218" i="35"/>
  <c r="X100" i="35"/>
  <c r="Y208" i="35"/>
  <c r="X186" i="35"/>
  <c r="U245" i="35"/>
  <c r="U269" i="35"/>
  <c r="Y215" i="35"/>
  <c r="U246" i="35"/>
  <c r="U270" i="35"/>
  <c r="U242" i="35"/>
  <c r="U266" i="35"/>
  <c r="U243" i="35"/>
  <c r="U267" i="35"/>
  <c r="U244" i="35"/>
  <c r="U268" i="35"/>
  <c r="T265" i="35"/>
  <c r="T255" i="35"/>
  <c r="U272" i="35"/>
  <c r="S264" i="35"/>
  <c r="U241" i="35"/>
  <c r="X207" i="35"/>
  <c r="Y178" i="35"/>
  <c r="Y170" i="35"/>
  <c r="Y162" i="35"/>
  <c r="V250" i="35"/>
  <c r="AK250" i="35"/>
  <c r="AP250" i="35"/>
  <c r="AK156" i="35"/>
  <c r="AP156" i="35"/>
  <c r="Z224" i="35"/>
  <c r="Z225" i="35"/>
  <c r="Z226" i="35"/>
  <c r="Z209" i="35"/>
  <c r="Z210" i="35"/>
  <c r="Z220" i="35"/>
  <c r="Z211" i="35"/>
  <c r="Z221" i="35"/>
  <c r="Z212" i="35"/>
  <c r="Z222" i="35"/>
  <c r="Z213" i="35"/>
  <c r="Z223" i="35"/>
  <c r="Y81" i="35"/>
  <c r="Y259" i="35"/>
  <c r="AP83" i="38"/>
  <c r="X83" i="36"/>
  <c r="AL64" i="39"/>
  <c r="AA82" i="39"/>
  <c r="AL82" i="39"/>
  <c r="AB71" i="39"/>
  <c r="AB69" i="39"/>
  <c r="AB67" i="39"/>
  <c r="AB65" i="39"/>
  <c r="AB63" i="39"/>
  <c r="AB61" i="39"/>
  <c r="AB59" i="39"/>
  <c r="AB57" i="39"/>
  <c r="AB72" i="39"/>
  <c r="AB70" i="39"/>
  <c r="AB68" i="39"/>
  <c r="AB64" i="39"/>
  <c r="AB56" i="39"/>
  <c r="AB62" i="39"/>
  <c r="AB60" i="39"/>
  <c r="AB66" i="39"/>
  <c r="AB55" i="39"/>
  <c r="AB51" i="39"/>
  <c r="AB58" i="39"/>
  <c r="AB54" i="39"/>
  <c r="AC1" i="39"/>
  <c r="AB50" i="39"/>
  <c r="AB53" i="39"/>
  <c r="AB52" i="39"/>
  <c r="AA79" i="39"/>
  <c r="AL79" i="39"/>
  <c r="AA78" i="39"/>
  <c r="AL78" i="39"/>
  <c r="AL70" i="39"/>
  <c r="AL53" i="39"/>
  <c r="AL72" i="39"/>
  <c r="AL65" i="39"/>
  <c r="AA90" i="39"/>
  <c r="AL90" i="39"/>
  <c r="AL63" i="39"/>
  <c r="AL62" i="39"/>
  <c r="AL51" i="39"/>
  <c r="AL61" i="39"/>
  <c r="AA73" i="39"/>
  <c r="AL50" i="39"/>
  <c r="AL59" i="39"/>
  <c r="AA87" i="39"/>
  <c r="AL87" i="39"/>
  <c r="AA77" i="39"/>
  <c r="AL60" i="39"/>
  <c r="AA93" i="39"/>
  <c r="AL93" i="39"/>
  <c r="Z94" i="39"/>
  <c r="Y78" i="38"/>
  <c r="Z71" i="38"/>
  <c r="Z72" i="38"/>
  <c r="Z81" i="38"/>
  <c r="Z53" i="38"/>
  <c r="Z51" i="38"/>
  <c r="Z58" i="38"/>
  <c r="Z68" i="38"/>
  <c r="Z61" i="38"/>
  <c r="Z63" i="38"/>
  <c r="Z90" i="38"/>
  <c r="AA1" i="38"/>
  <c r="Z70" i="38"/>
  <c r="Z59" i="38"/>
  <c r="Z55" i="38"/>
  <c r="Z65" i="38"/>
  <c r="Z92" i="38"/>
  <c r="Z66" i="38"/>
  <c r="Z56" i="38"/>
  <c r="Z54" i="38"/>
  <c r="Z52" i="38"/>
  <c r="Z50" i="38"/>
  <c r="Z62" i="38"/>
  <c r="Z89" i="38"/>
  <c r="Z60" i="38"/>
  <c r="Z67" i="38"/>
  <c r="Z69" i="38"/>
  <c r="Z64" i="38"/>
  <c r="Z91" i="38"/>
  <c r="Z57" i="38"/>
  <c r="Y82" i="38"/>
  <c r="X83" i="38"/>
  <c r="Y79" i="38"/>
  <c r="Y93" i="38"/>
  <c r="Y87" i="38"/>
  <c r="Y77" i="38"/>
  <c r="X94" i="38"/>
  <c r="Y73" i="38"/>
  <c r="AP83" i="37"/>
  <c r="Y78" i="37"/>
  <c r="Y82" i="37"/>
  <c r="X83" i="37"/>
  <c r="Y89" i="37"/>
  <c r="Y81" i="37"/>
  <c r="Y73" i="37"/>
  <c r="Y87" i="37"/>
  <c r="Y77" i="37"/>
  <c r="Y90" i="37"/>
  <c r="Y93" i="37"/>
  <c r="X94" i="37"/>
  <c r="Z72" i="37"/>
  <c r="Z81" i="37"/>
  <c r="Z70" i="37"/>
  <c r="Z69" i="37"/>
  <c r="Z63" i="37"/>
  <c r="Z90" i="37"/>
  <c r="Z71" i="37"/>
  <c r="Z66" i="37"/>
  <c r="Z56" i="37"/>
  <c r="Z50" i="37"/>
  <c r="Z52" i="37"/>
  <c r="Z68" i="37"/>
  <c r="Z55" i="37"/>
  <c r="Z64" i="37"/>
  <c r="Z91" i="37"/>
  <c r="Z60" i="37"/>
  <c r="Z59" i="37"/>
  <c r="Z80" i="37"/>
  <c r="Z54" i="37"/>
  <c r="Z65" i="37"/>
  <c r="Z92" i="37"/>
  <c r="Z51" i="37"/>
  <c r="Z61" i="37"/>
  <c r="Z88" i="37"/>
  <c r="Z67" i="37"/>
  <c r="Z58" i="37"/>
  <c r="AA1" i="37"/>
  <c r="Z53" i="37"/>
  <c r="Z62" i="37"/>
  <c r="Z89" i="37"/>
  <c r="Z57" i="37"/>
  <c r="Y79" i="37"/>
  <c r="Y82" i="36"/>
  <c r="AP83" i="36"/>
  <c r="Y93" i="36"/>
  <c r="Y78" i="36"/>
  <c r="Z72" i="36"/>
  <c r="Z81" i="36"/>
  <c r="AA1" i="36"/>
  <c r="Z57" i="36"/>
  <c r="Z66" i="36"/>
  <c r="Z71" i="36"/>
  <c r="Z69" i="36"/>
  <c r="Z70" i="36"/>
  <c r="Z67" i="36"/>
  <c r="Z54" i="36"/>
  <c r="Z52" i="36"/>
  <c r="Z50" i="36"/>
  <c r="Z68" i="36"/>
  <c r="Z65" i="36"/>
  <c r="Z92" i="36"/>
  <c r="Z56" i="36"/>
  <c r="Z64" i="36"/>
  <c r="Z91" i="36"/>
  <c r="Z61" i="36"/>
  <c r="Z88" i="36"/>
  <c r="Z62" i="36"/>
  <c r="Z89" i="36"/>
  <c r="Z59" i="36"/>
  <c r="Z80" i="36"/>
  <c r="Z60" i="36"/>
  <c r="Z53" i="36"/>
  <c r="Z51" i="36"/>
  <c r="Z58" i="36"/>
  <c r="Z55" i="36"/>
  <c r="Z63" i="36"/>
  <c r="Z90" i="36"/>
  <c r="Y92" i="36"/>
  <c r="Y77" i="36"/>
  <c r="Y87" i="36"/>
  <c r="Y73" i="36"/>
  <c r="Y79" i="36"/>
  <c r="X94" i="36"/>
  <c r="Z83" i="33"/>
  <c r="X83" i="35"/>
  <c r="X83" i="34"/>
  <c r="Y73" i="35"/>
  <c r="Y73" i="34"/>
  <c r="AP94" i="35"/>
  <c r="AP83" i="35"/>
  <c r="AA73" i="33"/>
  <c r="X94" i="35"/>
  <c r="Y78" i="35"/>
  <c r="Y256" i="35"/>
  <c r="Y80" i="35"/>
  <c r="Y258" i="35"/>
  <c r="Y88" i="35"/>
  <c r="Y87" i="35"/>
  <c r="Y77" i="35"/>
  <c r="Y90" i="35"/>
  <c r="Y92" i="35"/>
  <c r="Y82" i="35"/>
  <c r="Y260" i="35"/>
  <c r="Y79" i="35"/>
  <c r="Y257" i="35"/>
  <c r="Y93" i="35"/>
  <c r="Z71" i="35"/>
  <c r="Z67" i="35"/>
  <c r="Z70" i="35"/>
  <c r="Z64" i="35"/>
  <c r="Z91" i="35"/>
  <c r="Z66" i="35"/>
  <c r="Z59" i="35"/>
  <c r="Z80" i="35"/>
  <c r="Z258" i="35"/>
  <c r="Z69" i="35"/>
  <c r="Z61" i="35"/>
  <c r="Z88" i="35"/>
  <c r="Z57" i="35"/>
  <c r="Z53" i="35"/>
  <c r="Z51" i="35"/>
  <c r="Z68" i="35"/>
  <c r="Z55" i="35"/>
  <c r="Z63" i="35"/>
  <c r="Z90" i="35"/>
  <c r="Z60" i="35"/>
  <c r="Z65" i="35"/>
  <c r="Z92" i="35"/>
  <c r="Z58" i="35"/>
  <c r="Z72" i="35"/>
  <c r="Z62" i="35"/>
  <c r="Z89" i="35"/>
  <c r="Z56" i="35"/>
  <c r="Z54" i="35"/>
  <c r="Z52" i="35"/>
  <c r="Z50" i="35"/>
  <c r="X94" i="34"/>
  <c r="Y90" i="34"/>
  <c r="Y92" i="34"/>
  <c r="Y79" i="34"/>
  <c r="Z59" i="34"/>
  <c r="Z72" i="34"/>
  <c r="Z81" i="34"/>
  <c r="Z63" i="34"/>
  <c r="Z90" i="34"/>
  <c r="Z66" i="34"/>
  <c r="Z56" i="34"/>
  <c r="Z68" i="34"/>
  <c r="Z64" i="34"/>
  <c r="Z91" i="34"/>
  <c r="Z50" i="34"/>
  <c r="Z71" i="34"/>
  <c r="Z53" i="34"/>
  <c r="Z51" i="34"/>
  <c r="Z58" i="34"/>
  <c r="Z55" i="34"/>
  <c r="Z69" i="34"/>
  <c r="Z57" i="34"/>
  <c r="Z54" i="34"/>
  <c r="Z61" i="34"/>
  <c r="Z88" i="34"/>
  <c r="Z52" i="34"/>
  <c r="Z67" i="34"/>
  <c r="Z70" i="34"/>
  <c r="Z62" i="34"/>
  <c r="Z89" i="34"/>
  <c r="AA1" i="34"/>
  <c r="Z60" i="34"/>
  <c r="Z65" i="34"/>
  <c r="Z92" i="34"/>
  <c r="Y91" i="34"/>
  <c r="Y93" i="34"/>
  <c r="Y82" i="34"/>
  <c r="Y87" i="34"/>
  <c r="Y77" i="34"/>
  <c r="Y78" i="34"/>
  <c r="Y88" i="34"/>
  <c r="AL65" i="33"/>
  <c r="AL92" i="33"/>
  <c r="AA78" i="33"/>
  <c r="AL78" i="33"/>
  <c r="AL72" i="33"/>
  <c r="AL81" i="33"/>
  <c r="Z94" i="33"/>
  <c r="AL50" i="33"/>
  <c r="AB71" i="33"/>
  <c r="AB51" i="33"/>
  <c r="AB53" i="33"/>
  <c r="AB64" i="33"/>
  <c r="AB65" i="33"/>
  <c r="AB58" i="33"/>
  <c r="AB55" i="33"/>
  <c r="AB72" i="33"/>
  <c r="AB70" i="33"/>
  <c r="AB66" i="33"/>
  <c r="AB67" i="33"/>
  <c r="AC1" i="33"/>
  <c r="AB57" i="33"/>
  <c r="AB54" i="33"/>
  <c r="AB52" i="33"/>
  <c r="AB50" i="33"/>
  <c r="AB61" i="33"/>
  <c r="AB60" i="33"/>
  <c r="AB68" i="33"/>
  <c r="AB59" i="33"/>
  <c r="AB62" i="33"/>
  <c r="AB69" i="33"/>
  <c r="AB63" i="33"/>
  <c r="AB56" i="33"/>
  <c r="AL63" i="33"/>
  <c r="AA80" i="33"/>
  <c r="AL80" i="33"/>
  <c r="AL59" i="33"/>
  <c r="AA89" i="33"/>
  <c r="AL89" i="33"/>
  <c r="AL62" i="33"/>
  <c r="AA82" i="33"/>
  <c r="AL82" i="33"/>
  <c r="AA93" i="33"/>
  <c r="AL93" i="33"/>
  <c r="AA87" i="33"/>
  <c r="AL87" i="33"/>
  <c r="AA77" i="33"/>
  <c r="AA79" i="33"/>
  <c r="AL79" i="33"/>
  <c r="AL53" i="33"/>
  <c r="AL60" i="33"/>
  <c r="AL70" i="33"/>
  <c r="AA88" i="33"/>
  <c r="AL88" i="33"/>
  <c r="AL61" i="33"/>
  <c r="AA91" i="33"/>
  <c r="AL91" i="33"/>
  <c r="AL64" i="33"/>
  <c r="AL51" i="33"/>
  <c r="Y30" i="31"/>
  <c r="Y32" i="31"/>
  <c r="Z31" i="31"/>
  <c r="Z27" i="31"/>
  <c r="Z26" i="31"/>
  <c r="Z29" i="31"/>
  <c r="AE83" i="30"/>
  <c r="AM53" i="30"/>
  <c r="AQ53" i="30"/>
  <c r="AF79" i="30"/>
  <c r="AM79" i="30"/>
  <c r="AQ79" i="30"/>
  <c r="AM60" i="30"/>
  <c r="AQ60" i="30"/>
  <c r="AF87" i="30"/>
  <c r="AM65" i="30"/>
  <c r="AQ65" i="30"/>
  <c r="AF92" i="30"/>
  <c r="AM92" i="30"/>
  <c r="AQ92" i="30"/>
  <c r="AM64" i="30"/>
  <c r="AQ64" i="30"/>
  <c r="AF91" i="30"/>
  <c r="AM91" i="30"/>
  <c r="AQ91" i="30"/>
  <c r="AM66" i="30"/>
  <c r="AQ66" i="30"/>
  <c r="AF93" i="30"/>
  <c r="AM93" i="30"/>
  <c r="AQ93" i="30"/>
  <c r="AM63" i="30"/>
  <c r="AQ63" i="30"/>
  <c r="AF90" i="30"/>
  <c r="AM90" i="30"/>
  <c r="AQ90" i="30"/>
  <c r="AM70" i="30"/>
  <c r="AQ70" i="30"/>
  <c r="AF78" i="30"/>
  <c r="AM78" i="30"/>
  <c r="AQ78" i="30"/>
  <c r="AQ50" i="30"/>
  <c r="AM61" i="30"/>
  <c r="AQ61" i="30"/>
  <c r="AF88" i="30"/>
  <c r="AM88" i="30"/>
  <c r="AQ88" i="30"/>
  <c r="AE94" i="30"/>
  <c r="AM62" i="30"/>
  <c r="AF77" i="30"/>
  <c r="AF73" i="30"/>
  <c r="AM71" i="30"/>
  <c r="AQ71" i="30"/>
  <c r="AM72" i="30"/>
  <c r="AQ72" i="30"/>
  <c r="AM81" i="30"/>
  <c r="AQ81" i="30"/>
  <c r="AM59" i="30"/>
  <c r="AQ59" i="30"/>
  <c r="AM82" i="30"/>
  <c r="AQ82" i="30"/>
  <c r="AM51" i="30"/>
  <c r="AQ51" i="30"/>
  <c r="AM80" i="30"/>
  <c r="AQ80" i="30"/>
  <c r="X99" i="35"/>
  <c r="X101" i="35"/>
  <c r="Z98" i="35"/>
  <c r="Y186" i="35"/>
  <c r="Z219" i="35"/>
  <c r="Z218" i="35"/>
  <c r="Z208" i="35"/>
  <c r="Y100" i="35"/>
  <c r="T254" i="35"/>
  <c r="Z215" i="35"/>
  <c r="AK152" i="35"/>
  <c r="AP152" i="35"/>
  <c r="V246" i="35"/>
  <c r="AK148" i="35"/>
  <c r="AP148" i="35"/>
  <c r="V242" i="35"/>
  <c r="AK149" i="35"/>
  <c r="AP149" i="35"/>
  <c r="V243" i="35"/>
  <c r="T264" i="35"/>
  <c r="AK150" i="35"/>
  <c r="AP150" i="35"/>
  <c r="V244" i="35"/>
  <c r="AK151" i="35"/>
  <c r="AP151" i="35"/>
  <c r="V245" i="35"/>
  <c r="AK154" i="35"/>
  <c r="AP154" i="35"/>
  <c r="V248" i="35"/>
  <c r="U265" i="35"/>
  <c r="U264" i="35"/>
  <c r="U255" i="35"/>
  <c r="U254" i="35"/>
  <c r="AK155" i="35"/>
  <c r="AP155" i="35"/>
  <c r="V249" i="35"/>
  <c r="AK249" i="35"/>
  <c r="AP249" i="35"/>
  <c r="AK147" i="35"/>
  <c r="AP147" i="35"/>
  <c r="V241" i="35"/>
  <c r="AK186" i="35"/>
  <c r="AP186" i="35"/>
  <c r="AK153" i="35"/>
  <c r="AP153" i="35"/>
  <c r="V247" i="35"/>
  <c r="Y207" i="35"/>
  <c r="Z178" i="35"/>
  <c r="Z170" i="35"/>
  <c r="W247" i="35"/>
  <c r="W271" i="35"/>
  <c r="Z162" i="35"/>
  <c r="W250" i="35"/>
  <c r="W249" i="35"/>
  <c r="W248" i="35"/>
  <c r="AA225" i="35"/>
  <c r="AL225" i="35"/>
  <c r="AA226" i="35"/>
  <c r="AL226" i="35"/>
  <c r="AL143" i="35"/>
  <c r="AA220" i="35"/>
  <c r="AL220" i="35"/>
  <c r="AA221" i="35"/>
  <c r="AL221" i="35"/>
  <c r="AA222" i="35"/>
  <c r="AL222" i="35"/>
  <c r="AA223" i="35"/>
  <c r="AL223" i="35"/>
  <c r="AA224" i="35"/>
  <c r="AL224" i="35"/>
  <c r="AA215" i="35"/>
  <c r="Z81" i="35"/>
  <c r="Z259" i="35"/>
  <c r="Y94" i="38"/>
  <c r="Z82" i="37"/>
  <c r="AB93" i="39"/>
  <c r="AB87" i="39"/>
  <c r="AB77" i="39"/>
  <c r="AB89" i="39"/>
  <c r="AA94" i="39"/>
  <c r="AL77" i="39"/>
  <c r="AL83" i="39"/>
  <c r="AB91" i="39"/>
  <c r="AB78" i="39"/>
  <c r="AB81" i="39"/>
  <c r="AB79" i="39"/>
  <c r="AB80" i="39"/>
  <c r="AB82" i="39"/>
  <c r="AL73" i="39"/>
  <c r="AA83" i="39"/>
  <c r="AB73" i="39"/>
  <c r="AB88" i="39"/>
  <c r="AC71" i="39"/>
  <c r="AC69" i="39"/>
  <c r="AC67" i="39"/>
  <c r="AC65" i="39"/>
  <c r="AC92" i="39"/>
  <c r="AC63" i="39"/>
  <c r="AC90" i="39"/>
  <c r="AC61" i="39"/>
  <c r="AC88" i="39"/>
  <c r="AC59" i="39"/>
  <c r="AC80" i="39"/>
  <c r="AC57" i="39"/>
  <c r="AC55" i="39"/>
  <c r="AC72" i="39"/>
  <c r="AC81" i="39"/>
  <c r="AC70" i="39"/>
  <c r="AC68" i="39"/>
  <c r="AC66" i="39"/>
  <c r="AC54" i="39"/>
  <c r="AC52" i="39"/>
  <c r="AC50" i="39"/>
  <c r="AC56" i="39"/>
  <c r="AC62" i="39"/>
  <c r="AC89" i="39"/>
  <c r="AC60" i="39"/>
  <c r="AC53" i="39"/>
  <c r="AC51" i="39"/>
  <c r="AC58" i="39"/>
  <c r="AD1" i="39"/>
  <c r="AC64" i="39"/>
  <c r="AC91" i="39"/>
  <c r="AB90" i="39"/>
  <c r="AB92" i="39"/>
  <c r="Y83" i="38"/>
  <c r="Z88" i="38"/>
  <c r="Z82" i="38"/>
  <c r="Z79" i="38"/>
  <c r="Z87" i="38"/>
  <c r="Z77" i="38"/>
  <c r="Z93" i="38"/>
  <c r="Z73" i="38"/>
  <c r="Z80" i="38"/>
  <c r="Z78" i="38"/>
  <c r="AA58" i="38"/>
  <c r="AL58" i="38"/>
  <c r="AA68" i="38"/>
  <c r="AL68" i="38"/>
  <c r="AA61" i="38"/>
  <c r="AA88" i="38"/>
  <c r="AA63" i="38"/>
  <c r="AA90" i="38"/>
  <c r="AL90" i="38"/>
  <c r="AA72" i="38"/>
  <c r="AA81" i="38"/>
  <c r="AL81" i="38"/>
  <c r="AA71" i="38"/>
  <c r="AL71" i="38"/>
  <c r="AB1" i="38"/>
  <c r="AA59" i="38"/>
  <c r="AA80" i="38"/>
  <c r="AA53" i="38"/>
  <c r="AA70" i="38"/>
  <c r="AA55" i="38"/>
  <c r="AL55" i="38"/>
  <c r="AA52" i="38"/>
  <c r="AL52" i="38"/>
  <c r="AA65" i="38"/>
  <c r="AA92" i="38"/>
  <c r="AL92" i="38"/>
  <c r="AA56" i="38"/>
  <c r="AL56" i="38"/>
  <c r="AA50" i="38"/>
  <c r="AA54" i="38"/>
  <c r="AL54" i="38"/>
  <c r="AA62" i="38"/>
  <c r="AA89" i="38"/>
  <c r="AL89" i="38"/>
  <c r="AA67" i="38"/>
  <c r="AL67" i="38"/>
  <c r="AA60" i="38"/>
  <c r="AA51" i="38"/>
  <c r="AA82" i="38"/>
  <c r="AA64" i="38"/>
  <c r="AA91" i="38"/>
  <c r="AL91" i="38"/>
  <c r="AA69" i="38"/>
  <c r="AL69" i="38"/>
  <c r="AA57" i="38"/>
  <c r="AL57" i="38"/>
  <c r="AA66" i="38"/>
  <c r="AL66" i="38"/>
  <c r="Z79" i="37"/>
  <c r="Z73" i="37"/>
  <c r="Z93" i="37"/>
  <c r="Y94" i="37"/>
  <c r="Z78" i="37"/>
  <c r="Y83" i="37"/>
  <c r="AA72" i="37"/>
  <c r="AA81" i="37"/>
  <c r="AL81" i="37"/>
  <c r="AA69" i="37"/>
  <c r="AL69" i="37"/>
  <c r="AA71" i="37"/>
  <c r="AL71" i="37"/>
  <c r="AA66" i="37"/>
  <c r="AA50" i="37"/>
  <c r="AA63" i="37"/>
  <c r="AA90" i="37"/>
  <c r="AL90" i="37"/>
  <c r="AA56" i="37"/>
  <c r="AL56" i="37"/>
  <c r="AA60" i="37"/>
  <c r="AL60" i="37"/>
  <c r="AA52" i="37"/>
  <c r="AL52" i="37"/>
  <c r="AA58" i="37"/>
  <c r="AL58" i="37"/>
  <c r="AA68" i="37"/>
  <c r="AL68" i="37"/>
  <c r="AA55" i="37"/>
  <c r="AL55" i="37"/>
  <c r="AA64" i="37"/>
  <c r="AA91" i="37"/>
  <c r="AL91" i="37"/>
  <c r="AA51" i="37"/>
  <c r="AA59" i="37"/>
  <c r="AA80" i="37"/>
  <c r="AL80" i="37"/>
  <c r="AA54" i="37"/>
  <c r="AL54" i="37"/>
  <c r="AA65" i="37"/>
  <c r="AA92" i="37"/>
  <c r="AL92" i="37"/>
  <c r="AA67" i="37"/>
  <c r="AL67" i="37"/>
  <c r="AA61" i="37"/>
  <c r="AA88" i="37"/>
  <c r="AL88" i="37"/>
  <c r="AA62" i="37"/>
  <c r="AA89" i="37"/>
  <c r="AL89" i="37"/>
  <c r="AB1" i="37"/>
  <c r="AA70" i="37"/>
  <c r="AA53" i="37"/>
  <c r="AL53" i="37"/>
  <c r="AA57" i="37"/>
  <c r="AL57" i="37"/>
  <c r="Z87" i="37"/>
  <c r="Z77" i="37"/>
  <c r="Y83" i="36"/>
  <c r="Z78" i="36"/>
  <c r="Y94" i="36"/>
  <c r="Z73" i="36"/>
  <c r="Z82" i="36"/>
  <c r="Z79" i="36"/>
  <c r="Z93" i="36"/>
  <c r="Z77" i="36"/>
  <c r="Z87" i="36"/>
  <c r="AA57" i="36"/>
  <c r="AL57" i="36"/>
  <c r="AA52" i="36"/>
  <c r="AL52" i="36"/>
  <c r="AA71" i="36"/>
  <c r="AL71" i="36"/>
  <c r="AA69" i="36"/>
  <c r="AL69" i="36"/>
  <c r="AA50" i="36"/>
  <c r="AL50" i="36"/>
  <c r="AA70" i="36"/>
  <c r="AA67" i="36"/>
  <c r="AL67" i="36"/>
  <c r="AA54" i="36"/>
  <c r="AL54" i="36"/>
  <c r="AA68" i="36"/>
  <c r="AL68" i="36"/>
  <c r="AA65" i="36"/>
  <c r="AA92" i="36"/>
  <c r="AL92" i="36"/>
  <c r="AA66" i="36"/>
  <c r="AA63" i="36"/>
  <c r="AA64" i="36"/>
  <c r="AA91" i="36"/>
  <c r="AL91" i="36"/>
  <c r="AA61" i="36"/>
  <c r="AA88" i="36"/>
  <c r="AL88" i="36"/>
  <c r="AA72" i="36"/>
  <c r="AA81" i="36"/>
  <c r="AL81" i="36"/>
  <c r="AA62" i="36"/>
  <c r="AA89" i="36"/>
  <c r="AL89" i="36"/>
  <c r="AA59" i="36"/>
  <c r="AA56" i="36"/>
  <c r="AL56" i="36"/>
  <c r="AA60" i="36"/>
  <c r="AA53" i="36"/>
  <c r="AA51" i="36"/>
  <c r="AA58" i="36"/>
  <c r="AL58" i="36"/>
  <c r="AA55" i="36"/>
  <c r="AL55" i="36"/>
  <c r="AB1" i="36"/>
  <c r="AA83" i="33"/>
  <c r="Y83" i="35"/>
  <c r="Y83" i="34"/>
  <c r="Z73" i="35"/>
  <c r="Z73" i="34"/>
  <c r="AB73" i="33"/>
  <c r="AL73" i="33"/>
  <c r="Z78" i="35"/>
  <c r="Z256" i="35"/>
  <c r="Y94" i="35"/>
  <c r="AA70" i="35"/>
  <c r="AL70" i="35"/>
  <c r="AA71" i="35"/>
  <c r="AA64" i="35"/>
  <c r="AA91" i="35"/>
  <c r="AL91" i="35"/>
  <c r="AA66" i="35"/>
  <c r="AA59" i="35"/>
  <c r="AA80" i="35"/>
  <c r="AA258" i="35"/>
  <c r="AA69" i="35"/>
  <c r="AL69" i="35"/>
  <c r="AA61" i="35"/>
  <c r="AA88" i="35"/>
  <c r="AL88" i="35"/>
  <c r="AA57" i="35"/>
  <c r="AL57" i="35"/>
  <c r="AA53" i="35"/>
  <c r="AL53" i="35"/>
  <c r="AA51" i="35"/>
  <c r="AA68" i="35"/>
  <c r="AL68" i="35"/>
  <c r="AA63" i="35"/>
  <c r="AA60" i="35"/>
  <c r="AA65" i="35"/>
  <c r="AA58" i="35"/>
  <c r="AL58" i="35"/>
  <c r="AA55" i="35"/>
  <c r="AL55" i="35"/>
  <c r="AA54" i="35"/>
  <c r="AL54" i="35"/>
  <c r="AA72" i="35"/>
  <c r="AA62" i="35"/>
  <c r="AA89" i="35"/>
  <c r="AL89" i="35"/>
  <c r="AA56" i="35"/>
  <c r="AL56" i="35"/>
  <c r="AA52" i="35"/>
  <c r="AL52" i="35"/>
  <c r="AA50" i="35"/>
  <c r="AA67" i="35"/>
  <c r="AL67" i="35"/>
  <c r="Z87" i="35"/>
  <c r="Z77" i="35"/>
  <c r="Z93" i="35"/>
  <c r="Z82" i="35"/>
  <c r="Z260" i="35"/>
  <c r="Z79" i="35"/>
  <c r="Z257" i="35"/>
  <c r="Z78" i="34"/>
  <c r="Z87" i="34"/>
  <c r="Z77" i="34"/>
  <c r="AA66" i="34"/>
  <c r="AA56" i="34"/>
  <c r="AL56" i="34"/>
  <c r="AA68" i="34"/>
  <c r="AL68" i="34"/>
  <c r="AA64" i="34"/>
  <c r="AA91" i="34"/>
  <c r="AL91" i="34"/>
  <c r="AA51" i="34"/>
  <c r="AA71" i="34"/>
  <c r="AL71" i="34"/>
  <c r="AA53" i="34"/>
  <c r="AA54" i="34"/>
  <c r="AL54" i="34"/>
  <c r="AA58" i="34"/>
  <c r="AL58" i="34"/>
  <c r="AA55" i="34"/>
  <c r="AL55" i="34"/>
  <c r="AA69" i="34"/>
  <c r="AL69" i="34"/>
  <c r="AA52" i="34"/>
  <c r="AL52" i="34"/>
  <c r="AA61" i="34"/>
  <c r="AA67" i="34"/>
  <c r="AL67" i="34"/>
  <c r="AA62" i="34"/>
  <c r="AA89" i="34"/>
  <c r="AL89" i="34"/>
  <c r="AB1" i="34"/>
  <c r="AA59" i="34"/>
  <c r="AA80" i="34"/>
  <c r="AA65" i="34"/>
  <c r="AA92" i="34"/>
  <c r="AL92" i="34"/>
  <c r="AA60" i="34"/>
  <c r="AL60" i="34"/>
  <c r="AA57" i="34"/>
  <c r="AL57" i="34"/>
  <c r="AA72" i="34"/>
  <c r="AA81" i="34"/>
  <c r="AL81" i="34"/>
  <c r="AA70" i="34"/>
  <c r="AA63" i="34"/>
  <c r="AA50" i="34"/>
  <c r="Z93" i="34"/>
  <c r="Z80" i="34"/>
  <c r="Z82" i="34"/>
  <c r="Y94" i="34"/>
  <c r="Z79" i="34"/>
  <c r="AC64" i="33"/>
  <c r="AC91" i="33"/>
  <c r="AC53" i="33"/>
  <c r="AC51" i="33"/>
  <c r="AC65" i="33"/>
  <c r="AC92" i="33"/>
  <c r="AC58" i="33"/>
  <c r="AC55" i="33"/>
  <c r="AC72" i="33"/>
  <c r="AC81" i="33"/>
  <c r="AC70" i="33"/>
  <c r="AC66" i="33"/>
  <c r="AC67" i="33"/>
  <c r="AD1" i="33"/>
  <c r="AC57" i="33"/>
  <c r="AC54" i="33"/>
  <c r="AC52" i="33"/>
  <c r="AC50" i="33"/>
  <c r="AC61" i="33"/>
  <c r="AC88" i="33"/>
  <c r="AC60" i="33"/>
  <c r="AC71" i="33"/>
  <c r="AC68" i="33"/>
  <c r="AC62" i="33"/>
  <c r="AC89" i="33"/>
  <c r="AC59" i="33"/>
  <c r="AC80" i="33"/>
  <c r="AC56" i="33"/>
  <c r="AC69" i="33"/>
  <c r="AC63" i="33"/>
  <c r="AC90" i="33"/>
  <c r="AB93" i="33"/>
  <c r="AB78" i="33"/>
  <c r="AB81" i="33"/>
  <c r="AB90" i="33"/>
  <c r="AB89" i="33"/>
  <c r="AB92" i="33"/>
  <c r="AB80" i="33"/>
  <c r="AB91" i="33"/>
  <c r="AB79" i="33"/>
  <c r="AA94" i="33"/>
  <c r="AB77" i="33"/>
  <c r="AB87" i="33"/>
  <c r="AB82" i="33"/>
  <c r="AL77" i="33"/>
  <c r="AL83" i="33"/>
  <c r="AB88" i="33"/>
  <c r="Z30" i="31"/>
  <c r="Z32" i="31"/>
  <c r="AA31" i="31"/>
  <c r="AL31" i="31"/>
  <c r="AA26" i="31"/>
  <c r="AA29" i="31"/>
  <c r="AL29" i="31"/>
  <c r="AA27" i="31"/>
  <c r="AF83" i="30"/>
  <c r="AM77" i="30"/>
  <c r="AQ77" i="30"/>
  <c r="AF94" i="30"/>
  <c r="AM87" i="30"/>
  <c r="AQ87" i="30"/>
  <c r="AM73" i="30"/>
  <c r="AQ62" i="30"/>
  <c r="AQ73" i="30"/>
  <c r="AL232" i="35"/>
  <c r="AK247" i="35"/>
  <c r="AP247" i="35"/>
  <c r="V271" i="35"/>
  <c r="AK271" i="35"/>
  <c r="AP271" i="35"/>
  <c r="AL236" i="35"/>
  <c r="AL233" i="35"/>
  <c r="AL231" i="35"/>
  <c r="AL234" i="35"/>
  <c r="Y101" i="35"/>
  <c r="Y99" i="35"/>
  <c r="AA98" i="35"/>
  <c r="AL98" i="35"/>
  <c r="Z186" i="35"/>
  <c r="AA219" i="35"/>
  <c r="AL219" i="35"/>
  <c r="AA208" i="35"/>
  <c r="AL208" i="35"/>
  <c r="Z100" i="35"/>
  <c r="Z207" i="35"/>
  <c r="AL235" i="35"/>
  <c r="W245" i="35"/>
  <c r="W269" i="35"/>
  <c r="W242" i="35"/>
  <c r="W266" i="35"/>
  <c r="W243" i="35"/>
  <c r="W267" i="35"/>
  <c r="W244" i="35"/>
  <c r="W268" i="35"/>
  <c r="W246" i="35"/>
  <c r="W270" i="35"/>
  <c r="AA212" i="35"/>
  <c r="AL212" i="35"/>
  <c r="V268" i="35"/>
  <c r="AK268" i="35"/>
  <c r="AP268" i="35"/>
  <c r="AK244" i="35"/>
  <c r="AP244" i="35"/>
  <c r="W241" i="35"/>
  <c r="AA211" i="35"/>
  <c r="AL211" i="35"/>
  <c r="V265" i="35"/>
  <c r="V255" i="35"/>
  <c r="V254" i="35"/>
  <c r="AK254" i="35"/>
  <c r="AP254" i="35"/>
  <c r="V267" i="35"/>
  <c r="AK267" i="35"/>
  <c r="AP267" i="35"/>
  <c r="AK243" i="35"/>
  <c r="AP243" i="35"/>
  <c r="AA210" i="35"/>
  <c r="AL210" i="35"/>
  <c r="V266" i="35"/>
  <c r="AK266" i="35"/>
  <c r="AP266" i="35"/>
  <c r="AK242" i="35"/>
  <c r="AP242" i="35"/>
  <c r="AA209" i="35"/>
  <c r="AL209" i="35"/>
  <c r="V270" i="35"/>
  <c r="AK270" i="35"/>
  <c r="AP270" i="35"/>
  <c r="AK246" i="35"/>
  <c r="AP246" i="35"/>
  <c r="AL142" i="35"/>
  <c r="AL141" i="35"/>
  <c r="V272" i="35"/>
  <c r="AK272" i="35"/>
  <c r="AP272" i="35"/>
  <c r="AK248" i="35"/>
  <c r="AP248" i="35"/>
  <c r="AL140" i="35"/>
  <c r="AK241" i="35"/>
  <c r="AP241" i="35"/>
  <c r="AA213" i="35"/>
  <c r="AL213" i="35"/>
  <c r="V269" i="35"/>
  <c r="AK269" i="35"/>
  <c r="AP269" i="35"/>
  <c r="AK245" i="35"/>
  <c r="AP245" i="35"/>
  <c r="W272" i="35"/>
  <c r="AL135" i="35"/>
  <c r="AL139" i="35"/>
  <c r="AL138" i="35"/>
  <c r="AL137" i="35"/>
  <c r="AL136" i="35"/>
  <c r="AL215" i="35"/>
  <c r="AA170" i="35"/>
  <c r="AL170" i="35"/>
  <c r="AL134" i="35"/>
  <c r="AA178" i="35"/>
  <c r="AA162" i="35"/>
  <c r="AL123" i="35"/>
  <c r="AL124" i="35"/>
  <c r="AL122" i="35"/>
  <c r="AL130" i="35"/>
  <c r="X250" i="35"/>
  <c r="AL128" i="35"/>
  <c r="X248" i="35"/>
  <c r="AL121" i="35"/>
  <c r="AL129" i="35"/>
  <c r="X249" i="35"/>
  <c r="AL127" i="35"/>
  <c r="X247" i="35"/>
  <c r="X271" i="35"/>
  <c r="AL126" i="35"/>
  <c r="AL125" i="35"/>
  <c r="AB226" i="35"/>
  <c r="AB209" i="35"/>
  <c r="AB210" i="35"/>
  <c r="AB220" i="35"/>
  <c r="AB211" i="35"/>
  <c r="AB221" i="35"/>
  <c r="AB212" i="35"/>
  <c r="AB222" i="35"/>
  <c r="AB213" i="35"/>
  <c r="AB223" i="35"/>
  <c r="AB224" i="35"/>
  <c r="AB225" i="35"/>
  <c r="AL198" i="35"/>
  <c r="AL200" i="35"/>
  <c r="AL201" i="35"/>
  <c r="AL202" i="35"/>
  <c r="AL203" i="35"/>
  <c r="AL80" i="35"/>
  <c r="AL258" i="35"/>
  <c r="AL110" i="35"/>
  <c r="AL199" i="35"/>
  <c r="AA81" i="35"/>
  <c r="AA259" i="35"/>
  <c r="AL71" i="35"/>
  <c r="AL108" i="35"/>
  <c r="AL116" i="35"/>
  <c r="AL114" i="35"/>
  <c r="AL115" i="35"/>
  <c r="AL113" i="35"/>
  <c r="AL112" i="35"/>
  <c r="AL117" i="35"/>
  <c r="AL109" i="35"/>
  <c r="AL111" i="35"/>
  <c r="Z94" i="37"/>
  <c r="AC82" i="39"/>
  <c r="AC78" i="33"/>
  <c r="Z83" i="38"/>
  <c r="AB83" i="39"/>
  <c r="AB94" i="39"/>
  <c r="AC73" i="39"/>
  <c r="AC87" i="39"/>
  <c r="AC77" i="39"/>
  <c r="AL94" i="39"/>
  <c r="AC93" i="39"/>
  <c r="AD72" i="39"/>
  <c r="AD81" i="39"/>
  <c r="AD70" i="39"/>
  <c r="AD54" i="39"/>
  <c r="AD52" i="39"/>
  <c r="AD50" i="39"/>
  <c r="AD57" i="39"/>
  <c r="AD67" i="39"/>
  <c r="AD69" i="39"/>
  <c r="AD65" i="39"/>
  <c r="AD92" i="39"/>
  <c r="AD68" i="39"/>
  <c r="AD59" i="39"/>
  <c r="AD80" i="39"/>
  <c r="AD71" i="39"/>
  <c r="AD64" i="39"/>
  <c r="AD91" i="39"/>
  <c r="AE1" i="39"/>
  <c r="AD61" i="39"/>
  <c r="AD88" i="39"/>
  <c r="AD55" i="39"/>
  <c r="AD51" i="39"/>
  <c r="AD58" i="39"/>
  <c r="AD62" i="39"/>
  <c r="AD89" i="39"/>
  <c r="AD56" i="39"/>
  <c r="AD60" i="39"/>
  <c r="AD63" i="39"/>
  <c r="AD90" i="39"/>
  <c r="AD53" i="39"/>
  <c r="AD66" i="39"/>
  <c r="AC78" i="39"/>
  <c r="AC79" i="39"/>
  <c r="AA78" i="38"/>
  <c r="AL78" i="38"/>
  <c r="AL64" i="38"/>
  <c r="AA73" i="38"/>
  <c r="AL50" i="38"/>
  <c r="AL51" i="38"/>
  <c r="AL63" i="38"/>
  <c r="AL82" i="38"/>
  <c r="AL61" i="38"/>
  <c r="AL59" i="38"/>
  <c r="AL88" i="38"/>
  <c r="AL80" i="38"/>
  <c r="AA79" i="38"/>
  <c r="AL79" i="38"/>
  <c r="AA93" i="38"/>
  <c r="AL93" i="38"/>
  <c r="AB71" i="38"/>
  <c r="AB69" i="38"/>
  <c r="AB67" i="38"/>
  <c r="AB65" i="38"/>
  <c r="AB63" i="38"/>
  <c r="AB61" i="38"/>
  <c r="AB59" i="38"/>
  <c r="AB57" i="38"/>
  <c r="AB55" i="38"/>
  <c r="AB72" i="38"/>
  <c r="AB68" i="38"/>
  <c r="AB53" i="38"/>
  <c r="AC1" i="38"/>
  <c r="AB70" i="38"/>
  <c r="AB58" i="38"/>
  <c r="AB56" i="38"/>
  <c r="AB54" i="38"/>
  <c r="AB52" i="38"/>
  <c r="AB50" i="38"/>
  <c r="AB62" i="38"/>
  <c r="AB60" i="38"/>
  <c r="AB64" i="38"/>
  <c r="AB51" i="38"/>
  <c r="AB66" i="38"/>
  <c r="AL53" i="38"/>
  <c r="AL65" i="38"/>
  <c r="AL62" i="38"/>
  <c r="AA87" i="38"/>
  <c r="AL87" i="38"/>
  <c r="AA77" i="38"/>
  <c r="AL60" i="38"/>
  <c r="AL72" i="38"/>
  <c r="AL70" i="38"/>
  <c r="Z94" i="38"/>
  <c r="AA82" i="37"/>
  <c r="AL82" i="37"/>
  <c r="Z83" i="37"/>
  <c r="AA78" i="37"/>
  <c r="AL78" i="37"/>
  <c r="AB72" i="37"/>
  <c r="AB69" i="37"/>
  <c r="AB66" i="37"/>
  <c r="AB63" i="37"/>
  <c r="AB71" i="37"/>
  <c r="AB68" i="37"/>
  <c r="AB65" i="37"/>
  <c r="AB56" i="37"/>
  <c r="AB50" i="37"/>
  <c r="AB52" i="37"/>
  <c r="AB59" i="37"/>
  <c r="AB55" i="37"/>
  <c r="AB54" i="37"/>
  <c r="AB62" i="37"/>
  <c r="AB64" i="37"/>
  <c r="AB60" i="37"/>
  <c r="AB51" i="37"/>
  <c r="AB67" i="37"/>
  <c r="AB61" i="37"/>
  <c r="AB58" i="37"/>
  <c r="AB70" i="37"/>
  <c r="AC1" i="37"/>
  <c r="AB53" i="37"/>
  <c r="AB57" i="37"/>
  <c r="AA73" i="37"/>
  <c r="AA93" i="37"/>
  <c r="AL93" i="37"/>
  <c r="AL66" i="37"/>
  <c r="AL51" i="37"/>
  <c r="AL62" i="37"/>
  <c r="AL50" i="37"/>
  <c r="AL63" i="37"/>
  <c r="AL72" i="37"/>
  <c r="AL64" i="37"/>
  <c r="AL70" i="37"/>
  <c r="AL61" i="37"/>
  <c r="AL59" i="37"/>
  <c r="AA87" i="37"/>
  <c r="AL87" i="37"/>
  <c r="AA77" i="37"/>
  <c r="AL65" i="37"/>
  <c r="AA79" i="37"/>
  <c r="AL79" i="37"/>
  <c r="AL65" i="36"/>
  <c r="AL64" i="36"/>
  <c r="AA82" i="36"/>
  <c r="AL82" i="36"/>
  <c r="AL51" i="36"/>
  <c r="AA87" i="36"/>
  <c r="AL87" i="36"/>
  <c r="AA77" i="36"/>
  <c r="AL60" i="36"/>
  <c r="AL72" i="36"/>
  <c r="AL62" i="36"/>
  <c r="AA90" i="36"/>
  <c r="AL90" i="36"/>
  <c r="AL63" i="36"/>
  <c r="AA80" i="36"/>
  <c r="AL80" i="36"/>
  <c r="AL59" i="36"/>
  <c r="AA93" i="36"/>
  <c r="AL93" i="36"/>
  <c r="AL66" i="36"/>
  <c r="Z94" i="36"/>
  <c r="AA79" i="36"/>
  <c r="AL79" i="36"/>
  <c r="AL53" i="36"/>
  <c r="Z83" i="36"/>
  <c r="AL61" i="36"/>
  <c r="AA73" i="36"/>
  <c r="AA78" i="36"/>
  <c r="AL78" i="36"/>
  <c r="AL70" i="36"/>
  <c r="AB71" i="36"/>
  <c r="AB69" i="36"/>
  <c r="AB70" i="36"/>
  <c r="AB67" i="36"/>
  <c r="AB54" i="36"/>
  <c r="AB52" i="36"/>
  <c r="AB50" i="36"/>
  <c r="AB68" i="36"/>
  <c r="AB65" i="36"/>
  <c r="AB66" i="36"/>
  <c r="AB63" i="36"/>
  <c r="AB64" i="36"/>
  <c r="AB61" i="36"/>
  <c r="AB72" i="36"/>
  <c r="AB62" i="36"/>
  <c r="AB59" i="36"/>
  <c r="AB56" i="36"/>
  <c r="AB60" i="36"/>
  <c r="AB53" i="36"/>
  <c r="AB51" i="36"/>
  <c r="AB58" i="36"/>
  <c r="AB55" i="36"/>
  <c r="AB57" i="36"/>
  <c r="AC1" i="36"/>
  <c r="AB83" i="33"/>
  <c r="Z83" i="34"/>
  <c r="Z83" i="35"/>
  <c r="AL64" i="35"/>
  <c r="AC73" i="33"/>
  <c r="AA73" i="34"/>
  <c r="AL50" i="35"/>
  <c r="AA73" i="35"/>
  <c r="AA82" i="35"/>
  <c r="AA260" i="35"/>
  <c r="AL51" i="35"/>
  <c r="AL72" i="35"/>
  <c r="AL61" i="35"/>
  <c r="AL59" i="35"/>
  <c r="AL62" i="35"/>
  <c r="AB71" i="35"/>
  <c r="AB69" i="35"/>
  <c r="AB67" i="35"/>
  <c r="AB65" i="35"/>
  <c r="AB63" i="35"/>
  <c r="AB61" i="35"/>
  <c r="AB59" i="35"/>
  <c r="AB57" i="35"/>
  <c r="AB55" i="35"/>
  <c r="AB72" i="35"/>
  <c r="AB70" i="35"/>
  <c r="AB68" i="35"/>
  <c r="AB64" i="35"/>
  <c r="AB53" i="35"/>
  <c r="AB66" i="35"/>
  <c r="AB51" i="35"/>
  <c r="AB54" i="35"/>
  <c r="AB50" i="35"/>
  <c r="AB60" i="35"/>
  <c r="AB58" i="35"/>
  <c r="AB52" i="35"/>
  <c r="AB56" i="35"/>
  <c r="AB62" i="35"/>
  <c r="AA87" i="35"/>
  <c r="AL87" i="35"/>
  <c r="AA77" i="35"/>
  <c r="AA90" i="35"/>
  <c r="AL63" i="35"/>
  <c r="AA79" i="35"/>
  <c r="AA257" i="35"/>
  <c r="AL60" i="35"/>
  <c r="AA92" i="35"/>
  <c r="AL65" i="35"/>
  <c r="AA93" i="35"/>
  <c r="AL93" i="35"/>
  <c r="AA78" i="35"/>
  <c r="AA256" i="35"/>
  <c r="Z94" i="35"/>
  <c r="AL66" i="35"/>
  <c r="AL65" i="34"/>
  <c r="AL80" i="34"/>
  <c r="AL62" i="34"/>
  <c r="AA79" i="34"/>
  <c r="AL79" i="34"/>
  <c r="AL53" i="34"/>
  <c r="AA78" i="34"/>
  <c r="AL78" i="34"/>
  <c r="AA82" i="34"/>
  <c r="AL82" i="34"/>
  <c r="AL51" i="34"/>
  <c r="AL64" i="34"/>
  <c r="AA93" i="34"/>
  <c r="AL93" i="34"/>
  <c r="AL66" i="34"/>
  <c r="AL50" i="34"/>
  <c r="AB71" i="34"/>
  <c r="AB69" i="34"/>
  <c r="AB67" i="34"/>
  <c r="AB65" i="34"/>
  <c r="AB63" i="34"/>
  <c r="AB61" i="34"/>
  <c r="AB72" i="34"/>
  <c r="AB70" i="34"/>
  <c r="AB68" i="34"/>
  <c r="AB66" i="34"/>
  <c r="AB64" i="34"/>
  <c r="AB53" i="34"/>
  <c r="AB51" i="34"/>
  <c r="AB58" i="34"/>
  <c r="AB55" i="34"/>
  <c r="AB59" i="34"/>
  <c r="AB50" i="34"/>
  <c r="AB62" i="34"/>
  <c r="AC1" i="34"/>
  <c r="AB54" i="34"/>
  <c r="AB52" i="34"/>
  <c r="AB60" i="34"/>
  <c r="AB57" i="34"/>
  <c r="AB56" i="34"/>
  <c r="AA90" i="34"/>
  <c r="AL90" i="34"/>
  <c r="AL63" i="34"/>
  <c r="AL72" i="34"/>
  <c r="Z94" i="34"/>
  <c r="AL70" i="34"/>
  <c r="AA87" i="34"/>
  <c r="AL87" i="34"/>
  <c r="AA77" i="34"/>
  <c r="AL59" i="34"/>
  <c r="AA88" i="34"/>
  <c r="AL88" i="34"/>
  <c r="AL61" i="34"/>
  <c r="AC82" i="33"/>
  <c r="AB94" i="33"/>
  <c r="AD71" i="33"/>
  <c r="AD69" i="33"/>
  <c r="AD64" i="33"/>
  <c r="AD53" i="33"/>
  <c r="AD51" i="33"/>
  <c r="AD65" i="33"/>
  <c r="AD92" i="33"/>
  <c r="AD58" i="33"/>
  <c r="AD55" i="33"/>
  <c r="AD72" i="33"/>
  <c r="AD81" i="33"/>
  <c r="AD70" i="33"/>
  <c r="AD66" i="33"/>
  <c r="AE1" i="33"/>
  <c r="AD67" i="33"/>
  <c r="AD57" i="33"/>
  <c r="AD54" i="33"/>
  <c r="AD52" i="33"/>
  <c r="AD50" i="33"/>
  <c r="AD61" i="33"/>
  <c r="AD60" i="33"/>
  <c r="AD68" i="33"/>
  <c r="AD62" i="33"/>
  <c r="AD59" i="33"/>
  <c r="AD80" i="33"/>
  <c r="AD63" i="33"/>
  <c r="AD90" i="33"/>
  <c r="AD56" i="33"/>
  <c r="AC79" i="33"/>
  <c r="AC93" i="33"/>
  <c r="AL94" i="33"/>
  <c r="AC77" i="33"/>
  <c r="AC87" i="33"/>
  <c r="AL26" i="31"/>
  <c r="AA30" i="31"/>
  <c r="AL30" i="31"/>
  <c r="AB26" i="31"/>
  <c r="AB31" i="31"/>
  <c r="AB29" i="31"/>
  <c r="AB27" i="31"/>
  <c r="AL27" i="31"/>
  <c r="AL28" i="31"/>
  <c r="AQ94" i="30"/>
  <c r="AQ83" i="30"/>
  <c r="AM94" i="30"/>
  <c r="AM83" i="30"/>
  <c r="AA186" i="35"/>
  <c r="Z101" i="35"/>
  <c r="Z99" i="35"/>
  <c r="AA218" i="35"/>
  <c r="AB98" i="35"/>
  <c r="AB219" i="35"/>
  <c r="AB218" i="35"/>
  <c r="AB208" i="35"/>
  <c r="AL230" i="35"/>
  <c r="AK255" i="35"/>
  <c r="AP255" i="35"/>
  <c r="AL237" i="35"/>
  <c r="X245" i="35"/>
  <c r="X269" i="35"/>
  <c r="X244" i="35"/>
  <c r="X268" i="35"/>
  <c r="X246" i="35"/>
  <c r="X270" i="35"/>
  <c r="X243" i="35"/>
  <c r="X267" i="35"/>
  <c r="AL162" i="35"/>
  <c r="AL178" i="35"/>
  <c r="X272" i="35"/>
  <c r="X242" i="35"/>
  <c r="X266" i="35"/>
  <c r="Y248" i="35"/>
  <c r="AB215" i="35"/>
  <c r="V264" i="35"/>
  <c r="AK264" i="35"/>
  <c r="AP264" i="35"/>
  <c r="W265" i="35"/>
  <c r="W264" i="35"/>
  <c r="W255" i="35"/>
  <c r="W254" i="35"/>
  <c r="X241" i="35"/>
  <c r="AK265" i="35"/>
  <c r="AP265" i="35"/>
  <c r="AL218" i="35"/>
  <c r="AA207" i="35"/>
  <c r="AL207" i="35"/>
  <c r="AB170" i="35"/>
  <c r="AB178" i="35"/>
  <c r="AB162" i="35"/>
  <c r="Y250" i="35"/>
  <c r="Y249" i="35"/>
  <c r="Y247" i="35"/>
  <c r="Y271" i="35"/>
  <c r="AC226" i="35"/>
  <c r="AC209" i="35"/>
  <c r="AC210" i="35"/>
  <c r="AC220" i="35"/>
  <c r="AC211" i="35"/>
  <c r="AC221" i="35"/>
  <c r="AC212" i="35"/>
  <c r="AC222" i="35"/>
  <c r="AC213" i="35"/>
  <c r="AC223" i="35"/>
  <c r="AC224" i="35"/>
  <c r="AC225" i="35"/>
  <c r="Z249" i="35"/>
  <c r="AL81" i="35"/>
  <c r="AL259" i="35"/>
  <c r="AL78" i="35"/>
  <c r="AL256" i="35"/>
  <c r="AL79" i="35"/>
  <c r="AL257" i="35"/>
  <c r="AL82" i="35"/>
  <c r="AL260" i="35"/>
  <c r="AL90" i="35"/>
  <c r="AL92" i="35"/>
  <c r="AD82" i="39"/>
  <c r="AA94" i="37"/>
  <c r="AD93" i="39"/>
  <c r="AC94" i="39"/>
  <c r="AD87" i="39"/>
  <c r="AD77" i="39"/>
  <c r="AD73" i="39"/>
  <c r="AC83" i="39"/>
  <c r="AD78" i="39"/>
  <c r="AD79" i="39"/>
  <c r="AE72" i="39"/>
  <c r="AE81" i="39"/>
  <c r="AE70" i="39"/>
  <c r="AE68" i="39"/>
  <c r="AE66" i="39"/>
  <c r="AE64" i="39"/>
  <c r="AE91" i="39"/>
  <c r="AE57" i="39"/>
  <c r="AE67" i="39"/>
  <c r="AE56" i="39"/>
  <c r="AE69" i="39"/>
  <c r="AE65" i="39"/>
  <c r="AE92" i="39"/>
  <c r="AE62" i="39"/>
  <c r="AE89" i="39"/>
  <c r="AE61" i="39"/>
  <c r="AE60" i="39"/>
  <c r="AE55" i="39"/>
  <c r="AE71" i="39"/>
  <c r="AE63" i="39"/>
  <c r="AE90" i="39"/>
  <c r="AE53" i="39"/>
  <c r="AE54" i="39"/>
  <c r="AE51" i="39"/>
  <c r="AF1" i="39"/>
  <c r="AE59" i="39"/>
  <c r="AE80" i="39"/>
  <c r="AE50" i="39"/>
  <c r="AE58" i="39"/>
  <c r="AE52" i="39"/>
  <c r="AA83" i="38"/>
  <c r="AB90" i="38"/>
  <c r="AB92" i="38"/>
  <c r="AL73" i="38"/>
  <c r="AB78" i="38"/>
  <c r="AA94" i="38"/>
  <c r="AL77" i="38"/>
  <c r="AL83" i="38"/>
  <c r="AC71" i="38"/>
  <c r="AC69" i="38"/>
  <c r="AC67" i="38"/>
  <c r="AC65" i="38"/>
  <c r="AC92" i="38"/>
  <c r="AC63" i="38"/>
  <c r="AC90" i="38"/>
  <c r="AC61" i="38"/>
  <c r="AC88" i="38"/>
  <c r="AC59" i="38"/>
  <c r="AC80" i="38"/>
  <c r="AC57" i="38"/>
  <c r="AC55" i="38"/>
  <c r="AC72" i="38"/>
  <c r="AC81" i="38"/>
  <c r="AC70" i="38"/>
  <c r="AC68" i="38"/>
  <c r="AC66" i="38"/>
  <c r="AC64" i="38"/>
  <c r="AC91" i="38"/>
  <c r="AC62" i="38"/>
  <c r="AC89" i="38"/>
  <c r="AC60" i="38"/>
  <c r="AC58" i="38"/>
  <c r="AD1" i="38"/>
  <c r="AC56" i="38"/>
  <c r="AC54" i="38"/>
  <c r="AC52" i="38"/>
  <c r="AC50" i="38"/>
  <c r="AC53" i="38"/>
  <c r="AC51" i="38"/>
  <c r="AB89" i="38"/>
  <c r="AB73" i="38"/>
  <c r="AB79" i="38"/>
  <c r="AB87" i="38"/>
  <c r="AB77" i="38"/>
  <c r="AB81" i="38"/>
  <c r="AB93" i="38"/>
  <c r="AB82" i="38"/>
  <c r="AB80" i="38"/>
  <c r="AB91" i="38"/>
  <c r="AB88" i="38"/>
  <c r="AL77" i="37"/>
  <c r="AL83" i="37"/>
  <c r="AB81" i="37"/>
  <c r="AB87" i="37"/>
  <c r="AB77" i="37"/>
  <c r="AB91" i="37"/>
  <c r="AB89" i="37"/>
  <c r="AB80" i="37"/>
  <c r="AL73" i="37"/>
  <c r="AB82" i="37"/>
  <c r="AA83" i="37"/>
  <c r="AB73" i="37"/>
  <c r="AB79" i="37"/>
  <c r="AB92" i="37"/>
  <c r="AC71" i="37"/>
  <c r="AC69" i="37"/>
  <c r="AC67" i="37"/>
  <c r="AC65" i="37"/>
  <c r="AC92" i="37"/>
  <c r="AC63" i="37"/>
  <c r="AC90" i="37"/>
  <c r="AC61" i="37"/>
  <c r="AC88" i="37"/>
  <c r="AC59" i="37"/>
  <c r="AC80" i="37"/>
  <c r="AC57" i="37"/>
  <c r="AC55" i="37"/>
  <c r="AC72" i="37"/>
  <c r="AC81" i="37"/>
  <c r="AC66" i="37"/>
  <c r="AC60" i="37"/>
  <c r="AC68" i="37"/>
  <c r="AC62" i="37"/>
  <c r="AC89" i="37"/>
  <c r="AC70" i="37"/>
  <c r="AC52" i="37"/>
  <c r="AC64" i="37"/>
  <c r="AC91" i="37"/>
  <c r="AC51" i="37"/>
  <c r="AC82" i="37"/>
  <c r="AC54" i="37"/>
  <c r="AC58" i="37"/>
  <c r="AD1" i="37"/>
  <c r="AC53" i="37"/>
  <c r="AC56" i="37"/>
  <c r="AC50" i="37"/>
  <c r="AB78" i="37"/>
  <c r="AB90" i="37"/>
  <c r="AB88" i="37"/>
  <c r="AB93" i="37"/>
  <c r="AB78" i="36"/>
  <c r="AB81" i="36"/>
  <c r="AB88" i="36"/>
  <c r="AB91" i="36"/>
  <c r="AB79" i="36"/>
  <c r="AB90" i="36"/>
  <c r="AA83" i="36"/>
  <c r="AB82" i="36"/>
  <c r="AB93" i="36"/>
  <c r="AB89" i="36"/>
  <c r="AB92" i="36"/>
  <c r="AB80" i="36"/>
  <c r="AC71" i="36"/>
  <c r="AC69" i="36"/>
  <c r="AC67" i="36"/>
  <c r="AC65" i="36"/>
  <c r="AC92" i="36"/>
  <c r="AC63" i="36"/>
  <c r="AC90" i="36"/>
  <c r="AC61" i="36"/>
  <c r="AC88" i="36"/>
  <c r="AC59" i="36"/>
  <c r="AC80" i="36"/>
  <c r="AC57" i="36"/>
  <c r="AC55" i="36"/>
  <c r="AC70" i="36"/>
  <c r="AC54" i="36"/>
  <c r="AC52" i="36"/>
  <c r="AC50" i="36"/>
  <c r="AC68" i="36"/>
  <c r="AC66" i="36"/>
  <c r="AC64" i="36"/>
  <c r="AC91" i="36"/>
  <c r="AC72" i="36"/>
  <c r="AC81" i="36"/>
  <c r="AC62" i="36"/>
  <c r="AC89" i="36"/>
  <c r="AC56" i="36"/>
  <c r="AC60" i="36"/>
  <c r="AC53" i="36"/>
  <c r="AC51" i="36"/>
  <c r="AC58" i="36"/>
  <c r="AD1" i="36"/>
  <c r="AB73" i="36"/>
  <c r="AL73" i="36"/>
  <c r="AB77" i="36"/>
  <c r="AB87" i="36"/>
  <c r="AA94" i="36"/>
  <c r="AL77" i="36"/>
  <c r="AA83" i="34"/>
  <c r="AC83" i="33"/>
  <c r="AA83" i="35"/>
  <c r="AB73" i="35"/>
  <c r="AB73" i="34"/>
  <c r="AL73" i="34"/>
  <c r="AL73" i="35"/>
  <c r="AD73" i="33"/>
  <c r="AC71" i="35"/>
  <c r="AC69" i="35"/>
  <c r="AC67" i="35"/>
  <c r="AC65" i="35"/>
  <c r="AC92" i="35"/>
  <c r="AC63" i="35"/>
  <c r="AC90" i="35"/>
  <c r="AC61" i="35"/>
  <c r="AC88" i="35"/>
  <c r="AC59" i="35"/>
  <c r="AC80" i="35"/>
  <c r="AC258" i="35"/>
  <c r="AC57" i="35"/>
  <c r="AC55" i="35"/>
  <c r="AC72" i="35"/>
  <c r="AC70" i="35"/>
  <c r="AC68" i="35"/>
  <c r="AC66" i="35"/>
  <c r="AC64" i="35"/>
  <c r="AC91" i="35"/>
  <c r="AC62" i="35"/>
  <c r="AC89" i="35"/>
  <c r="AC60" i="35"/>
  <c r="AC53" i="35"/>
  <c r="AC51" i="35"/>
  <c r="AC58" i="35"/>
  <c r="AC56" i="35"/>
  <c r="AC54" i="35"/>
  <c r="AC52" i="35"/>
  <c r="AC50" i="35"/>
  <c r="AB93" i="35"/>
  <c r="AB79" i="35"/>
  <c r="AB257" i="35"/>
  <c r="AB91" i="35"/>
  <c r="AB87" i="35"/>
  <c r="AB77" i="35"/>
  <c r="AB78" i="35"/>
  <c r="AB256" i="35"/>
  <c r="AB82" i="35"/>
  <c r="AB260" i="35"/>
  <c r="AA94" i="35"/>
  <c r="AL77" i="35"/>
  <c r="AB81" i="35"/>
  <c r="AB259" i="35"/>
  <c r="AB92" i="35"/>
  <c r="AB89" i="35"/>
  <c r="AB80" i="35"/>
  <c r="AB258" i="35"/>
  <c r="AB88" i="35"/>
  <c r="AB90" i="35"/>
  <c r="AA94" i="34"/>
  <c r="AB93" i="34"/>
  <c r="AB78" i="34"/>
  <c r="AB80" i="34"/>
  <c r="AB81" i="34"/>
  <c r="AB79" i="34"/>
  <c r="AB87" i="34"/>
  <c r="AB77" i="34"/>
  <c r="AB88" i="34"/>
  <c r="AB90" i="34"/>
  <c r="AB82" i="34"/>
  <c r="AB92" i="34"/>
  <c r="AL77" i="34"/>
  <c r="AL83" i="34"/>
  <c r="AC71" i="34"/>
  <c r="AC69" i="34"/>
  <c r="AC67" i="34"/>
  <c r="AC65" i="34"/>
  <c r="AC92" i="34"/>
  <c r="AC63" i="34"/>
  <c r="AC90" i="34"/>
  <c r="AC61" i="34"/>
  <c r="AC88" i="34"/>
  <c r="AC59" i="34"/>
  <c r="AC80" i="34"/>
  <c r="AC57" i="34"/>
  <c r="AC55" i="34"/>
  <c r="AC64" i="34"/>
  <c r="AC91" i="34"/>
  <c r="AC53" i="34"/>
  <c r="AC51" i="34"/>
  <c r="AC58" i="34"/>
  <c r="AC68" i="34"/>
  <c r="AC56" i="34"/>
  <c r="AC66" i="34"/>
  <c r="AC62" i="34"/>
  <c r="AC89" i="34"/>
  <c r="AD1" i="34"/>
  <c r="AC60" i="34"/>
  <c r="AC54" i="34"/>
  <c r="AC52" i="34"/>
  <c r="AC50" i="34"/>
  <c r="AC72" i="34"/>
  <c r="AC81" i="34"/>
  <c r="AC70" i="34"/>
  <c r="AB91" i="34"/>
  <c r="AB89" i="34"/>
  <c r="AC94" i="33"/>
  <c r="AD82" i="33"/>
  <c r="AD87" i="33"/>
  <c r="AD77" i="33"/>
  <c r="AD91" i="33"/>
  <c r="AE72" i="33"/>
  <c r="AE70" i="33"/>
  <c r="AE68" i="33"/>
  <c r="AE66" i="33"/>
  <c r="AE64" i="33"/>
  <c r="AE91" i="33"/>
  <c r="AE62" i="33"/>
  <c r="AE89" i="33"/>
  <c r="AE60" i="33"/>
  <c r="AE71" i="33"/>
  <c r="AE69" i="33"/>
  <c r="AE67" i="33"/>
  <c r="AE65" i="33"/>
  <c r="AE63" i="33"/>
  <c r="AE61" i="33"/>
  <c r="AE88" i="33"/>
  <c r="AE59" i="33"/>
  <c r="AE57" i="33"/>
  <c r="AE55" i="33"/>
  <c r="AE58" i="33"/>
  <c r="AF1" i="33"/>
  <c r="AE54" i="33"/>
  <c r="AE52" i="33"/>
  <c r="AE50" i="33"/>
  <c r="AE56" i="33"/>
  <c r="AE53" i="33"/>
  <c r="AE51" i="33"/>
  <c r="AD93" i="33"/>
  <c r="AD78" i="33"/>
  <c r="AD79" i="33"/>
  <c r="AD88" i="33"/>
  <c r="AD89" i="33"/>
  <c r="AB30" i="31"/>
  <c r="AB32" i="31"/>
  <c r="AL32" i="31"/>
  <c r="AA32" i="31"/>
  <c r="AC27" i="31"/>
  <c r="AC31" i="31"/>
  <c r="AC26" i="31"/>
  <c r="AC29" i="31"/>
  <c r="AB186" i="35"/>
  <c r="AA101" i="35"/>
  <c r="AL101" i="35"/>
  <c r="AC98" i="35"/>
  <c r="AA99" i="35"/>
  <c r="AL99" i="35"/>
  <c r="AL229" i="35"/>
  <c r="AA100" i="35"/>
  <c r="AL100" i="35"/>
  <c r="AC208" i="35"/>
  <c r="AC219" i="35"/>
  <c r="AC218" i="35"/>
  <c r="AB100" i="35"/>
  <c r="AC215" i="35"/>
  <c r="Y245" i="35"/>
  <c r="Y269" i="35"/>
  <c r="Y246" i="35"/>
  <c r="Y270" i="35"/>
  <c r="Y242" i="35"/>
  <c r="Y266" i="35"/>
  <c r="Y243" i="35"/>
  <c r="Y267" i="35"/>
  <c r="Y244" i="35"/>
  <c r="Y268" i="35"/>
  <c r="X265" i="35"/>
  <c r="X264" i="35"/>
  <c r="X255" i="35"/>
  <c r="X254" i="35"/>
  <c r="Y241" i="35"/>
  <c r="Y272" i="35"/>
  <c r="Z248" i="35"/>
  <c r="AB207" i="35"/>
  <c r="AC170" i="35"/>
  <c r="AC178" i="35"/>
  <c r="AC162" i="35"/>
  <c r="Z250" i="35"/>
  <c r="Z247" i="35"/>
  <c r="Z271" i="35"/>
  <c r="AD209" i="35"/>
  <c r="AD210" i="35"/>
  <c r="AD220" i="35"/>
  <c r="AD211" i="35"/>
  <c r="AD221" i="35"/>
  <c r="AD212" i="35"/>
  <c r="AD222" i="35"/>
  <c r="AD213" i="35"/>
  <c r="AD223" i="35"/>
  <c r="AD224" i="35"/>
  <c r="AD225" i="35"/>
  <c r="AD226" i="35"/>
  <c r="AL83" i="35"/>
  <c r="AC81" i="35"/>
  <c r="AC259" i="35"/>
  <c r="AD94" i="39"/>
  <c r="AE78" i="39"/>
  <c r="AD83" i="39"/>
  <c r="AL94" i="37"/>
  <c r="AE93" i="39"/>
  <c r="AE79" i="39"/>
  <c r="AE87" i="39"/>
  <c r="AE77" i="39"/>
  <c r="AE88" i="39"/>
  <c r="AE82" i="39"/>
  <c r="AF72" i="39"/>
  <c r="AF81" i="39"/>
  <c r="AM81" i="39"/>
  <c r="AQ81" i="39"/>
  <c r="AF70" i="39"/>
  <c r="AF68" i="39"/>
  <c r="AM68" i="39"/>
  <c r="AQ68" i="39"/>
  <c r="AF66" i="39"/>
  <c r="AF64" i="39"/>
  <c r="AF91" i="39"/>
  <c r="AM91" i="39"/>
  <c r="AQ91" i="39"/>
  <c r="AF62" i="39"/>
  <c r="AF89" i="39"/>
  <c r="AM89" i="39"/>
  <c r="AQ89" i="39"/>
  <c r="AF67" i="39"/>
  <c r="AM67" i="39"/>
  <c r="AQ67" i="39"/>
  <c r="AF69" i="39"/>
  <c r="AM69" i="39"/>
  <c r="AQ69" i="39"/>
  <c r="AF65" i="39"/>
  <c r="AF92" i="39"/>
  <c r="AM92" i="39"/>
  <c r="AQ92" i="39"/>
  <c r="AF61" i="39"/>
  <c r="AF88" i="39"/>
  <c r="AF60" i="39"/>
  <c r="AF53" i="39"/>
  <c r="AF51" i="39"/>
  <c r="AF59" i="39"/>
  <c r="AF80" i="39"/>
  <c r="AM80" i="39"/>
  <c r="AQ80" i="39"/>
  <c r="AF71" i="39"/>
  <c r="AM71" i="39"/>
  <c r="AQ71" i="39"/>
  <c r="AF58" i="39"/>
  <c r="AM58" i="39"/>
  <c r="AQ58" i="39"/>
  <c r="AF54" i="39"/>
  <c r="AM54" i="39"/>
  <c r="AQ54" i="39"/>
  <c r="AF57" i="39"/>
  <c r="AM57" i="39"/>
  <c r="AQ57" i="39"/>
  <c r="AF50" i="39"/>
  <c r="AF56" i="39"/>
  <c r="AM56" i="39"/>
  <c r="AQ56" i="39"/>
  <c r="AF52" i="39"/>
  <c r="AM52" i="39"/>
  <c r="AQ52" i="39"/>
  <c r="AF63" i="39"/>
  <c r="AF90" i="39"/>
  <c r="AM90" i="39"/>
  <c r="AQ90" i="39"/>
  <c r="AF55" i="39"/>
  <c r="AM55" i="39"/>
  <c r="AQ55" i="39"/>
  <c r="AE73" i="39"/>
  <c r="AC87" i="38"/>
  <c r="AC77" i="38"/>
  <c r="AL94" i="38"/>
  <c r="AB94" i="38"/>
  <c r="AD72" i="38"/>
  <c r="AD81" i="38"/>
  <c r="AD70" i="38"/>
  <c r="AD68" i="38"/>
  <c r="AD66" i="38"/>
  <c r="AD64" i="38"/>
  <c r="AD62" i="38"/>
  <c r="AD89" i="38"/>
  <c r="AD60" i="38"/>
  <c r="AD58" i="38"/>
  <c r="AD56" i="38"/>
  <c r="AD61" i="38"/>
  <c r="AD88" i="38"/>
  <c r="AE1" i="38"/>
  <c r="AD71" i="38"/>
  <c r="AD63" i="38"/>
  <c r="AD90" i="38"/>
  <c r="AD59" i="38"/>
  <c r="AD80" i="38"/>
  <c r="AD55" i="38"/>
  <c r="AD54" i="38"/>
  <c r="AD52" i="38"/>
  <c r="AD50" i="38"/>
  <c r="AD65" i="38"/>
  <c r="AD92" i="38"/>
  <c r="AD67" i="38"/>
  <c r="AD69" i="38"/>
  <c r="AD57" i="38"/>
  <c r="AD53" i="38"/>
  <c r="AD51" i="38"/>
  <c r="AC93" i="38"/>
  <c r="AC73" i="38"/>
  <c r="AC78" i="38"/>
  <c r="AB83" i="38"/>
  <c r="AC79" i="38"/>
  <c r="AC82" i="38"/>
  <c r="AC78" i="37"/>
  <c r="AC87" i="37"/>
  <c r="AC77" i="37"/>
  <c r="AC93" i="37"/>
  <c r="AC73" i="37"/>
  <c r="AB94" i="37"/>
  <c r="AB83" i="37"/>
  <c r="AC79" i="37"/>
  <c r="AD72" i="37"/>
  <c r="AD81" i="37"/>
  <c r="AD69" i="37"/>
  <c r="AD66" i="37"/>
  <c r="AD63" i="37"/>
  <c r="AD90" i="37"/>
  <c r="AD60" i="37"/>
  <c r="AD57" i="37"/>
  <c r="AD71" i="37"/>
  <c r="AD68" i="37"/>
  <c r="AD65" i="37"/>
  <c r="AD92" i="37"/>
  <c r="AD62" i="37"/>
  <c r="AD89" i="37"/>
  <c r="AD70" i="37"/>
  <c r="AD67" i="37"/>
  <c r="AD52" i="37"/>
  <c r="AD55" i="37"/>
  <c r="AE1" i="37"/>
  <c r="AD64" i="37"/>
  <c r="AD91" i="37"/>
  <c r="AD53" i="37"/>
  <c r="AD54" i="37"/>
  <c r="AD59" i="37"/>
  <c r="AD80" i="37"/>
  <c r="AD51" i="37"/>
  <c r="AD61" i="37"/>
  <c r="AD58" i="37"/>
  <c r="AD56" i="37"/>
  <c r="AD50" i="37"/>
  <c r="AC78" i="36"/>
  <c r="AC73" i="36"/>
  <c r="AC77" i="36"/>
  <c r="AC87" i="36"/>
  <c r="AB94" i="36"/>
  <c r="AD68" i="36"/>
  <c r="AD67" i="36"/>
  <c r="AD66" i="36"/>
  <c r="AD65" i="36"/>
  <c r="AD53" i="36"/>
  <c r="AD64" i="36"/>
  <c r="AD63" i="36"/>
  <c r="AD90" i="36"/>
  <c r="AD72" i="36"/>
  <c r="AD62" i="36"/>
  <c r="AD61" i="36"/>
  <c r="AD56" i="36"/>
  <c r="AD60" i="36"/>
  <c r="AD59" i="36"/>
  <c r="AD80" i="36"/>
  <c r="AD51" i="36"/>
  <c r="AD58" i="36"/>
  <c r="AD55" i="36"/>
  <c r="AE1" i="36"/>
  <c r="AD71" i="36"/>
  <c r="AD70" i="36"/>
  <c r="AD69" i="36"/>
  <c r="AD54" i="36"/>
  <c r="AD52" i="36"/>
  <c r="AD50" i="36"/>
  <c r="AD57" i="36"/>
  <c r="AC79" i="36"/>
  <c r="AL94" i="36"/>
  <c r="AL83" i="36"/>
  <c r="AC82" i="36"/>
  <c r="AB83" i="36"/>
  <c r="AC93" i="36"/>
  <c r="AD83" i="33"/>
  <c r="AC82" i="34"/>
  <c r="AB83" i="34"/>
  <c r="AB83" i="35"/>
  <c r="AC93" i="35"/>
  <c r="AC78" i="34"/>
  <c r="AE82" i="33"/>
  <c r="AC78" i="35"/>
  <c r="AC256" i="35"/>
  <c r="AC73" i="34"/>
  <c r="AE73" i="33"/>
  <c r="AC73" i="35"/>
  <c r="AD72" i="35"/>
  <c r="AD70" i="35"/>
  <c r="AD68" i="35"/>
  <c r="AD66" i="35"/>
  <c r="AD64" i="35"/>
  <c r="AD62" i="35"/>
  <c r="AD60" i="35"/>
  <c r="AD58" i="35"/>
  <c r="AD56" i="35"/>
  <c r="AD71" i="35"/>
  <c r="AD59" i="35"/>
  <c r="AD80" i="35"/>
  <c r="AD258" i="35"/>
  <c r="AD53" i="35"/>
  <c r="AD51" i="35"/>
  <c r="AD69" i="35"/>
  <c r="AD61" i="35"/>
  <c r="AD88" i="35"/>
  <c r="AD57" i="35"/>
  <c r="AD63" i="35"/>
  <c r="AD65" i="35"/>
  <c r="AD92" i="35"/>
  <c r="AD55" i="35"/>
  <c r="AD54" i="35"/>
  <c r="AD52" i="35"/>
  <c r="AD50" i="35"/>
  <c r="AD67" i="35"/>
  <c r="AC82" i="35"/>
  <c r="AC260" i="35"/>
  <c r="AL94" i="35"/>
  <c r="AC79" i="35"/>
  <c r="AC257" i="35"/>
  <c r="AB94" i="35"/>
  <c r="AC87" i="35"/>
  <c r="AC77" i="35"/>
  <c r="AC79" i="34"/>
  <c r="AD72" i="34"/>
  <c r="AD81" i="34"/>
  <c r="AD70" i="34"/>
  <c r="AD68" i="34"/>
  <c r="AD66" i="34"/>
  <c r="AD64" i="34"/>
  <c r="AD91" i="34"/>
  <c r="AD62" i="34"/>
  <c r="AD89" i="34"/>
  <c r="AD53" i="34"/>
  <c r="AD51" i="34"/>
  <c r="AD58" i="34"/>
  <c r="AD59" i="34"/>
  <c r="AD80" i="34"/>
  <c r="AD71" i="34"/>
  <c r="AD55" i="34"/>
  <c r="AD56" i="34"/>
  <c r="AD69" i="34"/>
  <c r="AE1" i="34"/>
  <c r="AD61" i="34"/>
  <c r="AD88" i="34"/>
  <c r="AD67" i="34"/>
  <c r="AD60" i="34"/>
  <c r="AD57" i="34"/>
  <c r="AD65" i="34"/>
  <c r="AD54" i="34"/>
  <c r="AD52" i="34"/>
  <c r="AD50" i="34"/>
  <c r="AD63" i="34"/>
  <c r="AD90" i="34"/>
  <c r="AC93" i="34"/>
  <c r="AC87" i="34"/>
  <c r="AC77" i="34"/>
  <c r="AL94" i="34"/>
  <c r="AB94" i="34"/>
  <c r="AE90" i="33"/>
  <c r="AE77" i="33"/>
  <c r="AE87" i="33"/>
  <c r="AE78" i="33"/>
  <c r="AE79" i="33"/>
  <c r="AE81" i="33"/>
  <c r="AE93" i="33"/>
  <c r="AE92" i="33"/>
  <c r="AD94" i="33"/>
  <c r="AE80" i="33"/>
  <c r="AF71" i="33"/>
  <c r="AM71" i="33"/>
  <c r="AQ71" i="33"/>
  <c r="AF69" i="33"/>
  <c r="AM69" i="33"/>
  <c r="AQ69" i="33"/>
  <c r="AF67" i="33"/>
  <c r="AM67" i="33"/>
  <c r="AQ67" i="33"/>
  <c r="AF65" i="33"/>
  <c r="AF92" i="33"/>
  <c r="AF63" i="33"/>
  <c r="AF90" i="33"/>
  <c r="AF61" i="33"/>
  <c r="AF58" i="33"/>
  <c r="AM58" i="33"/>
  <c r="AQ58" i="33"/>
  <c r="AF55" i="33"/>
  <c r="AM55" i="33"/>
  <c r="AQ55" i="33"/>
  <c r="AF72" i="33"/>
  <c r="AF81" i="33"/>
  <c r="AF70" i="33"/>
  <c r="AF66" i="33"/>
  <c r="AM66" i="33"/>
  <c r="AQ66" i="33"/>
  <c r="AF57" i="33"/>
  <c r="AM57" i="33"/>
  <c r="AQ57" i="33"/>
  <c r="AF54" i="33"/>
  <c r="AM54" i="33"/>
  <c r="AQ54" i="33"/>
  <c r="AF52" i="33"/>
  <c r="AM52" i="33"/>
  <c r="AQ52" i="33"/>
  <c r="AF50" i="33"/>
  <c r="AF60" i="33"/>
  <c r="AF68" i="33"/>
  <c r="AM68" i="33"/>
  <c r="AQ68" i="33"/>
  <c r="AF56" i="33"/>
  <c r="AM56" i="33"/>
  <c r="AQ56" i="33"/>
  <c r="AF62" i="33"/>
  <c r="AF89" i="33"/>
  <c r="AM89" i="33"/>
  <c r="AQ89" i="33"/>
  <c r="AF59" i="33"/>
  <c r="AF80" i="33"/>
  <c r="AF64" i="33"/>
  <c r="AF91" i="33"/>
  <c r="AM91" i="33"/>
  <c r="AQ91" i="33"/>
  <c r="AF53" i="33"/>
  <c r="AM53" i="33"/>
  <c r="AQ53" i="33"/>
  <c r="AF51" i="33"/>
  <c r="AC30" i="31"/>
  <c r="AC32" i="31"/>
  <c r="AD29" i="31"/>
  <c r="AD27" i="31"/>
  <c r="AD31" i="31"/>
  <c r="AD26" i="31"/>
  <c r="AC186" i="35"/>
  <c r="AD98" i="35"/>
  <c r="AB101" i="35"/>
  <c r="AB99" i="35"/>
  <c r="AD208" i="35"/>
  <c r="AD219" i="35"/>
  <c r="AD218" i="35"/>
  <c r="AC100" i="35"/>
  <c r="Z243" i="35"/>
  <c r="Z242" i="35"/>
  <c r="Z266" i="35"/>
  <c r="AD245" i="35"/>
  <c r="AD246" i="35"/>
  <c r="Z244" i="35"/>
  <c r="Z268" i="35"/>
  <c r="Z245" i="35"/>
  <c r="Z269" i="35"/>
  <c r="Z246" i="35"/>
  <c r="Z270" i="35"/>
  <c r="Z272" i="35"/>
  <c r="AD244" i="35"/>
  <c r="AD268" i="35"/>
  <c r="AD215" i="35"/>
  <c r="Y265" i="35"/>
  <c r="Y264" i="35"/>
  <c r="Y255" i="35"/>
  <c r="AD248" i="35"/>
  <c r="Z241" i="35"/>
  <c r="AD242" i="35"/>
  <c r="Z267" i="35"/>
  <c r="AD243" i="35"/>
  <c r="AC207" i="35"/>
  <c r="AD170" i="35"/>
  <c r="AD178" i="35"/>
  <c r="AD250" i="35"/>
  <c r="AD162" i="35"/>
  <c r="AE210" i="35"/>
  <c r="AE220" i="35"/>
  <c r="AE211" i="35"/>
  <c r="AE221" i="35"/>
  <c r="AE212" i="35"/>
  <c r="AE222" i="35"/>
  <c r="AE209" i="35"/>
  <c r="AE213" i="35"/>
  <c r="AE223" i="35"/>
  <c r="AE224" i="35"/>
  <c r="AE225" i="35"/>
  <c r="AE226" i="35"/>
  <c r="AE83" i="39"/>
  <c r="AD82" i="37"/>
  <c r="AD266" i="35"/>
  <c r="AD267" i="35"/>
  <c r="AD269" i="35"/>
  <c r="AD270" i="35"/>
  <c r="AD81" i="35"/>
  <c r="AD259" i="35"/>
  <c r="AM59" i="39"/>
  <c r="AQ59" i="39"/>
  <c r="AM63" i="39"/>
  <c r="AQ63" i="39"/>
  <c r="AF93" i="39"/>
  <c r="AM72" i="39"/>
  <c r="AQ72" i="39"/>
  <c r="AM65" i="39"/>
  <c r="AQ65" i="39"/>
  <c r="AF78" i="39"/>
  <c r="AM78" i="39"/>
  <c r="AQ78" i="39"/>
  <c r="AM93" i="39"/>
  <c r="AQ93" i="39"/>
  <c r="AM70" i="39"/>
  <c r="AQ70" i="39"/>
  <c r="AM61" i="39"/>
  <c r="AQ61" i="39"/>
  <c r="AF82" i="39"/>
  <c r="AM82" i="39"/>
  <c r="AQ82" i="39"/>
  <c r="AM88" i="39"/>
  <c r="AQ88" i="39"/>
  <c r="AF79" i="39"/>
  <c r="AM79" i="39"/>
  <c r="AQ79" i="39"/>
  <c r="AM53" i="39"/>
  <c r="AQ53" i="39"/>
  <c r="AM64" i="39"/>
  <c r="AQ64" i="39"/>
  <c r="AF73" i="39"/>
  <c r="AM50" i="39"/>
  <c r="AF87" i="39"/>
  <c r="AF77" i="39"/>
  <c r="AM60" i="39"/>
  <c r="AQ60" i="39"/>
  <c r="AE94" i="39"/>
  <c r="AM87" i="39"/>
  <c r="AQ87" i="39"/>
  <c r="AM62" i="39"/>
  <c r="AQ62" i="39"/>
  <c r="AM51" i="39"/>
  <c r="AQ51" i="39"/>
  <c r="AM66" i="39"/>
  <c r="AQ66" i="39"/>
  <c r="AC83" i="38"/>
  <c r="AE72" i="38"/>
  <c r="AE70" i="38"/>
  <c r="AE68" i="38"/>
  <c r="AE66" i="38"/>
  <c r="AE64" i="38"/>
  <c r="AE91" i="38"/>
  <c r="AE62" i="38"/>
  <c r="AF1" i="38"/>
  <c r="AE71" i="38"/>
  <c r="AE63" i="38"/>
  <c r="AE90" i="38"/>
  <c r="AE55" i="38"/>
  <c r="AE54" i="38"/>
  <c r="AE59" i="38"/>
  <c r="AE80" i="38"/>
  <c r="AE52" i="38"/>
  <c r="AE50" i="38"/>
  <c r="AE61" i="38"/>
  <c r="AE88" i="38"/>
  <c r="AE65" i="38"/>
  <c r="AE92" i="38"/>
  <c r="AE56" i="38"/>
  <c r="AE60" i="38"/>
  <c r="AE67" i="38"/>
  <c r="AE69" i="38"/>
  <c r="AE57" i="38"/>
  <c r="AE53" i="38"/>
  <c r="AE51" i="38"/>
  <c r="AE58" i="38"/>
  <c r="AC94" i="38"/>
  <c r="AD82" i="38"/>
  <c r="AD79" i="38"/>
  <c r="AD87" i="38"/>
  <c r="AD77" i="38"/>
  <c r="AD91" i="38"/>
  <c r="AD93" i="38"/>
  <c r="AD78" i="38"/>
  <c r="AD73" i="38"/>
  <c r="AD78" i="37"/>
  <c r="AD87" i="37"/>
  <c r="AD77" i="37"/>
  <c r="AD93" i="37"/>
  <c r="AD79" i="37"/>
  <c r="AE54" i="37"/>
  <c r="AE52" i="37"/>
  <c r="AE71" i="37"/>
  <c r="AE69" i="37"/>
  <c r="AE66" i="37"/>
  <c r="AE63" i="37"/>
  <c r="AE90" i="37"/>
  <c r="AE64" i="37"/>
  <c r="AE91" i="37"/>
  <c r="AE55" i="37"/>
  <c r="AE58" i="37"/>
  <c r="AE68" i="37"/>
  <c r="AE61" i="37"/>
  <c r="AE88" i="37"/>
  <c r="AE60" i="37"/>
  <c r="AE59" i="37"/>
  <c r="AE80" i="37"/>
  <c r="AE51" i="37"/>
  <c r="AE57" i="37"/>
  <c r="AE67" i="37"/>
  <c r="AE65" i="37"/>
  <c r="AE92" i="37"/>
  <c r="AE72" i="37"/>
  <c r="AE81" i="37"/>
  <c r="AE53" i="37"/>
  <c r="AF1" i="37"/>
  <c r="AE62" i="37"/>
  <c r="AE89" i="37"/>
  <c r="AE70" i="37"/>
  <c r="AE56" i="37"/>
  <c r="AE50" i="37"/>
  <c r="AD88" i="37"/>
  <c r="AC94" i="37"/>
  <c r="AD73" i="37"/>
  <c r="AC83" i="37"/>
  <c r="AC83" i="35"/>
  <c r="AD78" i="36"/>
  <c r="AC83" i="36"/>
  <c r="AD89" i="36"/>
  <c r="AD81" i="36"/>
  <c r="AD91" i="36"/>
  <c r="AD82" i="36"/>
  <c r="AD93" i="36"/>
  <c r="AD79" i="36"/>
  <c r="AD77" i="36"/>
  <c r="AD87" i="36"/>
  <c r="AD73" i="36"/>
  <c r="AD92" i="36"/>
  <c r="AE66" i="36"/>
  <c r="AE65" i="36"/>
  <c r="AE92" i="36"/>
  <c r="AE64" i="36"/>
  <c r="AE91" i="36"/>
  <c r="AE63" i="36"/>
  <c r="AE90" i="36"/>
  <c r="AE72" i="36"/>
  <c r="AE81" i="36"/>
  <c r="AE62" i="36"/>
  <c r="AE89" i="36"/>
  <c r="AE61" i="36"/>
  <c r="AE88" i="36"/>
  <c r="AE56" i="36"/>
  <c r="AE60" i="36"/>
  <c r="AE59" i="36"/>
  <c r="AE53" i="36"/>
  <c r="AE51" i="36"/>
  <c r="AE58" i="36"/>
  <c r="AE55" i="36"/>
  <c r="AF1" i="36"/>
  <c r="AE68" i="36"/>
  <c r="AE67" i="36"/>
  <c r="AE52" i="36"/>
  <c r="AE71" i="36"/>
  <c r="AE54" i="36"/>
  <c r="AE70" i="36"/>
  <c r="AE69" i="36"/>
  <c r="AE57" i="36"/>
  <c r="AE50" i="36"/>
  <c r="AD88" i="36"/>
  <c r="AC94" i="36"/>
  <c r="AC83" i="34"/>
  <c r="AE83" i="33"/>
  <c r="AD73" i="34"/>
  <c r="AM50" i="33"/>
  <c r="AQ50" i="33"/>
  <c r="AF73" i="33"/>
  <c r="AC94" i="34"/>
  <c r="AD73" i="35"/>
  <c r="AD93" i="35"/>
  <c r="AD78" i="35"/>
  <c r="AD256" i="35"/>
  <c r="AD82" i="35"/>
  <c r="AD260" i="35"/>
  <c r="AD79" i="35"/>
  <c r="AD257" i="35"/>
  <c r="AE72" i="35"/>
  <c r="AE70" i="35"/>
  <c r="AE68" i="35"/>
  <c r="AE66" i="35"/>
  <c r="AE64" i="35"/>
  <c r="AE91" i="35"/>
  <c r="AE62" i="35"/>
  <c r="AE89" i="35"/>
  <c r="AE60" i="35"/>
  <c r="AE58" i="35"/>
  <c r="AE56" i="35"/>
  <c r="AE59" i="35"/>
  <c r="AE53" i="35"/>
  <c r="AE51" i="35"/>
  <c r="AE69" i="35"/>
  <c r="AE61" i="35"/>
  <c r="AE88" i="35"/>
  <c r="AE57" i="35"/>
  <c r="AE63" i="35"/>
  <c r="AE90" i="35"/>
  <c r="AE65" i="35"/>
  <c r="AE92" i="35"/>
  <c r="AE55" i="35"/>
  <c r="AE54" i="35"/>
  <c r="AE52" i="35"/>
  <c r="AE50" i="35"/>
  <c r="AE67" i="35"/>
  <c r="AE71" i="35"/>
  <c r="AD90" i="35"/>
  <c r="AC94" i="35"/>
  <c r="AD87" i="35"/>
  <c r="AD77" i="35"/>
  <c r="AD89" i="35"/>
  <c r="AD91" i="35"/>
  <c r="AD78" i="34"/>
  <c r="AD87" i="34"/>
  <c r="AD77" i="34"/>
  <c r="AD82" i="34"/>
  <c r="AD79" i="34"/>
  <c r="AE64" i="34"/>
  <c r="AE53" i="34"/>
  <c r="AE51" i="34"/>
  <c r="AE58" i="34"/>
  <c r="AE71" i="34"/>
  <c r="AE55" i="34"/>
  <c r="AE69" i="34"/>
  <c r="AE61" i="34"/>
  <c r="AE88" i="34"/>
  <c r="AF1" i="34"/>
  <c r="AE67" i="34"/>
  <c r="AE62" i="34"/>
  <c r="AE60" i="34"/>
  <c r="AE57" i="34"/>
  <c r="AE65" i="34"/>
  <c r="AE92" i="34"/>
  <c r="AE54" i="34"/>
  <c r="AE52" i="34"/>
  <c r="AE50" i="34"/>
  <c r="AE66" i="34"/>
  <c r="AE72" i="34"/>
  <c r="AE81" i="34"/>
  <c r="AE70" i="34"/>
  <c r="AE63" i="34"/>
  <c r="AE90" i="34"/>
  <c r="AE68" i="34"/>
  <c r="AE59" i="34"/>
  <c r="AE80" i="34"/>
  <c r="AE56" i="34"/>
  <c r="AD92" i="34"/>
  <c r="AD93" i="34"/>
  <c r="AM59" i="33"/>
  <c r="AQ59" i="33"/>
  <c r="AM80" i="33"/>
  <c r="AQ80" i="33"/>
  <c r="AM62" i="33"/>
  <c r="AQ62" i="33"/>
  <c r="AF78" i="33"/>
  <c r="AM78" i="33"/>
  <c r="AQ78" i="33"/>
  <c r="AE94" i="33"/>
  <c r="AM63" i="33"/>
  <c r="AQ63" i="33"/>
  <c r="AM81" i="33"/>
  <c r="AQ81" i="33"/>
  <c r="AF82" i="33"/>
  <c r="AM82" i="33"/>
  <c r="AQ82" i="33"/>
  <c r="AM64" i="33"/>
  <c r="AQ64" i="33"/>
  <c r="AM90" i="33"/>
  <c r="AQ90" i="33"/>
  <c r="AF79" i="33"/>
  <c r="AM79" i="33"/>
  <c r="AQ79" i="33"/>
  <c r="AF88" i="33"/>
  <c r="AM88" i="33"/>
  <c r="AQ88" i="33"/>
  <c r="AM61" i="33"/>
  <c r="AQ61" i="33"/>
  <c r="AM65" i="33"/>
  <c r="AQ65" i="33"/>
  <c r="AM51" i="33"/>
  <c r="AQ51" i="33"/>
  <c r="AM70" i="33"/>
  <c r="AQ70" i="33"/>
  <c r="AM92" i="33"/>
  <c r="AQ92" i="33"/>
  <c r="AF87" i="33"/>
  <c r="AM87" i="33"/>
  <c r="AQ87" i="33"/>
  <c r="AF77" i="33"/>
  <c r="AM60" i="33"/>
  <c r="AQ60" i="33"/>
  <c r="AF93" i="33"/>
  <c r="AM93" i="33"/>
  <c r="AQ93" i="33"/>
  <c r="AM72" i="33"/>
  <c r="AQ72" i="33"/>
  <c r="AD30" i="31"/>
  <c r="AD32" i="31"/>
  <c r="AE29" i="31"/>
  <c r="AE27" i="31"/>
  <c r="AE26" i="31"/>
  <c r="AE31" i="31"/>
  <c r="AD247" i="35"/>
  <c r="AD271" i="35"/>
  <c r="AC101" i="35"/>
  <c r="AC99" i="35"/>
  <c r="AE98" i="35"/>
  <c r="AD186" i="35"/>
  <c r="AE208" i="35"/>
  <c r="AE219" i="35"/>
  <c r="AE218" i="35"/>
  <c r="AD100" i="35"/>
  <c r="AE248" i="35"/>
  <c r="AE249" i="35"/>
  <c r="AD249" i="35"/>
  <c r="AE250" i="35"/>
  <c r="AD241" i="35"/>
  <c r="AD265" i="35"/>
  <c r="Y254" i="35"/>
  <c r="AL155" i="35"/>
  <c r="AA249" i="35"/>
  <c r="AL249" i="35"/>
  <c r="AE245" i="35"/>
  <c r="AE269" i="35"/>
  <c r="AE215" i="35"/>
  <c r="AE207" i="35"/>
  <c r="AL151" i="35"/>
  <c r="AA245" i="35"/>
  <c r="AE246" i="35"/>
  <c r="AE270" i="35"/>
  <c r="AL152" i="35"/>
  <c r="AA246" i="35"/>
  <c r="AE247" i="35"/>
  <c r="AE271" i="35"/>
  <c r="AL153" i="35"/>
  <c r="AA247" i="35"/>
  <c r="AL156" i="35"/>
  <c r="AA250" i="35"/>
  <c r="AL250" i="35"/>
  <c r="AL154" i="35"/>
  <c r="AA248" i="35"/>
  <c r="AL148" i="35"/>
  <c r="AA242" i="35"/>
  <c r="AL150" i="35"/>
  <c r="AA244" i="35"/>
  <c r="AL147" i="35"/>
  <c r="AA241" i="35"/>
  <c r="AL241" i="35"/>
  <c r="AL186" i="35"/>
  <c r="Z265" i="35"/>
  <c r="Z264" i="35"/>
  <c r="Z255" i="35"/>
  <c r="Z254" i="35"/>
  <c r="AL149" i="35"/>
  <c r="AA243" i="35"/>
  <c r="AD207" i="35"/>
  <c r="AE170" i="35"/>
  <c r="AE178" i="35"/>
  <c r="AB249" i="35"/>
  <c r="AB250" i="35"/>
  <c r="AE162" i="35"/>
  <c r="AB248" i="35"/>
  <c r="AB247" i="35"/>
  <c r="AB271" i="35"/>
  <c r="AM143" i="35"/>
  <c r="AQ143" i="35"/>
  <c r="AF220" i="35"/>
  <c r="AM220" i="35"/>
  <c r="AQ220" i="35"/>
  <c r="AF221" i="35"/>
  <c r="AM221" i="35"/>
  <c r="AQ221" i="35"/>
  <c r="AF222" i="35"/>
  <c r="AM222" i="35"/>
  <c r="AQ222" i="35"/>
  <c r="AF223" i="35"/>
  <c r="AM223" i="35"/>
  <c r="AQ223" i="35"/>
  <c r="AF224" i="35"/>
  <c r="AM224" i="35"/>
  <c r="AQ224" i="35"/>
  <c r="AF225" i="35"/>
  <c r="AM225" i="35"/>
  <c r="AQ225" i="35"/>
  <c r="AF226" i="35"/>
  <c r="AM226" i="35"/>
  <c r="AQ226" i="35"/>
  <c r="AD272" i="35"/>
  <c r="AD264" i="35"/>
  <c r="AE81" i="35"/>
  <c r="AE259" i="35"/>
  <c r="AD255" i="35"/>
  <c r="AD254" i="35"/>
  <c r="AM234" i="35"/>
  <c r="AQ234" i="35"/>
  <c r="AE78" i="37"/>
  <c r="AF83" i="39"/>
  <c r="AD83" i="37"/>
  <c r="AD83" i="36"/>
  <c r="AD83" i="38"/>
  <c r="AF94" i="39"/>
  <c r="AM77" i="39"/>
  <c r="AM83" i="39"/>
  <c r="AM73" i="39"/>
  <c r="AQ50" i="39"/>
  <c r="AD94" i="38"/>
  <c r="AE73" i="38"/>
  <c r="AE82" i="38"/>
  <c r="AF72" i="38"/>
  <c r="AF81" i="38"/>
  <c r="AF70" i="38"/>
  <c r="AF68" i="38"/>
  <c r="AM68" i="38"/>
  <c r="AQ68" i="38"/>
  <c r="AF66" i="38"/>
  <c r="AF64" i="38"/>
  <c r="AF62" i="38"/>
  <c r="AF89" i="38"/>
  <c r="AF60" i="38"/>
  <c r="AF58" i="38"/>
  <c r="AM58" i="38"/>
  <c r="AQ58" i="38"/>
  <c r="AF56" i="38"/>
  <c r="AM56" i="38"/>
  <c r="AQ56" i="38"/>
  <c r="AF71" i="38"/>
  <c r="AM71" i="38"/>
  <c r="AQ71" i="38"/>
  <c r="AF63" i="38"/>
  <c r="AF90" i="38"/>
  <c r="AM90" i="38"/>
  <c r="AQ90" i="38"/>
  <c r="AF65" i="38"/>
  <c r="AF59" i="38"/>
  <c r="AF80" i="38"/>
  <c r="AM80" i="38"/>
  <c r="AQ80" i="38"/>
  <c r="AF55" i="38"/>
  <c r="AM55" i="38"/>
  <c r="AQ55" i="38"/>
  <c r="AF54" i="38"/>
  <c r="AM54" i="38"/>
  <c r="AQ54" i="38"/>
  <c r="AF52" i="38"/>
  <c r="AM52" i="38"/>
  <c r="AQ52" i="38"/>
  <c r="AF50" i="38"/>
  <c r="AM50" i="38"/>
  <c r="AF67" i="38"/>
  <c r="AM67" i="38"/>
  <c r="AQ67" i="38"/>
  <c r="AF69" i="38"/>
  <c r="AM69" i="38"/>
  <c r="AQ69" i="38"/>
  <c r="AF57" i="38"/>
  <c r="AM57" i="38"/>
  <c r="AQ57" i="38"/>
  <c r="AF53" i="38"/>
  <c r="AF51" i="38"/>
  <c r="AF61" i="38"/>
  <c r="AF88" i="38"/>
  <c r="AM88" i="38"/>
  <c r="AQ88" i="38"/>
  <c r="AE79" i="38"/>
  <c r="AE89" i="38"/>
  <c r="AE93" i="38"/>
  <c r="AE78" i="38"/>
  <c r="AE81" i="38"/>
  <c r="AE87" i="38"/>
  <c r="AE77" i="38"/>
  <c r="AE79" i="37"/>
  <c r="AE82" i="37"/>
  <c r="AE77" i="37"/>
  <c r="AE87" i="37"/>
  <c r="AD94" i="37"/>
  <c r="AE73" i="37"/>
  <c r="AE93" i="37"/>
  <c r="AF71" i="37"/>
  <c r="AM71" i="37"/>
  <c r="AQ71" i="37"/>
  <c r="AF72" i="37"/>
  <c r="AF81" i="37"/>
  <c r="AM81" i="37"/>
  <c r="AQ81" i="37"/>
  <c r="AF63" i="37"/>
  <c r="AF90" i="37"/>
  <c r="AM90" i="37"/>
  <c r="AQ90" i="37"/>
  <c r="AF55" i="37"/>
  <c r="AM55" i="37"/>
  <c r="AQ55" i="37"/>
  <c r="AF64" i="37"/>
  <c r="AF91" i="37"/>
  <c r="AM91" i="37"/>
  <c r="AQ91" i="37"/>
  <c r="AF65" i="37"/>
  <c r="AF92" i="37"/>
  <c r="AM92" i="37"/>
  <c r="AQ92" i="37"/>
  <c r="AF68" i="37"/>
  <c r="AM68" i="37"/>
  <c r="AQ68" i="37"/>
  <c r="AF60" i="37"/>
  <c r="AF59" i="37"/>
  <c r="AF80" i="37"/>
  <c r="AM80" i="37"/>
  <c r="AQ80" i="37"/>
  <c r="AF54" i="37"/>
  <c r="AM54" i="37"/>
  <c r="AQ54" i="37"/>
  <c r="AF51" i="37"/>
  <c r="AF61" i="37"/>
  <c r="AF88" i="37"/>
  <c r="AM88" i="37"/>
  <c r="AQ88" i="37"/>
  <c r="AF58" i="37"/>
  <c r="AM58" i="37"/>
  <c r="AQ58" i="37"/>
  <c r="AF67" i="37"/>
  <c r="AM67" i="37"/>
  <c r="AQ67" i="37"/>
  <c r="AF53" i="37"/>
  <c r="AF62" i="37"/>
  <c r="AF89" i="37"/>
  <c r="AM89" i="37"/>
  <c r="AQ89" i="37"/>
  <c r="AF57" i="37"/>
  <c r="AM57" i="37"/>
  <c r="AQ57" i="37"/>
  <c r="AF70" i="37"/>
  <c r="AF52" i="37"/>
  <c r="AM52" i="37"/>
  <c r="AQ52" i="37"/>
  <c r="AF69" i="37"/>
  <c r="AM69" i="37"/>
  <c r="AQ69" i="37"/>
  <c r="AF50" i="37"/>
  <c r="AF56" i="37"/>
  <c r="AM56" i="37"/>
  <c r="AQ56" i="37"/>
  <c r="AF66" i="37"/>
  <c r="AD83" i="35"/>
  <c r="AE82" i="36"/>
  <c r="AE87" i="36"/>
  <c r="AE77" i="36"/>
  <c r="AD94" i="36"/>
  <c r="AE79" i="36"/>
  <c r="AE73" i="36"/>
  <c r="AE80" i="36"/>
  <c r="AF71" i="36"/>
  <c r="AM71" i="36"/>
  <c r="AQ71" i="36"/>
  <c r="AF69" i="36"/>
  <c r="AM69" i="36"/>
  <c r="AQ69" i="36"/>
  <c r="AF67" i="36"/>
  <c r="AM67" i="36"/>
  <c r="AQ67" i="36"/>
  <c r="AF65" i="36"/>
  <c r="AF92" i="36"/>
  <c r="AM92" i="36"/>
  <c r="AQ92" i="36"/>
  <c r="AF63" i="36"/>
  <c r="AF61" i="36"/>
  <c r="AF88" i="36"/>
  <c r="AM88" i="36"/>
  <c r="AQ88" i="36"/>
  <c r="AF59" i="36"/>
  <c r="AF80" i="36"/>
  <c r="AF64" i="36"/>
  <c r="AF91" i="36"/>
  <c r="AM91" i="36"/>
  <c r="AQ91" i="36"/>
  <c r="AF55" i="36"/>
  <c r="AM55" i="36"/>
  <c r="AQ55" i="36"/>
  <c r="AF72" i="36"/>
  <c r="AF62" i="36"/>
  <c r="AF56" i="36"/>
  <c r="AM56" i="36"/>
  <c r="AQ56" i="36"/>
  <c r="AF60" i="36"/>
  <c r="AM60" i="36"/>
  <c r="AQ60" i="36"/>
  <c r="AF53" i="36"/>
  <c r="AF51" i="36"/>
  <c r="AM51" i="36"/>
  <c r="AQ51" i="36"/>
  <c r="AF58" i="36"/>
  <c r="AM58" i="36"/>
  <c r="AQ58" i="36"/>
  <c r="AF70" i="36"/>
  <c r="AF57" i="36"/>
  <c r="AM57" i="36"/>
  <c r="AQ57" i="36"/>
  <c r="AF66" i="36"/>
  <c r="AF54" i="36"/>
  <c r="AM54" i="36"/>
  <c r="AQ54" i="36"/>
  <c r="AF52" i="36"/>
  <c r="AM52" i="36"/>
  <c r="AQ52" i="36"/>
  <c r="AF68" i="36"/>
  <c r="AM68" i="36"/>
  <c r="AQ68" i="36"/>
  <c r="AF50" i="36"/>
  <c r="AE93" i="36"/>
  <c r="AE78" i="36"/>
  <c r="AF83" i="33"/>
  <c r="AD83" i="34"/>
  <c r="AE73" i="34"/>
  <c r="AQ73" i="33"/>
  <c r="AM73" i="33"/>
  <c r="AE82" i="34"/>
  <c r="AE73" i="35"/>
  <c r="AE79" i="35"/>
  <c r="AE257" i="35"/>
  <c r="AE82" i="35"/>
  <c r="AE260" i="35"/>
  <c r="AE87" i="35"/>
  <c r="AE77" i="35"/>
  <c r="AE80" i="35"/>
  <c r="AE258" i="35"/>
  <c r="AE93" i="35"/>
  <c r="AE78" i="35"/>
  <c r="AE256" i="35"/>
  <c r="AD94" i="35"/>
  <c r="AF72" i="35"/>
  <c r="AF70" i="35"/>
  <c r="AF68" i="35"/>
  <c r="AM68" i="35"/>
  <c r="AQ68" i="35"/>
  <c r="AF66" i="35"/>
  <c r="AF64" i="35"/>
  <c r="AF62" i="35"/>
  <c r="AF89" i="35"/>
  <c r="AF60" i="35"/>
  <c r="AM60" i="35"/>
  <c r="AQ60" i="35"/>
  <c r="AF58" i="35"/>
  <c r="AM58" i="35"/>
  <c r="AQ58" i="35"/>
  <c r="AF56" i="35"/>
  <c r="AM56" i="35"/>
  <c r="AQ56" i="35"/>
  <c r="AF59" i="35"/>
  <c r="AF80" i="35"/>
  <c r="AF258" i="35"/>
  <c r="AF53" i="35"/>
  <c r="AM53" i="35"/>
  <c r="AQ53" i="35"/>
  <c r="AF51" i="35"/>
  <c r="AM51" i="35"/>
  <c r="AQ51" i="35"/>
  <c r="AF69" i="35"/>
  <c r="AM69" i="35"/>
  <c r="AQ69" i="35"/>
  <c r="AF61" i="35"/>
  <c r="AF88" i="35"/>
  <c r="AM88" i="35"/>
  <c r="AQ88" i="35"/>
  <c r="AF57" i="35"/>
  <c r="AM57" i="35"/>
  <c r="AQ57" i="35"/>
  <c r="AF63" i="35"/>
  <c r="AF65" i="35"/>
  <c r="AF55" i="35"/>
  <c r="AM55" i="35"/>
  <c r="AQ55" i="35"/>
  <c r="AF54" i="35"/>
  <c r="AM54" i="35"/>
  <c r="AQ54" i="35"/>
  <c r="AF52" i="35"/>
  <c r="AM52" i="35"/>
  <c r="AQ52" i="35"/>
  <c r="AF50" i="35"/>
  <c r="AF67" i="35"/>
  <c r="AM67" i="35"/>
  <c r="AQ67" i="35"/>
  <c r="AF71" i="35"/>
  <c r="AE79" i="34"/>
  <c r="AE87" i="34"/>
  <c r="AE77" i="34"/>
  <c r="AE93" i="34"/>
  <c r="AD94" i="34"/>
  <c r="AE78" i="34"/>
  <c r="AE91" i="34"/>
  <c r="AE89" i="34"/>
  <c r="AF72" i="34"/>
  <c r="AF81" i="34"/>
  <c r="AM81" i="34"/>
  <c r="AQ81" i="34"/>
  <c r="AF70" i="34"/>
  <c r="AF68" i="34"/>
  <c r="AM68" i="34"/>
  <c r="AQ68" i="34"/>
  <c r="AF66" i="34"/>
  <c r="AM66" i="34"/>
  <c r="AQ66" i="34"/>
  <c r="AF64" i="34"/>
  <c r="AF91" i="34"/>
  <c r="AF58" i="34"/>
  <c r="AM58" i="34"/>
  <c r="AQ58" i="34"/>
  <c r="AF71" i="34"/>
  <c r="AM71" i="34"/>
  <c r="AQ71" i="34"/>
  <c r="AF55" i="34"/>
  <c r="AM55" i="34"/>
  <c r="AQ55" i="34"/>
  <c r="AF69" i="34"/>
  <c r="AM69" i="34"/>
  <c r="AQ69" i="34"/>
  <c r="AF61" i="34"/>
  <c r="AF53" i="34"/>
  <c r="AF67" i="34"/>
  <c r="AM67" i="34"/>
  <c r="AQ67" i="34"/>
  <c r="AF62" i="34"/>
  <c r="AF89" i="34"/>
  <c r="AF60" i="34"/>
  <c r="AF51" i="34"/>
  <c r="AF57" i="34"/>
  <c r="AM57" i="34"/>
  <c r="AQ57" i="34"/>
  <c r="AF65" i="34"/>
  <c r="AF92" i="34"/>
  <c r="AM92" i="34"/>
  <c r="AQ92" i="34"/>
  <c r="AF54" i="34"/>
  <c r="AM54" i="34"/>
  <c r="AQ54" i="34"/>
  <c r="AF52" i="34"/>
  <c r="AM52" i="34"/>
  <c r="AQ52" i="34"/>
  <c r="AF50" i="34"/>
  <c r="AM50" i="34"/>
  <c r="AF63" i="34"/>
  <c r="AF90" i="34"/>
  <c r="AM90" i="34"/>
  <c r="AQ90" i="34"/>
  <c r="AF56" i="34"/>
  <c r="AM56" i="34"/>
  <c r="AQ56" i="34"/>
  <c r="AF59" i="34"/>
  <c r="AF80" i="34"/>
  <c r="AM80" i="34"/>
  <c r="AQ80" i="34"/>
  <c r="AF94" i="33"/>
  <c r="AM77" i="33"/>
  <c r="AM83" i="33"/>
  <c r="AE30" i="31"/>
  <c r="AE32" i="31"/>
  <c r="AF27" i="31"/>
  <c r="AF29" i="31"/>
  <c r="AM29" i="31"/>
  <c r="AQ29" i="31"/>
  <c r="AF26" i="31"/>
  <c r="AF31" i="31"/>
  <c r="AM31" i="31"/>
  <c r="AQ31" i="31"/>
  <c r="AE243" i="35"/>
  <c r="AE267" i="35"/>
  <c r="AL247" i="35"/>
  <c r="AA271" i="35"/>
  <c r="AL271" i="35"/>
  <c r="AM235" i="35"/>
  <c r="AQ235" i="35"/>
  <c r="AM231" i="35"/>
  <c r="AQ231" i="35"/>
  <c r="AM233" i="35"/>
  <c r="AQ233" i="35"/>
  <c r="AM232" i="35"/>
  <c r="AQ232" i="35"/>
  <c r="AF98" i="35"/>
  <c r="AM98" i="35"/>
  <c r="AQ98" i="35"/>
  <c r="AD101" i="35"/>
  <c r="AD99" i="35"/>
  <c r="AE242" i="35"/>
  <c r="AE266" i="35"/>
  <c r="AF249" i="35"/>
  <c r="AE244" i="35"/>
  <c r="AE268" i="35"/>
  <c r="AF219" i="35"/>
  <c r="AM219" i="35"/>
  <c r="AQ219" i="35"/>
  <c r="AE100" i="35"/>
  <c r="AF208" i="35"/>
  <c r="AM236" i="35"/>
  <c r="AQ236" i="35"/>
  <c r="AE186" i="35"/>
  <c r="AB242" i="35"/>
  <c r="AB266" i="35"/>
  <c r="AE241" i="35"/>
  <c r="AE265" i="35"/>
  <c r="AB243" i="35"/>
  <c r="AB267" i="35"/>
  <c r="AB244" i="35"/>
  <c r="AB268" i="35"/>
  <c r="AB245" i="35"/>
  <c r="AB269" i="35"/>
  <c r="AB246" i="35"/>
  <c r="AB270" i="35"/>
  <c r="AF211" i="35"/>
  <c r="AM211" i="35"/>
  <c r="AQ211" i="35"/>
  <c r="AF209" i="35"/>
  <c r="AM209" i="35"/>
  <c r="AQ209" i="35"/>
  <c r="AA268" i="35"/>
  <c r="AL268" i="35"/>
  <c r="AL244" i="35"/>
  <c r="AF210" i="35"/>
  <c r="AM210" i="35"/>
  <c r="AQ210" i="35"/>
  <c r="AA270" i="35"/>
  <c r="AL270" i="35"/>
  <c r="AL246" i="35"/>
  <c r="AM142" i="35"/>
  <c r="AQ142" i="35"/>
  <c r="AB241" i="35"/>
  <c r="AA266" i="35"/>
  <c r="AL266" i="35"/>
  <c r="AL242" i="35"/>
  <c r="AA269" i="35"/>
  <c r="AL269" i="35"/>
  <c r="AL245" i="35"/>
  <c r="AF245" i="35"/>
  <c r="AF269" i="35"/>
  <c r="AM141" i="35"/>
  <c r="AQ141" i="35"/>
  <c r="AA272" i="35"/>
  <c r="AL248" i="35"/>
  <c r="AF215" i="35"/>
  <c r="AM215" i="35"/>
  <c r="AQ215" i="35"/>
  <c r="AM140" i="35"/>
  <c r="AQ140" i="35"/>
  <c r="AA267" i="35"/>
  <c r="AL267" i="35"/>
  <c r="AL243" i="35"/>
  <c r="AB272" i="35"/>
  <c r="AF213" i="35"/>
  <c r="AM213" i="35"/>
  <c r="AQ213" i="35"/>
  <c r="AF242" i="35"/>
  <c r="AF266" i="35"/>
  <c r="AF243" i="35"/>
  <c r="AF267" i="35"/>
  <c r="AF212" i="35"/>
  <c r="AM212" i="35"/>
  <c r="AQ212" i="35"/>
  <c r="AF244" i="35"/>
  <c r="AF268" i="35"/>
  <c r="AA265" i="35"/>
  <c r="AL265" i="35"/>
  <c r="AA255" i="35"/>
  <c r="AA254" i="35"/>
  <c r="AL254" i="35"/>
  <c r="AM138" i="35"/>
  <c r="AQ138" i="35"/>
  <c r="AM137" i="35"/>
  <c r="AQ137" i="35"/>
  <c r="AM136" i="35"/>
  <c r="AQ136" i="35"/>
  <c r="AM135" i="35"/>
  <c r="AQ135" i="35"/>
  <c r="AM139" i="35"/>
  <c r="AQ139" i="35"/>
  <c r="AF170" i="35"/>
  <c r="AM170" i="35"/>
  <c r="AQ170" i="35"/>
  <c r="AM134" i="35"/>
  <c r="AQ134" i="35"/>
  <c r="AF178" i="35"/>
  <c r="AF250" i="35"/>
  <c r="AF162" i="35"/>
  <c r="AM128" i="35"/>
  <c r="AQ128" i="35"/>
  <c r="AM127" i="35"/>
  <c r="AQ127" i="35"/>
  <c r="AM126" i="35"/>
  <c r="AQ126" i="35"/>
  <c r="AM125" i="35"/>
  <c r="AQ125" i="35"/>
  <c r="AM124" i="35"/>
  <c r="AQ124" i="35"/>
  <c r="AM122" i="35"/>
  <c r="AQ122" i="35"/>
  <c r="AM130" i="35"/>
  <c r="AQ130" i="35"/>
  <c r="AM123" i="35"/>
  <c r="AQ123" i="35"/>
  <c r="AM121" i="35"/>
  <c r="AQ121" i="35"/>
  <c r="AM129" i="35"/>
  <c r="AQ129" i="35"/>
  <c r="AM198" i="35"/>
  <c r="AQ198" i="35"/>
  <c r="AM199" i="35"/>
  <c r="AQ199" i="35"/>
  <c r="AM200" i="35"/>
  <c r="AQ200" i="35"/>
  <c r="AE272" i="35"/>
  <c r="AM202" i="35"/>
  <c r="AQ202" i="35"/>
  <c r="AM258" i="35"/>
  <c r="AQ258" i="35"/>
  <c r="AM112" i="35"/>
  <c r="AQ112" i="35"/>
  <c r="AM201" i="35"/>
  <c r="AQ201" i="35"/>
  <c r="AM114" i="35"/>
  <c r="AQ114" i="35"/>
  <c r="AM203" i="35"/>
  <c r="AQ203" i="35"/>
  <c r="AM71" i="35"/>
  <c r="AQ71" i="35"/>
  <c r="AM89" i="35"/>
  <c r="AM117" i="35"/>
  <c r="AQ117" i="35"/>
  <c r="AM115" i="35"/>
  <c r="AQ115" i="35"/>
  <c r="AM108" i="35"/>
  <c r="AQ108" i="35"/>
  <c r="AM109" i="35"/>
  <c r="AQ109" i="35"/>
  <c r="AM110" i="35"/>
  <c r="AQ110" i="35"/>
  <c r="AM111" i="35"/>
  <c r="AQ111" i="35"/>
  <c r="AM116" i="35"/>
  <c r="AQ116" i="35"/>
  <c r="AM113" i="35"/>
  <c r="AQ113" i="35"/>
  <c r="AF78" i="36"/>
  <c r="AM78" i="36"/>
  <c r="AQ78" i="36"/>
  <c r="AF78" i="37"/>
  <c r="AM78" i="37"/>
  <c r="AQ78" i="37"/>
  <c r="AF93" i="37"/>
  <c r="AM93" i="37"/>
  <c r="AQ93" i="37"/>
  <c r="AQ73" i="39"/>
  <c r="AM94" i="39"/>
  <c r="AQ77" i="39"/>
  <c r="AQ94" i="39"/>
  <c r="AF79" i="38"/>
  <c r="AM79" i="38"/>
  <c r="AQ79" i="38"/>
  <c r="AE83" i="38"/>
  <c r="AQ50" i="38"/>
  <c r="AM63" i="38"/>
  <c r="AQ63" i="38"/>
  <c r="AF92" i="38"/>
  <c r="AM92" i="38"/>
  <c r="AQ92" i="38"/>
  <c r="AM65" i="38"/>
  <c r="AQ65" i="38"/>
  <c r="AM53" i="38"/>
  <c r="AQ53" i="38"/>
  <c r="AM62" i="38"/>
  <c r="AQ62" i="38"/>
  <c r="AM89" i="38"/>
  <c r="AQ89" i="38"/>
  <c r="AF87" i="38"/>
  <c r="AM87" i="38"/>
  <c r="AQ87" i="38"/>
  <c r="AF77" i="38"/>
  <c r="AM60" i="38"/>
  <c r="AQ60" i="38"/>
  <c r="AF91" i="38"/>
  <c r="AM91" i="38"/>
  <c r="AQ91" i="38"/>
  <c r="AM64" i="38"/>
  <c r="AQ64" i="38"/>
  <c r="AF82" i="38"/>
  <c r="AM82" i="38"/>
  <c r="AQ82" i="38"/>
  <c r="AM51" i="38"/>
  <c r="AQ51" i="38"/>
  <c r="AE94" i="38"/>
  <c r="AF93" i="38"/>
  <c r="AM93" i="38"/>
  <c r="AQ93" i="38"/>
  <c r="AM66" i="38"/>
  <c r="AQ66" i="38"/>
  <c r="AF78" i="38"/>
  <c r="AM78" i="38"/>
  <c r="AQ78" i="38"/>
  <c r="AM81" i="38"/>
  <c r="AQ81" i="38"/>
  <c r="AF73" i="38"/>
  <c r="AM61" i="38"/>
  <c r="AQ61" i="38"/>
  <c r="AM72" i="38"/>
  <c r="AQ72" i="38"/>
  <c r="AM70" i="38"/>
  <c r="AQ70" i="38"/>
  <c r="AM59" i="38"/>
  <c r="AQ59" i="38"/>
  <c r="AE94" i="37"/>
  <c r="AM65" i="37"/>
  <c r="AQ65" i="37"/>
  <c r="AF79" i="37"/>
  <c r="AM79" i="37"/>
  <c r="AQ79" i="37"/>
  <c r="AM59" i="37"/>
  <c r="AQ59" i="37"/>
  <c r="AM62" i="37"/>
  <c r="AQ62" i="37"/>
  <c r="AE83" i="37"/>
  <c r="AM64" i="37"/>
  <c r="AQ64" i="37"/>
  <c r="AF82" i="37"/>
  <c r="AM82" i="37"/>
  <c r="AQ82" i="37"/>
  <c r="AM53" i="37"/>
  <c r="AQ53" i="37"/>
  <c r="AM51" i="37"/>
  <c r="AQ51" i="37"/>
  <c r="AF77" i="37"/>
  <c r="AM77" i="37"/>
  <c r="AF87" i="37"/>
  <c r="AM87" i="37"/>
  <c r="AQ87" i="37"/>
  <c r="AM72" i="37"/>
  <c r="AQ72" i="37"/>
  <c r="AM66" i="37"/>
  <c r="AQ66" i="37"/>
  <c r="AF73" i="37"/>
  <c r="AM50" i="37"/>
  <c r="AM61" i="37"/>
  <c r="AQ61" i="37"/>
  <c r="AM70" i="37"/>
  <c r="AQ70" i="37"/>
  <c r="AM63" i="37"/>
  <c r="AQ63" i="37"/>
  <c r="AM60" i="37"/>
  <c r="AQ60" i="37"/>
  <c r="AE94" i="36"/>
  <c r="AM64" i="36"/>
  <c r="AQ64" i="36"/>
  <c r="AM61" i="36"/>
  <c r="AQ61" i="36"/>
  <c r="AF93" i="36"/>
  <c r="AM93" i="36"/>
  <c r="AQ93" i="36"/>
  <c r="AM59" i="36"/>
  <c r="AQ59" i="36"/>
  <c r="AF79" i="36"/>
  <c r="AM79" i="36"/>
  <c r="AQ79" i="36"/>
  <c r="AM80" i="36"/>
  <c r="AQ80" i="36"/>
  <c r="AF90" i="36"/>
  <c r="AM90" i="36"/>
  <c r="AQ90" i="36"/>
  <c r="AM63" i="36"/>
  <c r="AQ63" i="36"/>
  <c r="AF77" i="36"/>
  <c r="AF87" i="36"/>
  <c r="AM87" i="36"/>
  <c r="AQ87" i="36"/>
  <c r="AF73" i="36"/>
  <c r="AM66" i="36"/>
  <c r="AQ66" i="36"/>
  <c r="AF89" i="36"/>
  <c r="AM89" i="36"/>
  <c r="AQ89" i="36"/>
  <c r="AM62" i="36"/>
  <c r="AQ62" i="36"/>
  <c r="AF82" i="36"/>
  <c r="AM82" i="36"/>
  <c r="AQ82" i="36"/>
  <c r="AF81" i="36"/>
  <c r="AM81" i="36"/>
  <c r="AQ81" i="36"/>
  <c r="AM72" i="36"/>
  <c r="AQ72" i="36"/>
  <c r="AE83" i="36"/>
  <c r="AM53" i="36"/>
  <c r="AQ53" i="36"/>
  <c r="AM50" i="36"/>
  <c r="AM65" i="36"/>
  <c r="AQ65" i="36"/>
  <c r="AM70" i="36"/>
  <c r="AQ70" i="36"/>
  <c r="AE83" i="35"/>
  <c r="AE83" i="34"/>
  <c r="AF73" i="35"/>
  <c r="AF82" i="34"/>
  <c r="AM82" i="34"/>
  <c r="AQ82" i="34"/>
  <c r="AM64" i="34"/>
  <c r="AQ64" i="34"/>
  <c r="AF73" i="34"/>
  <c r="AM91" i="34"/>
  <c r="AQ91" i="34"/>
  <c r="AM61" i="35"/>
  <c r="AQ61" i="35"/>
  <c r="AF92" i="35"/>
  <c r="AM65" i="35"/>
  <c r="AQ65" i="35"/>
  <c r="AF78" i="35"/>
  <c r="AF256" i="35"/>
  <c r="AM70" i="35"/>
  <c r="AQ70" i="35"/>
  <c r="AF93" i="35"/>
  <c r="AM93" i="35"/>
  <c r="AQ93" i="35"/>
  <c r="AM66" i="35"/>
  <c r="AQ66" i="35"/>
  <c r="AM59" i="35"/>
  <c r="AQ59" i="35"/>
  <c r="AM80" i="35"/>
  <c r="AQ80" i="35"/>
  <c r="AF87" i="35"/>
  <c r="AM87" i="35"/>
  <c r="AQ87" i="35"/>
  <c r="AF77" i="35"/>
  <c r="AM77" i="35"/>
  <c r="AE94" i="35"/>
  <c r="AF81" i="35"/>
  <c r="AF259" i="35"/>
  <c r="AM72" i="35"/>
  <c r="AQ72" i="35"/>
  <c r="AF82" i="35"/>
  <c r="AF260" i="35"/>
  <c r="AF91" i="35"/>
  <c r="AM91" i="35"/>
  <c r="AQ91" i="35"/>
  <c r="AM64" i="35"/>
  <c r="AQ64" i="35"/>
  <c r="AM62" i="35"/>
  <c r="AQ62" i="35"/>
  <c r="AF90" i="35"/>
  <c r="AM63" i="35"/>
  <c r="AQ63" i="35"/>
  <c r="AF79" i="35"/>
  <c r="AF257" i="35"/>
  <c r="AM50" i="35"/>
  <c r="AM63" i="34"/>
  <c r="AQ63" i="34"/>
  <c r="AE94" i="34"/>
  <c r="AF78" i="34"/>
  <c r="AM78" i="34"/>
  <c r="AQ78" i="34"/>
  <c r="AQ50" i="34"/>
  <c r="AF88" i="34"/>
  <c r="AM88" i="34"/>
  <c r="AQ88" i="34"/>
  <c r="AM61" i="34"/>
  <c r="AQ61" i="34"/>
  <c r="AF87" i="34"/>
  <c r="AM87" i="34"/>
  <c r="AQ87" i="34"/>
  <c r="AF77" i="34"/>
  <c r="AM60" i="34"/>
  <c r="AQ60" i="34"/>
  <c r="AM89" i="34"/>
  <c r="AQ89" i="34"/>
  <c r="AM70" i="34"/>
  <c r="AQ70" i="34"/>
  <c r="AM59" i="34"/>
  <c r="AQ59" i="34"/>
  <c r="AF79" i="34"/>
  <c r="AM79" i="34"/>
  <c r="AQ79" i="34"/>
  <c r="AM53" i="34"/>
  <c r="AQ53" i="34"/>
  <c r="AM72" i="34"/>
  <c r="AQ72" i="34"/>
  <c r="AM62" i="34"/>
  <c r="AQ62" i="34"/>
  <c r="AF93" i="34"/>
  <c r="AM93" i="34"/>
  <c r="AQ93" i="34"/>
  <c r="AM65" i="34"/>
  <c r="AQ65" i="34"/>
  <c r="AM51" i="34"/>
  <c r="AQ51" i="34"/>
  <c r="AM94" i="33"/>
  <c r="AQ77" i="33"/>
  <c r="AQ83" i="33"/>
  <c r="AM26" i="31"/>
  <c r="AQ26" i="31"/>
  <c r="AF30" i="31"/>
  <c r="AM30" i="31"/>
  <c r="AQ30" i="31"/>
  <c r="AM27" i="31"/>
  <c r="AM28" i="31"/>
  <c r="AF246" i="35"/>
  <c r="AF270" i="35"/>
  <c r="AE101" i="35"/>
  <c r="AE99" i="35"/>
  <c r="AF218" i="35"/>
  <c r="AF248" i="35"/>
  <c r="AF272" i="35"/>
  <c r="AE255" i="35"/>
  <c r="AE254" i="35"/>
  <c r="AM230" i="35"/>
  <c r="AQ230" i="35"/>
  <c r="AF247" i="35"/>
  <c r="AF271" i="35"/>
  <c r="AF186" i="35"/>
  <c r="AM237" i="35"/>
  <c r="AQ237" i="35"/>
  <c r="AE264" i="35"/>
  <c r="AM178" i="35"/>
  <c r="AQ178" i="35"/>
  <c r="AM162" i="35"/>
  <c r="AQ162" i="35"/>
  <c r="AF241" i="35"/>
  <c r="AF265" i="35"/>
  <c r="AM156" i="35"/>
  <c r="AQ156" i="35"/>
  <c r="AC250" i="35"/>
  <c r="AM250" i="35"/>
  <c r="AQ250" i="35"/>
  <c r="AB265" i="35"/>
  <c r="AB264" i="35"/>
  <c r="AB255" i="35"/>
  <c r="AB254" i="35"/>
  <c r="AM148" i="35"/>
  <c r="AQ148" i="35"/>
  <c r="AC242" i="35"/>
  <c r="AC266" i="35"/>
  <c r="AM266" i="35"/>
  <c r="AQ266" i="35"/>
  <c r="AA264" i="35"/>
  <c r="AL264" i="35"/>
  <c r="AL272" i="35"/>
  <c r="AM152" i="35"/>
  <c r="AQ152" i="35"/>
  <c r="AC246" i="35"/>
  <c r="AC270" i="35"/>
  <c r="AM270" i="35"/>
  <c r="AQ270" i="35"/>
  <c r="AM155" i="35"/>
  <c r="AQ155" i="35"/>
  <c r="AC249" i="35"/>
  <c r="AM249" i="35"/>
  <c r="AQ249" i="35"/>
  <c r="AM153" i="35"/>
  <c r="AQ153" i="35"/>
  <c r="AC247" i="35"/>
  <c r="AC271" i="35"/>
  <c r="AM149" i="35"/>
  <c r="AQ149" i="35"/>
  <c r="AC243" i="35"/>
  <c r="AC267" i="35"/>
  <c r="AM267" i="35"/>
  <c r="AQ267" i="35"/>
  <c r="AL255" i="35"/>
  <c r="AM151" i="35"/>
  <c r="AQ151" i="35"/>
  <c r="AC245" i="35"/>
  <c r="AC269" i="35"/>
  <c r="AM269" i="35"/>
  <c r="AQ269" i="35"/>
  <c r="AC241" i="35"/>
  <c r="AM154" i="35"/>
  <c r="AQ154" i="35"/>
  <c r="AC248" i="35"/>
  <c r="AM150" i="35"/>
  <c r="AQ150" i="35"/>
  <c r="AC244" i="35"/>
  <c r="AC268" i="35"/>
  <c r="AM268" i="35"/>
  <c r="AQ268" i="35"/>
  <c r="AM218" i="35"/>
  <c r="AQ218" i="35"/>
  <c r="AF207" i="35"/>
  <c r="AM207" i="35"/>
  <c r="AQ207" i="35"/>
  <c r="AM208" i="35"/>
  <c r="AQ208" i="35"/>
  <c r="AM147" i="35"/>
  <c r="AQ147" i="35"/>
  <c r="AM79" i="35"/>
  <c r="AQ79" i="35"/>
  <c r="AM257" i="35"/>
  <c r="AQ257" i="35"/>
  <c r="AM81" i="35"/>
  <c r="AQ81" i="35"/>
  <c r="AM259" i="35"/>
  <c r="AQ259" i="35"/>
  <c r="AM78" i="35"/>
  <c r="AQ78" i="35"/>
  <c r="AM256" i="35"/>
  <c r="AQ256" i="35"/>
  <c r="AM82" i="35"/>
  <c r="AQ82" i="35"/>
  <c r="AM260" i="35"/>
  <c r="AQ260" i="35"/>
  <c r="AM90" i="35"/>
  <c r="AQ90" i="35"/>
  <c r="AM92" i="35"/>
  <c r="AQ92" i="35"/>
  <c r="AQ89" i="35"/>
  <c r="AF94" i="37"/>
  <c r="AF94" i="34"/>
  <c r="AQ83" i="39"/>
  <c r="AF83" i="38"/>
  <c r="AQ73" i="38"/>
  <c r="AF94" i="38"/>
  <c r="AM77" i="38"/>
  <c r="AM73" i="38"/>
  <c r="AM83" i="37"/>
  <c r="AM73" i="37"/>
  <c r="AQ50" i="37"/>
  <c r="AM94" i="37"/>
  <c r="AQ77" i="37"/>
  <c r="AQ94" i="37"/>
  <c r="AF83" i="37"/>
  <c r="AF83" i="36"/>
  <c r="AF94" i="36"/>
  <c r="AM77" i="36"/>
  <c r="AM83" i="36"/>
  <c r="AM73" i="36"/>
  <c r="AQ50" i="36"/>
  <c r="AF83" i="34"/>
  <c r="AQ73" i="34"/>
  <c r="AF94" i="35"/>
  <c r="AF83" i="35"/>
  <c r="AM73" i="35"/>
  <c r="AM73" i="34"/>
  <c r="AQ77" i="35"/>
  <c r="AQ50" i="35"/>
  <c r="AM77" i="34"/>
  <c r="AM83" i="34"/>
  <c r="AQ94" i="33"/>
  <c r="AQ28" i="31"/>
  <c r="AQ32" i="31"/>
  <c r="AM32" i="31"/>
  <c r="AF32" i="31"/>
  <c r="AQ27" i="31"/>
  <c r="AM271" i="35"/>
  <c r="AQ271" i="35"/>
  <c r="AF101" i="35"/>
  <c r="AM101" i="35"/>
  <c r="AQ101" i="35"/>
  <c r="AF100" i="35"/>
  <c r="AM100" i="35"/>
  <c r="AQ100" i="35"/>
  <c r="AF99" i="35"/>
  <c r="AM99" i="35"/>
  <c r="AQ99" i="35"/>
  <c r="AM247" i="35"/>
  <c r="AQ247" i="35"/>
  <c r="AF264" i="35"/>
  <c r="AM229" i="35"/>
  <c r="AQ229" i="35"/>
  <c r="AM186" i="35"/>
  <c r="AQ186" i="35"/>
  <c r="AF255" i="35"/>
  <c r="AF254" i="35"/>
  <c r="AM244" i="35"/>
  <c r="AQ244" i="35"/>
  <c r="AC272" i="35"/>
  <c r="AM248" i="35"/>
  <c r="AQ248" i="35"/>
  <c r="AM242" i="35"/>
  <c r="AQ242" i="35"/>
  <c r="AC265" i="35"/>
  <c r="AM265" i="35"/>
  <c r="AQ265" i="35"/>
  <c r="AC255" i="35"/>
  <c r="AC254" i="35"/>
  <c r="AM245" i="35"/>
  <c r="AQ245" i="35"/>
  <c r="AM246" i="35"/>
  <c r="AQ246" i="35"/>
  <c r="AM241" i="35"/>
  <c r="AQ241" i="35"/>
  <c r="AM243" i="35"/>
  <c r="AQ243" i="35"/>
  <c r="AM83" i="35"/>
  <c r="AM94" i="35"/>
  <c r="AQ94" i="35"/>
  <c r="AM94" i="38"/>
  <c r="AQ77" i="38"/>
  <c r="AM83" i="38"/>
  <c r="AQ83" i="37"/>
  <c r="AQ73" i="37"/>
  <c r="AQ73" i="36"/>
  <c r="AM94" i="36"/>
  <c r="AQ77" i="36"/>
  <c r="AQ94" i="36"/>
  <c r="AQ73" i="35"/>
  <c r="AQ83" i="35"/>
  <c r="AM94" i="34"/>
  <c r="AQ77" i="34"/>
  <c r="AQ83" i="34"/>
  <c r="AM254" i="35"/>
  <c r="AQ254" i="35"/>
  <c r="AM255" i="35"/>
  <c r="AC264" i="35"/>
  <c r="AM264" i="35"/>
  <c r="AQ264" i="35"/>
  <c r="AM272" i="35"/>
  <c r="AQ272" i="35"/>
  <c r="AQ255" i="35"/>
  <c r="AQ94" i="38"/>
  <c r="AQ83" i="38"/>
  <c r="AQ83" i="36"/>
  <c r="AQ94" i="34"/>
</calcChain>
</file>

<file path=xl/sharedStrings.xml><?xml version="1.0" encoding="utf-8"?>
<sst xmlns="http://schemas.openxmlformats.org/spreadsheetml/2006/main" count="1254" uniqueCount="705">
  <si>
    <t>ThreeME</t>
  </si>
  <si>
    <t>PIB en volume</t>
  </si>
  <si>
    <t>Consommation des ménages</t>
  </si>
  <si>
    <t>Investissement</t>
  </si>
  <si>
    <t>Exportations</t>
  </si>
  <si>
    <t>Importations</t>
  </si>
  <si>
    <t>Prix de la consommation des ménages</t>
  </si>
  <si>
    <t>Prix des exportations</t>
  </si>
  <si>
    <t>Prix des importations</t>
  </si>
  <si>
    <t xml:space="preserve">Salaire nominal brut </t>
  </si>
  <si>
    <t>Coût réel du travail</t>
  </si>
  <si>
    <t>Emploi salarié (en milliers)</t>
  </si>
  <si>
    <t>Balance commerciale (en pts de PIB)</t>
  </si>
  <si>
    <t xml:space="preserve">% deviation from baseline </t>
  </si>
  <si>
    <t xml:space="preserve">ThreeME </t>
  </si>
  <si>
    <t>GDP in volume</t>
  </si>
  <si>
    <t>Household consumption</t>
  </si>
  <si>
    <t>Investment</t>
  </si>
  <si>
    <t>Exports</t>
  </si>
  <si>
    <t>Imports</t>
  </si>
  <si>
    <t>Household consumption price index</t>
  </si>
  <si>
    <t>Production price index</t>
  </si>
  <si>
    <t>Added value price index</t>
  </si>
  <si>
    <t>Intermediate consumption price index</t>
  </si>
  <si>
    <t>Export price index</t>
  </si>
  <si>
    <t>Import price index</t>
  </si>
  <si>
    <t>Gross nominal wage</t>
  </si>
  <si>
    <t>Real cost of labor</t>
  </si>
  <si>
    <t>Wage employment (in thousands)</t>
  </si>
  <si>
    <t>Trade balance (in points of GDP)</t>
  </si>
  <si>
    <t>Public budget balance (in points of GDP)</t>
  </si>
  <si>
    <t>Dette publique  (en pts de PIB)</t>
  </si>
  <si>
    <t>Public debt (in points of GDP)</t>
  </si>
  <si>
    <t>Prix de la valeur ajoutée</t>
  </si>
  <si>
    <t>Prix des consommations intermédiaires</t>
  </si>
  <si>
    <t xml:space="preserve">Prix de la production </t>
  </si>
  <si>
    <t>Solde primaire public  (en pts de PIB)</t>
  </si>
  <si>
    <t>en écart au scénario de référence (%)</t>
  </si>
  <si>
    <t>Taux de chômage (en pts)</t>
  </si>
  <si>
    <t>Unemployment rate (in points)</t>
  </si>
  <si>
    <t>Taux de croissance du PIB</t>
  </si>
  <si>
    <t xml:space="preserve">Taux de chômage </t>
  </si>
  <si>
    <t>GDP growth rate</t>
  </si>
  <si>
    <t>Household consumption price</t>
  </si>
  <si>
    <t>unemployment rate</t>
  </si>
  <si>
    <t>@pch(gdp_0)</t>
  </si>
  <si>
    <t>@pch(pch_0)</t>
  </si>
  <si>
    <t>unr_0</t>
  </si>
  <si>
    <t>rdebt_g_val_0</t>
  </si>
  <si>
    <t>rbal_g_prim_val_0</t>
  </si>
  <si>
    <t>rbal_trade_val_0</t>
  </si>
  <si>
    <t>_date_</t>
  </si>
  <si>
    <t>Taux d'épargne (en pts)</t>
  </si>
  <si>
    <t>Saving rate (in points)</t>
  </si>
  <si>
    <t>Revenu disponible (réel) des ménages</t>
  </si>
  <si>
    <t>Household disposable income (real)</t>
  </si>
  <si>
    <t>100*(gdp_2/gdp_0-1)</t>
  </si>
  <si>
    <t>100*(ch_2/ch_0-1)</t>
  </si>
  <si>
    <t>100*(i_2/i_0-1)</t>
  </si>
  <si>
    <t>100*(x_2/x_0-1)</t>
  </si>
  <si>
    <t>100*(m_2/m_0-1)</t>
  </si>
  <si>
    <t>100*((dispinc_at_val_2/pch_2)/(dispinc_at_val_0/pch_0)-1)</t>
  </si>
  <si>
    <t>100*(rsav_h_val_2-rsav_h_val_0)</t>
  </si>
  <si>
    <t>100*(pch_2/pch_0-1)</t>
  </si>
  <si>
    <t>100*(py_2/py_0-1)</t>
  </si>
  <si>
    <t>100*(pva_2/pva_0-1)</t>
  </si>
  <si>
    <t>100*(pci_2/pci_0-1)</t>
  </si>
  <si>
    <t>100*(px_2/px_0-1)</t>
  </si>
  <si>
    <t>100*(pm_2/pm_0-1)</t>
  </si>
  <si>
    <t>100*(w_2/w_0-1)</t>
  </si>
  <si>
    <t>100*((c_l_2/pva_2)/(c_l_0/pva_0)-1)</t>
  </si>
  <si>
    <t>f_l_2-f_l_0</t>
  </si>
  <si>
    <t>100*(unr_2-unr_0)</t>
  </si>
  <si>
    <t>100*(rbal_trade_val_2-rbal_trade_val_0)</t>
  </si>
  <si>
    <t>100*(rbal_g_prim_val_2-rbal_g_prim_val_0)</t>
  </si>
  <si>
    <t>100*(rdebt_g_val_2-rdebt_g_val_0)</t>
  </si>
  <si>
    <t>100*(ch_0+g_0)/gdp_0*((ch_2+g_2)/(ch_0+g_0)-1)</t>
  </si>
  <si>
    <t>100*i_0/gdp_0*(i_2/i_0-1)</t>
  </si>
  <si>
    <t>100*(x_0-m_0)/gdp_0*((x_2-m_2)/(x_0-m_0)-1)</t>
  </si>
  <si>
    <t>100*ds_0/gdp_0*(ds_2/ds_0-1)</t>
  </si>
  <si>
    <t>pop</t>
  </si>
  <si>
    <t>gdp_0</t>
  </si>
  <si>
    <t>pch_0</t>
  </si>
  <si>
    <t>va_sagr_0</t>
  </si>
  <si>
    <t>va_swoo_0</t>
  </si>
  <si>
    <t>va_sveh_0</t>
  </si>
  <si>
    <t>va_sgla_0</t>
  </si>
  <si>
    <t>va_spap_0</t>
  </si>
  <si>
    <t>va_spla_0</t>
  </si>
  <si>
    <t>va_smet_0</t>
  </si>
  <si>
    <t>va_sogo_0</t>
  </si>
  <si>
    <t>va_sbui_0</t>
  </si>
  <si>
    <t>va_scro_0</t>
  </si>
  <si>
    <t>va_scra_0</t>
  </si>
  <si>
    <t>va_scbr_0</t>
  </si>
  <si>
    <t>va_scfl_0</t>
  </si>
  <si>
    <t>va_scel_0</t>
  </si>
  <si>
    <t>va_scwa_0</t>
  </si>
  <si>
    <t>va_scot_0</t>
  </si>
  <si>
    <t>va_sdem_0</t>
  </si>
  <si>
    <t>va_ssit_0</t>
  </si>
  <si>
    <t>va_sdri_0</t>
  </si>
  <si>
    <t>va_strp_0</t>
  </si>
  <si>
    <t>va_sser_0</t>
  </si>
  <si>
    <t>va_snrj_0</t>
  </si>
  <si>
    <t>@date</t>
  </si>
  <si>
    <t>f_l_sagr_0</t>
  </si>
  <si>
    <t>f_l_swoo_0</t>
  </si>
  <si>
    <t>f_l_sveh_0</t>
  </si>
  <si>
    <t>f_l_sgla_0</t>
  </si>
  <si>
    <t>f_l_spap_0</t>
  </si>
  <si>
    <t>f_l_spla_0</t>
  </si>
  <si>
    <t>f_l_smet_0</t>
  </si>
  <si>
    <t>f_l_sogo_0</t>
  </si>
  <si>
    <t>f_l_sbui_0</t>
  </si>
  <si>
    <t>f_l_scro_0</t>
  </si>
  <si>
    <t>f_l_scra_0</t>
  </si>
  <si>
    <t>f_l_scbr_0</t>
  </si>
  <si>
    <t>f_l_scfl_0</t>
  </si>
  <si>
    <t>f_l_scel_0</t>
  </si>
  <si>
    <t>f_l_scwa_0</t>
  </si>
  <si>
    <t>f_l_scot_0</t>
  </si>
  <si>
    <t>f_l_sdem_0</t>
  </si>
  <si>
    <t>f_l_ssit_0</t>
  </si>
  <si>
    <t>f_l_sdri_0</t>
  </si>
  <si>
    <t>f_l_strp_0</t>
  </si>
  <si>
    <t>f_l_sser_0</t>
  </si>
  <si>
    <t>f_l_snrj_0</t>
  </si>
  <si>
    <t>y_sagr_0</t>
  </si>
  <si>
    <t>y_swoo_0</t>
  </si>
  <si>
    <t>y_sveh_0</t>
  </si>
  <si>
    <t>y_sgla_0</t>
  </si>
  <si>
    <t>y_spap_0</t>
  </si>
  <si>
    <t>y_spla_0</t>
  </si>
  <si>
    <t>y_smet_0</t>
  </si>
  <si>
    <t>y_sogo_0</t>
  </si>
  <si>
    <t>y_sbui_0</t>
  </si>
  <si>
    <t>y_scro_0</t>
  </si>
  <si>
    <t>y_scra_0</t>
  </si>
  <si>
    <t>y_scbr_0</t>
  </si>
  <si>
    <t>y_scfl_0</t>
  </si>
  <si>
    <t>y_scel_0</t>
  </si>
  <si>
    <t>y_scwa_0</t>
  </si>
  <si>
    <t>y_scot_0</t>
  </si>
  <si>
    <t>y_sdem_0</t>
  </si>
  <si>
    <t>y_ssit_0</t>
  </si>
  <si>
    <t>y_sdri_0</t>
  </si>
  <si>
    <t>y_strp_0</t>
  </si>
  <si>
    <t>y_sser_0</t>
  </si>
  <si>
    <t>y_snrj_0</t>
  </si>
  <si>
    <t>@pch(gdp_2)</t>
  </si>
  <si>
    <t>@pch(pch_2)</t>
  </si>
  <si>
    <t>unr_2</t>
  </si>
  <si>
    <t>rdebt_g_val_2</t>
  </si>
  <si>
    <t>rbal_g_prim_val_2</t>
  </si>
  <si>
    <t>rbal_trade_val_2</t>
  </si>
  <si>
    <t>gdp_2</t>
  </si>
  <si>
    <t>pch_2</t>
  </si>
  <si>
    <t>va_sagr_2</t>
  </si>
  <si>
    <t>va_swoo_2</t>
  </si>
  <si>
    <t>va_sveh_2</t>
  </si>
  <si>
    <t>va_sgla_2</t>
  </si>
  <si>
    <t>va_spap_2</t>
  </si>
  <si>
    <t>va_spla_2</t>
  </si>
  <si>
    <t>va_smet_2</t>
  </si>
  <si>
    <t>va_sogo_2</t>
  </si>
  <si>
    <t>va_sbui_2</t>
  </si>
  <si>
    <t>va_scro_2</t>
  </si>
  <si>
    <t>va_scra_2</t>
  </si>
  <si>
    <t>va_scbr_2</t>
  </si>
  <si>
    <t>va_scfl_2</t>
  </si>
  <si>
    <t>va_scel_2</t>
  </si>
  <si>
    <t>va_scwa_2</t>
  </si>
  <si>
    <t>va_scot_2</t>
  </si>
  <si>
    <t>va_sdem_2</t>
  </si>
  <si>
    <t>va_ssit_2</t>
  </si>
  <si>
    <t>va_sdri_2</t>
  </si>
  <si>
    <t>va_strp_2</t>
  </si>
  <si>
    <t>va_sser_2</t>
  </si>
  <si>
    <t>va_snrj_2</t>
  </si>
  <si>
    <t>f_l_sagr_2</t>
  </si>
  <si>
    <t>f_l_swoo_2</t>
  </si>
  <si>
    <t>f_l_sveh_2</t>
  </si>
  <si>
    <t>f_l_sgla_2</t>
  </si>
  <si>
    <t>f_l_spap_2</t>
  </si>
  <si>
    <t>f_l_spla_2</t>
  </si>
  <si>
    <t>f_l_smet_2</t>
  </si>
  <si>
    <t>f_l_sogo_2</t>
  </si>
  <si>
    <t>f_l_sbui_2</t>
  </si>
  <si>
    <t>f_l_scro_2</t>
  </si>
  <si>
    <t>f_l_scra_2</t>
  </si>
  <si>
    <t>f_l_scbr_2</t>
  </si>
  <si>
    <t>f_l_scfl_2</t>
  </si>
  <si>
    <t>f_l_scel_2</t>
  </si>
  <si>
    <t>f_l_scwa_2</t>
  </si>
  <si>
    <t>f_l_scot_2</t>
  </si>
  <si>
    <t>f_l_sdem_2</t>
  </si>
  <si>
    <t>f_l_ssit_2</t>
  </si>
  <si>
    <t>f_l_sdri_2</t>
  </si>
  <si>
    <t>f_l_strp_2</t>
  </si>
  <si>
    <t>f_l_sser_2</t>
  </si>
  <si>
    <t>f_l_snrj_2</t>
  </si>
  <si>
    <t>y_sagr_2</t>
  </si>
  <si>
    <t>y_swoo_2</t>
  </si>
  <si>
    <t>y_sveh_2</t>
  </si>
  <si>
    <t>y_sgla_2</t>
  </si>
  <si>
    <t>y_spap_2</t>
  </si>
  <si>
    <t>y_spla_2</t>
  </si>
  <si>
    <t>y_smet_2</t>
  </si>
  <si>
    <t>y_sogo_2</t>
  </si>
  <si>
    <t>y_sbui_2</t>
  </si>
  <si>
    <t>y_scro_2</t>
  </si>
  <si>
    <t>y_scra_2</t>
  </si>
  <si>
    <t>y_scbr_2</t>
  </si>
  <si>
    <t>y_scfl_2</t>
  </si>
  <si>
    <t>y_scel_2</t>
  </si>
  <si>
    <t>y_scwa_2</t>
  </si>
  <si>
    <t>y_scot_2</t>
  </si>
  <si>
    <t>y_sdem_2</t>
  </si>
  <si>
    <t>y_ssit_2</t>
  </si>
  <si>
    <t>y_sdri_2</t>
  </si>
  <si>
    <t>y_strp_2</t>
  </si>
  <si>
    <t>y_sser_2</t>
  </si>
  <si>
    <t>y_snrj_2</t>
  </si>
  <si>
    <t>i_sagr_2</t>
  </si>
  <si>
    <t>i_swoo_2</t>
  </si>
  <si>
    <t>i_sveh_2</t>
  </si>
  <si>
    <t>i_sgla_2</t>
  </si>
  <si>
    <t>i_spap_2</t>
  </si>
  <si>
    <t>i_spla_2</t>
  </si>
  <si>
    <t>i_smet_2</t>
  </si>
  <si>
    <t>i_sogo_2</t>
  </si>
  <si>
    <t>i_sbui_2</t>
  </si>
  <si>
    <t>i_scro_2</t>
  </si>
  <si>
    <t>i_scra_2</t>
  </si>
  <si>
    <t>i_scbr_2</t>
  </si>
  <si>
    <t>i_scfl_2</t>
  </si>
  <si>
    <t>i_scel_2</t>
  </si>
  <si>
    <t>i_scwa_2</t>
  </si>
  <si>
    <t>i_scot_2</t>
  </si>
  <si>
    <t>i_sdem_2</t>
  </si>
  <si>
    <t>i_ssit_2</t>
  </si>
  <si>
    <t>i_sdri_2</t>
  </si>
  <si>
    <t>i_strp_2</t>
  </si>
  <si>
    <t>i_sser_2</t>
  </si>
  <si>
    <t>i_snrj_2</t>
  </si>
  <si>
    <t>100*(va_2/va_0-1)</t>
  </si>
  <si>
    <t>100*(f_l_2/f_l_0-1)</t>
  </si>
  <si>
    <t>100*(y_2/y_0-1)</t>
  </si>
  <si>
    <t>100*(va_sagr_2/va_sagr_0-1)</t>
  </si>
  <si>
    <t>100*(va_swoo_2/va_swoo_0-1)</t>
  </si>
  <si>
    <t>100*(va_sveh_2/va_sveh_0-1)</t>
  </si>
  <si>
    <t>100*(va_sgla_2/va_sgla_0-1)</t>
  </si>
  <si>
    <t>100*(va_spap_2/va_spap_0-1)</t>
  </si>
  <si>
    <t>100*(va_spla_2/va_spla_0-1)</t>
  </si>
  <si>
    <t>100*(va_smet_2/va_smet_0-1)</t>
  </si>
  <si>
    <t>100*(va_sogo_2/va_sogo_0-1)</t>
  </si>
  <si>
    <t>100*(va_sbui_2/va_sbui_0-1)</t>
  </si>
  <si>
    <t>100*(va_scro_2/va_scro_0-1)</t>
  </si>
  <si>
    <t>100*(va_scra_2/va_scra_0-1)</t>
  </si>
  <si>
    <t>100*(va_scbr_2/va_scbr_0-1)</t>
  </si>
  <si>
    <t>100*(va_scfl_2/va_scfl_0-1)</t>
  </si>
  <si>
    <t>100*(va_scel_2/va_scel_0-1)</t>
  </si>
  <si>
    <t>100*(va_scwa_2/va_scwa_0-1)</t>
  </si>
  <si>
    <t>100*(va_scot_2/va_scot_0-1)</t>
  </si>
  <si>
    <t>100*(va_sdem_2/va_sdem_0-1)</t>
  </si>
  <si>
    <t>100*(va_ssit_2/va_ssit_0-1)</t>
  </si>
  <si>
    <t>100*(va_sdri_2/va_sdri_0-1)</t>
  </si>
  <si>
    <t>100*(va_strp_2/va_strp_0-1)</t>
  </si>
  <si>
    <t>100*(va_sser_2/va_sser_0-1)</t>
  </si>
  <si>
    <t>100*(va_snrj_2/va_snrj_0-1)</t>
  </si>
  <si>
    <t>100*(f_l_sagr_2/f_l_sagr_0-1)</t>
  </si>
  <si>
    <t>100*(f_l_swoo_2/f_l_swoo_0-1)</t>
  </si>
  <si>
    <t>100*(f_l_sveh_2/f_l_sveh_0-1)</t>
  </si>
  <si>
    <t>100*(f_l_sgla_2/f_l_sgla_0-1)</t>
  </si>
  <si>
    <t>100*(f_l_spap_2/f_l_spap_0-1)</t>
  </si>
  <si>
    <t>100*(f_l_spla_2/f_l_spla_0-1)</t>
  </si>
  <si>
    <t>100*(f_l_smet_2/f_l_smet_0-1)</t>
  </si>
  <si>
    <t>100*(f_l_sogo_2/f_l_sogo_0-1)</t>
  </si>
  <si>
    <t>100*(f_l_sbui_2/f_l_sbui_0-1)</t>
  </si>
  <si>
    <t>100*(f_l_scro_2/f_l_scro_0-1)</t>
  </si>
  <si>
    <t>100*(f_l_scra_2/f_l_scra_0-1)</t>
  </si>
  <si>
    <t>100*(f_l_scbr_2/f_l_scbr_0-1)</t>
  </si>
  <si>
    <t>100*(f_l_scfl_2/f_l_scfl_0-1)</t>
  </si>
  <si>
    <t>100*(f_l_scel_2/f_l_scel_0-1)</t>
  </si>
  <si>
    <t>100*(f_l_scwa_2/f_l_scwa_0-1)</t>
  </si>
  <si>
    <t>100*(f_l_scot_2/f_l_scot_0-1)</t>
  </si>
  <si>
    <t>100*(f_l_sdem_2/f_l_sdem_0-1)</t>
  </si>
  <si>
    <t>100*(f_l_ssit_2/f_l_ssit_0-1)</t>
  </si>
  <si>
    <t>100*(f_l_sdri_2/f_l_sdri_0-1)</t>
  </si>
  <si>
    <t>100*(f_l_strp_2/f_l_strp_0-1)</t>
  </si>
  <si>
    <t>100*(f_l_sser_2/f_l_sser_0-1)</t>
  </si>
  <si>
    <t>100*(f_l_snrj_2/f_l_snrj_0-1)</t>
  </si>
  <si>
    <t>f_l_sagr_2-f_l_sagr_0</t>
  </si>
  <si>
    <t>f_l_swoo_2-f_l_swoo_0</t>
  </si>
  <si>
    <t>f_l_sveh_2-f_l_sveh_0</t>
  </si>
  <si>
    <t>f_l_sgla_2-f_l_sgla_0</t>
  </si>
  <si>
    <t>f_l_spap_2-f_l_spap_0</t>
  </si>
  <si>
    <t>f_l_spla_2-f_l_spla_0</t>
  </si>
  <si>
    <t>f_l_smet_2-f_l_smet_0</t>
  </si>
  <si>
    <t>f_l_sogo_2-f_l_sogo_0</t>
  </si>
  <si>
    <t>f_l_sbui_2-f_l_sbui_0</t>
  </si>
  <si>
    <t>f_l_scro_2-f_l_scro_0</t>
  </si>
  <si>
    <t>f_l_scra_2-f_l_scra_0</t>
  </si>
  <si>
    <t>f_l_scbr_2-f_l_scbr_0</t>
  </si>
  <si>
    <t>f_l_scfl_2-f_l_scfl_0</t>
  </si>
  <si>
    <t>f_l_scel_2-f_l_scel_0</t>
  </si>
  <si>
    <t>f_l_scwa_2-f_l_scwa_0</t>
  </si>
  <si>
    <t>f_l_scot_2-f_l_scot_0</t>
  </si>
  <si>
    <t>f_l_sdem_2-f_l_sdem_0</t>
  </si>
  <si>
    <t>f_l_ssit_2-f_l_ssit_0</t>
  </si>
  <si>
    <t>f_l_sdri_2-f_l_sdri_0</t>
  </si>
  <si>
    <t>f_l_strp_2-f_l_strp_0</t>
  </si>
  <si>
    <t>f_l_sser_2-f_l_sser_0</t>
  </si>
  <si>
    <t>f_l_snrj_2-f_l_snrj_0</t>
  </si>
  <si>
    <t>100*(y_sagr_2/y_sagr_0-1)</t>
  </si>
  <si>
    <t>100*(y_swoo_2/y_swoo_0-1)</t>
  </si>
  <si>
    <t>100*(y_sveh_2/y_sveh_0-1)</t>
  </si>
  <si>
    <t>100*(y_sgla_2/y_sgla_0-1)</t>
  </si>
  <si>
    <t>100*(y_spap_2/y_spap_0-1)</t>
  </si>
  <si>
    <t>100*(y_spla_2/y_spla_0-1)</t>
  </si>
  <si>
    <t>100*(y_smet_2/y_smet_0-1)</t>
  </si>
  <si>
    <t>100*(y_sogo_2/y_sogo_0-1)</t>
  </si>
  <si>
    <t>100*(y_sbui_2/y_sbui_0-1)</t>
  </si>
  <si>
    <t>100*(y_scro_2/y_scro_0-1)</t>
  </si>
  <si>
    <t>100*(y_scra_2/y_scra_0-1)</t>
  </si>
  <si>
    <t>100*(y_scbr_2/y_scbr_0-1)</t>
  </si>
  <si>
    <t>100*(y_scfl_2/y_scfl_0-1)</t>
  </si>
  <si>
    <t>100*(y_scel_2/y_scel_0-1)</t>
  </si>
  <si>
    <t>100*(y_scwa_2/y_scwa_0-1)</t>
  </si>
  <si>
    <t>100*(y_scot_2/y_scot_0-1)</t>
  </si>
  <si>
    <t>100*(y_sdem_2/y_sdem_0-1)</t>
  </si>
  <si>
    <t>100*(y_ssit_2/y_ssit_0-1)</t>
  </si>
  <si>
    <t>100*(y_sdri_2/y_sdri_0-1)</t>
  </si>
  <si>
    <t>100*(y_strp_2/y_strp_0-1)</t>
  </si>
  <si>
    <t>100*(y_sser_2/y_sser_0-1)</t>
  </si>
  <si>
    <t>100*(y_snrj_2/y_snrj_0-1)</t>
  </si>
  <si>
    <t>100*(i_sagr_2/i_sagr_0-1)</t>
  </si>
  <si>
    <t>100*(i_swoo_2/i_swoo_0-1)</t>
  </si>
  <si>
    <t>100*(i_sveh_2/i_sveh_0-1)</t>
  </si>
  <si>
    <t>100*(i_sgla_2/i_sgla_0-1)</t>
  </si>
  <si>
    <t>100*(i_spap_2/i_spap_0-1)</t>
  </si>
  <si>
    <t>100*(i_spla_2/i_spla_0-1)</t>
  </si>
  <si>
    <t>100*(i_smet_2/i_smet_0-1)</t>
  </si>
  <si>
    <t>100*(i_sogo_2/i_sogo_0-1)</t>
  </si>
  <si>
    <t>100*(i_sbui_2/i_sbui_0-1)</t>
  </si>
  <si>
    <t>100*(i_scro_2/i_scro_0-1)</t>
  </si>
  <si>
    <t>100*(i_scra_2/i_scra_0-1)</t>
  </si>
  <si>
    <t>100*(i_scbr_2/i_scbr_0-1)</t>
  </si>
  <si>
    <t>100*(i_scfl_2/i_scfl_0-1)</t>
  </si>
  <si>
    <t>100*(i_scel_2/i_scel_0-1)</t>
  </si>
  <si>
    <t>100*(i_scwa_2/i_scwa_0-1)</t>
  </si>
  <si>
    <t>100*(i_scot_2/i_scot_0-1)</t>
  </si>
  <si>
    <t>100*(i_sdem_2/i_sdem_0-1)</t>
  </si>
  <si>
    <t>100*(i_ssit_2/i_ssit_0-1)</t>
  </si>
  <si>
    <t>100*(i_sdri_2/i_sdri_0-1)</t>
  </si>
  <si>
    <t>100*(i_strp_2/i_strp_0-1)</t>
  </si>
  <si>
    <t>100*(i_sser_2/i_sser_0-1)</t>
  </si>
  <si>
    <t>100*(i_snrj_2/i_snrj_0-1)</t>
  </si>
  <si>
    <t>Agriculture and fishing</t>
  </si>
  <si>
    <t>sagr</t>
  </si>
  <si>
    <t>Manufacture of wood and of products of wood</t>
  </si>
  <si>
    <t>swoo</t>
  </si>
  <si>
    <t>Manufacture of motor vehicles, trailers and semi-trailers</t>
  </si>
  <si>
    <t>sveh</t>
  </si>
  <si>
    <t>Manufacture of glass, ceramic and ciment products</t>
  </si>
  <si>
    <t>sgla</t>
  </si>
  <si>
    <t>Manufacture of paper and paperboard</t>
  </si>
  <si>
    <t>spap</t>
  </si>
  <si>
    <t>Manufacture of plastics products</t>
  </si>
  <si>
    <t>spla</t>
  </si>
  <si>
    <t>Metallurgy</t>
  </si>
  <si>
    <t>smet</t>
  </si>
  <si>
    <t>Manufacture of other goods</t>
  </si>
  <si>
    <t>sogo</t>
  </si>
  <si>
    <t>Building sector (F41 + F43.2 + F43.3 + F43.9)</t>
  </si>
  <si>
    <t>sbui</t>
  </si>
  <si>
    <t>Construction of roads and motorways (F42.1.1)</t>
  </si>
  <si>
    <t>scro</t>
  </si>
  <si>
    <t>Construction of railways and underground railways (F42.1.2)</t>
  </si>
  <si>
    <t>scra</t>
  </si>
  <si>
    <t>Construction of bridges and tunnels (F42.1.3)</t>
  </si>
  <si>
    <t>scbr</t>
  </si>
  <si>
    <t>Construction of utility projects for fluids (F42.2.1)</t>
  </si>
  <si>
    <t>scfl</t>
  </si>
  <si>
    <t>Construction of utility projects for electricity and telecommunications (F42.2.2)</t>
  </si>
  <si>
    <t>scel</t>
  </si>
  <si>
    <t>Construction of water projects (F42.9.1)</t>
  </si>
  <si>
    <t>scwa</t>
  </si>
  <si>
    <t>Construction of other civil engineering projects (F42.9.9)</t>
  </si>
  <si>
    <t>scot</t>
  </si>
  <si>
    <t>Demolition (F43.1.1)</t>
  </si>
  <si>
    <t>sdem</t>
  </si>
  <si>
    <t>Site preparation (F43.1.2)</t>
  </si>
  <si>
    <t>ssit</t>
  </si>
  <si>
    <t>Test drilling and boring (F43.1.3)</t>
  </si>
  <si>
    <t>sdri</t>
  </si>
  <si>
    <t>Transport</t>
  </si>
  <si>
    <t>strp</t>
  </si>
  <si>
    <t>Services</t>
  </si>
  <si>
    <t>sser</t>
  </si>
  <si>
    <t>Energy and mining</t>
  </si>
  <si>
    <t>snrj</t>
  </si>
  <si>
    <t>Acronym in ThreeME</t>
  </si>
  <si>
    <t>Name UK</t>
  </si>
  <si>
    <t>Name FR</t>
  </si>
  <si>
    <t>Automobile</t>
  </si>
  <si>
    <t>Papier et carton</t>
  </si>
  <si>
    <t>Plastique</t>
  </si>
  <si>
    <t>Métallurgie</t>
  </si>
  <si>
    <t>Route</t>
  </si>
  <si>
    <t>Rail</t>
  </si>
  <si>
    <t>Conduites</t>
  </si>
  <si>
    <t>Démolition</t>
  </si>
  <si>
    <t>Préparation de site</t>
  </si>
  <si>
    <t>Forage</t>
  </si>
  <si>
    <t>Energie et mines</t>
  </si>
  <si>
    <t>Ciment, céramique, verre</t>
  </si>
  <si>
    <t>Forestrie</t>
  </si>
  <si>
    <t>Agriculture et pêche</t>
  </si>
  <si>
    <t>Autres fabrications</t>
  </si>
  <si>
    <t>Fabrication</t>
  </si>
  <si>
    <t>Travaux Publics</t>
  </si>
  <si>
    <t>Immobilier</t>
  </si>
  <si>
    <t>VERIF</t>
  </si>
  <si>
    <t>Agriculture</t>
  </si>
  <si>
    <t>Energie</t>
  </si>
  <si>
    <t>2021-30</t>
  </si>
  <si>
    <t>2021-25</t>
  </si>
  <si>
    <t>2026-30</t>
  </si>
  <si>
    <t>2031-35</t>
  </si>
  <si>
    <t>2036-40</t>
  </si>
  <si>
    <t>2041-45</t>
  </si>
  <si>
    <t>2046-50</t>
  </si>
  <si>
    <t>2031-40</t>
  </si>
  <si>
    <t>2041-50</t>
  </si>
  <si>
    <t>Electricité &amp; télécom</t>
  </si>
  <si>
    <t>Eau</t>
  </si>
  <si>
    <t>Agrégation de secteurs</t>
  </si>
  <si>
    <t>Agrégation de secteurs des travaux publics</t>
  </si>
  <si>
    <t>Consommation</t>
  </si>
  <si>
    <t>Balance commerciale</t>
  </si>
  <si>
    <t>Aménagement de sites</t>
  </si>
  <si>
    <t>100*(va_sagr_2/va_sagr_0-1)*va_sagr_0/va_0</t>
  </si>
  <si>
    <t>100*(va_swoo_2/va_swoo_0-1)*va_swoo_0/va_0</t>
  </si>
  <si>
    <t>100*(va_sveh_2/va_sveh_0-1)*va_sveh_0/va_0</t>
  </si>
  <si>
    <t>100*(va_sgla_2/va_sgla_0-1)*va_sgla_0/va_0</t>
  </si>
  <si>
    <t>100*(va_spap_2/va_spap_0-1)*va_spap_0/va_0</t>
  </si>
  <si>
    <t>100*(va_spla_2/va_spla_0-1)*va_spla_0/va_0</t>
  </si>
  <si>
    <t>100*(va_smet_2/va_smet_0-1)*va_smet_0/va_0</t>
  </si>
  <si>
    <t>100*(va_sogo_2/va_sogo_0-1)*va_sogo_0/va_0</t>
  </si>
  <si>
    <t>100*(va_sbui_2/va_sbui_0-1)*va_sbui_0/va_0</t>
  </si>
  <si>
    <t>100*(va_scro_2/va_scro_0-1)*va_scro_0/va_0</t>
  </si>
  <si>
    <t>100*(va_scra_2/va_scra_0-1)*va_scra_0/va_0</t>
  </si>
  <si>
    <t>100*(va_scbr_2/va_scbr_0-1)*va_scbr_0/va_0</t>
  </si>
  <si>
    <t>100*(va_scfl_2/va_scfl_0-1)*va_scfl_0/va_0</t>
  </si>
  <si>
    <t>100*(va_scel_2/va_scel_0-1)*va_scel_0/va_0</t>
  </si>
  <si>
    <t>100*(va_scwa_2/va_scwa_0-1)*va_scwa_0/va_0</t>
  </si>
  <si>
    <t>100*(va_scot_2/va_scot_0-1)*va_scot_0/va_0</t>
  </si>
  <si>
    <t>100*(va_sdem_2/va_sdem_0-1)*va_sdem_0/va_0</t>
  </si>
  <si>
    <t>100*(va_ssit_2/va_ssit_0-1)*va_ssit_0/va_0</t>
  </si>
  <si>
    <t>100*(va_sdri_2/va_sdri_0-1)*va_sdri_0/va_0</t>
  </si>
  <si>
    <t>100*(va_strp_2/va_strp_0-1)*va_strp_0/va_0</t>
  </si>
  <si>
    <t>100*(va_sser_2/va_sser_0-1)*va_sser_0/va_0</t>
  </si>
  <si>
    <t>100*(va_snrj_2/va_snrj_0-1)*va_snrj_0/va_0</t>
  </si>
  <si>
    <t>va_2-va_0</t>
  </si>
  <si>
    <t>y_2-y_0</t>
  </si>
  <si>
    <t>i_2-i_0</t>
  </si>
  <si>
    <t>y_sagr_2-y_sagr_0</t>
  </si>
  <si>
    <t>y_swoo_2-y_swoo_0</t>
  </si>
  <si>
    <t>y_sveh_2-y_sveh_0</t>
  </si>
  <si>
    <t>y_sgla_2-y_sgla_0</t>
  </si>
  <si>
    <t>y_spap_2-y_spap_0</t>
  </si>
  <si>
    <t>y_spla_2-y_spla_0</t>
  </si>
  <si>
    <t>y_smet_2-y_smet_0</t>
  </si>
  <si>
    <t>y_sogo_2-y_sogo_0</t>
  </si>
  <si>
    <t>y_sbui_2-y_sbui_0</t>
  </si>
  <si>
    <t>y_scro_2-y_scro_0</t>
  </si>
  <si>
    <t>y_scra_2-y_scra_0</t>
  </si>
  <si>
    <t>y_scbr_2-y_scbr_0</t>
  </si>
  <si>
    <t>y_scfl_2-y_scfl_0</t>
  </si>
  <si>
    <t>y_scel_2-y_scel_0</t>
  </si>
  <si>
    <t>y_scwa_2-y_scwa_0</t>
  </si>
  <si>
    <t>y_scot_2-y_scot_0</t>
  </si>
  <si>
    <t>y_sdem_2-y_sdem_0</t>
  </si>
  <si>
    <t>y_ssit_2-y_ssit_0</t>
  </si>
  <si>
    <t>y_sdri_2-y_sdri_0</t>
  </si>
  <si>
    <t>y_strp_2-y_strp_0</t>
  </si>
  <si>
    <t>y_sser_2-y_sser_0</t>
  </si>
  <si>
    <t>y_snrj_2-y_snrj_0</t>
  </si>
  <si>
    <t>i_sagr_2-i_sagr_0</t>
  </si>
  <si>
    <t>i_swoo_2-i_swoo_0</t>
  </si>
  <si>
    <t>i_sveh_2-i_sveh_0</t>
  </si>
  <si>
    <t>i_sgla_2-i_sgla_0</t>
  </si>
  <si>
    <t>i_spap_2-i_spap_0</t>
  </si>
  <si>
    <t>i_spla_2-i_spla_0</t>
  </si>
  <si>
    <t>i_smet_2-i_smet_0</t>
  </si>
  <si>
    <t>i_sogo_2-i_sogo_0</t>
  </si>
  <si>
    <t>i_sbui_2-i_sbui_0</t>
  </si>
  <si>
    <t>i_scro_2-i_scro_0</t>
  </si>
  <si>
    <t>i_scra_2-i_scra_0</t>
  </si>
  <si>
    <t>i_scbr_2-i_scbr_0</t>
  </si>
  <si>
    <t>i_scfl_2-i_scfl_0</t>
  </si>
  <si>
    <t>i_scel_2-i_scel_0</t>
  </si>
  <si>
    <t>i_scwa_2-i_scwa_0</t>
  </si>
  <si>
    <t>i_scot_2-i_scot_0</t>
  </si>
  <si>
    <t>i_sdem_2-i_sdem_0</t>
  </si>
  <si>
    <t>i_ssit_2-i_ssit_0</t>
  </si>
  <si>
    <t>i_sdri_2-i_sdri_0</t>
  </si>
  <si>
    <t>i_strp_2-i_strp_0</t>
  </si>
  <si>
    <t>i_sser_2-i_sser_0</t>
  </si>
  <si>
    <t>i_snrj_2-i_snrj_0</t>
  </si>
  <si>
    <t>va_sagr_2-va_sagr_0</t>
  </si>
  <si>
    <t>va_swoo_2-va_swoo_0</t>
  </si>
  <si>
    <t>va_sveh_2-va_sveh_0</t>
  </si>
  <si>
    <t>va_sgla_2-va_sgla_0</t>
  </si>
  <si>
    <t>va_spap_2-va_spap_0</t>
  </si>
  <si>
    <t>va_spla_2-va_spla_0</t>
  </si>
  <si>
    <t>va_smet_2-va_smet_0</t>
  </si>
  <si>
    <t>va_sogo_2-va_sogo_0</t>
  </si>
  <si>
    <t>va_sbui_2-va_sbui_0</t>
  </si>
  <si>
    <t>va_scro_2-va_scro_0</t>
  </si>
  <si>
    <t>va_scra_2-va_scra_0</t>
  </si>
  <si>
    <t>va_scbr_2-va_scbr_0</t>
  </si>
  <si>
    <t>va_scfl_2-va_scfl_0</t>
  </si>
  <si>
    <t>va_scel_2-va_scel_0</t>
  </si>
  <si>
    <t>va_scwa_2-va_scwa_0</t>
  </si>
  <si>
    <t>va_scot_2-va_scot_0</t>
  </si>
  <si>
    <t>va_sdem_2-va_sdem_0</t>
  </si>
  <si>
    <t>va_ssit_2-va_ssit_0</t>
  </si>
  <si>
    <t>va_sdri_2-va_sdri_0</t>
  </si>
  <si>
    <t>va_strp_2-va_strp_0</t>
  </si>
  <si>
    <t>va_sser_2-va_sser_0</t>
  </si>
  <si>
    <t>va_snrj_2-va_snrj_0</t>
  </si>
  <si>
    <t>100*(y_sagr_2/y_sagr_0-1)*y_sagr_0/y_0</t>
  </si>
  <si>
    <t>100*(y_swoo_2/y_swoo_0-1)*y_swoo_0/y_0</t>
  </si>
  <si>
    <t>100*(y_sveh_2/y_sveh_0-1)*y_sveh_0/y_0</t>
  </si>
  <si>
    <t>100*(y_sgla_2/y_sgla_0-1)*y_sgla_0/y_0</t>
  </si>
  <si>
    <t>100*(y_spap_2/y_spap_0-1)*y_spap_0/y_0</t>
  </si>
  <si>
    <t>100*(y_spla_2/y_spla_0-1)*y_spla_0/y_0</t>
  </si>
  <si>
    <t>100*(y_smet_2/y_smet_0-1)*y_smet_0/y_0</t>
  </si>
  <si>
    <t>100*(y_sogo_2/y_sogo_0-1)*y_sogo_0/y_0</t>
  </si>
  <si>
    <t>100*(y_sbui_2/y_sbui_0-1)*y_sbui_0/y_0</t>
  </si>
  <si>
    <t>100*(y_scro_2/y_scro_0-1)*y_scro_0/y_0</t>
  </si>
  <si>
    <t>100*(y_scra_2/y_scra_0-1)*y_scra_0/y_0</t>
  </si>
  <si>
    <t>100*(y_scbr_2/y_scbr_0-1)*y_scbr_0/y_0</t>
  </si>
  <si>
    <t>100*(y_scfl_2/y_scfl_0-1)*y_scfl_0/y_0</t>
  </si>
  <si>
    <t>100*(y_scel_2/y_scel_0-1)*y_scel_0/y_0</t>
  </si>
  <si>
    <t>100*(y_scwa_2/y_scwa_0-1)*y_scwa_0/y_0</t>
  </si>
  <si>
    <t>100*(y_scot_2/y_scot_0-1)*y_scot_0/y_0</t>
  </si>
  <si>
    <t>100*(y_sdem_2/y_sdem_0-1)*y_sdem_0/y_0</t>
  </si>
  <si>
    <t>100*(y_ssit_2/y_ssit_0-1)*y_ssit_0/y_0</t>
  </si>
  <si>
    <t>100*(y_sdri_2/y_sdri_0-1)*y_sdri_0/y_0</t>
  </si>
  <si>
    <t>100*(y_strp_2/y_strp_0-1)*y_strp_0/y_0</t>
  </si>
  <si>
    <t>100*(y_sser_2/y_sser_0-1)*y_sser_0/y_0</t>
  </si>
  <si>
    <t>100*(y_snrj_2/y_snrj_0-1)*y_snrj_0/y_0</t>
  </si>
  <si>
    <t>100*(i_sagr_2/i_sagr_0-1)*i_sagr_0/i_0</t>
  </si>
  <si>
    <t>100*(i_swoo_2/i_swoo_0-1)*i_swoo_0/i_0</t>
  </si>
  <si>
    <t>100*(i_sveh_2/i_sveh_0-1)*i_sveh_0/i_0</t>
  </si>
  <si>
    <t>100*(i_sgla_2/i_sgla_0-1)*i_sgla_0/i_0</t>
  </si>
  <si>
    <t>100*(i_spap_2/i_spap_0-1)*i_spap_0/i_0</t>
  </si>
  <si>
    <t>100*(i_spla_2/i_spla_0-1)*i_spla_0/i_0</t>
  </si>
  <si>
    <t>100*(i_smet_2/i_smet_0-1)*i_smet_0/i_0</t>
  </si>
  <si>
    <t>100*(i_sogo_2/i_sogo_0-1)*i_sogo_0/i_0</t>
  </si>
  <si>
    <t>100*(i_sbui_2/i_sbui_0-1)*i_sbui_0/i_0</t>
  </si>
  <si>
    <t>100*(i_scro_2/i_scro_0-1)*i_scro_0/i_0</t>
  </si>
  <si>
    <t>100*(i_scra_2/i_scra_0-1)*i_scra_0/i_0</t>
  </si>
  <si>
    <t>100*(i_scbr_2/i_scbr_0-1)*i_scbr_0/i_0</t>
  </si>
  <si>
    <t>100*(i_scfl_2/i_scfl_0-1)*i_scfl_0/i_0</t>
  </si>
  <si>
    <t>100*(i_scel_2/i_scel_0-1)*i_scel_0/i_0</t>
  </si>
  <si>
    <t>100*(i_scwa_2/i_scwa_0-1)*i_scwa_0/i_0</t>
  </si>
  <si>
    <t>100*(i_scot_2/i_scot_0-1)*i_scot_0/i_0</t>
  </si>
  <si>
    <t>100*(i_sdem_2/i_sdem_0-1)*i_sdem_0/i_0</t>
  </si>
  <si>
    <t>100*(i_ssit_2/i_ssit_0-1)*i_ssit_0/i_0</t>
  </si>
  <si>
    <t>100*(i_sdri_2/i_sdri_0-1)*i_sdri_0/i_0</t>
  </si>
  <si>
    <t>100*(i_strp_2/i_strp_0-1)*i_strp_0/i_0</t>
  </si>
  <si>
    <t>100*(i_sser_2/i_sser_0-1)*i_sser_0/i_0</t>
  </si>
  <si>
    <t>100*(i_snrj_2/i_snrj_0-1)*i_snrj_0/i_0</t>
  </si>
  <si>
    <t>100*(f_l_sagr_2/f_l_sagr_0-1)*f_l_sagr_0/f_l_0</t>
  </si>
  <si>
    <t>100*(f_l_swoo_2/f_l_swoo_0-1)*f_l_swoo_0/f_l_0</t>
  </si>
  <si>
    <t>100*(f_l_sveh_2/f_l_sveh_0-1)*f_l_sveh_0/f_l_0</t>
  </si>
  <si>
    <t>100*(f_l_sgla_2/f_l_sgla_0-1)*f_l_sgla_0/f_l_0</t>
  </si>
  <si>
    <t>100*(f_l_spap_2/f_l_spap_0-1)*f_l_spap_0/f_l_0</t>
  </si>
  <si>
    <t>100*(f_l_spla_2/f_l_spla_0-1)*f_l_spla_0/f_l_0</t>
  </si>
  <si>
    <t>100*(f_l_smet_2/f_l_smet_0-1)*f_l_smet_0/f_l_0</t>
  </si>
  <si>
    <t>100*(f_l_sogo_2/f_l_sogo_0-1)*f_l_sogo_0/f_l_0</t>
  </si>
  <si>
    <t>100*(f_l_sbui_2/f_l_sbui_0-1)*f_l_sbui_0/f_l_0</t>
  </si>
  <si>
    <t>100*(f_l_scro_2/f_l_scro_0-1)*f_l_scro_0/f_l_0</t>
  </si>
  <si>
    <t>100*(f_l_scra_2/f_l_scra_0-1)*f_l_scra_0/f_l_0</t>
  </si>
  <si>
    <t>100*(f_l_scbr_2/f_l_scbr_0-1)*f_l_scbr_0/f_l_0</t>
  </si>
  <si>
    <t>100*(f_l_scfl_2/f_l_scfl_0-1)*f_l_scfl_0/f_l_0</t>
  </si>
  <si>
    <t>100*(f_l_scel_2/f_l_scel_0-1)*f_l_scel_0/f_l_0</t>
  </si>
  <si>
    <t>100*(f_l_scwa_2/f_l_scwa_0-1)*f_l_scwa_0/f_l_0</t>
  </si>
  <si>
    <t>100*(f_l_scot_2/f_l_scot_0-1)*f_l_scot_0/f_l_0</t>
  </si>
  <si>
    <t>100*(f_l_sdem_2/f_l_sdem_0-1)*f_l_sdem_0/f_l_0</t>
  </si>
  <si>
    <t>100*(f_l_ssit_2/f_l_ssit_0-1)*f_l_ssit_0/f_l_0</t>
  </si>
  <si>
    <t>100*(f_l_sdri_2/f_l_sdri_0-1)*f_l_sdri_0/f_l_0</t>
  </si>
  <si>
    <t>100*(f_l_strp_2/f_l_strp_0-1)*f_l_strp_0/f_l_0</t>
  </si>
  <si>
    <t>100*(f_l_sser_2/f_l_sser_0-1)*f_l_sser_0/f_l_0</t>
  </si>
  <si>
    <t>100*(f_l_snrj_2/f_l_snrj_0-1)*f_l_snrj_0/f_l_0</t>
  </si>
  <si>
    <t>inv_reduc_cagr</t>
  </si>
  <si>
    <t>inv_reduc_cwoo</t>
  </si>
  <si>
    <t>inv_reduc_cveh</t>
  </si>
  <si>
    <t>inv_reduc_cgla</t>
  </si>
  <si>
    <t>inv_reduc_cpap</t>
  </si>
  <si>
    <t>inv_reduc_cpla</t>
  </si>
  <si>
    <t>inv_reduc_cmet</t>
  </si>
  <si>
    <t>inv_reduc_cogo</t>
  </si>
  <si>
    <t>inv_reduc_cbui</t>
  </si>
  <si>
    <t>inv_reduc_ccro</t>
  </si>
  <si>
    <t>inv_reduc_ccra</t>
  </si>
  <si>
    <t>inv_reduc_ccbr</t>
  </si>
  <si>
    <t>inv_reduc_ccfl</t>
  </si>
  <si>
    <t>inv_reduc_ccel</t>
  </si>
  <si>
    <t>inv_reduc_ccwa</t>
  </si>
  <si>
    <t>inv_reduc_ccot</t>
  </si>
  <si>
    <t>inv_reduc_cdem</t>
  </si>
  <si>
    <t>inv_reduc_csit</t>
  </si>
  <si>
    <t>inv_reduc_cdri</t>
  </si>
  <si>
    <t>inv_reduc_ctrp</t>
  </si>
  <si>
    <t>inv_reduc_cser</t>
  </si>
  <si>
    <t>inv_reduc_cnrj</t>
  </si>
  <si>
    <t>inv_restau_cagr</t>
  </si>
  <si>
    <t>inv_restau_cwoo</t>
  </si>
  <si>
    <t>inv_restau_cveh</t>
  </si>
  <si>
    <t>inv_restau_cgla</t>
  </si>
  <si>
    <t>inv_restau_cpap</t>
  </si>
  <si>
    <t>inv_restau_cpla</t>
  </si>
  <si>
    <t>inv_restau_cmet</t>
  </si>
  <si>
    <t>inv_restau_cogo</t>
  </si>
  <si>
    <t>inv_restau_cbui</t>
  </si>
  <si>
    <t>inv_restau_ccro</t>
  </si>
  <si>
    <t>inv_restau_ccra</t>
  </si>
  <si>
    <t>inv_restau_ccbr</t>
  </si>
  <si>
    <t>inv_restau_ccfl</t>
  </si>
  <si>
    <t>inv_restau_ccel</t>
  </si>
  <si>
    <t>inv_restau_ccwa</t>
  </si>
  <si>
    <t>inv_restau_ccot</t>
  </si>
  <si>
    <t>inv_restau_cdem</t>
  </si>
  <si>
    <t>inv_restau_csit</t>
  </si>
  <si>
    <t>inv_restau_cdri</t>
  </si>
  <si>
    <t>inv_restau_ctrp</t>
  </si>
  <si>
    <t>inv_restau_cser</t>
  </si>
  <si>
    <t>inv_restau_cnrj</t>
  </si>
  <si>
    <t>inv_resi_cagr</t>
  </si>
  <si>
    <t>inv_resi_cwoo</t>
  </si>
  <si>
    <t>inv_resi_cveh</t>
  </si>
  <si>
    <t>inv_resi_cgla</t>
  </si>
  <si>
    <t>inv_resi_cpap</t>
  </si>
  <si>
    <t>inv_resi_cpla</t>
  </si>
  <si>
    <t>inv_resi_cmet</t>
  </si>
  <si>
    <t>inv_resi_cogo</t>
  </si>
  <si>
    <t>inv_resi_cbui</t>
  </si>
  <si>
    <t>inv_resi_ccro</t>
  </si>
  <si>
    <t>inv_resi_ccra</t>
  </si>
  <si>
    <t>inv_resi_ccbr</t>
  </si>
  <si>
    <t>inv_resi_ccfl</t>
  </si>
  <si>
    <t>inv_resi_ccel</t>
  </si>
  <si>
    <t>inv_resi_ccwa</t>
  </si>
  <si>
    <t>inv_resi_ccot</t>
  </si>
  <si>
    <t>inv_resi_cdem</t>
  </si>
  <si>
    <t>inv_resi_csit</t>
  </si>
  <si>
    <t>inv_resi_cdri</t>
  </si>
  <si>
    <t>inv_resi_ctrp</t>
  </si>
  <si>
    <t>inv_resi_cser</t>
  </si>
  <si>
    <t>inv_resi_cnrj</t>
  </si>
  <si>
    <t>INVESTISSEMENT INDUIT</t>
  </si>
  <si>
    <t>INVESTISSEMENT INITIAL</t>
  </si>
  <si>
    <t>INVESTISSEMENT TOTAL</t>
  </si>
  <si>
    <t>Total</t>
  </si>
  <si>
    <t>Réduction</t>
  </si>
  <si>
    <t>Restauration</t>
  </si>
  <si>
    <t>Résilience</t>
  </si>
  <si>
    <t>Total investissement initial</t>
  </si>
  <si>
    <t>Contribution des 3 volets à l'investissement induit</t>
  </si>
  <si>
    <t>Autres infrastructures</t>
  </si>
  <si>
    <t>Ponts &amp; tunnels</t>
  </si>
  <si>
    <t>inv_infra_cagr</t>
  </si>
  <si>
    <t>inv_infra_cwoo</t>
  </si>
  <si>
    <t>inv_infra_cveh</t>
  </si>
  <si>
    <t>inv_infra_cgla</t>
  </si>
  <si>
    <t>inv_infra_cpap</t>
  </si>
  <si>
    <t>inv_infra_cpla</t>
  </si>
  <si>
    <t>inv_infra_cmet</t>
  </si>
  <si>
    <t>inv_infra_cogo</t>
  </si>
  <si>
    <t>inv_infra_cbui</t>
  </si>
  <si>
    <t>inv_infra_ccro</t>
  </si>
  <si>
    <t>inv_infra_ccra</t>
  </si>
  <si>
    <t>inv_infra_ccbr</t>
  </si>
  <si>
    <t>inv_infra_ccfl</t>
  </si>
  <si>
    <t>inv_infra_ccel</t>
  </si>
  <si>
    <t>inv_infra_ccwa</t>
  </si>
  <si>
    <t>inv_infra_ccot</t>
  </si>
  <si>
    <t>inv_infra_cdem</t>
  </si>
  <si>
    <t>inv_infra_csit</t>
  </si>
  <si>
    <t>inv_infra_cdri</t>
  </si>
  <si>
    <t>inv_infra_ctrp</t>
  </si>
  <si>
    <t>inv_infra_cser</t>
  </si>
  <si>
    <t>inv_infra_cnrj</t>
  </si>
  <si>
    <t>Investissement initial/PIB</t>
  </si>
  <si>
    <t>Multiplicateur</t>
  </si>
  <si>
    <t>Moyenne investissement initial 2021-2050</t>
  </si>
  <si>
    <t>Moyenne PIB tendanciel 2021-2050</t>
  </si>
  <si>
    <t>Moyenne investissement initial/PIB 2021-2050</t>
  </si>
  <si>
    <t>Hausse du PIB choc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</si>
</sst>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"/>
    <numFmt numFmtId="167" formatCode="0.0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32">
    <xf numFmtId="0" fontId="0" fillId="0" borderId="0"/>
    <xf numFmtId="9" fontId="7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101">
    <xf numFmtId="0" fontId="0" fillId="0" borderId="0" xfId="0"/>
    <xf numFmtId="0" fontId="1" fillId="3" borderId="3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1" fillId="3" borderId="1" xfId="0" applyNumberFormat="1" applyFont="1" applyFill="1" applyBorder="1"/>
    <xf numFmtId="2" fontId="1" fillId="3" borderId="1" xfId="0" applyNumberFormat="1" applyFont="1" applyFill="1" applyBorder="1" applyAlignment="1">
      <alignment wrapText="1"/>
    </xf>
    <xf numFmtId="0" fontId="2" fillId="3" borderId="0" xfId="0" applyFont="1" applyFill="1" applyBorder="1" applyAlignment="1">
      <alignment vertical="center" wrapText="1"/>
    </xf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14" fontId="0" fillId="0" borderId="0" xfId="0" applyNumberFormat="1"/>
    <xf numFmtId="0" fontId="0" fillId="3" borderId="2" xfId="0" applyFill="1" applyBorder="1"/>
    <xf numFmtId="2" fontId="1" fillId="3" borderId="0" xfId="0" applyNumberFormat="1" applyFont="1" applyFill="1" applyBorder="1"/>
    <xf numFmtId="164" fontId="5" fillId="3" borderId="2" xfId="1" applyNumberFormat="1" applyFont="1" applyFill="1" applyBorder="1" applyAlignment="1">
      <alignment horizontal="center" vertical="center"/>
    </xf>
    <xf numFmtId="164" fontId="5" fillId="3" borderId="0" xfId="1" applyNumberFormat="1" applyFont="1" applyFill="1" applyBorder="1" applyAlignment="1">
      <alignment horizontal="center" vertical="center"/>
    </xf>
    <xf numFmtId="164" fontId="5" fillId="3" borderId="1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/>
    <xf numFmtId="3" fontId="5" fillId="3" borderId="0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left" indent="2"/>
    </xf>
    <xf numFmtId="2" fontId="1" fillId="3" borderId="0" xfId="0" applyNumberFormat="1" applyFont="1" applyFill="1" applyBorder="1" applyAlignment="1">
      <alignment horizontal="left"/>
    </xf>
    <xf numFmtId="3" fontId="5" fillId="3" borderId="2" xfId="1" applyNumberFormat="1" applyFont="1" applyFill="1" applyBorder="1" applyAlignment="1">
      <alignment horizontal="center" vertical="center"/>
    </xf>
    <xf numFmtId="3" fontId="5" fillId="3" borderId="1" xfId="1" applyNumberFormat="1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5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5" fillId="3" borderId="10" xfId="1" applyNumberFormat="1" applyFont="1" applyFill="1" applyBorder="1" applyAlignment="1">
      <alignment horizontal="center" vertical="center"/>
    </xf>
    <xf numFmtId="3" fontId="5" fillId="3" borderId="10" xfId="1" applyNumberFormat="1" applyFont="1" applyFill="1" applyBorder="1" applyAlignment="1">
      <alignment horizontal="center" vertical="center"/>
    </xf>
    <xf numFmtId="164" fontId="5" fillId="3" borderId="12" xfId="1" applyNumberFormat="1" applyFont="1" applyFill="1" applyBorder="1" applyAlignment="1">
      <alignment horizontal="center" vertical="center"/>
    </xf>
    <xf numFmtId="3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/>
    <xf numFmtId="0" fontId="5" fillId="3" borderId="10" xfId="1" applyNumberFormat="1" applyFont="1" applyFill="1" applyBorder="1" applyAlignment="1">
      <alignment horizontal="center" vertical="center"/>
    </xf>
    <xf numFmtId="0" fontId="5" fillId="3" borderId="0" xfId="1" applyNumberFormat="1" applyFont="1" applyFill="1" applyBorder="1" applyAlignment="1">
      <alignment horizontal="center" vertical="center"/>
    </xf>
    <xf numFmtId="0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wrapText="1"/>
    </xf>
    <xf numFmtId="2" fontId="8" fillId="3" borderId="0" xfId="0" applyNumberFormat="1" applyFont="1" applyFill="1" applyBorder="1"/>
    <xf numFmtId="0" fontId="9" fillId="3" borderId="0" xfId="0" applyFont="1" applyFill="1" applyBorder="1" applyAlignment="1">
      <alignment vertical="center" wrapText="1"/>
    </xf>
    <xf numFmtId="0" fontId="8" fillId="3" borderId="6" xfId="0" applyFont="1" applyFill="1" applyBorder="1"/>
    <xf numFmtId="0" fontId="9" fillId="3" borderId="7" xfId="0" applyFont="1" applyFill="1" applyBorder="1" applyAlignment="1">
      <alignment wrapText="1"/>
    </xf>
    <xf numFmtId="0" fontId="8" fillId="3" borderId="2" xfId="0" applyFont="1" applyFill="1" applyBorder="1"/>
    <xf numFmtId="0" fontId="8" fillId="0" borderId="0" xfId="0" applyFont="1"/>
    <xf numFmtId="0" fontId="8" fillId="3" borderId="0" xfId="0" applyFont="1" applyFill="1" applyBorder="1"/>
    <xf numFmtId="0" fontId="8" fillId="3" borderId="0" xfId="0" applyFont="1" applyFill="1"/>
    <xf numFmtId="0" fontId="8" fillId="3" borderId="7" xfId="0" applyFont="1" applyFill="1" applyBorder="1"/>
    <xf numFmtId="2" fontId="9" fillId="3" borderId="6" xfId="0" applyNumberFormat="1" applyFont="1" applyFill="1" applyBorder="1"/>
    <xf numFmtId="0" fontId="9" fillId="3" borderId="6" xfId="0" applyFont="1" applyFill="1" applyBorder="1"/>
    <xf numFmtId="164" fontId="5" fillId="3" borderId="9" xfId="1" applyNumberFormat="1" applyFont="1" applyFill="1" applyBorder="1" applyAlignment="1">
      <alignment horizontal="center" vertical="center"/>
    </xf>
    <xf numFmtId="164" fontId="5" fillId="3" borderId="8" xfId="1" applyNumberFormat="1" applyFont="1" applyFill="1" applyBorder="1" applyAlignment="1">
      <alignment horizontal="center" vertical="center"/>
    </xf>
    <xf numFmtId="164" fontId="5" fillId="3" borderId="11" xfId="1" applyNumberFormat="1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/>
    </xf>
    <xf numFmtId="165" fontId="5" fillId="3" borderId="0" xfId="0" applyNumberFormat="1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1" fillId="3" borderId="0" xfId="0" applyFont="1" applyFill="1" applyBorder="1" applyAlignment="1">
      <alignment wrapText="1"/>
    </xf>
    <xf numFmtId="0" fontId="1" fillId="3" borderId="0" xfId="0" applyFont="1" applyFill="1" applyBorder="1" applyAlignment="1">
      <alignment horizontal="center" vertical="center"/>
    </xf>
    <xf numFmtId="2" fontId="8" fillId="3" borderId="6" xfId="0" applyNumberFormat="1" applyFont="1" applyFill="1" applyBorder="1"/>
    <xf numFmtId="0" fontId="3" fillId="3" borderId="0" xfId="0" applyFont="1" applyFill="1" applyBorder="1" applyAlignment="1">
      <alignment horizontal="right"/>
    </xf>
    <xf numFmtId="0" fontId="11" fillId="0" borderId="0" xfId="0" applyFont="1"/>
    <xf numFmtId="165" fontId="12" fillId="3" borderId="0" xfId="0" applyNumberFormat="1" applyFont="1" applyFill="1" applyBorder="1" applyAlignment="1">
      <alignment vertical="center"/>
    </xf>
    <xf numFmtId="2" fontId="1" fillId="4" borderId="0" xfId="0" applyNumberFormat="1" applyFont="1" applyFill="1" applyBorder="1"/>
    <xf numFmtId="0" fontId="2" fillId="3" borderId="0" xfId="0" applyFont="1" applyFill="1" applyBorder="1"/>
    <xf numFmtId="0" fontId="1" fillId="5" borderId="0" xfId="0" applyFont="1" applyFill="1"/>
    <xf numFmtId="0" fontId="1" fillId="6" borderId="0" xfId="0" applyFont="1" applyFill="1"/>
    <xf numFmtId="165" fontId="5" fillId="3" borderId="0" xfId="0" applyNumberFormat="1" applyFont="1" applyFill="1"/>
    <xf numFmtId="0" fontId="5" fillId="3" borderId="0" xfId="0" applyFont="1" applyFill="1"/>
    <xf numFmtId="0" fontId="5" fillId="3" borderId="0" xfId="0" applyFont="1" applyFill="1" applyBorder="1"/>
    <xf numFmtId="0" fontId="0" fillId="3" borderId="0" xfId="0" applyFont="1" applyFill="1"/>
    <xf numFmtId="0" fontId="5" fillId="3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/>
    <xf numFmtId="2" fontId="2" fillId="3" borderId="0" xfId="0" applyNumberFormat="1" applyFont="1" applyFill="1" applyBorder="1" applyAlignment="1">
      <alignment wrapText="1"/>
    </xf>
    <xf numFmtId="165" fontId="13" fillId="3" borderId="0" xfId="0" applyNumberFormat="1" applyFont="1" applyFill="1" applyBorder="1" applyAlignment="1">
      <alignment horizontal="center" vertical="center"/>
    </xf>
    <xf numFmtId="2" fontId="2" fillId="3" borderId="0" xfId="0" applyNumberFormat="1" applyFont="1" applyFill="1" applyBorder="1"/>
    <xf numFmtId="0" fontId="2" fillId="3" borderId="0" xfId="0" applyFont="1" applyFill="1"/>
    <xf numFmtId="1" fontId="1" fillId="3" borderId="0" xfId="0" applyNumberFormat="1" applyFont="1" applyFill="1" applyBorder="1" applyAlignment="1">
      <alignment horizontal="center" vertical="center"/>
    </xf>
    <xf numFmtId="2" fontId="0" fillId="7" borderId="0" xfId="0" applyNumberFormat="1" applyFont="1" applyFill="1" applyBorder="1"/>
    <xf numFmtId="0" fontId="14" fillId="7" borderId="0" xfId="0" applyFont="1" applyFill="1"/>
    <xf numFmtId="0" fontId="0" fillId="7" borderId="0" xfId="0" applyFont="1" applyFill="1"/>
    <xf numFmtId="2" fontId="0" fillId="3" borderId="0" xfId="0" applyNumberFormat="1" applyFont="1" applyFill="1" applyBorder="1"/>
    <xf numFmtId="0" fontId="15" fillId="3" borderId="0" xfId="0" applyFont="1" applyFill="1" applyBorder="1"/>
    <xf numFmtId="2" fontId="15" fillId="3" borderId="0" xfId="0" applyNumberFormat="1" applyFont="1" applyFill="1" applyBorder="1"/>
    <xf numFmtId="0" fontId="15" fillId="3" borderId="0" xfId="0" applyFont="1" applyFill="1"/>
    <xf numFmtId="166" fontId="5" fillId="3" borderId="0" xfId="0" applyNumberFormat="1" applyFont="1" applyFill="1" applyBorder="1" applyAlignment="1">
      <alignment horizontal="center" vertical="center"/>
    </xf>
    <xf numFmtId="166" fontId="5" fillId="3" borderId="0" xfId="0" applyNumberFormat="1" applyFont="1" applyFill="1"/>
    <xf numFmtId="166" fontId="0" fillId="3" borderId="0" xfId="0" applyNumberFormat="1" applyFill="1"/>
    <xf numFmtId="167" fontId="5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ill="1"/>
    <xf numFmtId="167" fontId="0" fillId="3" borderId="0" xfId="0" applyNumberFormat="1" applyFill="1"/>
    <xf numFmtId="2" fontId="5" fillId="3" borderId="0" xfId="0" applyNumberFormat="1" applyFont="1" applyFill="1"/>
    <xf numFmtId="2" fontId="5" fillId="3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center"/>
    </xf>
  </cellXfs>
  <cellStyles count="32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'Tab-GDP'!$C$29:$AF$29</c:f>
              <c:numCache>
                <c:formatCode>0.0</c:formatCode>
                <c:ptCount val="30"/>
                <c:pt idx="0">
                  <c:v>3.2581295192022748E-2</c:v>
                </c:pt>
                <c:pt idx="1">
                  <c:v>6.7521926993015818E-2</c:v>
                </c:pt>
                <c:pt idx="2">
                  <c:v>9.6251710554610986E-2</c:v>
                </c:pt>
                <c:pt idx="3">
                  <c:v>0.11764730103503571</c:v>
                </c:pt>
                <c:pt idx="4">
                  <c:v>0.13212143368359827</c:v>
                </c:pt>
                <c:pt idx="5">
                  <c:v>0.14300394756776627</c:v>
                </c:pt>
                <c:pt idx="6">
                  <c:v>0.14567476631344412</c:v>
                </c:pt>
                <c:pt idx="7">
                  <c:v>0.15078130167836029</c:v>
                </c:pt>
                <c:pt idx="8">
                  <c:v>0.1582454198622868</c:v>
                </c:pt>
                <c:pt idx="9">
                  <c:v>0.15997015815419635</c:v>
                </c:pt>
                <c:pt idx="10">
                  <c:v>0.16094485802462968</c:v>
                </c:pt>
                <c:pt idx="11">
                  <c:v>0.16390894234710521</c:v>
                </c:pt>
                <c:pt idx="12">
                  <c:v>0.1598329016598509</c:v>
                </c:pt>
                <c:pt idx="13">
                  <c:v>0.14781126086409499</c:v>
                </c:pt>
                <c:pt idx="14">
                  <c:v>0.13212373240873687</c:v>
                </c:pt>
                <c:pt idx="15">
                  <c:v>0.11136582630641546</c:v>
                </c:pt>
                <c:pt idx="16">
                  <c:v>9.4788334734683621E-2</c:v>
                </c:pt>
                <c:pt idx="17">
                  <c:v>7.983435003078336E-2</c:v>
                </c:pt>
                <c:pt idx="18">
                  <c:v>6.6620027054460504E-2</c:v>
                </c:pt>
                <c:pt idx="19">
                  <c:v>5.5417096994699065E-2</c:v>
                </c:pt>
                <c:pt idx="20">
                  <c:v>4.6924326907945291E-2</c:v>
                </c:pt>
                <c:pt idx="21">
                  <c:v>3.9217684129943288E-2</c:v>
                </c:pt>
                <c:pt idx="22">
                  <c:v>3.2965155769393448E-2</c:v>
                </c:pt>
                <c:pt idx="23">
                  <c:v>2.8184615847703553E-2</c:v>
                </c:pt>
                <c:pt idx="24">
                  <c:v>2.3409220606040195E-2</c:v>
                </c:pt>
                <c:pt idx="25">
                  <c:v>1.954502995008708E-2</c:v>
                </c:pt>
                <c:pt idx="26">
                  <c:v>1.6748669113748862E-2</c:v>
                </c:pt>
                <c:pt idx="27">
                  <c:v>1.4880581137407563E-2</c:v>
                </c:pt>
                <c:pt idx="28">
                  <c:v>1.378742722583691E-2</c:v>
                </c:pt>
                <c:pt idx="29">
                  <c:v>1.325344455833399E-2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3-4B18-ADB9-D138F5DD5CCE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'Tab-GDP'!$C$30:$AF$30</c:f>
              <c:numCache>
                <c:formatCode>0.0</c:formatCode>
                <c:ptCount val="30"/>
                <c:pt idx="0">
                  <c:v>0.24816853123215052</c:v>
                </c:pt>
                <c:pt idx="1">
                  <c:v>0.23269136334034252</c:v>
                </c:pt>
                <c:pt idx="2">
                  <c:v>0.24296032740480927</c:v>
                </c:pt>
                <c:pt idx="3">
                  <c:v>0.2532174972211747</c:v>
                </c:pt>
                <c:pt idx="4">
                  <c:v>0.2552732422804459</c:v>
                </c:pt>
                <c:pt idx="5">
                  <c:v>0.2674909827024734</c:v>
                </c:pt>
                <c:pt idx="6">
                  <c:v>0.23545415086613178</c:v>
                </c:pt>
                <c:pt idx="7">
                  <c:v>0.27340869626483522</c:v>
                </c:pt>
                <c:pt idx="8">
                  <c:v>0.29584924943626911</c:v>
                </c:pt>
                <c:pt idx="9">
                  <c:v>0.26677539266418204</c:v>
                </c:pt>
                <c:pt idx="10">
                  <c:v>0.27882955421054917</c:v>
                </c:pt>
                <c:pt idx="11">
                  <c:v>0.29997929944708351</c:v>
                </c:pt>
                <c:pt idx="12">
                  <c:v>0.25560025226550298</c:v>
                </c:pt>
                <c:pt idx="13">
                  <c:v>0.2105528132027068</c:v>
                </c:pt>
                <c:pt idx="14">
                  <c:v>0.1826141578655642</c:v>
                </c:pt>
                <c:pt idx="15">
                  <c:v>0.13072269146284399</c:v>
                </c:pt>
                <c:pt idx="16">
                  <c:v>0.13912421556422516</c:v>
                </c:pt>
                <c:pt idx="17">
                  <c:v>0.12003106904288674</c:v>
                </c:pt>
                <c:pt idx="18">
                  <c:v>0.11019770769603458</c:v>
                </c:pt>
                <c:pt idx="19">
                  <c:v>0.1043623364078842</c:v>
                </c:pt>
                <c:pt idx="20">
                  <c:v>0.10564352074855235</c:v>
                </c:pt>
                <c:pt idx="21">
                  <c:v>9.4957494534308656E-2</c:v>
                </c:pt>
                <c:pt idx="22">
                  <c:v>9.3023636352830175E-2</c:v>
                </c:pt>
                <c:pt idx="23">
                  <c:v>9.1147549373276765E-2</c:v>
                </c:pt>
                <c:pt idx="24">
                  <c:v>8.0295480002326558E-2</c:v>
                </c:pt>
                <c:pt idx="25">
                  <c:v>7.7997633629817348E-2</c:v>
                </c:pt>
                <c:pt idx="26">
                  <c:v>7.588558306238985E-2</c:v>
                </c:pt>
                <c:pt idx="27">
                  <c:v>7.3867438664750221E-2</c:v>
                </c:pt>
                <c:pt idx="28">
                  <c:v>7.2251215635930885E-2</c:v>
                </c:pt>
                <c:pt idx="29">
                  <c:v>7.0343576472044173E-2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3-4B18-ADB9-D138F5DD5CCE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'Tab-GDP'!$C$31:$AF$31</c:f>
              <c:numCache>
                <c:formatCode>0.0</c:formatCode>
                <c:ptCount val="30"/>
                <c:pt idx="0">
                  <c:v>-4.5311396296735661E-2</c:v>
                </c:pt>
                <c:pt idx="1">
                  <c:v>-6.3786329976718237E-2</c:v>
                </c:pt>
                <c:pt idx="2">
                  <c:v>-7.8908506229402153E-2</c:v>
                </c:pt>
                <c:pt idx="3">
                  <c:v>-9.3060726837685001E-2</c:v>
                </c:pt>
                <c:pt idx="4">
                  <c:v>-0.10503524828945757</c:v>
                </c:pt>
                <c:pt idx="5">
                  <c:v>-0.11777163880354262</c:v>
                </c:pt>
                <c:pt idx="6">
                  <c:v>-0.12174225701280254</c:v>
                </c:pt>
                <c:pt idx="7">
                  <c:v>-0.13513208794561599</c:v>
                </c:pt>
                <c:pt idx="8">
                  <c:v>-0.14807254364324063</c:v>
                </c:pt>
                <c:pt idx="9">
                  <c:v>-0.15102206315359523</c:v>
                </c:pt>
                <c:pt idx="10">
                  <c:v>-0.15760919210171986</c:v>
                </c:pt>
                <c:pt idx="11">
                  <c:v>-0.16631630209374562</c:v>
                </c:pt>
                <c:pt idx="12">
                  <c:v>-0.16293204404587949</c:v>
                </c:pt>
                <c:pt idx="13">
                  <c:v>-0.15444023198338183</c:v>
                </c:pt>
                <c:pt idx="14">
                  <c:v>-0.14576291642753364</c:v>
                </c:pt>
                <c:pt idx="15">
                  <c:v>-0.13084240009677769</c:v>
                </c:pt>
                <c:pt idx="16">
                  <c:v>-0.12391310914325583</c:v>
                </c:pt>
                <c:pt idx="17">
                  <c:v>-0.1135435011973588</c:v>
                </c:pt>
                <c:pt idx="18">
                  <c:v>-0.10356867064341899</c:v>
                </c:pt>
                <c:pt idx="19">
                  <c:v>-9.4245337295915638E-2</c:v>
                </c:pt>
                <c:pt idx="20">
                  <c:v>-8.6549877464512731E-2</c:v>
                </c:pt>
                <c:pt idx="21">
                  <c:v>-7.7410823698333492E-2</c:v>
                </c:pt>
                <c:pt idx="22">
                  <c:v>-6.9781771483393581E-2</c:v>
                </c:pt>
                <c:pt idx="23">
                  <c:v>-6.30048447091376E-2</c:v>
                </c:pt>
                <c:pt idx="24">
                  <c:v>-5.5270212597911809E-2</c:v>
                </c:pt>
                <c:pt idx="25">
                  <c:v>-4.9197768576971945E-2</c:v>
                </c:pt>
                <c:pt idx="26">
                  <c:v>-4.4052974301257118E-2</c:v>
                </c:pt>
                <c:pt idx="27">
                  <c:v>-3.9666206013281399E-2</c:v>
                </c:pt>
                <c:pt idx="28">
                  <c:v>-3.6031730255631611E-2</c:v>
                </c:pt>
                <c:pt idx="29">
                  <c:v>-3.2982826615399558E-2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C3-4B18-ADB9-D138F5DD5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5958056"/>
        <c:axId val="-2138167272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'Tab-GDP'!$C$28:$AF$28</c:f>
              <c:numCache>
                <c:formatCode>0.0</c:formatCode>
                <c:ptCount val="30"/>
                <c:pt idx="0">
                  <c:v>0.23543845130236107</c:v>
                </c:pt>
                <c:pt idx="1">
                  <c:v>0.23642698134711537</c:v>
                </c:pt>
                <c:pt idx="2">
                  <c:v>0.26030353997037459</c:v>
                </c:pt>
                <c:pt idx="3">
                  <c:v>0.27780403887480709</c:v>
                </c:pt>
                <c:pt idx="4">
                  <c:v>0.28235941964167566</c:v>
                </c:pt>
                <c:pt idx="5">
                  <c:v>0.29272327560412315</c:v>
                </c:pt>
                <c:pt idx="6">
                  <c:v>0.25938669932235037</c:v>
                </c:pt>
                <c:pt idx="7">
                  <c:v>0.28905789453277375</c:v>
                </c:pt>
                <c:pt idx="8">
                  <c:v>0.30602210274996988</c:v>
                </c:pt>
                <c:pt idx="9">
                  <c:v>0.27572348391018409</c:v>
                </c:pt>
                <c:pt idx="10">
                  <c:v>0.28216524245727737</c:v>
                </c:pt>
                <c:pt idx="11">
                  <c:v>0.29757191397501437</c:v>
                </c:pt>
                <c:pt idx="12">
                  <c:v>0.25250112078190057</c:v>
                </c:pt>
                <c:pt idx="13">
                  <c:v>0.20392383490119848</c:v>
                </c:pt>
                <c:pt idx="14">
                  <c:v>0.16897498447570047</c:v>
                </c:pt>
                <c:pt idx="15">
                  <c:v>0.11124613517654591</c:v>
                </c:pt>
                <c:pt idx="16">
                  <c:v>0.10999943770604315</c:v>
                </c:pt>
                <c:pt idx="17">
                  <c:v>8.6321934966138159E-2</c:v>
                </c:pt>
                <c:pt idx="18">
                  <c:v>7.3249097865812907E-2</c:v>
                </c:pt>
                <c:pt idx="19">
                  <c:v>6.5534112793641519E-2</c:v>
                </c:pt>
                <c:pt idx="20">
                  <c:v>6.6017989986089098E-2</c:v>
                </c:pt>
                <c:pt idx="21">
                  <c:v>5.67643158408071E-2</c:v>
                </c:pt>
                <c:pt idx="22">
                  <c:v>5.6207039960143312E-2</c:v>
                </c:pt>
                <c:pt idx="23">
                  <c:v>5.6327333259487133E-2</c:v>
                </c:pt>
                <c:pt idx="24">
                  <c:v>4.8434488025250744E-2</c:v>
                </c:pt>
                <c:pt idx="25">
                  <c:v>4.8344907460973197E-2</c:v>
                </c:pt>
                <c:pt idx="26">
                  <c:v>4.8581265546565611E-2</c:v>
                </c:pt>
                <c:pt idx="27">
                  <c:v>4.9081829039687719E-2</c:v>
                </c:pt>
                <c:pt idx="28">
                  <c:v>5.0006936721080919E-2</c:v>
                </c:pt>
                <c:pt idx="29">
                  <c:v>5.0614194404841051E-2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5-4064-905A-686B95AC4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958056"/>
        <c:axId val="-2138167272"/>
      </c:lineChart>
      <c:catAx>
        <c:axId val="725958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8167272"/>
        <c:crosses val="autoZero"/>
        <c:auto val="1"/>
        <c:lblAlgn val="ctr"/>
        <c:lblOffset val="100"/>
        <c:noMultiLvlLbl val="0"/>
      </c:catAx>
      <c:valAx>
        <c:axId val="-213816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5958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'Tab-Emploi'!$C$87:$AF$87</c:f>
              <c:numCache>
                <c:formatCode>0.0</c:formatCode>
                <c:ptCount val="30"/>
                <c:pt idx="0">
                  <c:v>3.7553299999999012E-2</c:v>
                </c:pt>
                <c:pt idx="1">
                  <c:v>8.1043500000006929E-2</c:v>
                </c:pt>
                <c:pt idx="2">
                  <c:v>0.11445799999999906</c:v>
                </c:pt>
                <c:pt idx="3">
                  <c:v>0.13448379999999815</c:v>
                </c:pt>
                <c:pt idx="4">
                  <c:v>0.14230279999999595</c:v>
                </c:pt>
                <c:pt idx="5">
                  <c:v>0.14356490000000122</c:v>
                </c:pt>
                <c:pt idx="6">
                  <c:v>0.13563040000001081</c:v>
                </c:pt>
                <c:pt idx="7">
                  <c:v>0.13146509999999978</c:v>
                </c:pt>
                <c:pt idx="8">
                  <c:v>0.1338843000000054</c:v>
                </c:pt>
                <c:pt idx="9">
                  <c:v>0.13365840000000162</c:v>
                </c:pt>
                <c:pt idx="10">
                  <c:v>0.13432559999999683</c:v>
                </c:pt>
                <c:pt idx="11">
                  <c:v>0.13945580000000746</c:v>
                </c:pt>
                <c:pt idx="12">
                  <c:v>0.13845769999998936</c:v>
                </c:pt>
                <c:pt idx="13">
                  <c:v>0.12818969999999297</c:v>
                </c:pt>
                <c:pt idx="14">
                  <c:v>0.11334910000000775</c:v>
                </c:pt>
                <c:pt idx="15">
                  <c:v>9.3467099999998027E-2</c:v>
                </c:pt>
                <c:pt idx="16">
                  <c:v>7.9768299999997794E-2</c:v>
                </c:pt>
                <c:pt idx="17">
                  <c:v>7.0832600000002799E-2</c:v>
                </c:pt>
                <c:pt idx="18">
                  <c:v>6.5633400000010056E-2</c:v>
                </c:pt>
                <c:pt idx="19">
                  <c:v>6.3241099999999051E-2</c:v>
                </c:pt>
                <c:pt idx="20">
                  <c:v>6.3445000000001528E-2</c:v>
                </c:pt>
                <c:pt idx="21">
                  <c:v>6.3071199999995997E-2</c:v>
                </c:pt>
                <c:pt idx="22">
                  <c:v>6.2034699999998111E-2</c:v>
                </c:pt>
                <c:pt idx="23">
                  <c:v>6.0307600000015782E-2</c:v>
                </c:pt>
                <c:pt idx="24">
                  <c:v>5.6234799999998586E-2</c:v>
                </c:pt>
                <c:pt idx="25">
                  <c:v>5.0984099999993759E-2</c:v>
                </c:pt>
                <c:pt idx="26">
                  <c:v>4.533380000000875E-2</c:v>
                </c:pt>
                <c:pt idx="27">
                  <c:v>3.9578500000004624E-2</c:v>
                </c:pt>
                <c:pt idx="28">
                  <c:v>3.3850000000001046E-2</c:v>
                </c:pt>
                <c:pt idx="29">
                  <c:v>2.8106800000017529E-2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5-431A-8BF7-13A10835C212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'Tab-Emploi'!$C$88:$AF$88</c:f>
              <c:numCache>
                <c:formatCode>0.0</c:formatCode>
                <c:ptCount val="30"/>
                <c:pt idx="0">
                  <c:v>1.3469960000005443E-3</c:v>
                </c:pt>
                <c:pt idx="1">
                  <c:v>2.922218000000143E-3</c:v>
                </c:pt>
                <c:pt idx="2">
                  <c:v>4.1495789999999033E-3</c:v>
                </c:pt>
                <c:pt idx="3">
                  <c:v>4.9010129999995655E-3</c:v>
                </c:pt>
                <c:pt idx="4">
                  <c:v>5.2097220000000277E-3</c:v>
                </c:pt>
                <c:pt idx="5">
                  <c:v>5.2721110000000238E-3</c:v>
                </c:pt>
                <c:pt idx="6">
                  <c:v>4.9916620000001188E-3</c:v>
                </c:pt>
                <c:pt idx="7">
                  <c:v>4.832442999999742E-3</c:v>
                </c:pt>
                <c:pt idx="8">
                  <c:v>4.9009060000004823E-3</c:v>
                </c:pt>
                <c:pt idx="9">
                  <c:v>4.8717199999996907E-3</c:v>
                </c:pt>
                <c:pt idx="10">
                  <c:v>4.8728970000002647E-3</c:v>
                </c:pt>
                <c:pt idx="11">
                  <c:v>5.0347930000000929E-3</c:v>
                </c:pt>
                <c:pt idx="12">
                  <c:v>4.9803690000000955E-3</c:v>
                </c:pt>
                <c:pt idx="13">
                  <c:v>4.5946589999994458E-3</c:v>
                </c:pt>
                <c:pt idx="14">
                  <c:v>4.0432719999996536E-3</c:v>
                </c:pt>
                <c:pt idx="15">
                  <c:v>3.3092820000000245E-3</c:v>
                </c:pt>
                <c:pt idx="16">
                  <c:v>2.7957019999993449E-3</c:v>
                </c:pt>
                <c:pt idx="17">
                  <c:v>2.4565370000004805E-3</c:v>
                </c:pt>
                <c:pt idx="18">
                  <c:v>2.2580850000002428E-3</c:v>
                </c:pt>
                <c:pt idx="19">
                  <c:v>2.1685460000000489E-3</c:v>
                </c:pt>
                <c:pt idx="20">
                  <c:v>2.1805720000003248E-3</c:v>
                </c:pt>
                <c:pt idx="21">
                  <c:v>2.1797590000005584E-3</c:v>
                </c:pt>
                <c:pt idx="22">
                  <c:v>2.1608469999998547E-3</c:v>
                </c:pt>
                <c:pt idx="23">
                  <c:v>2.1207040000001953E-3</c:v>
                </c:pt>
                <c:pt idx="24">
                  <c:v>1.998023000000515E-3</c:v>
                </c:pt>
                <c:pt idx="25">
                  <c:v>1.8324319999996064E-3</c:v>
                </c:pt>
                <c:pt idx="26">
                  <c:v>1.6505740000001268E-3</c:v>
                </c:pt>
                <c:pt idx="27">
                  <c:v>1.4624129999996072E-3</c:v>
                </c:pt>
                <c:pt idx="28">
                  <c:v>1.2723949999999817E-3</c:v>
                </c:pt>
                <c:pt idx="29">
                  <c:v>1.0789259999999246E-3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5-431A-8BF7-13A10835C212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'Tab-Emploi'!$C$89:$AF$89</c:f>
              <c:numCache>
                <c:formatCode>0.0</c:formatCode>
                <c:ptCount val="30"/>
                <c:pt idx="0">
                  <c:v>2.4270840000006899E-3</c:v>
                </c:pt>
                <c:pt idx="1">
                  <c:v>5.2267360000000096E-3</c:v>
                </c:pt>
                <c:pt idx="2">
                  <c:v>7.3619559999995587E-3</c:v>
                </c:pt>
                <c:pt idx="3">
                  <c:v>8.6254629999995558E-3</c:v>
                </c:pt>
                <c:pt idx="4">
                  <c:v>9.1020070000000786E-3</c:v>
                </c:pt>
                <c:pt idx="5">
                  <c:v>9.1628459999997247E-3</c:v>
                </c:pt>
                <c:pt idx="6">
                  <c:v>8.6397430000006992E-3</c:v>
                </c:pt>
                <c:pt idx="7">
                  <c:v>8.3715790000002954E-3</c:v>
                </c:pt>
                <c:pt idx="8">
                  <c:v>8.5366419999992615E-3</c:v>
                </c:pt>
                <c:pt idx="9">
                  <c:v>8.533517000000046E-3</c:v>
                </c:pt>
                <c:pt idx="10">
                  <c:v>8.5892250000014769E-3</c:v>
                </c:pt>
                <c:pt idx="11">
                  <c:v>8.9329589999991299E-3</c:v>
                </c:pt>
                <c:pt idx="12">
                  <c:v>8.8781680000007412E-3</c:v>
                </c:pt>
                <c:pt idx="13">
                  <c:v>8.2231579999998416E-3</c:v>
                </c:pt>
                <c:pt idx="14">
                  <c:v>7.2742439999995412E-3</c:v>
                </c:pt>
                <c:pt idx="15">
                  <c:v>6.0020739999995243E-3</c:v>
                </c:pt>
                <c:pt idx="16">
                  <c:v>5.1319270000007577E-3</c:v>
                </c:pt>
                <c:pt idx="17">
                  <c:v>4.5686170000003301E-3</c:v>
                </c:pt>
                <c:pt idx="18">
                  <c:v>4.2427470000010459E-3</c:v>
                </c:pt>
                <c:pt idx="19">
                  <c:v>4.0926579999993606E-3</c:v>
                </c:pt>
                <c:pt idx="20">
                  <c:v>4.1043130000009143E-3</c:v>
                </c:pt>
                <c:pt idx="21">
                  <c:v>4.0729289999994478E-3</c:v>
                </c:pt>
                <c:pt idx="22">
                  <c:v>3.994558000000481E-3</c:v>
                </c:pt>
                <c:pt idx="23">
                  <c:v>3.869137999998884E-3</c:v>
                </c:pt>
                <c:pt idx="24">
                  <c:v>3.5912610000004008E-3</c:v>
                </c:pt>
                <c:pt idx="25">
                  <c:v>3.2380849999995576E-3</c:v>
                </c:pt>
                <c:pt idx="26">
                  <c:v>2.8609830000014824E-3</c:v>
                </c:pt>
                <c:pt idx="27">
                  <c:v>2.479437999999945E-3</c:v>
                </c:pt>
                <c:pt idx="28">
                  <c:v>2.1020720000013426E-3</c:v>
                </c:pt>
                <c:pt idx="29">
                  <c:v>1.7261510000015079E-3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F5-431A-8BF7-13A10835C212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'Tab-Emploi'!$C$90:$AF$90</c:f>
              <c:numCache>
                <c:formatCode>0.0</c:formatCode>
                <c:ptCount val="30"/>
                <c:pt idx="0">
                  <c:v>2.1935329999998032E-3</c:v>
                </c:pt>
                <c:pt idx="1">
                  <c:v>4.7565220000000963E-3</c:v>
                </c:pt>
                <c:pt idx="2">
                  <c:v>6.7497860000003129E-3</c:v>
                </c:pt>
                <c:pt idx="3">
                  <c:v>7.9661569999993631E-3</c:v>
                </c:pt>
                <c:pt idx="4">
                  <c:v>8.4618840000008078E-3</c:v>
                </c:pt>
                <c:pt idx="5">
                  <c:v>8.5585849999993968E-3</c:v>
                </c:pt>
                <c:pt idx="6">
                  <c:v>8.0999520000002434E-3</c:v>
                </c:pt>
                <c:pt idx="7">
                  <c:v>7.841952000000596E-3</c:v>
                </c:pt>
                <c:pt idx="8">
                  <c:v>7.9571720000002344E-3</c:v>
                </c:pt>
                <c:pt idx="9">
                  <c:v>7.9145280000005869E-3</c:v>
                </c:pt>
                <c:pt idx="10">
                  <c:v>7.9217229999999361E-3</c:v>
                </c:pt>
                <c:pt idx="11">
                  <c:v>8.1905359999998595E-3</c:v>
                </c:pt>
                <c:pt idx="12">
                  <c:v>8.1064090000007027E-3</c:v>
                </c:pt>
                <c:pt idx="13">
                  <c:v>7.4822150000004584E-3</c:v>
                </c:pt>
                <c:pt idx="14">
                  <c:v>6.5882109999995109E-3</c:v>
                </c:pt>
                <c:pt idx="15">
                  <c:v>5.3971339999998591E-3</c:v>
                </c:pt>
                <c:pt idx="16">
                  <c:v>4.5652169999996772E-3</c:v>
                </c:pt>
                <c:pt idx="17">
                  <c:v>4.0168349999998298E-3</c:v>
                </c:pt>
                <c:pt idx="18">
                  <c:v>3.6962510000000393E-3</c:v>
                </c:pt>
                <c:pt idx="19">
                  <c:v>3.5511790000004595E-3</c:v>
                </c:pt>
                <c:pt idx="20">
                  <c:v>3.5695070000008045E-3</c:v>
                </c:pt>
                <c:pt idx="21">
                  <c:v>3.5650280000005807E-3</c:v>
                </c:pt>
                <c:pt idx="22">
                  <c:v>3.5295800000003652E-3</c:v>
                </c:pt>
                <c:pt idx="23">
                  <c:v>3.4585930000003984E-3</c:v>
                </c:pt>
                <c:pt idx="24">
                  <c:v>3.2527419999999196E-3</c:v>
                </c:pt>
                <c:pt idx="25">
                  <c:v>2.9770730000002743E-3</c:v>
                </c:pt>
                <c:pt idx="26">
                  <c:v>2.6753639999999024E-3</c:v>
                </c:pt>
                <c:pt idx="27">
                  <c:v>2.3640460000002861E-3</c:v>
                </c:pt>
                <c:pt idx="28">
                  <c:v>2.0504560000000893E-3</c:v>
                </c:pt>
                <c:pt idx="29">
                  <c:v>1.7320249999999149E-3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F5-431A-8BF7-13A10835C212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'Tab-Emploi'!$C$91:$AF$91</c:f>
              <c:numCache>
                <c:formatCode>0.0</c:formatCode>
                <c:ptCount val="30"/>
                <c:pt idx="0">
                  <c:v>9.6673799999997811E-3</c:v>
                </c:pt>
                <c:pt idx="1">
                  <c:v>2.1049819999998221E-2</c:v>
                </c:pt>
                <c:pt idx="2">
                  <c:v>2.9989360000001852E-2</c:v>
                </c:pt>
                <c:pt idx="3">
                  <c:v>3.5518459999998697E-2</c:v>
                </c:pt>
                <c:pt idx="4">
                  <c:v>3.7838149999998905E-2</c:v>
                </c:pt>
                <c:pt idx="5">
                  <c:v>3.83377799999991E-2</c:v>
                </c:pt>
                <c:pt idx="6">
                  <c:v>3.6324560000000616E-2</c:v>
                </c:pt>
                <c:pt idx="7">
                  <c:v>0.18567365999999907</c:v>
                </c:pt>
                <c:pt idx="8">
                  <c:v>0.26544164999999964</c:v>
                </c:pt>
                <c:pt idx="9">
                  <c:v>0.30111199999999982</c:v>
                </c:pt>
                <c:pt idx="10">
                  <c:v>0.31337608000000117</c:v>
                </c:pt>
                <c:pt idx="11">
                  <c:v>0.31506470999999792</c:v>
                </c:pt>
                <c:pt idx="12">
                  <c:v>0.31009603999999769</c:v>
                </c:pt>
                <c:pt idx="13">
                  <c:v>0.30106874999999889</c:v>
                </c:pt>
                <c:pt idx="14">
                  <c:v>0.29079264000000649</c:v>
                </c:pt>
                <c:pt idx="15">
                  <c:v>0.27980913000000385</c:v>
                </c:pt>
                <c:pt idx="16">
                  <c:v>0.27118478999999951</c:v>
                </c:pt>
                <c:pt idx="17">
                  <c:v>0.12640444999999545</c:v>
                </c:pt>
                <c:pt idx="18">
                  <c:v>4.9145749999993882E-2</c:v>
                </c:pt>
                <c:pt idx="19">
                  <c:v>1.2834400000002688E-2</c:v>
                </c:pt>
                <c:pt idx="20">
                  <c:v>-9.3107000000003382E-4</c:v>
                </c:pt>
                <c:pt idx="21">
                  <c:v>-3.9110100000030457E-3</c:v>
                </c:pt>
                <c:pt idx="22">
                  <c:v>-2.2303100000016229E-3</c:v>
                </c:pt>
                <c:pt idx="23">
                  <c:v>9.1379000000557653E-4</c:v>
                </c:pt>
                <c:pt idx="24">
                  <c:v>3.5621399999996584E-3</c:v>
                </c:pt>
                <c:pt idx="25">
                  <c:v>5.3714900000016996E-3</c:v>
                </c:pt>
                <c:pt idx="26">
                  <c:v>6.3630799999998544E-3</c:v>
                </c:pt>
                <c:pt idx="27">
                  <c:v>6.6477599999998915E-3</c:v>
                </c:pt>
                <c:pt idx="28">
                  <c:v>6.3746599999987552E-3</c:v>
                </c:pt>
                <c:pt idx="29">
                  <c:v>5.6633300000044073E-3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F5-431A-8BF7-13A10835C212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'Tab-Emploi'!$C$92:$AF$92</c:f>
              <c:numCache>
                <c:formatCode>0.0</c:formatCode>
                <c:ptCount val="30"/>
                <c:pt idx="0">
                  <c:v>9.7819799999996349E-3</c:v>
                </c:pt>
                <c:pt idx="1">
                  <c:v>2.1086119999999653E-2</c:v>
                </c:pt>
                <c:pt idx="2">
                  <c:v>2.9750140000000869E-2</c:v>
                </c:pt>
                <c:pt idx="3">
                  <c:v>3.4925210000000817E-2</c:v>
                </c:pt>
                <c:pt idx="4">
                  <c:v>3.6929499999999393E-2</c:v>
                </c:pt>
                <c:pt idx="5">
                  <c:v>3.7240499999999344E-2</c:v>
                </c:pt>
                <c:pt idx="6">
                  <c:v>3.5170709999999161E-2</c:v>
                </c:pt>
                <c:pt idx="7">
                  <c:v>3.4098900000000043E-2</c:v>
                </c:pt>
                <c:pt idx="8">
                  <c:v>3.474967999999734E-2</c:v>
                </c:pt>
                <c:pt idx="9">
                  <c:v>3.471226999999999E-2</c:v>
                </c:pt>
                <c:pt idx="10">
                  <c:v>3.4909550000001843E-2</c:v>
                </c:pt>
                <c:pt idx="11">
                  <c:v>3.6268479999996828E-2</c:v>
                </c:pt>
                <c:pt idx="12">
                  <c:v>3.6026559999996266E-2</c:v>
                </c:pt>
                <c:pt idx="13">
                  <c:v>3.3370189999999411E-2</c:v>
                </c:pt>
                <c:pt idx="14">
                  <c:v>2.9526769999996816E-2</c:v>
                </c:pt>
                <c:pt idx="15">
                  <c:v>2.4373220000001083E-2</c:v>
                </c:pt>
                <c:pt idx="16">
                  <c:v>2.0832779999999218E-2</c:v>
                </c:pt>
                <c:pt idx="17">
                  <c:v>1.8527820000002748E-2</c:v>
                </c:pt>
                <c:pt idx="18">
                  <c:v>1.7187950000000285E-2</c:v>
                </c:pt>
                <c:pt idx="19">
                  <c:v>1.6569930000002842E-2</c:v>
                </c:pt>
                <c:pt idx="20">
                  <c:v>1.6618959999995297E-2</c:v>
                </c:pt>
                <c:pt idx="21">
                  <c:v>1.6508979999997564E-2</c:v>
                </c:pt>
                <c:pt idx="22">
                  <c:v>1.6220869999997944E-2</c:v>
                </c:pt>
                <c:pt idx="23">
                  <c:v>1.5749560000003271E-2</c:v>
                </c:pt>
                <c:pt idx="24">
                  <c:v>1.4665890000003401E-2</c:v>
                </c:pt>
                <c:pt idx="25">
                  <c:v>1.3276600000004635E-2</c:v>
                </c:pt>
                <c:pt idx="26">
                  <c:v>1.1785420000002489E-2</c:v>
                </c:pt>
                <c:pt idx="27">
                  <c:v>1.0269469999997227E-2</c:v>
                </c:pt>
                <c:pt idx="28">
                  <c:v>8.7632900000045311E-3</c:v>
                </c:pt>
                <c:pt idx="29">
                  <c:v>7.2560699999968392E-3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F5-431A-8BF7-13A10835C212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'Tab-Emploi'!$C$93:$AF$93</c:f>
              <c:numCache>
                <c:formatCode>0.0</c:formatCode>
                <c:ptCount val="30"/>
                <c:pt idx="0">
                  <c:v>19.575699840999995</c:v>
                </c:pt>
                <c:pt idx="1">
                  <c:v>31.816130988999994</c:v>
                </c:pt>
                <c:pt idx="2">
                  <c:v>39.125132928000014</c:v>
                </c:pt>
                <c:pt idx="3">
                  <c:v>43.043799415999992</c:v>
                </c:pt>
                <c:pt idx="4">
                  <c:v>44.285671908000005</c:v>
                </c:pt>
                <c:pt idx="5">
                  <c:v>45.372971521000018</c:v>
                </c:pt>
                <c:pt idx="6">
                  <c:v>41.877952192999999</c:v>
                </c:pt>
                <c:pt idx="7">
                  <c:v>43.569293989999991</c:v>
                </c:pt>
                <c:pt idx="8">
                  <c:v>46.433295353999995</c:v>
                </c:pt>
                <c:pt idx="9">
                  <c:v>44.566920240999991</c:v>
                </c:pt>
                <c:pt idx="10">
                  <c:v>44.885950275000006</c:v>
                </c:pt>
                <c:pt idx="11">
                  <c:v>47.054190671000001</c:v>
                </c:pt>
                <c:pt idx="12">
                  <c:v>43.393584568999991</c:v>
                </c:pt>
                <c:pt idx="13">
                  <c:v>36.747103422999992</c:v>
                </c:pt>
                <c:pt idx="14">
                  <c:v>30.763316522999997</c:v>
                </c:pt>
                <c:pt idx="15">
                  <c:v>22.666019301999995</c:v>
                </c:pt>
                <c:pt idx="16">
                  <c:v>20.130162106</c:v>
                </c:pt>
                <c:pt idx="17">
                  <c:v>17.468943281000008</c:v>
                </c:pt>
                <c:pt idx="18">
                  <c:v>15.50917474400001</c:v>
                </c:pt>
                <c:pt idx="19">
                  <c:v>14.279305197999996</c:v>
                </c:pt>
                <c:pt idx="20">
                  <c:v>14.035892848999998</c:v>
                </c:pt>
                <c:pt idx="21">
                  <c:v>13.082282901999999</c:v>
                </c:pt>
                <c:pt idx="22">
                  <c:v>12.657402026000012</c:v>
                </c:pt>
                <c:pt idx="23">
                  <c:v>12.494767683999992</c:v>
                </c:pt>
                <c:pt idx="24">
                  <c:v>11.506485517000002</c:v>
                </c:pt>
                <c:pt idx="25">
                  <c:v>11.001415438999992</c:v>
                </c:pt>
                <c:pt idx="26">
                  <c:v>10.755536428000006</c:v>
                </c:pt>
                <c:pt idx="27">
                  <c:v>10.632426666000008</c:v>
                </c:pt>
                <c:pt idx="28">
                  <c:v>10.58674749399999</c:v>
                </c:pt>
                <c:pt idx="29">
                  <c:v>10.54002848499999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F5-431A-8BF7-13A10835C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1082552"/>
        <c:axId val="-212107906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19.638670113999996</c:v>
                </c:pt>
                <c:pt idx="1">
                  <c:v>31.952215904999996</c:v>
                </c:pt>
                <c:pt idx="2">
                  <c:v>39.317591749000016</c:v>
                </c:pt>
                <c:pt idx="3">
                  <c:v>43.270219518999994</c:v>
                </c:pt>
                <c:pt idx="4">
                  <c:v>44.525515970999997</c:v>
                </c:pt>
                <c:pt idx="5">
                  <c:v>45.615108243000016</c:v>
                </c:pt>
                <c:pt idx="6">
                  <c:v>42.106809220000017</c:v>
                </c:pt>
                <c:pt idx="7">
                  <c:v>43.941577623999997</c:v>
                </c:pt>
                <c:pt idx="8">
                  <c:v>46.888765704000001</c:v>
                </c:pt>
                <c:pt idx="9">
                  <c:v>45.05772267599999</c:v>
                </c:pt>
                <c:pt idx="10">
                  <c:v>45.389945350000005</c:v>
                </c:pt>
                <c:pt idx="11">
                  <c:v>47.567137948999999</c:v>
                </c:pt>
                <c:pt idx="12">
                  <c:v>43.900129814999971</c:v>
                </c:pt>
                <c:pt idx="13">
                  <c:v>37.230032094999977</c:v>
                </c:pt>
                <c:pt idx="14">
                  <c:v>31.214890760000007</c:v>
                </c:pt>
                <c:pt idx="15">
                  <c:v>23.078377241999998</c:v>
                </c:pt>
                <c:pt idx="16">
                  <c:v>20.514440821999997</c:v>
                </c:pt>
                <c:pt idx="17">
                  <c:v>17.695750140000008</c:v>
                </c:pt>
                <c:pt idx="18">
                  <c:v>15.651338927000015</c:v>
                </c:pt>
                <c:pt idx="19">
                  <c:v>14.381763011</c:v>
                </c:pt>
                <c:pt idx="20">
                  <c:v>14.124880130999998</c:v>
                </c:pt>
                <c:pt idx="21">
                  <c:v>13.16776978799999</c:v>
                </c:pt>
                <c:pt idx="22">
                  <c:v>12.743112271000008</c:v>
                </c:pt>
                <c:pt idx="23">
                  <c:v>12.581187069000016</c:v>
                </c:pt>
                <c:pt idx="24">
                  <c:v>11.589790373000003</c:v>
                </c:pt>
                <c:pt idx="25">
                  <c:v>11.079095218999992</c:v>
                </c:pt>
                <c:pt idx="26">
                  <c:v>10.826205649000018</c:v>
                </c:pt>
                <c:pt idx="27">
                  <c:v>10.695228293000008</c:v>
                </c:pt>
                <c:pt idx="28">
                  <c:v>10.641160366999996</c:v>
                </c:pt>
                <c:pt idx="29">
                  <c:v>10.585591787000011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A13-4BFF-BF6A-5E4738644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082552"/>
        <c:axId val="-2121079064"/>
      </c:lineChart>
      <c:catAx>
        <c:axId val="-2121082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1079064"/>
        <c:crosses val="autoZero"/>
        <c:auto val="1"/>
        <c:lblAlgn val="ctr"/>
        <c:lblOffset val="100"/>
        <c:tickLblSkip val="1"/>
        <c:noMultiLvlLbl val="0"/>
      </c:catAx>
      <c:valAx>
        <c:axId val="-212107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108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layout>
        <c:manualLayout>
          <c:xMode val="edge"/>
          <c:yMode val="edge"/>
          <c:x val="0.2944263017443949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9279672026487"/>
          <c:y val="0.103941119245525"/>
          <c:w val="0.85748871616706002"/>
          <c:h val="0.671010043842375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'Tab-Emploi'!$AH$87:$AM$87</c:f>
              <c:numCache>
                <c:formatCode>0.0</c:formatCode>
                <c:ptCount val="6"/>
                <c:pt idx="0">
                  <c:v>0.10196827999999983</c:v>
                </c:pt>
                <c:pt idx="1">
                  <c:v>0.13564062000000376</c:v>
                </c:pt>
                <c:pt idx="2">
                  <c:v>0.13075557999999887</c:v>
                </c:pt>
                <c:pt idx="3">
                  <c:v>7.4588500000001542E-2</c:v>
                </c:pt>
                <c:pt idx="4">
                  <c:v>6.1018660000002001E-2</c:v>
                </c:pt>
                <c:pt idx="5">
                  <c:v>3.9570640000005139E-2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C-49F0-BEB8-B57EE9AB5311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'Tab-Emploi'!$AH$88:$AM$88</c:f>
              <c:numCache>
                <c:formatCode>0.0</c:formatCode>
                <c:ptCount val="6"/>
                <c:pt idx="0">
                  <c:v>3.7059056000000369E-3</c:v>
                </c:pt>
                <c:pt idx="1">
                  <c:v>4.9737684000000114E-3</c:v>
                </c:pt>
                <c:pt idx="2">
                  <c:v>4.7051979999999105E-3</c:v>
                </c:pt>
                <c:pt idx="3">
                  <c:v>2.5976304000000284E-3</c:v>
                </c:pt>
                <c:pt idx="4">
                  <c:v>2.1279810000002898E-3</c:v>
                </c:pt>
                <c:pt idx="5">
                  <c:v>1.4593479999998494E-3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C-49F0-BEB8-B57EE9AB5311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'Tab-Emploi'!$AH$89:$AM$89</c:f>
              <c:numCache>
                <c:formatCode>0.0</c:formatCode>
                <c:ptCount val="6"/>
                <c:pt idx="0">
                  <c:v>6.5486491999999785E-3</c:v>
                </c:pt>
                <c:pt idx="1">
                  <c:v>8.6488654000000057E-3</c:v>
                </c:pt>
                <c:pt idx="2">
                  <c:v>8.3795508000001455E-3</c:v>
                </c:pt>
                <c:pt idx="3">
                  <c:v>4.8076046000002041E-3</c:v>
                </c:pt>
                <c:pt idx="4">
                  <c:v>3.9264398000000257E-3</c:v>
                </c:pt>
                <c:pt idx="5">
                  <c:v>2.4813458000007673E-3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EC-49F0-BEB8-B57EE9AB5311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'Tab-Emploi'!$AH$90:$AM$90</c:f>
              <c:numCache>
                <c:formatCode>0.0</c:formatCode>
                <c:ptCount val="6"/>
                <c:pt idx="0">
                  <c:v>6.0255764000000768E-3</c:v>
                </c:pt>
                <c:pt idx="1">
                  <c:v>8.0744378000002122E-3</c:v>
                </c:pt>
                <c:pt idx="2">
                  <c:v>7.6578188000000933E-3</c:v>
                </c:pt>
                <c:pt idx="3">
                  <c:v>4.2453231999999728E-3</c:v>
                </c:pt>
                <c:pt idx="4">
                  <c:v>3.4750900000004139E-3</c:v>
                </c:pt>
                <c:pt idx="5">
                  <c:v>2.3597928000000934E-3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EC-49F0-BEB8-B57EE9AB5311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'Tab-Emploi'!$AH$91:$AM$91</c:f>
              <c:numCache>
                <c:formatCode>0.0</c:formatCode>
                <c:ptCount val="6"/>
                <c:pt idx="0">
                  <c:v>2.6812633999999492E-2</c:v>
                </c:pt>
                <c:pt idx="1">
                  <c:v>0.16537792999999965</c:v>
                </c:pt>
                <c:pt idx="2">
                  <c:v>0.30607964400000043</c:v>
                </c:pt>
                <c:pt idx="3">
                  <c:v>0.14787570399999908</c:v>
                </c:pt>
                <c:pt idx="4">
                  <c:v>-5.1929199999989351E-4</c:v>
                </c:pt>
                <c:pt idx="5">
                  <c:v>6.0840640000009213E-3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EC-49F0-BEB8-B57EE9AB5311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'Tab-Emploi'!$AH$92:$AM$92</c:f>
              <c:numCache>
                <c:formatCode>0.0</c:formatCode>
                <c:ptCount val="6"/>
                <c:pt idx="0">
                  <c:v>2.6494590000000075E-2</c:v>
                </c:pt>
                <c:pt idx="1">
                  <c:v>3.5194411999999176E-2</c:v>
                </c:pt>
                <c:pt idx="2">
                  <c:v>3.4020309999998236E-2</c:v>
                </c:pt>
                <c:pt idx="3">
                  <c:v>1.9498340000001235E-2</c:v>
                </c:pt>
                <c:pt idx="4">
                  <c:v>1.5952851999999497E-2</c:v>
                </c:pt>
                <c:pt idx="5">
                  <c:v>1.0270170000001144E-2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EC-49F0-BEB8-B57EE9AB5311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'Tab-Emploi'!$AH$93:$AM$93</c:f>
              <c:numCache>
                <c:formatCode>0.0</c:formatCode>
                <c:ptCount val="6"/>
                <c:pt idx="0">
                  <c:v>35.569287016399997</c:v>
                </c:pt>
                <c:pt idx="1">
                  <c:v>44.364086659800002</c:v>
                </c:pt>
                <c:pt idx="2">
                  <c:v>40.568829092199998</c:v>
                </c:pt>
                <c:pt idx="3">
                  <c:v>18.010720926200001</c:v>
                </c:pt>
                <c:pt idx="4">
                  <c:v>12.755366195600001</c:v>
                </c:pt>
                <c:pt idx="5">
                  <c:v>10.703230902399998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EC-49F0-BEB8-B57EE9AB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7866856"/>
        <c:axId val="-213363786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'Tab-Emploi'!$AH$77:$AM$77</c:f>
              <c:numCache>
                <c:formatCode>0.0</c:formatCode>
                <c:ptCount val="6"/>
                <c:pt idx="0">
                  <c:v>35.740842651600005</c:v>
                </c:pt>
                <c:pt idx="1">
                  <c:v>44.721996693400008</c:v>
                </c:pt>
                <c:pt idx="2">
                  <c:v>41.060427193799995</c:v>
                </c:pt>
                <c:pt idx="3">
                  <c:v>18.264334028400008</c:v>
                </c:pt>
                <c:pt idx="4">
                  <c:v>12.841347926400005</c:v>
                </c:pt>
                <c:pt idx="5">
                  <c:v>10.765456263000006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5-44EC-B475-28130CCF3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866856"/>
        <c:axId val="-2133637864"/>
      </c:lineChart>
      <c:catAx>
        <c:axId val="727866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3637864"/>
        <c:crosses val="autoZero"/>
        <c:auto val="1"/>
        <c:lblAlgn val="ctr"/>
        <c:lblOffset val="0"/>
        <c:noMultiLvlLbl val="0"/>
      </c:catAx>
      <c:valAx>
        <c:axId val="-2133637864"/>
        <c:scaling>
          <c:orientation val="minMax"/>
          <c:max val="20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layout>
            <c:manualLayout>
              <c:xMode val="edge"/>
              <c:yMode val="edge"/>
              <c:x val="2.34480431443994E-3"/>
              <c:y val="0.125826725017274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786685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05426252470403"/>
          <c:w val="1"/>
          <c:h val="0.190758826827672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'Tab-Emploi'!$AO$87:$AQ$87</c:f>
              <c:numCache>
                <c:formatCode>0.0</c:formatCode>
                <c:ptCount val="3"/>
                <c:pt idx="0">
                  <c:v>0.1188044500000018</c:v>
                </c:pt>
                <c:pt idx="1">
                  <c:v>0.10267204000000021</c:v>
                </c:pt>
                <c:pt idx="2">
                  <c:v>5.029465000000357E-2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2-4FA2-B82C-C2EA2FC8AC67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'Tab-Emploi'!$AO$88:$AQ$88</c:f>
              <c:numCache>
                <c:formatCode>0.0</c:formatCode>
                <c:ptCount val="3"/>
                <c:pt idx="0">
                  <c:v>4.3398370000000243E-3</c:v>
                </c:pt>
                <c:pt idx="1">
                  <c:v>3.6514141999999692E-3</c:v>
                </c:pt>
                <c:pt idx="2">
                  <c:v>1.7936645000000695E-3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2-4FA2-B82C-C2EA2FC8AC67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'Tab-Emploi'!$AO$89:$AQ$89</c:f>
              <c:numCache>
                <c:formatCode>0.0</c:formatCode>
                <c:ptCount val="3"/>
                <c:pt idx="0">
                  <c:v>7.5987572999999921E-3</c:v>
                </c:pt>
                <c:pt idx="1">
                  <c:v>6.5935777000001748E-3</c:v>
                </c:pt>
                <c:pt idx="2">
                  <c:v>3.2038928000003965E-3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F2-4FA2-B82C-C2EA2FC8AC67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'Tab-Emploi'!$AO$90:$AQ$90</c:f>
              <c:numCache>
                <c:formatCode>0.0</c:formatCode>
                <c:ptCount val="3"/>
                <c:pt idx="0">
                  <c:v>7.0500071000001441E-3</c:v>
                </c:pt>
                <c:pt idx="1">
                  <c:v>5.9515710000000331E-3</c:v>
                </c:pt>
                <c:pt idx="2">
                  <c:v>2.9174414000002536E-3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F2-4FA2-B82C-C2EA2FC8AC67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'Tab-Emploi'!$AO$91:$AQ$91</c:f>
              <c:numCache>
                <c:formatCode>0.0</c:formatCode>
                <c:ptCount val="3"/>
                <c:pt idx="0">
                  <c:v>9.6095281999999574E-2</c:v>
                </c:pt>
                <c:pt idx="1">
                  <c:v>0.22697767399999974</c:v>
                </c:pt>
                <c:pt idx="2">
                  <c:v>2.7823860000005139E-3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F2-4FA2-B82C-C2EA2FC8AC67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'Tab-Emploi'!$AO$92:$AQ$92</c:f>
              <c:numCache>
                <c:formatCode>0.0</c:formatCode>
                <c:ptCount val="3"/>
                <c:pt idx="0">
                  <c:v>3.0844500999999625E-2</c:v>
                </c:pt>
                <c:pt idx="1">
                  <c:v>2.6759324999999737E-2</c:v>
                </c:pt>
                <c:pt idx="2">
                  <c:v>1.311151100000032E-2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F2-4FA2-B82C-C2EA2FC8AC67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'Tab-Emploi'!$AO$93:$AQ$93</c:f>
              <c:numCache>
                <c:formatCode>0.0</c:formatCode>
                <c:ptCount val="3"/>
                <c:pt idx="0">
                  <c:v>39.966686838100003</c:v>
                </c:pt>
                <c:pt idx="1">
                  <c:v>29.2897750092</c:v>
                </c:pt>
                <c:pt idx="2">
                  <c:v>11.729298548999999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F2-4FA2-B82C-C2EA2FC8A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8933928"/>
        <c:axId val="-213893706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40.23141967250001</c:v>
                </c:pt>
                <c:pt idx="1">
                  <c:v>29.662380611100001</c:v>
                </c:pt>
                <c:pt idx="2">
                  <c:v>11.803402094700004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3D4-A754-61A845455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933928"/>
        <c:axId val="-2138937064"/>
      </c:lineChart>
      <c:catAx>
        <c:axId val="-2138933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8937064"/>
        <c:crosses val="autoZero"/>
        <c:auto val="1"/>
        <c:lblAlgn val="ctr"/>
        <c:lblOffset val="100"/>
        <c:noMultiLvlLbl val="0"/>
      </c:catAx>
      <c:valAx>
        <c:axId val="-213893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893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'Tab-Production'!$C$77:$AF$77</c:f>
              <c:numCache>
                <c:formatCode>0.0</c:formatCode>
                <c:ptCount val="30"/>
                <c:pt idx="0">
                  <c:v>5889.1977547000006</c:v>
                </c:pt>
                <c:pt idx="1">
                  <c:v>5519.9479088000007</c:v>
                </c:pt>
                <c:pt idx="2">
                  <c:v>5759.2765257000019</c:v>
                </c:pt>
                <c:pt idx="3">
                  <c:v>6056.7124789999971</c:v>
                </c:pt>
                <c:pt idx="4">
                  <c:v>6184.0082641000008</c:v>
                </c:pt>
                <c:pt idx="5">
                  <c:v>6584.098920999998</c:v>
                </c:pt>
                <c:pt idx="6">
                  <c:v>5854.5682429000017</c:v>
                </c:pt>
                <c:pt idx="7">
                  <c:v>6933.281361700002</c:v>
                </c:pt>
                <c:pt idx="8">
                  <c:v>7605.3250383000013</c:v>
                </c:pt>
                <c:pt idx="9">
                  <c:v>6901.4495258999978</c:v>
                </c:pt>
                <c:pt idx="10">
                  <c:v>7301.6742943999989</c:v>
                </c:pt>
                <c:pt idx="11">
                  <c:v>7958.4987845000014</c:v>
                </c:pt>
                <c:pt idx="12">
                  <c:v>6806.3245665999957</c:v>
                </c:pt>
                <c:pt idx="13">
                  <c:v>5630.5455458999995</c:v>
                </c:pt>
                <c:pt idx="14">
                  <c:v>4932.6328798999984</c:v>
                </c:pt>
                <c:pt idx="15">
                  <c:v>3529.6636094999972</c:v>
                </c:pt>
                <c:pt idx="16">
                  <c:v>3848.6089395000008</c:v>
                </c:pt>
                <c:pt idx="17">
                  <c:v>3341.9916306</c:v>
                </c:pt>
                <c:pt idx="18">
                  <c:v>3091.5961232000018</c:v>
                </c:pt>
                <c:pt idx="19">
                  <c:v>2955.9783558000036</c:v>
                </c:pt>
                <c:pt idx="20">
                  <c:v>3035.4873076999975</c:v>
                </c:pt>
                <c:pt idx="21">
                  <c:v>2747.3178652000042</c:v>
                </c:pt>
                <c:pt idx="22">
                  <c:v>2733.4662437000011</c:v>
                </c:pt>
                <c:pt idx="23">
                  <c:v>2725.4194461999987</c:v>
                </c:pt>
                <c:pt idx="24">
                  <c:v>2433.2721959999999</c:v>
                </c:pt>
                <c:pt idx="25">
                  <c:v>2417.2956767999985</c:v>
                </c:pt>
                <c:pt idx="26">
                  <c:v>2407.8607033999988</c:v>
                </c:pt>
                <c:pt idx="27">
                  <c:v>2399.769277399997</c:v>
                </c:pt>
                <c:pt idx="28">
                  <c:v>2403.7459043999997</c:v>
                </c:pt>
                <c:pt idx="29">
                  <c:v>2396.6322424999985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B-418F-A30A-D13B45859448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'Tab-Production'!$C$78:$AF$78</c:f>
              <c:numCache>
                <c:formatCode>0.0</c:formatCode>
                <c:ptCount val="30"/>
                <c:pt idx="0">
                  <c:v>2532.489500000258</c:v>
                </c:pt>
                <c:pt idx="1">
                  <c:v>3572.789300000004</c:v>
                </c:pt>
                <c:pt idx="2">
                  <c:v>4202.4505000002391</c:v>
                </c:pt>
                <c:pt idx="3">
                  <c:v>4587.0085999996227</c:v>
                </c:pt>
                <c:pt idx="4">
                  <c:v>4721.013100000011</c:v>
                </c:pt>
                <c:pt idx="5">
                  <c:v>4841.3808000000136</c:v>
                </c:pt>
                <c:pt idx="6">
                  <c:v>4432.6380000000936</c:v>
                </c:pt>
                <c:pt idx="7">
                  <c:v>4625.8150000001187</c:v>
                </c:pt>
                <c:pt idx="8">
                  <c:v>4880.6411000002699</c:v>
                </c:pt>
                <c:pt idx="9">
                  <c:v>4573.0007000000041</c:v>
                </c:pt>
                <c:pt idx="10">
                  <c:v>4536.033299999981</c:v>
                </c:pt>
                <c:pt idx="11">
                  <c:v>4717.6129999999539</c:v>
                </c:pt>
                <c:pt idx="12">
                  <c:v>4190.3675000001385</c:v>
                </c:pt>
                <c:pt idx="13">
                  <c:v>3375.8760000002221</c:v>
                </c:pt>
                <c:pt idx="14">
                  <c:v>2646.4697999998752</c:v>
                </c:pt>
                <c:pt idx="15">
                  <c:v>1638.0988999998372</c:v>
                </c:pt>
                <c:pt idx="16">
                  <c:v>1317.6048000000592</c:v>
                </c:pt>
                <c:pt idx="17">
                  <c:v>921.81240000005346</c:v>
                </c:pt>
                <c:pt idx="18">
                  <c:v>652.98020000007818</c:v>
                </c:pt>
                <c:pt idx="19">
                  <c:v>500.90949999974691</c:v>
                </c:pt>
                <c:pt idx="20">
                  <c:v>506.40469999969355</c:v>
                </c:pt>
                <c:pt idx="21">
                  <c:v>421.01619999975082</c:v>
                </c:pt>
                <c:pt idx="22">
                  <c:v>429.13389999989886</c:v>
                </c:pt>
                <c:pt idx="23">
                  <c:v>475.6815999999817</c:v>
                </c:pt>
                <c:pt idx="24">
                  <c:v>412.78480000040145</c:v>
                </c:pt>
                <c:pt idx="25">
                  <c:v>427.39890000002924</c:v>
                </c:pt>
                <c:pt idx="26">
                  <c:v>470.10709999979008</c:v>
                </c:pt>
                <c:pt idx="27">
                  <c:v>524.51540000003297</c:v>
                </c:pt>
                <c:pt idx="28">
                  <c:v>587.42440000001807</c:v>
                </c:pt>
                <c:pt idx="29">
                  <c:v>645.2408999997424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B-418F-A30A-D13B45859448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'Tab-Production'!$C$79:$AF$79</c:f>
              <c:numCache>
                <c:formatCode>0.0</c:formatCode>
                <c:ptCount val="30"/>
                <c:pt idx="0">
                  <c:v>808.10449000000153</c:v>
                </c:pt>
                <c:pt idx="1">
                  <c:v>1011.3035099999906</c:v>
                </c:pt>
                <c:pt idx="2">
                  <c:v>1105.7032399999589</c:v>
                </c:pt>
                <c:pt idx="3">
                  <c:v>1141.7005600000339</c:v>
                </c:pt>
                <c:pt idx="4">
                  <c:v>1108.4443299999693</c:v>
                </c:pt>
                <c:pt idx="5">
                  <c:v>1079.1521799999828</c:v>
                </c:pt>
                <c:pt idx="6">
                  <c:v>880.75656999997591</c:v>
                </c:pt>
                <c:pt idx="7">
                  <c:v>896.91222999998718</c:v>
                </c:pt>
                <c:pt idx="8">
                  <c:v>912.8881899999833</c:v>
                </c:pt>
                <c:pt idx="9">
                  <c:v>743.66771999994307</c:v>
                </c:pt>
                <c:pt idx="10">
                  <c:v>687.90926999999647</c:v>
                </c:pt>
                <c:pt idx="11">
                  <c:v>702.05204999995476</c:v>
                </c:pt>
                <c:pt idx="12">
                  <c:v>485.12390000001687</c:v>
                </c:pt>
                <c:pt idx="13">
                  <c:v>213.64333000002443</c:v>
                </c:pt>
                <c:pt idx="14">
                  <c:v>0.43651999996291124</c:v>
                </c:pt>
                <c:pt idx="15">
                  <c:v>-287.52108000003136</c:v>
                </c:pt>
                <c:pt idx="16">
                  <c:v>-330.04167000004236</c:v>
                </c:pt>
                <c:pt idx="17">
                  <c:v>-410.59402999997837</c:v>
                </c:pt>
                <c:pt idx="18">
                  <c:v>-442.85658999997395</c:v>
                </c:pt>
                <c:pt idx="19">
                  <c:v>-434.64266000000134</c:v>
                </c:pt>
                <c:pt idx="20">
                  <c:v>-375.83687999996982</c:v>
                </c:pt>
                <c:pt idx="21">
                  <c:v>-350.9365600000383</c:v>
                </c:pt>
                <c:pt idx="22">
                  <c:v>-293.03327999999601</c:v>
                </c:pt>
                <c:pt idx="23">
                  <c:v>-227.11828999994395</c:v>
                </c:pt>
                <c:pt idx="24">
                  <c:v>-201.01419000007809</c:v>
                </c:pt>
                <c:pt idx="25">
                  <c:v>-149.10745999995197</c:v>
                </c:pt>
                <c:pt idx="26">
                  <c:v>-94.310649999977613</c:v>
                </c:pt>
                <c:pt idx="27">
                  <c:v>-41.975570000013249</c:v>
                </c:pt>
                <c:pt idx="28">
                  <c:v>7.4836100000902661</c:v>
                </c:pt>
                <c:pt idx="29">
                  <c:v>49.972040000018751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BB-418F-A30A-D13B45859448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'Tab-Production'!$C$80:$AF$80</c:f>
              <c:numCache>
                <c:formatCode>0.0</c:formatCode>
                <c:ptCount val="30"/>
                <c:pt idx="0">
                  <c:v>142.11199999999371</c:v>
                </c:pt>
                <c:pt idx="1">
                  <c:v>236.79370000000927</c:v>
                </c:pt>
                <c:pt idx="2">
                  <c:v>289.70079999999143</c:v>
                </c:pt>
                <c:pt idx="3">
                  <c:v>316.75689999997849</c:v>
                </c:pt>
                <c:pt idx="4">
                  <c:v>325.30850000001374</c:v>
                </c:pt>
                <c:pt idx="5">
                  <c:v>332.25080000000889</c:v>
                </c:pt>
                <c:pt idx="6">
                  <c:v>313.67099999997299</c:v>
                </c:pt>
                <c:pt idx="7">
                  <c:v>326.14100000000326</c:v>
                </c:pt>
                <c:pt idx="8">
                  <c:v>353.99169999995502</c:v>
                </c:pt>
                <c:pt idx="9">
                  <c:v>355.57440000004135</c:v>
                </c:pt>
                <c:pt idx="10">
                  <c:v>365.80829999997513</c:v>
                </c:pt>
                <c:pt idx="11">
                  <c:v>391.5052999999607</c:v>
                </c:pt>
                <c:pt idx="12">
                  <c:v>381.28810000000522</c:v>
                </c:pt>
                <c:pt idx="13">
                  <c:v>344.71460000000661</c:v>
                </c:pt>
                <c:pt idx="14">
                  <c:v>306.64269999996759</c:v>
                </c:pt>
                <c:pt idx="15">
                  <c:v>253.25740000000224</c:v>
                </c:pt>
                <c:pt idx="16">
                  <c:v>234.15540000004694</c:v>
                </c:pt>
                <c:pt idx="17">
                  <c:v>218.62310000002617</c:v>
                </c:pt>
                <c:pt idx="18">
                  <c:v>207.60139999998501</c:v>
                </c:pt>
                <c:pt idx="19">
                  <c:v>200.50349999999162</c:v>
                </c:pt>
                <c:pt idx="20">
                  <c:v>199.36369999998715</c:v>
                </c:pt>
                <c:pt idx="21">
                  <c:v>190.87430000002496</c:v>
                </c:pt>
                <c:pt idx="22">
                  <c:v>182.25870000000577</c:v>
                </c:pt>
                <c:pt idx="23">
                  <c:v>173.21340000000782</c:v>
                </c:pt>
                <c:pt idx="24">
                  <c:v>155.83620000001974</c:v>
                </c:pt>
                <c:pt idx="25">
                  <c:v>139.20789999997942</c:v>
                </c:pt>
                <c:pt idx="26">
                  <c:v>123.69520000001648</c:v>
                </c:pt>
                <c:pt idx="27">
                  <c:v>108.71820000000298</c:v>
                </c:pt>
                <c:pt idx="28">
                  <c:v>94.202199999999721</c:v>
                </c:pt>
                <c:pt idx="29">
                  <c:v>79.636999999987893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BB-418F-A30A-D13B45859448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'Tab-Production'!$C$81:$AF$81</c:f>
              <c:numCache>
                <c:formatCode>0.0</c:formatCode>
                <c:ptCount val="30"/>
                <c:pt idx="0">
                  <c:v>171.67469999997411</c:v>
                </c:pt>
                <c:pt idx="1">
                  <c:v>250.80389999999898</c:v>
                </c:pt>
                <c:pt idx="2">
                  <c:v>303.94590000002063</c:v>
                </c:pt>
                <c:pt idx="3">
                  <c:v>342.64550000001327</c:v>
                </c:pt>
                <c:pt idx="4">
                  <c:v>366.58500000002095</c:v>
                </c:pt>
                <c:pt idx="5">
                  <c:v>391.19770000001881</c:v>
                </c:pt>
                <c:pt idx="6">
                  <c:v>381.45619999998598</c:v>
                </c:pt>
                <c:pt idx="7">
                  <c:v>411.50379999997676</c:v>
                </c:pt>
                <c:pt idx="8">
                  <c:v>447.250400000019</c:v>
                </c:pt>
                <c:pt idx="9">
                  <c:v>444.85399999999208</c:v>
                </c:pt>
                <c:pt idx="10">
                  <c:v>458.97819999998319</c:v>
                </c:pt>
                <c:pt idx="11">
                  <c:v>486.23110000000452</c:v>
                </c:pt>
                <c:pt idx="12">
                  <c:v>464.41920000000391</c:v>
                </c:pt>
                <c:pt idx="13">
                  <c:v>418.98669999997946</c:v>
                </c:pt>
                <c:pt idx="14">
                  <c:v>375.08350000000792</c:v>
                </c:pt>
                <c:pt idx="15">
                  <c:v>308.58370000001742</c:v>
                </c:pt>
                <c:pt idx="16">
                  <c:v>283.6927999999898</c:v>
                </c:pt>
                <c:pt idx="17">
                  <c:v>251.79570000001695</c:v>
                </c:pt>
                <c:pt idx="18">
                  <c:v>224.92789999998058</c:v>
                </c:pt>
                <c:pt idx="19">
                  <c:v>203.38509999998496</c:v>
                </c:pt>
                <c:pt idx="20">
                  <c:v>190.43279999998049</c:v>
                </c:pt>
                <c:pt idx="21">
                  <c:v>170.54790000000503</c:v>
                </c:pt>
                <c:pt idx="22">
                  <c:v>156.17129999998724</c:v>
                </c:pt>
                <c:pt idx="23">
                  <c:v>144.55220000000554</c:v>
                </c:pt>
                <c:pt idx="24">
                  <c:v>126.07799999997951</c:v>
                </c:pt>
                <c:pt idx="25">
                  <c:v>113.41639999998733</c:v>
                </c:pt>
                <c:pt idx="26">
                  <c:v>103.90120000002207</c:v>
                </c:pt>
                <c:pt idx="27">
                  <c:v>96.571300000010524</c:v>
                </c:pt>
                <c:pt idx="28">
                  <c:v>91.267999999981839</c:v>
                </c:pt>
                <c:pt idx="29">
                  <c:v>87.174999999988358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BB-418F-A30A-D13B45859448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'Tab-Production'!$C$82:$AF$82</c:f>
              <c:numCache>
                <c:formatCode>0.0</c:formatCode>
                <c:ptCount val="30"/>
                <c:pt idx="0">
                  <c:v>122.42182000001048</c:v>
                </c:pt>
                <c:pt idx="1">
                  <c:v>162.04218999999648</c:v>
                </c:pt>
                <c:pt idx="2">
                  <c:v>182.85317000001305</c:v>
                </c:pt>
                <c:pt idx="3">
                  <c:v>193.22161999999662</c:v>
                </c:pt>
                <c:pt idx="4">
                  <c:v>192.19270000000324</c:v>
                </c:pt>
                <c:pt idx="5">
                  <c:v>191.06805999999051</c:v>
                </c:pt>
                <c:pt idx="6">
                  <c:v>164.38730999998734</c:v>
                </c:pt>
                <c:pt idx="7">
                  <c:v>168.66636000000653</c:v>
                </c:pt>
                <c:pt idx="8">
                  <c:v>174.5603300000148</c:v>
                </c:pt>
                <c:pt idx="9">
                  <c:v>152.93688999999358</c:v>
                </c:pt>
                <c:pt idx="10">
                  <c:v>146.6675699999978</c:v>
                </c:pt>
                <c:pt idx="11">
                  <c:v>151.19010000000344</c:v>
                </c:pt>
                <c:pt idx="12">
                  <c:v>121.22690999999031</c:v>
                </c:pt>
                <c:pt idx="13">
                  <c:v>80.486079999998765</c:v>
                </c:pt>
                <c:pt idx="14">
                  <c:v>46.63357000000542</c:v>
                </c:pt>
                <c:pt idx="15">
                  <c:v>0.79528999999456573</c:v>
                </c:pt>
                <c:pt idx="16">
                  <c:v>-9.4973599999902945</c:v>
                </c:pt>
                <c:pt idx="17">
                  <c:v>-24.222599999997328</c:v>
                </c:pt>
                <c:pt idx="18">
                  <c:v>-32.073740000003454</c:v>
                </c:pt>
                <c:pt idx="19">
                  <c:v>-33.904230000000098</c:v>
                </c:pt>
                <c:pt idx="20">
                  <c:v>-28.056259999997565</c:v>
                </c:pt>
                <c:pt idx="21">
                  <c:v>-27.015040000002045</c:v>
                </c:pt>
                <c:pt idx="22">
                  <c:v>-21.284820000011678</c:v>
                </c:pt>
                <c:pt idx="23">
                  <c:v>-14.103079999997135</c:v>
                </c:pt>
                <c:pt idx="24">
                  <c:v>-12.685060000003432</c:v>
                </c:pt>
                <c:pt idx="25">
                  <c:v>-7.5184300000037183</c:v>
                </c:pt>
                <c:pt idx="26">
                  <c:v>-1.5251499999940279</c:v>
                </c:pt>
                <c:pt idx="27">
                  <c:v>4.4798800000025949</c:v>
                </c:pt>
                <c:pt idx="28">
                  <c:v>10.39635000000635</c:v>
                </c:pt>
                <c:pt idx="29">
                  <c:v>15.592069999995147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9093352"/>
        <c:axId val="-211854754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'Tab-Production'!$C$50:$AF$50</c:f>
              <c:numCache>
                <c:formatCode>0.0</c:formatCode>
                <c:ptCount val="30"/>
                <c:pt idx="0">
                  <c:v>9666</c:v>
                </c:pt>
                <c:pt idx="1">
                  <c:v>10753.679999999702</c:v>
                </c:pt>
                <c:pt idx="2">
                  <c:v>11843.929999999702</c:v>
                </c:pt>
                <c:pt idx="3">
                  <c:v>12638.046000000089</c:v>
                </c:pt>
                <c:pt idx="4">
                  <c:v>12897.552000000142</c:v>
                </c:pt>
                <c:pt idx="5">
                  <c:v>13419.148000000045</c:v>
                </c:pt>
                <c:pt idx="6">
                  <c:v>12027.476999999955</c:v>
                </c:pt>
                <c:pt idx="7">
                  <c:v>13362.320000000298</c:v>
                </c:pt>
                <c:pt idx="8">
                  <c:v>14374.657999999821</c:v>
                </c:pt>
                <c:pt idx="9">
                  <c:v>13171.484000000171</c:v>
                </c:pt>
                <c:pt idx="10">
                  <c:v>13497.071000000462</c:v>
                </c:pt>
                <c:pt idx="11">
                  <c:v>14407.090000000782</c:v>
                </c:pt>
                <c:pt idx="12">
                  <c:v>12448.75</c:v>
                </c:pt>
                <c:pt idx="13">
                  <c:v>10064.251999999397</c:v>
                </c:pt>
                <c:pt idx="14">
                  <c:v>8307.8989999992773</c:v>
                </c:pt>
                <c:pt idx="15">
                  <c:v>5442.8780000004917</c:v>
                </c:pt>
                <c:pt idx="16">
                  <c:v>5344.5239999992773</c:v>
                </c:pt>
                <c:pt idx="17">
                  <c:v>4299.4060000004247</c:v>
                </c:pt>
                <c:pt idx="18">
                  <c:v>3702.1759999999776</c:v>
                </c:pt>
                <c:pt idx="19">
                  <c:v>3392.2299999995157</c:v>
                </c:pt>
                <c:pt idx="20">
                  <c:v>3527.7960000000894</c:v>
                </c:pt>
                <c:pt idx="21">
                  <c:v>3151.8039999995381</c:v>
                </c:pt>
                <c:pt idx="22">
                  <c:v>3186.7120000002906</c:v>
                </c:pt>
                <c:pt idx="23">
                  <c:v>3277.6460000006482</c:v>
                </c:pt>
                <c:pt idx="24">
                  <c:v>2914.2719999998808</c:v>
                </c:pt>
                <c:pt idx="25">
                  <c:v>2940.6929999999702</c:v>
                </c:pt>
                <c:pt idx="26">
                  <c:v>3009.7290000002831</c:v>
                </c:pt>
                <c:pt idx="27">
                  <c:v>3092.0779999997467</c:v>
                </c:pt>
                <c:pt idx="28">
                  <c:v>3194.5210000006482</c:v>
                </c:pt>
                <c:pt idx="29">
                  <c:v>3274.25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093352"/>
        <c:axId val="-2118547544"/>
      </c:lineChart>
      <c:catAx>
        <c:axId val="-2139093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8547544"/>
        <c:crosses val="autoZero"/>
        <c:auto val="1"/>
        <c:lblAlgn val="ctr"/>
        <c:lblOffset val="100"/>
        <c:tickLblSkip val="1"/>
        <c:noMultiLvlLbl val="0"/>
      </c:catAx>
      <c:valAx>
        <c:axId val="-211854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9093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layout>
        <c:manualLayout>
          <c:xMode val="edge"/>
          <c:yMode val="edge"/>
          <c:x val="0.33360388777419497"/>
          <c:y val="4.594938000241129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8691112516044899E-2"/>
          <c:y val="0.110857238251579"/>
          <c:w val="0.86954231086077705"/>
          <c:h val="0.689551208925738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'Tab-Production'!$AH$77:$AM$77</c:f>
              <c:numCache>
                <c:formatCode>0.0</c:formatCode>
                <c:ptCount val="6"/>
                <c:pt idx="0">
                  <c:v>5881.8285864600002</c:v>
                </c:pt>
                <c:pt idx="1">
                  <c:v>6775.7446179599992</c:v>
                </c:pt>
                <c:pt idx="2">
                  <c:v>6525.9352142599992</c:v>
                </c:pt>
                <c:pt idx="3">
                  <c:v>3353.5677317200011</c:v>
                </c:pt>
                <c:pt idx="4">
                  <c:v>2734.9926117600003</c:v>
                </c:pt>
                <c:pt idx="5">
                  <c:v>2405.0607608999985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F-420F-B9D4-6CB9AA2A19B2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'Tab-Production'!$AH$78:$AM$78</c:f>
              <c:numCache>
                <c:formatCode>0.0</c:formatCode>
                <c:ptCount val="6"/>
                <c:pt idx="0">
                  <c:v>3923.1502000000269</c:v>
                </c:pt>
                <c:pt idx="1">
                  <c:v>4670.6951200001004</c:v>
                </c:pt>
                <c:pt idx="2">
                  <c:v>3893.2719200000342</c:v>
                </c:pt>
                <c:pt idx="3">
                  <c:v>1006.281159999955</c:v>
                </c:pt>
                <c:pt idx="4">
                  <c:v>449.0042399999453</c:v>
                </c:pt>
                <c:pt idx="5">
                  <c:v>530.93733999992253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F-420F-B9D4-6CB9AA2A19B2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'Tab-Production'!$AH$79:$AM$79</c:f>
              <c:numCache>
                <c:formatCode>0.0</c:formatCode>
                <c:ptCount val="6"/>
                <c:pt idx="0">
                  <c:v>1035.0512259999909</c:v>
                </c:pt>
                <c:pt idx="1">
                  <c:v>902.67537799997444</c:v>
                </c:pt>
                <c:pt idx="2">
                  <c:v>417.83301399999107</c:v>
                </c:pt>
                <c:pt idx="3">
                  <c:v>-381.13120600000548</c:v>
                </c:pt>
                <c:pt idx="4">
                  <c:v>-289.58784000000526</c:v>
                </c:pt>
                <c:pt idx="5">
                  <c:v>-45.587605999966762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5F-420F-B9D4-6CB9AA2A19B2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'Tab-Production'!$AH$80:$AM$80</c:f>
              <c:numCache>
                <c:formatCode>0.0</c:formatCode>
                <c:ptCount val="6"/>
                <c:pt idx="0">
                  <c:v>262.13437999999735</c:v>
                </c:pt>
                <c:pt idx="1">
                  <c:v>336.32577999999631</c:v>
                </c:pt>
                <c:pt idx="2">
                  <c:v>357.99179999998307</c:v>
                </c:pt>
                <c:pt idx="3">
                  <c:v>222.8281600000104</c:v>
                </c:pt>
                <c:pt idx="4">
                  <c:v>180.30926000000909</c:v>
                </c:pt>
                <c:pt idx="5">
                  <c:v>109.0920999999973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5F-420F-B9D4-6CB9AA2A19B2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'Tab-Production'!$AH$81:$AM$81</c:f>
              <c:numCache>
                <c:formatCode>0.0</c:formatCode>
                <c:ptCount val="6"/>
                <c:pt idx="0">
                  <c:v>287.1310000000056</c:v>
                </c:pt>
                <c:pt idx="1">
                  <c:v>415.25241999999855</c:v>
                </c:pt>
                <c:pt idx="2">
                  <c:v>440.73973999999578</c:v>
                </c:pt>
                <c:pt idx="3">
                  <c:v>254.47703999999794</c:v>
                </c:pt>
                <c:pt idx="4">
                  <c:v>157.55643999999157</c:v>
                </c:pt>
                <c:pt idx="5">
                  <c:v>98.466379999998026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F-420F-B9D4-6CB9AA2A19B2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'Tab-Production'!$AH$82:$AM$82</c:f>
              <c:numCache>
                <c:formatCode>0.0</c:formatCode>
                <c:ptCount val="6"/>
                <c:pt idx="0">
                  <c:v>170.54630000000398</c:v>
                </c:pt>
                <c:pt idx="1">
                  <c:v>170.32378999999855</c:v>
                </c:pt>
                <c:pt idx="2">
                  <c:v>109.24084599999915</c:v>
                </c:pt>
                <c:pt idx="3">
                  <c:v>-19.780527999999322</c:v>
                </c:pt>
                <c:pt idx="4">
                  <c:v>-20.628852000002372</c:v>
                </c:pt>
                <c:pt idx="5">
                  <c:v>4.2849440000012695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1244280"/>
        <c:axId val="203124764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'Tab-Production'!$AH$50:$AM$50</c:f>
              <c:numCache>
                <c:formatCode>0.0</c:formatCode>
                <c:ptCount val="6"/>
                <c:pt idx="0">
                  <c:v>11559.841599999927</c:v>
                </c:pt>
                <c:pt idx="1">
                  <c:v>13271.017400000059</c:v>
                </c:pt>
                <c:pt idx="2">
                  <c:v>11745.012399999983</c:v>
                </c:pt>
                <c:pt idx="3">
                  <c:v>4436.2427999999372</c:v>
                </c:pt>
                <c:pt idx="4">
                  <c:v>3211.6460000000893</c:v>
                </c:pt>
                <c:pt idx="5">
                  <c:v>3102.2542000001295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244280"/>
        <c:axId val="2031247640"/>
      </c:lineChart>
      <c:catAx>
        <c:axId val="2031244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1247640"/>
        <c:crosses val="autoZero"/>
        <c:auto val="1"/>
        <c:lblAlgn val="ctr"/>
        <c:lblOffset val="40"/>
        <c:noMultiLvlLbl val="0"/>
      </c:catAx>
      <c:valAx>
        <c:axId val="2031247640"/>
        <c:scaling>
          <c:orientation val="minMax"/>
          <c:max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9.29204704512517E-4"/>
              <c:y val="0.24375430103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1244280"/>
        <c:crosses val="autoZero"/>
        <c:crossBetween val="between"/>
        <c:majorUnit val="10000"/>
        <c:minorUnit val="1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4713428489283404"/>
          <c:w val="1"/>
          <c:h val="0.152865715107166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'Tab-Production'!$AO$77:$AQ$77</c:f>
              <c:numCache>
                <c:formatCode>0.0</c:formatCode>
                <c:ptCount val="3"/>
                <c:pt idx="0">
                  <c:v>6328.7866022099997</c:v>
                </c:pt>
                <c:pt idx="1">
                  <c:v>4939.7514729900004</c:v>
                </c:pt>
                <c:pt idx="2">
                  <c:v>2570.0266863299994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E-4426-B620-2241862E6A04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'Tab-Production'!$AO$78:$AQ$78</c:f>
              <c:numCache>
                <c:formatCode>0.0</c:formatCode>
                <c:ptCount val="3"/>
                <c:pt idx="0">
                  <c:v>4296.9226600000638</c:v>
                </c:pt>
                <c:pt idx="1">
                  <c:v>2449.7765399999944</c:v>
                </c:pt>
                <c:pt idx="2">
                  <c:v>489.97078999993391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E-4426-B620-2241862E6A04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'Tab-Production'!$AO$79:$AQ$79</c:f>
              <c:numCache>
                <c:formatCode>0.0</c:formatCode>
                <c:ptCount val="3"/>
                <c:pt idx="0">
                  <c:v>968.8633019999827</c:v>
                </c:pt>
                <c:pt idx="1">
                  <c:v>18.350903999992795</c:v>
                </c:pt>
                <c:pt idx="2">
                  <c:v>-167.587722999986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4E-4426-B620-2241862E6A04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'Tab-Production'!$AO$80:$AQ$80</c:f>
              <c:numCache>
                <c:formatCode>0.0</c:formatCode>
                <c:ptCount val="3"/>
                <c:pt idx="0">
                  <c:v>299.23007999999686</c:v>
                </c:pt>
                <c:pt idx="1">
                  <c:v>290.40997999999672</c:v>
                </c:pt>
                <c:pt idx="2">
                  <c:v>144.70068000000319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4E-4426-B620-2241862E6A04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'Tab-Production'!$AO$81:$AQ$81</c:f>
              <c:numCache>
                <c:formatCode>0.0</c:formatCode>
                <c:ptCount val="3"/>
                <c:pt idx="0">
                  <c:v>351.1917100000021</c:v>
                </c:pt>
                <c:pt idx="1">
                  <c:v>347.60838999999686</c:v>
                </c:pt>
                <c:pt idx="2">
                  <c:v>128.01140999999478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4E-4426-B620-2241862E6A04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'Tab-Production'!$AO$82:$AQ$82</c:f>
              <c:numCache>
                <c:formatCode>0.0</c:formatCode>
                <c:ptCount val="3"/>
                <c:pt idx="0">
                  <c:v>170.43504500000125</c:v>
                </c:pt>
                <c:pt idx="1">
                  <c:v>44.730158999999915</c:v>
                </c:pt>
                <c:pt idx="2">
                  <c:v>-8.1719540000005502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0991384"/>
        <c:axId val="-212098789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'Tab-Production'!$AO$50:$AQ$50</c:f>
              <c:numCache>
                <c:formatCode>0.0</c:formatCode>
                <c:ptCount val="3"/>
                <c:pt idx="0">
                  <c:v>12415.429499999993</c:v>
                </c:pt>
                <c:pt idx="1">
                  <c:v>8090.6275999999598</c:v>
                </c:pt>
                <c:pt idx="2">
                  <c:v>3156.9501000001092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991384"/>
        <c:axId val="-2120987896"/>
      </c:lineChart>
      <c:catAx>
        <c:axId val="-212099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0987896"/>
        <c:crosses val="autoZero"/>
        <c:auto val="1"/>
        <c:lblAlgn val="ctr"/>
        <c:lblOffset val="100"/>
        <c:noMultiLvlLbl val="0"/>
      </c:catAx>
      <c:valAx>
        <c:axId val="-212098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099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'Tab-Production'!$C$60:$AF$60</c:f>
              <c:numCache>
                <c:formatCode>0.0</c:formatCode>
                <c:ptCount val="30"/>
                <c:pt idx="0">
                  <c:v>9.1690300000009302</c:v>
                </c:pt>
                <c:pt idx="1">
                  <c:v>15.171220000000176</c:v>
                </c:pt>
                <c:pt idx="2">
                  <c:v>18.203260000002047</c:v>
                </c:pt>
                <c:pt idx="3">
                  <c:v>19.439769999997225</c:v>
                </c:pt>
                <c:pt idx="4">
                  <c:v>19.489330000000336</c:v>
                </c:pt>
                <c:pt idx="5">
                  <c:v>19.522349999999278</c:v>
                </c:pt>
                <c:pt idx="6">
                  <c:v>18.041990000001533</c:v>
                </c:pt>
                <c:pt idx="7">
                  <c:v>18.697550000000774</c:v>
                </c:pt>
                <c:pt idx="8">
                  <c:v>20.482299999999668</c:v>
                </c:pt>
                <c:pt idx="9">
                  <c:v>20.635549999999057</c:v>
                </c:pt>
                <c:pt idx="10">
                  <c:v>21.370249999999942</c:v>
                </c:pt>
                <c:pt idx="11">
                  <c:v>23.150460000000749</c:v>
                </c:pt>
                <c:pt idx="12">
                  <c:v>22.633039999996981</c:v>
                </c:pt>
                <c:pt idx="13">
                  <c:v>20.42243999999846</c:v>
                </c:pt>
                <c:pt idx="14">
                  <c:v>18.179339999998774</c:v>
                </c:pt>
                <c:pt idx="15">
                  <c:v>15.042129999997996</c:v>
                </c:pt>
                <c:pt idx="16">
                  <c:v>14.193839999999909</c:v>
                </c:pt>
                <c:pt idx="17">
                  <c:v>13.627019999999902</c:v>
                </c:pt>
                <c:pt idx="18">
                  <c:v>13.318990000003396</c:v>
                </c:pt>
                <c:pt idx="19">
                  <c:v>13.199630000002799</c:v>
                </c:pt>
                <c:pt idx="20">
                  <c:v>13.381099999998696</c:v>
                </c:pt>
                <c:pt idx="21">
                  <c:v>12.99094000000332</c:v>
                </c:pt>
                <c:pt idx="22">
                  <c:v>12.494790000000648</c:v>
                </c:pt>
                <c:pt idx="23">
                  <c:v>11.89325000000099</c:v>
                </c:pt>
                <c:pt idx="24">
                  <c:v>10.688310000001366</c:v>
                </c:pt>
                <c:pt idx="25">
                  <c:v>9.4820099999997183</c:v>
                </c:pt>
                <c:pt idx="26">
                  <c:v>8.3193700000010722</c:v>
                </c:pt>
                <c:pt idx="27">
                  <c:v>7.168679999998858</c:v>
                </c:pt>
                <c:pt idx="28">
                  <c:v>6.0290300000015122</c:v>
                </c:pt>
                <c:pt idx="29">
                  <c:v>4.8717499999984284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4-487D-B3BB-BE752381A665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'Tab-Production'!$C$61:$AF$61</c:f>
              <c:numCache>
                <c:formatCode>0.0</c:formatCode>
                <c:ptCount val="30"/>
                <c:pt idx="0">
                  <c:v>0.46121620000008079</c:v>
                </c:pt>
                <c:pt idx="1">
                  <c:v>0.76383780000003298</c:v>
                </c:pt>
                <c:pt idx="2">
                  <c:v>0.91689420000000155</c:v>
                </c:pt>
                <c:pt idx="3">
                  <c:v>0.9793074000000388</c:v>
                </c:pt>
                <c:pt idx="4">
                  <c:v>0.98183660000006512</c:v>
                </c:pt>
                <c:pt idx="5">
                  <c:v>0.98350629999993089</c:v>
                </c:pt>
                <c:pt idx="6">
                  <c:v>0.90918840000006185</c:v>
                </c:pt>
                <c:pt idx="7">
                  <c:v>0.94235919999994167</c:v>
                </c:pt>
                <c:pt idx="8">
                  <c:v>1.0326255999999603</c:v>
                </c:pt>
                <c:pt idx="9">
                  <c:v>1.0410620000000108</c:v>
                </c:pt>
                <c:pt idx="10">
                  <c:v>1.0787000000000262</c:v>
                </c:pt>
                <c:pt idx="11">
                  <c:v>1.1689709999998286</c:v>
                </c:pt>
                <c:pt idx="12">
                  <c:v>1.1437550000000556</c:v>
                </c:pt>
                <c:pt idx="13">
                  <c:v>1.0331800000001294</c:v>
                </c:pt>
                <c:pt idx="14">
                  <c:v>0.92076699999984157</c:v>
                </c:pt>
                <c:pt idx="15">
                  <c:v>0.76330400000006193</c:v>
                </c:pt>
                <c:pt idx="16">
                  <c:v>0.72084699999982149</c:v>
                </c:pt>
                <c:pt idx="17">
                  <c:v>0.69262699999990218</c:v>
                </c:pt>
                <c:pt idx="18">
                  <c:v>0.67734900000004927</c:v>
                </c:pt>
                <c:pt idx="19">
                  <c:v>0.67141300000002957</c:v>
                </c:pt>
                <c:pt idx="20">
                  <c:v>0.68043399999987741</c:v>
                </c:pt>
                <c:pt idx="21">
                  <c:v>0.66052899999999681</c:v>
                </c:pt>
                <c:pt idx="22">
                  <c:v>0.63506599999982427</c:v>
                </c:pt>
                <c:pt idx="23">
                  <c:v>0.60412400000018351</c:v>
                </c:pt>
                <c:pt idx="24">
                  <c:v>0.54268799999999828</c:v>
                </c:pt>
                <c:pt idx="25">
                  <c:v>0.4810379999998986</c:v>
                </c:pt>
                <c:pt idx="26">
                  <c:v>0.42151199999989331</c:v>
                </c:pt>
                <c:pt idx="27">
                  <c:v>0.36255200000005061</c:v>
                </c:pt>
                <c:pt idx="28">
                  <c:v>0.30413599999997132</c:v>
                </c:pt>
                <c:pt idx="29">
                  <c:v>0.24484099999995124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4-487D-B3BB-BE752381A665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'Tab-Production'!$C$62:$AF$62</c:f>
              <c:numCache>
                <c:formatCode>0.0</c:formatCode>
                <c:ptCount val="30"/>
                <c:pt idx="0">
                  <c:v>0.71152700000016011</c:v>
                </c:pt>
                <c:pt idx="1">
                  <c:v>1.1788360000000466</c:v>
                </c:pt>
                <c:pt idx="2">
                  <c:v>1.4152890000000298</c:v>
                </c:pt>
                <c:pt idx="3">
                  <c:v>1.5117439999999078</c:v>
                </c:pt>
                <c:pt idx="4">
                  <c:v>1.5157120000001214</c:v>
                </c:pt>
                <c:pt idx="5">
                  <c:v>1.518284999999878</c:v>
                </c:pt>
                <c:pt idx="6">
                  <c:v>1.4036170000001675</c:v>
                </c:pt>
                <c:pt idx="7">
                  <c:v>1.4546940000000177</c:v>
                </c:pt>
                <c:pt idx="8">
                  <c:v>1.5939439999999649</c:v>
                </c:pt>
                <c:pt idx="9">
                  <c:v>1.6070110000000568</c:v>
                </c:pt>
                <c:pt idx="10">
                  <c:v>1.6650500000000648</c:v>
                </c:pt>
                <c:pt idx="11">
                  <c:v>1.8043099999999868</c:v>
                </c:pt>
                <c:pt idx="12">
                  <c:v>1.7654609999999593</c:v>
                </c:pt>
                <c:pt idx="13">
                  <c:v>1.5948269999998956</c:v>
                </c:pt>
                <c:pt idx="14">
                  <c:v>1.4212710000001607</c:v>
                </c:pt>
                <c:pt idx="15">
                  <c:v>1.1782200000000103</c:v>
                </c:pt>
                <c:pt idx="16">
                  <c:v>1.1125620000000254</c:v>
                </c:pt>
                <c:pt idx="17">
                  <c:v>1.0689889999998741</c:v>
                </c:pt>
                <c:pt idx="18">
                  <c:v>1.0454219999999168</c:v>
                </c:pt>
                <c:pt idx="19">
                  <c:v>1.0362999999999829</c:v>
                </c:pt>
                <c:pt idx="20">
                  <c:v>1.0502799999999297</c:v>
                </c:pt>
                <c:pt idx="21">
                  <c:v>1.0196680000001379</c:v>
                </c:pt>
                <c:pt idx="22">
                  <c:v>0.98047300000007453</c:v>
                </c:pt>
                <c:pt idx="23">
                  <c:v>0.93283199999996214</c:v>
                </c:pt>
                <c:pt idx="24">
                  <c:v>0.83815499999991516</c:v>
                </c:pt>
                <c:pt idx="25">
                  <c:v>0.74312699999995857</c:v>
                </c:pt>
                <c:pt idx="26">
                  <c:v>0.65137700000013865</c:v>
                </c:pt>
                <c:pt idx="27">
                  <c:v>0.56050600000003215</c:v>
                </c:pt>
                <c:pt idx="28">
                  <c:v>0.47047499999985121</c:v>
                </c:pt>
                <c:pt idx="29">
                  <c:v>0.37908500000003187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F4-487D-B3BB-BE752381A665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'Tab-Production'!$C$63:$AF$63</c:f>
              <c:numCache>
                <c:formatCode>0.0</c:formatCode>
                <c:ptCount val="30"/>
                <c:pt idx="0">
                  <c:v>2.336765000000014</c:v>
                </c:pt>
                <c:pt idx="1">
                  <c:v>3.8775589999995645</c:v>
                </c:pt>
                <c:pt idx="2">
                  <c:v>4.6592389999996158</c:v>
                </c:pt>
                <c:pt idx="3">
                  <c:v>4.978664000000208</c:v>
                </c:pt>
                <c:pt idx="4">
                  <c:v>4.9930080000003727</c:v>
                </c:pt>
                <c:pt idx="5">
                  <c:v>5.0026820000002772</c:v>
                </c:pt>
                <c:pt idx="6">
                  <c:v>4.6286250000002838</c:v>
                </c:pt>
                <c:pt idx="7">
                  <c:v>44.592905000000428</c:v>
                </c:pt>
                <c:pt idx="8">
                  <c:v>46.318253000000368</c:v>
                </c:pt>
                <c:pt idx="9">
                  <c:v>46.664882000000034</c:v>
                </c:pt>
                <c:pt idx="10">
                  <c:v>46.967842999999448</c:v>
                </c:pt>
                <c:pt idx="11">
                  <c:v>47.495038000000022</c:v>
                </c:pt>
                <c:pt idx="12">
                  <c:v>47.427122000000054</c:v>
                </c:pt>
                <c:pt idx="13">
                  <c:v>46.920777000000271</c:v>
                </c:pt>
                <c:pt idx="14">
                  <c:v>46.39984800000002</c:v>
                </c:pt>
                <c:pt idx="15">
                  <c:v>45.646268999999847</c:v>
                </c:pt>
                <c:pt idx="16">
                  <c:v>45.46976899999936</c:v>
                </c:pt>
                <c:pt idx="17">
                  <c:v>5.5488670000004277</c:v>
                </c:pt>
                <c:pt idx="18">
                  <c:v>4.2412329999997382</c:v>
                </c:pt>
                <c:pt idx="19">
                  <c:v>3.9384570000001986</c:v>
                </c:pt>
                <c:pt idx="20">
                  <c:v>3.8956799999996292</c:v>
                </c:pt>
                <c:pt idx="21">
                  <c:v>3.7430429999994885</c:v>
                </c:pt>
                <c:pt idx="22">
                  <c:v>3.5666270000001532</c:v>
                </c:pt>
                <c:pt idx="23">
                  <c:v>3.3606270000000222</c:v>
                </c:pt>
                <c:pt idx="24">
                  <c:v>2.9979890000004161</c:v>
                </c:pt>
                <c:pt idx="25">
                  <c:v>2.6327049999999872</c:v>
                </c:pt>
                <c:pt idx="26">
                  <c:v>2.278147999999419</c:v>
                </c:pt>
                <c:pt idx="27">
                  <c:v>1.9274969999996756</c:v>
                </c:pt>
                <c:pt idx="28">
                  <c:v>1.5813269999998738</c:v>
                </c:pt>
                <c:pt idx="29">
                  <c:v>1.2329129999998258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F4-487D-B3BB-BE752381A665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'Tab-Production'!$C$64:$AF$64</c:f>
              <c:numCache>
                <c:formatCode>0.0</c:formatCode>
                <c:ptCount val="30"/>
                <c:pt idx="0">
                  <c:v>2.3600830000004862</c:v>
                </c:pt>
                <c:pt idx="1">
                  <c:v>3.9023600000000442</c:v>
                </c:pt>
                <c:pt idx="2">
                  <c:v>4.6808429999991858</c:v>
                </c:pt>
                <c:pt idx="3">
                  <c:v>4.9982419999996637</c:v>
                </c:pt>
                <c:pt idx="4">
                  <c:v>5.0107769999995071</c:v>
                </c:pt>
                <c:pt idx="5">
                  <c:v>5.0193669999998747</c:v>
                </c:pt>
                <c:pt idx="6">
                  <c:v>4.6382860000003348</c:v>
                </c:pt>
                <c:pt idx="7">
                  <c:v>4.8072400000000926</c:v>
                </c:pt>
                <c:pt idx="8">
                  <c:v>5.2660890000006475</c:v>
                </c:pt>
                <c:pt idx="9">
                  <c:v>5.3044619999991482</c:v>
                </c:pt>
                <c:pt idx="10">
                  <c:v>5.4928719999998066</c:v>
                </c:pt>
                <c:pt idx="11">
                  <c:v>5.9502600000005259</c:v>
                </c:pt>
                <c:pt idx="12">
                  <c:v>5.8159169999998994</c:v>
                </c:pt>
                <c:pt idx="13">
                  <c:v>5.246407999999974</c:v>
                </c:pt>
                <c:pt idx="14">
                  <c:v>4.6691399999999703</c:v>
                </c:pt>
                <c:pt idx="15">
                  <c:v>3.8618079999996553</c:v>
                </c:pt>
                <c:pt idx="16">
                  <c:v>3.6439240000008795</c:v>
                </c:pt>
                <c:pt idx="17">
                  <c:v>3.4978989999999612</c:v>
                </c:pt>
                <c:pt idx="18">
                  <c:v>3.4184359999999288</c:v>
                </c:pt>
                <c:pt idx="19">
                  <c:v>3.3876039999995555</c:v>
                </c:pt>
                <c:pt idx="20">
                  <c:v>3.4343289999997069</c:v>
                </c:pt>
                <c:pt idx="21">
                  <c:v>3.3340170000001308</c:v>
                </c:pt>
                <c:pt idx="22">
                  <c:v>3.2067639999995663</c:v>
                </c:pt>
                <c:pt idx="23">
                  <c:v>3.0525889999998981</c:v>
                </c:pt>
                <c:pt idx="24">
                  <c:v>2.7432559999997466</c:v>
                </c:pt>
                <c:pt idx="25">
                  <c:v>2.433842000000368</c:v>
                </c:pt>
                <c:pt idx="26">
                  <c:v>2.1357449999995879</c:v>
                </c:pt>
                <c:pt idx="27">
                  <c:v>1.8407360000001063</c:v>
                </c:pt>
                <c:pt idx="28">
                  <c:v>1.5485730000000331</c:v>
                </c:pt>
                <c:pt idx="29">
                  <c:v>1.251868000000286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F4-487D-B3BB-BE752381A665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'Tab-Production'!$C$65:$AF$65</c:f>
              <c:numCache>
                <c:formatCode>0.0</c:formatCode>
                <c:ptCount val="30"/>
                <c:pt idx="0">
                  <c:v>0.9674320000001444</c:v>
                </c:pt>
                <c:pt idx="1">
                  <c:v>1.6018799999999374</c:v>
                </c:pt>
                <c:pt idx="2">
                  <c:v>1.9226760000001377</c:v>
                </c:pt>
                <c:pt idx="3">
                  <c:v>2.0537300000000869</c:v>
                </c:pt>
                <c:pt idx="4">
                  <c:v>2.0592129999999997</c:v>
                </c:pt>
                <c:pt idx="5">
                  <c:v>2.0624809999999343</c:v>
                </c:pt>
                <c:pt idx="6">
                  <c:v>1.9056029999999282</c:v>
                </c:pt>
                <c:pt idx="7">
                  <c:v>1.9734350000001086</c:v>
                </c:pt>
                <c:pt idx="8">
                  <c:v>2.1602499999999054</c:v>
                </c:pt>
                <c:pt idx="9">
                  <c:v>2.1747449999998025</c:v>
                </c:pt>
                <c:pt idx="10">
                  <c:v>2.2502220000001216</c:v>
                </c:pt>
                <c:pt idx="11">
                  <c:v>2.4360200000000987</c:v>
                </c:pt>
                <c:pt idx="12">
                  <c:v>2.3795230000000629</c:v>
                </c:pt>
                <c:pt idx="13">
                  <c:v>2.1441620000000512</c:v>
                </c:pt>
                <c:pt idx="14">
                  <c:v>1.9052780000001803</c:v>
                </c:pt>
                <c:pt idx="15">
                  <c:v>1.5721879999996418</c:v>
                </c:pt>
                <c:pt idx="16">
                  <c:v>1.4807029999997212</c:v>
                </c:pt>
                <c:pt idx="17">
                  <c:v>1.4194929999998749</c:v>
                </c:pt>
                <c:pt idx="18">
                  <c:v>1.3860419999996338</c:v>
                </c:pt>
                <c:pt idx="19">
                  <c:v>1.3730439999999362</c:v>
                </c:pt>
                <c:pt idx="20">
                  <c:v>1.3923780000000079</c:v>
                </c:pt>
                <c:pt idx="21">
                  <c:v>1.3520020000000841</c:v>
                </c:pt>
                <c:pt idx="22">
                  <c:v>1.3009000000001834</c:v>
                </c:pt>
                <c:pt idx="23">
                  <c:v>1.239118999999846</c:v>
                </c:pt>
                <c:pt idx="24">
                  <c:v>1.1140270000000783</c:v>
                </c:pt>
                <c:pt idx="25">
                  <c:v>0.98899100000016915</c:v>
                </c:pt>
                <c:pt idx="26">
                  <c:v>0.86874800000032337</c:v>
                </c:pt>
                <c:pt idx="27">
                  <c:v>0.74987699999974211</c:v>
                </c:pt>
                <c:pt idx="28">
                  <c:v>0.63221500000008746</c:v>
                </c:pt>
                <c:pt idx="29">
                  <c:v>0.51268799999979819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F4-487D-B3BB-BE752381A665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'Tab-Production'!$C$66:$AF$66</c:f>
              <c:numCache>
                <c:formatCode>0.0</c:formatCode>
                <c:ptCount val="30"/>
                <c:pt idx="0">
                  <c:v>258.15033399999993</c:v>
                </c:pt>
                <c:pt idx="1">
                  <c:v>272.7328379999999</c:v>
                </c:pt>
                <c:pt idx="2">
                  <c:v>287.55054999999993</c:v>
                </c:pt>
                <c:pt idx="3">
                  <c:v>312.7686190000004</c:v>
                </c:pt>
                <c:pt idx="4">
                  <c:v>337.97855799999979</c:v>
                </c:pt>
                <c:pt idx="5">
                  <c:v>371.19602299999951</c:v>
                </c:pt>
                <c:pt idx="6">
                  <c:v>396.23767299999963</c:v>
                </c:pt>
                <c:pt idx="7">
                  <c:v>409.746083</c:v>
                </c:pt>
                <c:pt idx="8">
                  <c:v>419.15663399999994</c:v>
                </c:pt>
                <c:pt idx="9">
                  <c:v>429.81930000000011</c:v>
                </c:pt>
                <c:pt idx="10">
                  <c:v>343.82527699999991</c:v>
                </c:pt>
                <c:pt idx="11">
                  <c:v>353.76447200000075</c:v>
                </c:pt>
                <c:pt idx="12">
                  <c:v>358.22889300000043</c:v>
                </c:pt>
                <c:pt idx="13">
                  <c:v>373.80084800000077</c:v>
                </c:pt>
                <c:pt idx="14">
                  <c:v>393.7484629999999</c:v>
                </c:pt>
                <c:pt idx="15">
                  <c:v>413.75742199999968</c:v>
                </c:pt>
                <c:pt idx="16">
                  <c:v>442.26756599999953</c:v>
                </c:pt>
                <c:pt idx="17">
                  <c:v>451.23792599999979</c:v>
                </c:pt>
                <c:pt idx="18">
                  <c:v>455.77318299999934</c:v>
                </c:pt>
                <c:pt idx="19">
                  <c:v>455.99302500000067</c:v>
                </c:pt>
                <c:pt idx="20">
                  <c:v>486.42072999999982</c:v>
                </c:pt>
                <c:pt idx="21">
                  <c:v>487.32959099999971</c:v>
                </c:pt>
                <c:pt idx="22">
                  <c:v>487.34533800000008</c:v>
                </c:pt>
                <c:pt idx="23">
                  <c:v>487.14481100000012</c:v>
                </c:pt>
                <c:pt idx="24">
                  <c:v>486.71537400000034</c:v>
                </c:pt>
                <c:pt idx="25">
                  <c:v>486.25003500000003</c:v>
                </c:pt>
                <c:pt idx="26">
                  <c:v>485.76897499999995</c:v>
                </c:pt>
                <c:pt idx="27">
                  <c:v>485.26591299999927</c:v>
                </c:pt>
                <c:pt idx="28">
                  <c:v>488.71946499999922</c:v>
                </c:pt>
                <c:pt idx="29">
                  <c:v>488.30543800000032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F4-487D-B3BB-BE752381A665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'Tab-Production'!$C$67:$AF$67</c:f>
              <c:numCache>
                <c:formatCode>0.0</c:formatCode>
                <c:ptCount val="30"/>
                <c:pt idx="0">
                  <c:v>2773.6502535</c:v>
                </c:pt>
                <c:pt idx="1">
                  <c:v>2592.3433873999998</c:v>
                </c:pt>
                <c:pt idx="2">
                  <c:v>2703.7955340999997</c:v>
                </c:pt>
                <c:pt idx="3">
                  <c:v>2838.446938</c:v>
                </c:pt>
                <c:pt idx="4">
                  <c:v>2889.0188901000001</c:v>
                </c:pt>
                <c:pt idx="5">
                  <c:v>3071.8816317999999</c:v>
                </c:pt>
                <c:pt idx="6">
                  <c:v>2695.9666173000001</c:v>
                </c:pt>
                <c:pt idx="7">
                  <c:v>3207.3243271000001</c:v>
                </c:pt>
                <c:pt idx="8">
                  <c:v>3535.5182357999997</c:v>
                </c:pt>
                <c:pt idx="9">
                  <c:v>3177.5958524000002</c:v>
                </c:pt>
                <c:pt idx="10">
                  <c:v>3419.4752822</c:v>
                </c:pt>
                <c:pt idx="11">
                  <c:v>3740.2813390000001</c:v>
                </c:pt>
                <c:pt idx="12">
                  <c:v>3161.7333444999999</c:v>
                </c:pt>
                <c:pt idx="13">
                  <c:v>2567.8538605999997</c:v>
                </c:pt>
                <c:pt idx="14">
                  <c:v>2211.4720133999999</c:v>
                </c:pt>
                <c:pt idx="15">
                  <c:v>1503.1779886000002</c:v>
                </c:pt>
                <c:pt idx="16">
                  <c:v>1650.1957839999998</c:v>
                </c:pt>
                <c:pt idx="17">
                  <c:v>1413.2982470000002</c:v>
                </c:pt>
                <c:pt idx="18">
                  <c:v>1287.266523</c:v>
                </c:pt>
                <c:pt idx="19">
                  <c:v>1220.094746</c:v>
                </c:pt>
                <c:pt idx="20">
                  <c:v>1244.7777040000001</c:v>
                </c:pt>
                <c:pt idx="21">
                  <c:v>1101.3955249999999</c:v>
                </c:pt>
                <c:pt idx="22">
                  <c:v>1095.683878</c:v>
                </c:pt>
                <c:pt idx="23">
                  <c:v>1093.031403</c:v>
                </c:pt>
                <c:pt idx="24">
                  <c:v>949.59847100000002</c:v>
                </c:pt>
                <c:pt idx="25">
                  <c:v>944.11350099999981</c:v>
                </c:pt>
                <c:pt idx="26">
                  <c:v>941.7120309999998</c:v>
                </c:pt>
                <c:pt idx="27">
                  <c:v>939.92631099999994</c:v>
                </c:pt>
                <c:pt idx="28">
                  <c:v>942.13940600000001</c:v>
                </c:pt>
                <c:pt idx="29">
                  <c:v>940.74975500000005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F4-487D-B3BB-BE752381A665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'Tab-Production'!$C$68:$AF$68</c:f>
              <c:numCache>
                <c:formatCode>0.0</c:formatCode>
                <c:ptCount val="30"/>
                <c:pt idx="0">
                  <c:v>2841.1400099999992</c:v>
                </c:pt>
                <c:pt idx="1">
                  <c:v>2627.9595600000011</c:v>
                </c:pt>
                <c:pt idx="2">
                  <c:v>2735.6319400000011</c:v>
                </c:pt>
                <c:pt idx="3">
                  <c:v>2871.0007999999998</c:v>
                </c:pt>
                <c:pt idx="4">
                  <c:v>2922.4246199999998</c:v>
                </c:pt>
                <c:pt idx="5">
                  <c:v>3106.3751400000001</c:v>
                </c:pt>
                <c:pt idx="6">
                  <c:v>2730.3393899999992</c:v>
                </c:pt>
                <c:pt idx="7">
                  <c:v>3243.2272400000002</c:v>
                </c:pt>
                <c:pt idx="8">
                  <c:v>3573.231670000001</c:v>
                </c:pt>
                <c:pt idx="9">
                  <c:v>3216.0365399999991</c:v>
                </c:pt>
                <c:pt idx="10">
                  <c:v>3458.9577499999996</c:v>
                </c:pt>
                <c:pt idx="11">
                  <c:v>3781.8072599999996</c:v>
                </c:pt>
                <c:pt idx="12">
                  <c:v>3204.5700599999982</c:v>
                </c:pt>
                <c:pt idx="13">
                  <c:v>2610.9614000000001</c:v>
                </c:pt>
                <c:pt idx="14">
                  <c:v>2253.4100799999997</c:v>
                </c:pt>
                <c:pt idx="15">
                  <c:v>1544.24316</c:v>
                </c:pt>
                <c:pt idx="16">
                  <c:v>1689.1258800000014</c:v>
                </c:pt>
                <c:pt idx="17">
                  <c:v>1451.21774</c:v>
                </c:pt>
                <c:pt idx="18">
                  <c:v>1324.0943399999996</c:v>
                </c:pt>
                <c:pt idx="19">
                  <c:v>1255.9127100000005</c:v>
                </c:pt>
                <c:pt idx="20">
                  <c:v>1280.07834</c:v>
                </c:pt>
                <c:pt idx="21">
                  <c:v>1135.1271100000013</c:v>
                </c:pt>
                <c:pt idx="22">
                  <c:v>1127.9009800000003</c:v>
                </c:pt>
                <c:pt idx="23">
                  <c:v>1123.8263299999981</c:v>
                </c:pt>
                <c:pt idx="24">
                  <c:v>977.73328999999831</c:v>
                </c:pt>
                <c:pt idx="25">
                  <c:v>969.90370999999868</c:v>
                </c:pt>
                <c:pt idx="26">
                  <c:v>965.47087999999894</c:v>
                </c:pt>
                <c:pt idx="27">
                  <c:v>961.76579999999922</c:v>
                </c:pt>
                <c:pt idx="28">
                  <c:v>962.15209999999934</c:v>
                </c:pt>
                <c:pt idx="29">
                  <c:v>958.94743999999992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F4-487D-B3BB-BE752381A665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'Tab-Production'!$C$69:$AF$69</c:f>
              <c:numCache>
                <c:formatCode>0.0</c:formatCode>
                <c:ptCount val="30"/>
                <c:pt idx="0">
                  <c:v>0.25110400000005484</c:v>
                </c:pt>
                <c:pt idx="1">
                  <c:v>0.41643060000001242</c:v>
                </c:pt>
                <c:pt idx="2">
                  <c:v>0.50030040000001463</c:v>
                </c:pt>
                <c:pt idx="3">
                  <c:v>0.53466459999998506</c:v>
                </c:pt>
                <c:pt idx="4">
                  <c:v>0.53631940000002487</c:v>
                </c:pt>
                <c:pt idx="5">
                  <c:v>0.53745490000005702</c:v>
                </c:pt>
                <c:pt idx="6">
                  <c:v>0.49725320000004558</c:v>
                </c:pt>
                <c:pt idx="7">
                  <c:v>0.51552839999999378</c:v>
                </c:pt>
                <c:pt idx="8">
                  <c:v>0.56503689999999551</c:v>
                </c:pt>
                <c:pt idx="9">
                  <c:v>0.57012149999991379</c:v>
                </c:pt>
                <c:pt idx="10">
                  <c:v>0.59104819999993197</c:v>
                </c:pt>
                <c:pt idx="11">
                  <c:v>0.64065449999998236</c:v>
                </c:pt>
                <c:pt idx="12">
                  <c:v>0.62745109999991655</c:v>
                </c:pt>
                <c:pt idx="13">
                  <c:v>0.56764329999998608</c:v>
                </c:pt>
                <c:pt idx="14">
                  <c:v>0.50667949999990469</c:v>
                </c:pt>
                <c:pt idx="15">
                  <c:v>0.42111990000000787</c:v>
                </c:pt>
                <c:pt idx="16">
                  <c:v>0.39806449999991855</c:v>
                </c:pt>
                <c:pt idx="17">
                  <c:v>0.38282259999994039</c:v>
                </c:pt>
                <c:pt idx="18">
                  <c:v>0.37460520000001907</c:v>
                </c:pt>
                <c:pt idx="19">
                  <c:v>0.37142679999999473</c:v>
                </c:pt>
                <c:pt idx="20">
                  <c:v>0.37633269999992081</c:v>
                </c:pt>
                <c:pt idx="21">
                  <c:v>0.36544019999996635</c:v>
                </c:pt>
                <c:pt idx="22">
                  <c:v>0.35142770000004475</c:v>
                </c:pt>
                <c:pt idx="23">
                  <c:v>0.33436119999998937</c:v>
                </c:pt>
                <c:pt idx="24">
                  <c:v>0.3006359999999404</c:v>
                </c:pt>
                <c:pt idx="25">
                  <c:v>0.26671780000003764</c:v>
                </c:pt>
                <c:pt idx="26">
                  <c:v>0.23391739999999572</c:v>
                </c:pt>
                <c:pt idx="27">
                  <c:v>0.20140539999999874</c:v>
                </c:pt>
                <c:pt idx="28">
                  <c:v>0.16917739999996684</c:v>
                </c:pt>
                <c:pt idx="29">
                  <c:v>0.13646449999998822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1093096"/>
        <c:axId val="203109652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5889.1977547000006</c:v>
                </c:pt>
                <c:pt idx="1">
                  <c:v>5519.9479088000007</c:v>
                </c:pt>
                <c:pt idx="2">
                  <c:v>5759.2765257000019</c:v>
                </c:pt>
                <c:pt idx="3">
                  <c:v>6056.7124789999971</c:v>
                </c:pt>
                <c:pt idx="4">
                  <c:v>6184.0082641000008</c:v>
                </c:pt>
                <c:pt idx="5">
                  <c:v>6584.098920999998</c:v>
                </c:pt>
                <c:pt idx="6">
                  <c:v>5854.5682429000017</c:v>
                </c:pt>
                <c:pt idx="7">
                  <c:v>6933.281361700002</c:v>
                </c:pt>
                <c:pt idx="8">
                  <c:v>7605.3250383000013</c:v>
                </c:pt>
                <c:pt idx="9">
                  <c:v>6901.4495258999978</c:v>
                </c:pt>
                <c:pt idx="10">
                  <c:v>7301.6742943999989</c:v>
                </c:pt>
                <c:pt idx="11">
                  <c:v>7958.4987845000014</c:v>
                </c:pt>
                <c:pt idx="12">
                  <c:v>6806.3245665999957</c:v>
                </c:pt>
                <c:pt idx="13">
                  <c:v>5630.5455458999995</c:v>
                </c:pt>
                <c:pt idx="14">
                  <c:v>4932.6328798999984</c:v>
                </c:pt>
                <c:pt idx="15">
                  <c:v>3529.6636094999972</c:v>
                </c:pt>
                <c:pt idx="16">
                  <c:v>3848.6089395000008</c:v>
                </c:pt>
                <c:pt idx="17">
                  <c:v>3341.9916306</c:v>
                </c:pt>
                <c:pt idx="18">
                  <c:v>3091.5961232000018</c:v>
                </c:pt>
                <c:pt idx="19">
                  <c:v>2955.9783558000036</c:v>
                </c:pt>
                <c:pt idx="20">
                  <c:v>3035.4873076999975</c:v>
                </c:pt>
                <c:pt idx="21">
                  <c:v>2747.3178652000042</c:v>
                </c:pt>
                <c:pt idx="22">
                  <c:v>2733.4662437000011</c:v>
                </c:pt>
                <c:pt idx="23">
                  <c:v>2725.4194461999987</c:v>
                </c:pt>
                <c:pt idx="24">
                  <c:v>2433.2721959999999</c:v>
                </c:pt>
                <c:pt idx="25">
                  <c:v>2417.2956767999985</c:v>
                </c:pt>
                <c:pt idx="26">
                  <c:v>2407.8607033999988</c:v>
                </c:pt>
                <c:pt idx="27">
                  <c:v>2399.769277399997</c:v>
                </c:pt>
                <c:pt idx="28">
                  <c:v>2403.7459043999997</c:v>
                </c:pt>
                <c:pt idx="29">
                  <c:v>2396.6322424999985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093096"/>
        <c:axId val="2031096520"/>
      </c:lineChart>
      <c:catAx>
        <c:axId val="2031093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1096520"/>
        <c:crosses val="autoZero"/>
        <c:auto val="1"/>
        <c:lblAlgn val="ctr"/>
        <c:lblOffset val="100"/>
        <c:tickLblSkip val="1"/>
        <c:noMultiLvlLbl val="0"/>
      </c:catAx>
      <c:valAx>
        <c:axId val="203109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1093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'Tab-Production'!$AH$60:$AM$60</c:f>
              <c:numCache>
                <c:formatCode>0.0</c:formatCode>
                <c:ptCount val="6"/>
                <c:pt idx="0">
                  <c:v>16.294522000000143</c:v>
                </c:pt>
                <c:pt idx="1">
                  <c:v>19.475948000000063</c:v>
                </c:pt>
                <c:pt idx="2">
                  <c:v>21.151105999998983</c:v>
                </c:pt>
                <c:pt idx="3">
                  <c:v>13.876322000000801</c:v>
                </c:pt>
                <c:pt idx="4">
                  <c:v>12.289678000001004</c:v>
                </c:pt>
                <c:pt idx="5">
                  <c:v>7.1741679999999182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4-4136-BDD9-10CE01292313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'Tab-Production'!$AH$61:$AM$61</c:f>
              <c:numCache>
                <c:formatCode>0.0</c:formatCode>
                <c:ptCount val="6"/>
                <c:pt idx="0">
                  <c:v>0.8206184400000438</c:v>
                </c:pt>
                <c:pt idx="1">
                  <c:v>0.98174829999998114</c:v>
                </c:pt>
                <c:pt idx="2">
                  <c:v>1.0690745999999762</c:v>
                </c:pt>
                <c:pt idx="3">
                  <c:v>0.70510799999997287</c:v>
                </c:pt>
                <c:pt idx="4">
                  <c:v>0.62456819999997604</c:v>
                </c:pt>
                <c:pt idx="5">
                  <c:v>0.362815799999953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4-4136-BDD9-10CE01292313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'Tab-Production'!$AH$62:$AM$62</c:f>
              <c:numCache>
                <c:formatCode>0.0</c:formatCode>
                <c:ptCount val="6"/>
                <c:pt idx="0">
                  <c:v>1.2666216000000532</c:v>
                </c:pt>
                <c:pt idx="1">
                  <c:v>1.5155102000000169</c:v>
                </c:pt>
                <c:pt idx="2">
                  <c:v>1.6501838000000135</c:v>
                </c:pt>
                <c:pt idx="3">
                  <c:v>1.0882985999999619</c:v>
                </c:pt>
                <c:pt idx="4">
                  <c:v>0.96428160000000385</c:v>
                </c:pt>
                <c:pt idx="5">
                  <c:v>0.56091400000000247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E4-4136-BDD9-10CE01292313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'Tab-Production'!$AH$63:$AM$63</c:f>
              <c:numCache>
                <c:formatCode>0.0</c:formatCode>
                <c:ptCount val="6"/>
                <c:pt idx="0">
                  <c:v>4.1690469999999547</c:v>
                </c:pt>
                <c:pt idx="1">
                  <c:v>29.44146940000028</c:v>
                </c:pt>
                <c:pt idx="2">
                  <c:v>47.042125599999963</c:v>
                </c:pt>
                <c:pt idx="3">
                  <c:v>20.968918999999914</c:v>
                </c:pt>
                <c:pt idx="4">
                  <c:v>3.5127931999999418</c:v>
                </c:pt>
                <c:pt idx="5">
                  <c:v>1.9305179999997564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E4-4136-BDD9-10CE01292313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'Tab-Production'!$AH$64:$AM$64</c:f>
              <c:numCache>
                <c:formatCode>0.0</c:formatCode>
                <c:ptCount val="6"/>
                <c:pt idx="0">
                  <c:v>4.1904609999997771</c:v>
                </c:pt>
                <c:pt idx="1">
                  <c:v>5.0070888000000195</c:v>
                </c:pt>
                <c:pt idx="2">
                  <c:v>5.4349194000000356</c:v>
                </c:pt>
                <c:pt idx="3">
                  <c:v>3.5619341999999961</c:v>
                </c:pt>
                <c:pt idx="4">
                  <c:v>3.1541909999998099</c:v>
                </c:pt>
                <c:pt idx="5">
                  <c:v>1.8421528000000762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E4-4136-BDD9-10CE01292313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'Tab-Production'!$AH$65:$AM$65</c:f>
              <c:numCache>
                <c:formatCode>0.0</c:formatCode>
                <c:ptCount val="6"/>
                <c:pt idx="0">
                  <c:v>1.7209862000000613</c:v>
                </c:pt>
                <c:pt idx="1">
                  <c:v>2.0553027999999358</c:v>
                </c:pt>
                <c:pt idx="2">
                  <c:v>2.2230410000001029</c:v>
                </c:pt>
                <c:pt idx="3">
                  <c:v>1.4462939999997615</c:v>
                </c:pt>
                <c:pt idx="4">
                  <c:v>1.2796852000000398</c:v>
                </c:pt>
                <c:pt idx="5">
                  <c:v>0.75050380000002404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E4-4136-BDD9-10CE01292313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'Tab-Production'!$AH$66:$AM$66</c:f>
              <c:numCache>
                <c:formatCode>0.0</c:formatCode>
                <c:ptCount val="6"/>
                <c:pt idx="0">
                  <c:v>293.83617979999997</c:v>
                </c:pt>
                <c:pt idx="1">
                  <c:v>405.23114259999983</c:v>
                </c:pt>
                <c:pt idx="2">
                  <c:v>364.67359060000035</c:v>
                </c:pt>
                <c:pt idx="3">
                  <c:v>443.80582439999978</c:v>
                </c:pt>
                <c:pt idx="4">
                  <c:v>486.99116880000003</c:v>
                </c:pt>
                <c:pt idx="5">
                  <c:v>486.86196519999976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E4-4136-BDD9-10CE01292313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'Tab-Production'!$AH$67:$AM$67</c:f>
              <c:numCache>
                <c:formatCode>0.0</c:formatCode>
                <c:ptCount val="6"/>
                <c:pt idx="0">
                  <c:v>2759.4510006199998</c:v>
                </c:pt>
                <c:pt idx="1">
                  <c:v>3137.6573328799996</c:v>
                </c:pt>
                <c:pt idx="2">
                  <c:v>3020.1631679400002</c:v>
                </c:pt>
                <c:pt idx="3">
                  <c:v>1414.8066577200002</c:v>
                </c:pt>
                <c:pt idx="4">
                  <c:v>1096.8973962</c:v>
                </c:pt>
                <c:pt idx="5">
                  <c:v>941.72820079999985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E4-4136-BDD9-10CE01292313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'Tab-Production'!$AH$68:$AM$68</c:f>
              <c:numCache>
                <c:formatCode>0.0</c:formatCode>
                <c:ptCount val="6"/>
                <c:pt idx="0">
                  <c:v>2799.631386</c:v>
                </c:pt>
                <c:pt idx="1">
                  <c:v>3173.8419960000001</c:v>
                </c:pt>
                <c:pt idx="2">
                  <c:v>3061.9413099999992</c:v>
                </c:pt>
                <c:pt idx="3">
                  <c:v>1452.9187660000002</c:v>
                </c:pt>
                <c:pt idx="4">
                  <c:v>1128.9332099999997</c:v>
                </c:pt>
                <c:pt idx="5">
                  <c:v>963.64798599999926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E4-4136-BDD9-10CE01292313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'Tab-Production'!$AH$69:$AM$69</c:f>
              <c:numCache>
                <c:formatCode>0.0</c:formatCode>
                <c:ptCount val="6"/>
                <c:pt idx="0">
                  <c:v>0.44776380000001836</c:v>
                </c:pt>
                <c:pt idx="1">
                  <c:v>0.53707898000000109</c:v>
                </c:pt>
                <c:pt idx="2">
                  <c:v>0.58669531999994429</c:v>
                </c:pt>
                <c:pt idx="3">
                  <c:v>0.38960779999997613</c:v>
                </c:pt>
                <c:pt idx="4">
                  <c:v>0.34563955999997231</c:v>
                </c:pt>
                <c:pt idx="5">
                  <c:v>0.20153649999999743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8210616"/>
        <c:axId val="-211823223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'Tab-Production'!$AH$77:$AN$77</c:f>
              <c:numCache>
                <c:formatCode>0.0</c:formatCode>
                <c:ptCount val="7"/>
                <c:pt idx="0">
                  <c:v>5881.8285864600002</c:v>
                </c:pt>
                <c:pt idx="1">
                  <c:v>6775.7446179599992</c:v>
                </c:pt>
                <c:pt idx="2">
                  <c:v>6525.9352142599992</c:v>
                </c:pt>
                <c:pt idx="3">
                  <c:v>3353.5677317200011</c:v>
                </c:pt>
                <c:pt idx="4">
                  <c:v>2734.9926117600003</c:v>
                </c:pt>
                <c:pt idx="5">
                  <c:v>2405.0607608999985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210616"/>
        <c:axId val="-2118232232"/>
      </c:lineChart>
      <c:catAx>
        <c:axId val="-2118210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8232232"/>
        <c:crosses val="autoZero"/>
        <c:auto val="1"/>
        <c:lblAlgn val="ctr"/>
        <c:lblOffset val="100"/>
        <c:noMultiLvlLbl val="0"/>
      </c:catAx>
      <c:valAx>
        <c:axId val="-211823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8210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'Tab-Production'!$AO$60:$AQ$60</c:f>
              <c:numCache>
                <c:formatCode>0.0</c:formatCode>
                <c:ptCount val="3"/>
                <c:pt idx="0">
                  <c:v>17.885235000000101</c:v>
                </c:pt>
                <c:pt idx="1">
                  <c:v>17.513713999999894</c:v>
                </c:pt>
                <c:pt idx="2">
                  <c:v>9.7319230000004602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5-4992-A0D5-04EC620D8B04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'Tab-Production'!$AO$61:$AQ$61</c:f>
              <c:numCache>
                <c:formatCode>0.0</c:formatCode>
                <c:ptCount val="3"/>
                <c:pt idx="0">
                  <c:v>0.90118337000001247</c:v>
                </c:pt>
                <c:pt idx="1">
                  <c:v>0.88709129999997449</c:v>
                </c:pt>
                <c:pt idx="2">
                  <c:v>0.49369199999996449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5-4992-A0D5-04EC620D8B04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'Tab-Production'!$AO$62:$AQ$62</c:f>
              <c:numCache>
                <c:formatCode>0.0</c:formatCode>
                <c:ptCount val="3"/>
                <c:pt idx="0">
                  <c:v>1.3910659000000352</c:v>
                </c:pt>
                <c:pt idx="1">
                  <c:v>1.3692411999999878</c:v>
                </c:pt>
                <c:pt idx="2">
                  <c:v>0.7625978000000031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5-4992-A0D5-04EC620D8B04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'Tab-Production'!$AO$63:$AQ$63</c:f>
              <c:numCache>
                <c:formatCode>0.0</c:formatCode>
                <c:ptCount val="3"/>
                <c:pt idx="0">
                  <c:v>16.805258200000118</c:v>
                </c:pt>
                <c:pt idx="1">
                  <c:v>34.005522299999939</c:v>
                </c:pt>
                <c:pt idx="2">
                  <c:v>2.7216555999998491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5-4992-A0D5-04EC620D8B04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'Tab-Production'!$AO$64:$AQ$64</c:f>
              <c:numCache>
                <c:formatCode>0.0</c:formatCode>
                <c:ptCount val="3"/>
                <c:pt idx="0">
                  <c:v>4.5987748999998983</c:v>
                </c:pt>
                <c:pt idx="1">
                  <c:v>4.4984268000000158</c:v>
                </c:pt>
                <c:pt idx="2">
                  <c:v>2.4981718999999432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05-4992-A0D5-04EC620D8B04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'Tab-Production'!$AO$65:$AQ$65</c:f>
              <c:numCache>
                <c:formatCode>0.0</c:formatCode>
                <c:ptCount val="3"/>
                <c:pt idx="0">
                  <c:v>1.8881444999999986</c:v>
                </c:pt>
                <c:pt idx="1">
                  <c:v>1.8346674999999322</c:v>
                </c:pt>
                <c:pt idx="2">
                  <c:v>1.015094500000032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05-4992-A0D5-04EC620D8B04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'Tab-Production'!$AO$66:$AQ$66</c:f>
              <c:numCache>
                <c:formatCode>0.0</c:formatCode>
                <c:ptCount val="3"/>
                <c:pt idx="0">
                  <c:v>349.53366119999987</c:v>
                </c:pt>
                <c:pt idx="1">
                  <c:v>404.23970750000007</c:v>
                </c:pt>
                <c:pt idx="2">
                  <c:v>486.92656699999986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05-4992-A0D5-04EC620D8B04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'Tab-Production'!$AO$67:$AQ$67</c:f>
              <c:numCache>
                <c:formatCode>0.0</c:formatCode>
                <c:ptCount val="3"/>
                <c:pt idx="0">
                  <c:v>2948.5541667499997</c:v>
                </c:pt>
                <c:pt idx="1">
                  <c:v>2217.4849128300002</c:v>
                </c:pt>
                <c:pt idx="2">
                  <c:v>1019.3127984999999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05-4992-A0D5-04EC620D8B04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'Tab-Production'!$AO$68:$AQ$68</c:f>
              <c:numCache>
                <c:formatCode>0.0</c:formatCode>
                <c:ptCount val="3"/>
                <c:pt idx="0">
                  <c:v>2986.7366910000001</c:v>
                </c:pt>
                <c:pt idx="1">
                  <c:v>2257.4300379999995</c:v>
                </c:pt>
                <c:pt idx="2">
                  <c:v>1046.2905979999996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05-4992-A0D5-04EC620D8B04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'Tab-Production'!$AO$69:$AQ$69</c:f>
              <c:numCache>
                <c:formatCode>0.0</c:formatCode>
                <c:ptCount val="3"/>
                <c:pt idx="0">
                  <c:v>0.49242139000000973</c:v>
                </c:pt>
                <c:pt idx="1">
                  <c:v>0.48815155999996018</c:v>
                </c:pt>
                <c:pt idx="2">
                  <c:v>0.27358802999998488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8344168"/>
        <c:axId val="120238500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6328.7866022099997</c:v>
                </c:pt>
                <c:pt idx="1">
                  <c:v>4939.7514729900004</c:v>
                </c:pt>
                <c:pt idx="2">
                  <c:v>2570.0266863299994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344168"/>
        <c:axId val="1202385000"/>
      </c:lineChart>
      <c:catAx>
        <c:axId val="-2118344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2385000"/>
        <c:crosses val="autoZero"/>
        <c:auto val="1"/>
        <c:lblAlgn val="ctr"/>
        <c:lblOffset val="100"/>
        <c:noMultiLvlLbl val="0"/>
      </c:catAx>
      <c:valAx>
        <c:axId val="120238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8344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'Tab-Production'!$C$87:$AF$87</c:f>
              <c:numCache>
                <c:formatCode>0.0</c:formatCode>
                <c:ptCount val="30"/>
                <c:pt idx="0">
                  <c:v>9.1690300000009302</c:v>
                </c:pt>
                <c:pt idx="1">
                  <c:v>15.171220000000176</c:v>
                </c:pt>
                <c:pt idx="2">
                  <c:v>18.203260000002047</c:v>
                </c:pt>
                <c:pt idx="3">
                  <c:v>19.439769999997225</c:v>
                </c:pt>
                <c:pt idx="4">
                  <c:v>19.489330000000336</c:v>
                </c:pt>
                <c:pt idx="5">
                  <c:v>19.522349999999278</c:v>
                </c:pt>
                <c:pt idx="6">
                  <c:v>18.041990000001533</c:v>
                </c:pt>
                <c:pt idx="7">
                  <c:v>18.697550000000774</c:v>
                </c:pt>
                <c:pt idx="8">
                  <c:v>20.482299999999668</c:v>
                </c:pt>
                <c:pt idx="9">
                  <c:v>20.635549999999057</c:v>
                </c:pt>
                <c:pt idx="10">
                  <c:v>21.370249999999942</c:v>
                </c:pt>
                <c:pt idx="11">
                  <c:v>23.150460000000749</c:v>
                </c:pt>
                <c:pt idx="12">
                  <c:v>22.633039999996981</c:v>
                </c:pt>
                <c:pt idx="13">
                  <c:v>20.42243999999846</c:v>
                </c:pt>
                <c:pt idx="14">
                  <c:v>18.179339999998774</c:v>
                </c:pt>
                <c:pt idx="15">
                  <c:v>15.042129999997996</c:v>
                </c:pt>
                <c:pt idx="16">
                  <c:v>14.193839999999909</c:v>
                </c:pt>
                <c:pt idx="17">
                  <c:v>13.627019999999902</c:v>
                </c:pt>
                <c:pt idx="18">
                  <c:v>13.318990000003396</c:v>
                </c:pt>
                <c:pt idx="19">
                  <c:v>13.199630000002799</c:v>
                </c:pt>
                <c:pt idx="20">
                  <c:v>13.381099999998696</c:v>
                </c:pt>
                <c:pt idx="21">
                  <c:v>12.99094000000332</c:v>
                </c:pt>
                <c:pt idx="22">
                  <c:v>12.494790000000648</c:v>
                </c:pt>
                <c:pt idx="23">
                  <c:v>11.89325000000099</c:v>
                </c:pt>
                <c:pt idx="24">
                  <c:v>10.688310000001366</c:v>
                </c:pt>
                <c:pt idx="25">
                  <c:v>9.4820099999997183</c:v>
                </c:pt>
                <c:pt idx="26">
                  <c:v>8.3193700000010722</c:v>
                </c:pt>
                <c:pt idx="27">
                  <c:v>7.168679999998858</c:v>
                </c:pt>
                <c:pt idx="28">
                  <c:v>6.0290300000015122</c:v>
                </c:pt>
                <c:pt idx="29">
                  <c:v>4.8717499999984284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E-41CC-937D-2D729E5DD812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'Tab-Production'!$C$88:$AF$88</c:f>
              <c:numCache>
                <c:formatCode>0.0</c:formatCode>
                <c:ptCount val="30"/>
                <c:pt idx="0">
                  <c:v>0.46121620000008079</c:v>
                </c:pt>
                <c:pt idx="1">
                  <c:v>0.76383780000003298</c:v>
                </c:pt>
                <c:pt idx="2">
                  <c:v>0.91689420000000155</c:v>
                </c:pt>
                <c:pt idx="3">
                  <c:v>0.9793074000000388</c:v>
                </c:pt>
                <c:pt idx="4">
                  <c:v>0.98183660000006512</c:v>
                </c:pt>
                <c:pt idx="5">
                  <c:v>0.98350629999993089</c:v>
                </c:pt>
                <c:pt idx="6">
                  <c:v>0.90918840000006185</c:v>
                </c:pt>
                <c:pt idx="7">
                  <c:v>0.94235919999994167</c:v>
                </c:pt>
                <c:pt idx="8">
                  <c:v>1.0326255999999603</c:v>
                </c:pt>
                <c:pt idx="9">
                  <c:v>1.0410620000000108</c:v>
                </c:pt>
                <c:pt idx="10">
                  <c:v>1.0787000000000262</c:v>
                </c:pt>
                <c:pt idx="11">
                  <c:v>1.1689709999998286</c:v>
                </c:pt>
                <c:pt idx="12">
                  <c:v>1.1437550000000556</c:v>
                </c:pt>
                <c:pt idx="13">
                  <c:v>1.0331800000001294</c:v>
                </c:pt>
                <c:pt idx="14">
                  <c:v>0.92076699999984157</c:v>
                </c:pt>
                <c:pt idx="15">
                  <c:v>0.76330400000006193</c:v>
                </c:pt>
                <c:pt idx="16">
                  <c:v>0.72084699999982149</c:v>
                </c:pt>
                <c:pt idx="17">
                  <c:v>0.69262699999990218</c:v>
                </c:pt>
                <c:pt idx="18">
                  <c:v>0.67734900000004927</c:v>
                </c:pt>
                <c:pt idx="19">
                  <c:v>0.67141300000002957</c:v>
                </c:pt>
                <c:pt idx="20">
                  <c:v>0.68043399999987741</c:v>
                </c:pt>
                <c:pt idx="21">
                  <c:v>0.66052899999999681</c:v>
                </c:pt>
                <c:pt idx="22">
                  <c:v>0.63506599999982427</c:v>
                </c:pt>
                <c:pt idx="23">
                  <c:v>0.60412400000018351</c:v>
                </c:pt>
                <c:pt idx="24">
                  <c:v>0.54268799999999828</c:v>
                </c:pt>
                <c:pt idx="25">
                  <c:v>0.4810379999998986</c:v>
                </c:pt>
                <c:pt idx="26">
                  <c:v>0.42151199999989331</c:v>
                </c:pt>
                <c:pt idx="27">
                  <c:v>0.36255200000005061</c:v>
                </c:pt>
                <c:pt idx="28">
                  <c:v>0.30413599999997132</c:v>
                </c:pt>
                <c:pt idx="29">
                  <c:v>0.24484099999995124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E-41CC-937D-2D729E5DD812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'Tab-Production'!$C$89:$AF$89</c:f>
              <c:numCache>
                <c:formatCode>0.0</c:formatCode>
                <c:ptCount val="30"/>
                <c:pt idx="0">
                  <c:v>0.71152700000016011</c:v>
                </c:pt>
                <c:pt idx="1">
                  <c:v>1.1788360000000466</c:v>
                </c:pt>
                <c:pt idx="2">
                  <c:v>1.4152890000000298</c:v>
                </c:pt>
                <c:pt idx="3">
                  <c:v>1.5117439999999078</c:v>
                </c:pt>
                <c:pt idx="4">
                  <c:v>1.5157120000001214</c:v>
                </c:pt>
                <c:pt idx="5">
                  <c:v>1.518284999999878</c:v>
                </c:pt>
                <c:pt idx="6">
                  <c:v>1.4036170000001675</c:v>
                </c:pt>
                <c:pt idx="7">
                  <c:v>1.4546940000000177</c:v>
                </c:pt>
                <c:pt idx="8">
                  <c:v>1.5939439999999649</c:v>
                </c:pt>
                <c:pt idx="9">
                  <c:v>1.6070110000000568</c:v>
                </c:pt>
                <c:pt idx="10">
                  <c:v>1.6650500000000648</c:v>
                </c:pt>
                <c:pt idx="11">
                  <c:v>1.8043099999999868</c:v>
                </c:pt>
                <c:pt idx="12">
                  <c:v>1.7654609999999593</c:v>
                </c:pt>
                <c:pt idx="13">
                  <c:v>1.5948269999998956</c:v>
                </c:pt>
                <c:pt idx="14">
                  <c:v>1.4212710000001607</c:v>
                </c:pt>
                <c:pt idx="15">
                  <c:v>1.1782200000000103</c:v>
                </c:pt>
                <c:pt idx="16">
                  <c:v>1.1125620000000254</c:v>
                </c:pt>
                <c:pt idx="17">
                  <c:v>1.0689889999998741</c:v>
                </c:pt>
                <c:pt idx="18">
                  <c:v>1.0454219999999168</c:v>
                </c:pt>
                <c:pt idx="19">
                  <c:v>1.0362999999999829</c:v>
                </c:pt>
                <c:pt idx="20">
                  <c:v>1.0502799999999297</c:v>
                </c:pt>
                <c:pt idx="21">
                  <c:v>1.0196680000001379</c:v>
                </c:pt>
                <c:pt idx="22">
                  <c:v>0.98047300000007453</c:v>
                </c:pt>
                <c:pt idx="23">
                  <c:v>0.93283199999996214</c:v>
                </c:pt>
                <c:pt idx="24">
                  <c:v>0.83815499999991516</c:v>
                </c:pt>
                <c:pt idx="25">
                  <c:v>0.74312699999995857</c:v>
                </c:pt>
                <c:pt idx="26">
                  <c:v>0.65137700000013865</c:v>
                </c:pt>
                <c:pt idx="27">
                  <c:v>0.56050600000003215</c:v>
                </c:pt>
                <c:pt idx="28">
                  <c:v>0.47047499999985121</c:v>
                </c:pt>
                <c:pt idx="29">
                  <c:v>0.37908500000003187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9E-41CC-937D-2D729E5DD812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'Tab-Production'!$C$90:$AF$90</c:f>
              <c:numCache>
                <c:formatCode>0.0</c:formatCode>
                <c:ptCount val="30"/>
                <c:pt idx="0">
                  <c:v>2.336765000000014</c:v>
                </c:pt>
                <c:pt idx="1">
                  <c:v>3.8775589999995645</c:v>
                </c:pt>
                <c:pt idx="2">
                  <c:v>4.6592389999996158</c:v>
                </c:pt>
                <c:pt idx="3">
                  <c:v>4.978664000000208</c:v>
                </c:pt>
                <c:pt idx="4">
                  <c:v>4.9930080000003727</c:v>
                </c:pt>
                <c:pt idx="5">
                  <c:v>5.0026820000002772</c:v>
                </c:pt>
                <c:pt idx="6">
                  <c:v>4.6286250000002838</c:v>
                </c:pt>
                <c:pt idx="7">
                  <c:v>44.592905000000428</c:v>
                </c:pt>
                <c:pt idx="8">
                  <c:v>46.318253000000368</c:v>
                </c:pt>
                <c:pt idx="9">
                  <c:v>46.664882000000034</c:v>
                </c:pt>
                <c:pt idx="10">
                  <c:v>46.967842999999448</c:v>
                </c:pt>
                <c:pt idx="11">
                  <c:v>47.495038000000022</c:v>
                </c:pt>
                <c:pt idx="12">
                  <c:v>47.427122000000054</c:v>
                </c:pt>
                <c:pt idx="13">
                  <c:v>46.920777000000271</c:v>
                </c:pt>
                <c:pt idx="14">
                  <c:v>46.39984800000002</c:v>
                </c:pt>
                <c:pt idx="15">
                  <c:v>45.646268999999847</c:v>
                </c:pt>
                <c:pt idx="16">
                  <c:v>45.46976899999936</c:v>
                </c:pt>
                <c:pt idx="17">
                  <c:v>5.5488670000004277</c:v>
                </c:pt>
                <c:pt idx="18">
                  <c:v>4.2412329999997382</c:v>
                </c:pt>
                <c:pt idx="19">
                  <c:v>3.9384570000001986</c:v>
                </c:pt>
                <c:pt idx="20">
                  <c:v>3.8956799999996292</c:v>
                </c:pt>
                <c:pt idx="21">
                  <c:v>3.7430429999994885</c:v>
                </c:pt>
                <c:pt idx="22">
                  <c:v>3.5666270000001532</c:v>
                </c:pt>
                <c:pt idx="23">
                  <c:v>3.3606270000000222</c:v>
                </c:pt>
                <c:pt idx="24">
                  <c:v>2.9979890000004161</c:v>
                </c:pt>
                <c:pt idx="25">
                  <c:v>2.6327049999999872</c:v>
                </c:pt>
                <c:pt idx="26">
                  <c:v>2.278147999999419</c:v>
                </c:pt>
                <c:pt idx="27">
                  <c:v>1.9274969999996756</c:v>
                </c:pt>
                <c:pt idx="28">
                  <c:v>1.5813269999998738</c:v>
                </c:pt>
                <c:pt idx="29">
                  <c:v>1.2329129999998258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9E-41CC-937D-2D729E5DD812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'Tab-Production'!$C$91:$AF$91</c:f>
              <c:numCache>
                <c:formatCode>0.0</c:formatCode>
                <c:ptCount val="30"/>
                <c:pt idx="0">
                  <c:v>2.3600830000004862</c:v>
                </c:pt>
                <c:pt idx="1">
                  <c:v>3.9023600000000442</c:v>
                </c:pt>
                <c:pt idx="2">
                  <c:v>4.6808429999991858</c:v>
                </c:pt>
                <c:pt idx="3">
                  <c:v>4.9982419999996637</c:v>
                </c:pt>
                <c:pt idx="4">
                  <c:v>5.0107769999995071</c:v>
                </c:pt>
                <c:pt idx="5">
                  <c:v>5.0193669999998747</c:v>
                </c:pt>
                <c:pt idx="6">
                  <c:v>4.6382860000003348</c:v>
                </c:pt>
                <c:pt idx="7">
                  <c:v>4.8072400000000926</c:v>
                </c:pt>
                <c:pt idx="8">
                  <c:v>5.2660890000006475</c:v>
                </c:pt>
                <c:pt idx="9">
                  <c:v>5.3044619999991482</c:v>
                </c:pt>
                <c:pt idx="10">
                  <c:v>5.4928719999998066</c:v>
                </c:pt>
                <c:pt idx="11">
                  <c:v>5.9502600000005259</c:v>
                </c:pt>
                <c:pt idx="12">
                  <c:v>5.8159169999998994</c:v>
                </c:pt>
                <c:pt idx="13">
                  <c:v>5.246407999999974</c:v>
                </c:pt>
                <c:pt idx="14">
                  <c:v>4.6691399999999703</c:v>
                </c:pt>
                <c:pt idx="15">
                  <c:v>3.8618079999996553</c:v>
                </c:pt>
                <c:pt idx="16">
                  <c:v>3.6439240000008795</c:v>
                </c:pt>
                <c:pt idx="17">
                  <c:v>3.4978989999999612</c:v>
                </c:pt>
                <c:pt idx="18">
                  <c:v>3.4184359999999288</c:v>
                </c:pt>
                <c:pt idx="19">
                  <c:v>3.3876039999995555</c:v>
                </c:pt>
                <c:pt idx="20">
                  <c:v>3.4343289999997069</c:v>
                </c:pt>
                <c:pt idx="21">
                  <c:v>3.3340170000001308</c:v>
                </c:pt>
                <c:pt idx="22">
                  <c:v>3.2067639999995663</c:v>
                </c:pt>
                <c:pt idx="23">
                  <c:v>3.0525889999998981</c:v>
                </c:pt>
                <c:pt idx="24">
                  <c:v>2.7432559999997466</c:v>
                </c:pt>
                <c:pt idx="25">
                  <c:v>2.433842000000368</c:v>
                </c:pt>
                <c:pt idx="26">
                  <c:v>2.1357449999995879</c:v>
                </c:pt>
                <c:pt idx="27">
                  <c:v>1.8407360000001063</c:v>
                </c:pt>
                <c:pt idx="28">
                  <c:v>1.5485730000000331</c:v>
                </c:pt>
                <c:pt idx="29">
                  <c:v>1.251868000000286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9E-41CC-937D-2D729E5DD812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'Tab-Production'!$C$92:$AF$92</c:f>
              <c:numCache>
                <c:formatCode>0.0</c:formatCode>
                <c:ptCount val="30"/>
                <c:pt idx="0">
                  <c:v>0.9674320000001444</c:v>
                </c:pt>
                <c:pt idx="1">
                  <c:v>1.6018799999999374</c:v>
                </c:pt>
                <c:pt idx="2">
                  <c:v>1.9226760000001377</c:v>
                </c:pt>
                <c:pt idx="3">
                  <c:v>2.0537300000000869</c:v>
                </c:pt>
                <c:pt idx="4">
                  <c:v>2.0592129999999997</c:v>
                </c:pt>
                <c:pt idx="5">
                  <c:v>2.0624809999999343</c:v>
                </c:pt>
                <c:pt idx="6">
                  <c:v>1.9056029999999282</c:v>
                </c:pt>
                <c:pt idx="7">
                  <c:v>1.9734350000001086</c:v>
                </c:pt>
                <c:pt idx="8">
                  <c:v>2.1602499999999054</c:v>
                </c:pt>
                <c:pt idx="9">
                  <c:v>2.1747449999998025</c:v>
                </c:pt>
                <c:pt idx="10">
                  <c:v>2.2502220000001216</c:v>
                </c:pt>
                <c:pt idx="11">
                  <c:v>2.4360200000000987</c:v>
                </c:pt>
                <c:pt idx="12">
                  <c:v>2.3795230000000629</c:v>
                </c:pt>
                <c:pt idx="13">
                  <c:v>2.1441620000000512</c:v>
                </c:pt>
                <c:pt idx="14">
                  <c:v>1.9052780000001803</c:v>
                </c:pt>
                <c:pt idx="15">
                  <c:v>1.5721879999996418</c:v>
                </c:pt>
                <c:pt idx="16">
                  <c:v>1.4807029999997212</c:v>
                </c:pt>
                <c:pt idx="17">
                  <c:v>1.4194929999998749</c:v>
                </c:pt>
                <c:pt idx="18">
                  <c:v>1.3860419999996338</c:v>
                </c:pt>
                <c:pt idx="19">
                  <c:v>1.3730439999999362</c:v>
                </c:pt>
                <c:pt idx="20">
                  <c:v>1.3923780000000079</c:v>
                </c:pt>
                <c:pt idx="21">
                  <c:v>1.3520020000000841</c:v>
                </c:pt>
                <c:pt idx="22">
                  <c:v>1.3009000000001834</c:v>
                </c:pt>
                <c:pt idx="23">
                  <c:v>1.239118999999846</c:v>
                </c:pt>
                <c:pt idx="24">
                  <c:v>1.1140270000000783</c:v>
                </c:pt>
                <c:pt idx="25">
                  <c:v>0.98899100000016915</c:v>
                </c:pt>
                <c:pt idx="26">
                  <c:v>0.86874800000032337</c:v>
                </c:pt>
                <c:pt idx="27">
                  <c:v>0.74987699999974211</c:v>
                </c:pt>
                <c:pt idx="28">
                  <c:v>0.63221500000008746</c:v>
                </c:pt>
                <c:pt idx="29">
                  <c:v>0.51268799999979819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9E-41CC-937D-2D729E5DD812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'Tab-Production'!$C$93:$AF$93</c:f>
              <c:numCache>
                <c:formatCode>0.0</c:formatCode>
                <c:ptCount val="30"/>
                <c:pt idx="0">
                  <c:v>5873.191701499999</c:v>
                </c:pt>
                <c:pt idx="1">
                  <c:v>5493.4522160000015</c:v>
                </c:pt>
                <c:pt idx="2">
                  <c:v>5727.4783245000008</c:v>
                </c:pt>
                <c:pt idx="3">
                  <c:v>6022.7510216000001</c:v>
                </c:pt>
                <c:pt idx="4">
                  <c:v>6149.9583874999998</c:v>
                </c:pt>
                <c:pt idx="5">
                  <c:v>6549.9902496999994</c:v>
                </c:pt>
                <c:pt idx="6">
                  <c:v>5823.0409334999995</c:v>
                </c:pt>
                <c:pt idx="7">
                  <c:v>6860.8131785000005</c:v>
                </c:pt>
                <c:pt idx="8">
                  <c:v>7528.4715766999998</c:v>
                </c:pt>
                <c:pt idx="9">
                  <c:v>6824.0218138999999</c:v>
                </c:pt>
                <c:pt idx="10">
                  <c:v>7222.8493573999995</c:v>
                </c:pt>
                <c:pt idx="11">
                  <c:v>7876.4937255000004</c:v>
                </c:pt>
                <c:pt idx="12">
                  <c:v>6725.1597485999982</c:v>
                </c:pt>
                <c:pt idx="13">
                  <c:v>5553.183751900001</c:v>
                </c:pt>
                <c:pt idx="14">
                  <c:v>4859.1372358999997</c:v>
                </c:pt>
                <c:pt idx="15">
                  <c:v>3461.5996905000002</c:v>
                </c:pt>
                <c:pt idx="16">
                  <c:v>3781.9872945000006</c:v>
                </c:pt>
                <c:pt idx="17">
                  <c:v>3316.1367356000001</c:v>
                </c:pt>
                <c:pt idx="18">
                  <c:v>3067.5086511999993</c:v>
                </c:pt>
                <c:pt idx="19">
                  <c:v>2932.3719078000008</c:v>
                </c:pt>
                <c:pt idx="20">
                  <c:v>3011.6531066999996</c:v>
                </c:pt>
                <c:pt idx="21">
                  <c:v>2724.2176662000011</c:v>
                </c:pt>
                <c:pt idx="22">
                  <c:v>2711.2816237000002</c:v>
                </c:pt>
                <c:pt idx="23">
                  <c:v>2704.336905199998</c:v>
                </c:pt>
                <c:pt idx="24">
                  <c:v>2414.3477709999988</c:v>
                </c:pt>
                <c:pt idx="25">
                  <c:v>2400.5339637999987</c:v>
                </c:pt>
                <c:pt idx="26">
                  <c:v>2393.1858033999988</c:v>
                </c:pt>
                <c:pt idx="27">
                  <c:v>2387.1594293999988</c:v>
                </c:pt>
                <c:pt idx="28">
                  <c:v>2393.1801483999989</c:v>
                </c:pt>
                <c:pt idx="29">
                  <c:v>2388.1390974999999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8425608"/>
        <c:axId val="-211842212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5889.1977547000006</c:v>
                </c:pt>
                <c:pt idx="1">
                  <c:v>5519.9479088000007</c:v>
                </c:pt>
                <c:pt idx="2">
                  <c:v>5759.2765257000019</c:v>
                </c:pt>
                <c:pt idx="3">
                  <c:v>6056.7124789999971</c:v>
                </c:pt>
                <c:pt idx="4">
                  <c:v>6184.0082641000008</c:v>
                </c:pt>
                <c:pt idx="5">
                  <c:v>6584.098920999998</c:v>
                </c:pt>
                <c:pt idx="6">
                  <c:v>5854.5682429000017</c:v>
                </c:pt>
                <c:pt idx="7">
                  <c:v>6933.281361700002</c:v>
                </c:pt>
                <c:pt idx="8">
                  <c:v>7605.3250383000013</c:v>
                </c:pt>
                <c:pt idx="9">
                  <c:v>6901.4495258999978</c:v>
                </c:pt>
                <c:pt idx="10">
                  <c:v>7301.6742943999989</c:v>
                </c:pt>
                <c:pt idx="11">
                  <c:v>7958.4987845000014</c:v>
                </c:pt>
                <c:pt idx="12">
                  <c:v>6806.3245665999957</c:v>
                </c:pt>
                <c:pt idx="13">
                  <c:v>5630.5455458999995</c:v>
                </c:pt>
                <c:pt idx="14">
                  <c:v>4932.6328798999984</c:v>
                </c:pt>
                <c:pt idx="15">
                  <c:v>3529.6636094999972</c:v>
                </c:pt>
                <c:pt idx="16">
                  <c:v>3848.6089395000008</c:v>
                </c:pt>
                <c:pt idx="17">
                  <c:v>3341.9916306</c:v>
                </c:pt>
                <c:pt idx="18">
                  <c:v>3091.5961232000018</c:v>
                </c:pt>
                <c:pt idx="19">
                  <c:v>2955.9783558000036</c:v>
                </c:pt>
                <c:pt idx="20">
                  <c:v>3035.4873076999975</c:v>
                </c:pt>
                <c:pt idx="21">
                  <c:v>2747.3178652000042</c:v>
                </c:pt>
                <c:pt idx="22">
                  <c:v>2733.4662437000011</c:v>
                </c:pt>
                <c:pt idx="23">
                  <c:v>2725.4194461999987</c:v>
                </c:pt>
                <c:pt idx="24">
                  <c:v>2433.2721959999999</c:v>
                </c:pt>
                <c:pt idx="25">
                  <c:v>2417.2956767999985</c:v>
                </c:pt>
                <c:pt idx="26">
                  <c:v>2407.8607033999988</c:v>
                </c:pt>
                <c:pt idx="27">
                  <c:v>2399.769277399997</c:v>
                </c:pt>
                <c:pt idx="28">
                  <c:v>2403.7459043999997</c:v>
                </c:pt>
                <c:pt idx="29">
                  <c:v>2396.6322424999985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425608"/>
        <c:axId val="-2118422120"/>
      </c:lineChart>
      <c:catAx>
        <c:axId val="-2118425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8422120"/>
        <c:crosses val="autoZero"/>
        <c:auto val="1"/>
        <c:lblAlgn val="ctr"/>
        <c:lblOffset val="100"/>
        <c:tickLblSkip val="1"/>
        <c:noMultiLvlLbl val="0"/>
      </c:catAx>
      <c:valAx>
        <c:axId val="-211842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8425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layout>
        <c:manualLayout>
          <c:xMode val="edge"/>
          <c:yMode val="edge"/>
          <c:x val="0.3510634971037079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525939129765401"/>
          <c:y val="0.102405726187142"/>
          <c:w val="0.86164414262712496"/>
          <c:h val="0.737316290454855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'Tab-GDP'!$AH$29:$AM$29</c:f>
              <c:numCache>
                <c:formatCode>0.0</c:formatCode>
                <c:ptCount val="6"/>
                <c:pt idx="0">
                  <c:v>8.9224733491656716E-2</c:v>
                </c:pt>
                <c:pt idx="1">
                  <c:v>0.15153511871521075</c:v>
                </c:pt>
                <c:pt idx="2">
                  <c:v>0.15292433906088354</c:v>
                </c:pt>
                <c:pt idx="3">
                  <c:v>8.1605127024208399E-2</c:v>
                </c:pt>
                <c:pt idx="4">
                  <c:v>3.4140200652205153E-2</c:v>
                </c:pt>
                <c:pt idx="5">
                  <c:v>1.5643030397082879E-2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6-4E41-805B-150B28E5D3F3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'Tab-GDP'!$AH$30:$AM$30</c:f>
              <c:numCache>
                <c:formatCode>0.0</c:formatCode>
                <c:ptCount val="6"/>
                <c:pt idx="0">
                  <c:v>0.24646219229578453</c:v>
                </c:pt>
                <c:pt idx="1">
                  <c:v>0.2677956943867783</c:v>
                </c:pt>
                <c:pt idx="2">
                  <c:v>0.24551521539828131</c:v>
                </c:pt>
                <c:pt idx="3">
                  <c:v>0.12088760403477491</c:v>
                </c:pt>
                <c:pt idx="4">
                  <c:v>9.3013536202258898E-2</c:v>
                </c:pt>
                <c:pt idx="5">
                  <c:v>7.406908949298649E-2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6-4E41-805B-150B28E5D3F3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'Tab-GDP'!$AH$31:$AM$31</c:f>
              <c:numCache>
                <c:formatCode>0.0</c:formatCode>
                <c:ptCount val="6"/>
                <c:pt idx="0">
                  <c:v>-7.7220441525999717E-2</c:v>
                </c:pt>
                <c:pt idx="1">
                  <c:v>-0.13474811811175941</c:v>
                </c:pt>
                <c:pt idx="2">
                  <c:v>-0.15741213733045209</c:v>
                </c:pt>
                <c:pt idx="3">
                  <c:v>-0.1132226036753454</c:v>
                </c:pt>
                <c:pt idx="4">
                  <c:v>-7.0403505990657839E-2</c:v>
                </c:pt>
                <c:pt idx="5">
                  <c:v>-4.0386301152508325E-2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6-4E41-805B-150B28E5D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8259992"/>
        <c:axId val="-2138262808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'Tab-GDP'!$AH$28:$AM$28</c:f>
              <c:numCache>
                <c:formatCode>0.0</c:formatCode>
                <c:ptCount val="6"/>
                <c:pt idx="0">
                  <c:v>0.25846648622726676</c:v>
                </c:pt>
                <c:pt idx="1">
                  <c:v>0.28458269122388025</c:v>
                </c:pt>
                <c:pt idx="2">
                  <c:v>0.24102741931821825</c:v>
                </c:pt>
                <c:pt idx="3">
                  <c:v>8.9270143701636329E-2</c:v>
                </c:pt>
                <c:pt idx="4">
                  <c:v>5.6750233414355478E-2</c:v>
                </c:pt>
                <c:pt idx="5">
                  <c:v>4.9325826634629699E-2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4-448C-9994-008FA62B3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259992"/>
        <c:axId val="-2138262808"/>
      </c:lineChart>
      <c:catAx>
        <c:axId val="-2138259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8262808"/>
        <c:crosses val="autoZero"/>
        <c:auto val="1"/>
        <c:lblAlgn val="ctr"/>
        <c:lblOffset val="0"/>
        <c:noMultiLvlLbl val="0"/>
      </c:catAx>
      <c:valAx>
        <c:axId val="-213826280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2.5458820057861699E-3"/>
              <c:y val="0.397214540744888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8259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1716130935712303"/>
          <c:w val="1"/>
          <c:h val="7.49002380285633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layout>
        <c:manualLayout>
          <c:xMode val="edge"/>
          <c:yMode val="edge"/>
          <c:x val="0.2936766053964189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0140879320407194E-2"/>
          <c:y val="0.10666559165109001"/>
          <c:w val="0.90985912067959296"/>
          <c:h val="0.645648854610231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'Tab-Production'!$AH$87:$AM$87</c:f>
              <c:numCache>
                <c:formatCode>0.0</c:formatCode>
                <c:ptCount val="6"/>
                <c:pt idx="0">
                  <c:v>16.294522000000143</c:v>
                </c:pt>
                <c:pt idx="1">
                  <c:v>19.475948000000063</c:v>
                </c:pt>
                <c:pt idx="2">
                  <c:v>21.151105999998983</c:v>
                </c:pt>
                <c:pt idx="3">
                  <c:v>13.876322000000801</c:v>
                </c:pt>
                <c:pt idx="4">
                  <c:v>12.289678000001004</c:v>
                </c:pt>
                <c:pt idx="5">
                  <c:v>7.1741679999999182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7-4F09-842B-49AA62914B8D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'Tab-Production'!$AH$88:$AM$88</c:f>
              <c:numCache>
                <c:formatCode>0.0</c:formatCode>
                <c:ptCount val="6"/>
                <c:pt idx="0">
                  <c:v>0.8206184400000438</c:v>
                </c:pt>
                <c:pt idx="1">
                  <c:v>0.98174829999998114</c:v>
                </c:pt>
                <c:pt idx="2">
                  <c:v>1.0690745999999762</c:v>
                </c:pt>
                <c:pt idx="3">
                  <c:v>0.70510799999997287</c:v>
                </c:pt>
                <c:pt idx="4">
                  <c:v>0.62456819999997604</c:v>
                </c:pt>
                <c:pt idx="5">
                  <c:v>0.362815799999953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7-4F09-842B-49AA62914B8D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'Tab-Production'!$AH$89:$AM$89</c:f>
              <c:numCache>
                <c:formatCode>0.0</c:formatCode>
                <c:ptCount val="6"/>
                <c:pt idx="0">
                  <c:v>1.2666216000000532</c:v>
                </c:pt>
                <c:pt idx="1">
                  <c:v>1.5155102000000169</c:v>
                </c:pt>
                <c:pt idx="2">
                  <c:v>1.6501838000000135</c:v>
                </c:pt>
                <c:pt idx="3">
                  <c:v>1.0882985999999619</c:v>
                </c:pt>
                <c:pt idx="4">
                  <c:v>0.96428160000000385</c:v>
                </c:pt>
                <c:pt idx="5">
                  <c:v>0.56091400000000247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67-4F09-842B-49AA62914B8D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'Tab-Production'!$AH$90:$AM$90</c:f>
              <c:numCache>
                <c:formatCode>0.0</c:formatCode>
                <c:ptCount val="6"/>
                <c:pt idx="0">
                  <c:v>4.1690469999999547</c:v>
                </c:pt>
                <c:pt idx="1">
                  <c:v>29.44146940000028</c:v>
                </c:pt>
                <c:pt idx="2">
                  <c:v>47.042125599999963</c:v>
                </c:pt>
                <c:pt idx="3">
                  <c:v>20.968918999999914</c:v>
                </c:pt>
                <c:pt idx="4">
                  <c:v>3.5127931999999418</c:v>
                </c:pt>
                <c:pt idx="5">
                  <c:v>1.9305179999997564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67-4F09-842B-49AA62914B8D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'Tab-Production'!$AH$91:$AM$91</c:f>
              <c:numCache>
                <c:formatCode>0.0</c:formatCode>
                <c:ptCount val="6"/>
                <c:pt idx="0">
                  <c:v>4.1904609999997771</c:v>
                </c:pt>
                <c:pt idx="1">
                  <c:v>5.0070888000000195</c:v>
                </c:pt>
                <c:pt idx="2">
                  <c:v>5.4349194000000356</c:v>
                </c:pt>
                <c:pt idx="3">
                  <c:v>3.5619341999999961</c:v>
                </c:pt>
                <c:pt idx="4">
                  <c:v>3.1541909999998099</c:v>
                </c:pt>
                <c:pt idx="5">
                  <c:v>1.8421528000000762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67-4F09-842B-49AA62914B8D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'Tab-Production'!$AH$92:$AM$92</c:f>
              <c:numCache>
                <c:formatCode>0.0</c:formatCode>
                <c:ptCount val="6"/>
                <c:pt idx="0">
                  <c:v>1.7209862000000613</c:v>
                </c:pt>
                <c:pt idx="1">
                  <c:v>2.0553027999999358</c:v>
                </c:pt>
                <c:pt idx="2">
                  <c:v>2.2230410000001029</c:v>
                </c:pt>
                <c:pt idx="3">
                  <c:v>1.4462939999997615</c:v>
                </c:pt>
                <c:pt idx="4">
                  <c:v>1.2796852000000398</c:v>
                </c:pt>
                <c:pt idx="5">
                  <c:v>0.75050380000002404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67-4F09-842B-49AA62914B8D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'Tab-Production'!$AH$93:$AM$93</c:f>
              <c:numCache>
                <c:formatCode>0.0</c:formatCode>
                <c:ptCount val="6"/>
                <c:pt idx="0">
                  <c:v>5853.3663302200002</c:v>
                </c:pt>
                <c:pt idx="1">
                  <c:v>6717.2675504600002</c:v>
                </c:pt>
                <c:pt idx="2">
                  <c:v>6447.3647638599996</c:v>
                </c:pt>
                <c:pt idx="3">
                  <c:v>3311.9208559200001</c:v>
                </c:pt>
                <c:pt idx="4">
                  <c:v>2713.1674145599995</c:v>
                </c:pt>
                <c:pt idx="5">
                  <c:v>2392.4396884999987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0917560"/>
        <c:axId val="-212091407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'Tab-Production'!$AH$77:$AM$77</c:f>
              <c:numCache>
                <c:formatCode>0.0</c:formatCode>
                <c:ptCount val="6"/>
                <c:pt idx="0">
                  <c:v>5881.8285864600002</c:v>
                </c:pt>
                <c:pt idx="1">
                  <c:v>6775.7446179599992</c:v>
                </c:pt>
                <c:pt idx="2">
                  <c:v>6525.9352142599992</c:v>
                </c:pt>
                <c:pt idx="3">
                  <c:v>3353.5677317200011</c:v>
                </c:pt>
                <c:pt idx="4">
                  <c:v>2734.9926117600003</c:v>
                </c:pt>
                <c:pt idx="5">
                  <c:v>2405.0607608999985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917560"/>
        <c:axId val="-2120914072"/>
      </c:lineChart>
      <c:catAx>
        <c:axId val="-212091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0914072"/>
        <c:crosses val="autoZero"/>
        <c:auto val="1"/>
        <c:lblAlgn val="ctr"/>
        <c:lblOffset val="100"/>
        <c:noMultiLvlLbl val="0"/>
      </c:catAx>
      <c:valAx>
        <c:axId val="-2120914072"/>
        <c:scaling>
          <c:orientation val="minMax"/>
          <c:max val="3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1.3579107002847401E-3"/>
              <c:y val="0.237131462381880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0917560"/>
        <c:crosses val="autoZero"/>
        <c:crossBetween val="between"/>
        <c:majorUnit val="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9678457182907503"/>
          <c:w val="1"/>
          <c:h val="0.20317971219286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'Tab-Production'!$AO$87:$AQ$87</c:f>
              <c:numCache>
                <c:formatCode>0.0</c:formatCode>
                <c:ptCount val="3"/>
                <c:pt idx="0">
                  <c:v>17.885235000000101</c:v>
                </c:pt>
                <c:pt idx="1">
                  <c:v>17.513713999999894</c:v>
                </c:pt>
                <c:pt idx="2">
                  <c:v>9.7319230000004602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B-4451-AC9B-CE6EC1D53EB8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'Tab-Production'!$AO$88:$AQ$88</c:f>
              <c:numCache>
                <c:formatCode>0.0</c:formatCode>
                <c:ptCount val="3"/>
                <c:pt idx="0">
                  <c:v>0.90118337000001247</c:v>
                </c:pt>
                <c:pt idx="1">
                  <c:v>0.88709129999997449</c:v>
                </c:pt>
                <c:pt idx="2">
                  <c:v>0.49369199999996449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0B-4451-AC9B-CE6EC1D53EB8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'Tab-Production'!$AO$89:$AQ$89</c:f>
              <c:numCache>
                <c:formatCode>0.0</c:formatCode>
                <c:ptCount val="3"/>
                <c:pt idx="0">
                  <c:v>1.3910659000000352</c:v>
                </c:pt>
                <c:pt idx="1">
                  <c:v>1.3692411999999878</c:v>
                </c:pt>
                <c:pt idx="2">
                  <c:v>0.7625978000000031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0B-4451-AC9B-CE6EC1D53EB8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'Tab-Production'!$AO$90:$AQ$90</c:f>
              <c:numCache>
                <c:formatCode>0.0</c:formatCode>
                <c:ptCount val="3"/>
                <c:pt idx="0">
                  <c:v>16.805258200000118</c:v>
                </c:pt>
                <c:pt idx="1">
                  <c:v>34.005522299999939</c:v>
                </c:pt>
                <c:pt idx="2">
                  <c:v>2.7216555999998491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0B-4451-AC9B-CE6EC1D53EB8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'Tab-Production'!$AO$91:$AQ$91</c:f>
              <c:numCache>
                <c:formatCode>0.0</c:formatCode>
                <c:ptCount val="3"/>
                <c:pt idx="0">
                  <c:v>4.5987748999998983</c:v>
                </c:pt>
                <c:pt idx="1">
                  <c:v>4.4984268000000158</c:v>
                </c:pt>
                <c:pt idx="2">
                  <c:v>2.4981718999999432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0B-4451-AC9B-CE6EC1D53EB8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'Tab-Production'!$AO$92:$AQ$92</c:f>
              <c:numCache>
                <c:formatCode>0.0</c:formatCode>
                <c:ptCount val="3"/>
                <c:pt idx="0">
                  <c:v>1.8881444999999986</c:v>
                </c:pt>
                <c:pt idx="1">
                  <c:v>1.8346674999999322</c:v>
                </c:pt>
                <c:pt idx="2">
                  <c:v>1.015094500000032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0B-4451-AC9B-CE6EC1D53EB8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'Tab-Production'!$AO$93:$AQ$93</c:f>
              <c:numCache>
                <c:formatCode>0.0</c:formatCode>
                <c:ptCount val="3"/>
                <c:pt idx="0">
                  <c:v>6285.3169403400007</c:v>
                </c:pt>
                <c:pt idx="1">
                  <c:v>4879.6428098899996</c:v>
                </c:pt>
                <c:pt idx="2">
                  <c:v>2552.8035515299989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8431192"/>
        <c:axId val="-211845727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6328.7866022099997</c:v>
                </c:pt>
                <c:pt idx="1">
                  <c:v>4939.7514729900004</c:v>
                </c:pt>
                <c:pt idx="2">
                  <c:v>2570.0266863299994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431192"/>
        <c:axId val="-2118457272"/>
      </c:lineChart>
      <c:catAx>
        <c:axId val="-2118431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8457272"/>
        <c:crosses val="autoZero"/>
        <c:auto val="1"/>
        <c:lblAlgn val="ctr"/>
        <c:lblOffset val="100"/>
        <c:noMultiLvlLbl val="0"/>
      </c:catAx>
      <c:valAx>
        <c:axId val="-211845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843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'Tab-VA'!$C$77:$AF$77</c:f>
              <c:numCache>
                <c:formatCode>0.0</c:formatCode>
                <c:ptCount val="30"/>
                <c:pt idx="0">
                  <c:v>2807.1993936000003</c:v>
                </c:pt>
                <c:pt idx="1">
                  <c:v>2159.4625309000007</c:v>
                </c:pt>
                <c:pt idx="2">
                  <c:v>2269.6863667000002</c:v>
                </c:pt>
                <c:pt idx="3">
                  <c:v>2415.2776176999992</c:v>
                </c:pt>
                <c:pt idx="4">
                  <c:v>2475.0004572000007</c:v>
                </c:pt>
                <c:pt idx="5">
                  <c:v>2663.4453712</c:v>
                </c:pt>
                <c:pt idx="6">
                  <c:v>2317.1450979000006</c:v>
                </c:pt>
                <c:pt idx="7">
                  <c:v>2861.2004701999999</c:v>
                </c:pt>
                <c:pt idx="8">
                  <c:v>3116.2953400999986</c:v>
                </c:pt>
                <c:pt idx="9">
                  <c:v>2755.4791644000002</c:v>
                </c:pt>
                <c:pt idx="10">
                  <c:v>2990.6485820999997</c:v>
                </c:pt>
                <c:pt idx="11">
                  <c:v>3278.2241492999992</c:v>
                </c:pt>
                <c:pt idx="12">
                  <c:v>2714.2012046999994</c:v>
                </c:pt>
                <c:pt idx="13">
                  <c:v>2237.0751448000005</c:v>
                </c:pt>
                <c:pt idx="14">
                  <c:v>1982.2356236000001</c:v>
                </c:pt>
                <c:pt idx="15">
                  <c:v>1375.3203451999987</c:v>
                </c:pt>
                <c:pt idx="16">
                  <c:v>1591.7845434000005</c:v>
                </c:pt>
                <c:pt idx="17">
                  <c:v>1336.6633855999994</c:v>
                </c:pt>
                <c:pt idx="18">
                  <c:v>1240.3720701</c:v>
                </c:pt>
                <c:pt idx="19">
                  <c:v>1187.7732974000007</c:v>
                </c:pt>
                <c:pt idx="20">
                  <c:v>1225.1179081</c:v>
                </c:pt>
                <c:pt idx="21">
                  <c:v>1083.495334799999</c:v>
                </c:pt>
                <c:pt idx="22">
                  <c:v>1089.4956602000002</c:v>
                </c:pt>
                <c:pt idx="23">
                  <c:v>1084.9844554999991</c:v>
                </c:pt>
                <c:pt idx="24">
                  <c:v>948.61704750000001</c:v>
                </c:pt>
                <c:pt idx="25">
                  <c:v>955.70494090000091</c:v>
                </c:pt>
                <c:pt idx="26">
                  <c:v>951.623902399999</c:v>
                </c:pt>
                <c:pt idx="27">
                  <c:v>946.77853930000106</c:v>
                </c:pt>
                <c:pt idx="28">
                  <c:v>947.34928009999874</c:v>
                </c:pt>
                <c:pt idx="29">
                  <c:v>942.8174747999999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6-4C72-8622-AEB1CD598BC5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'Tab-VA'!$C$78:$AF$78</c:f>
              <c:numCache>
                <c:formatCode>0.0</c:formatCode>
                <c:ptCount val="30"/>
                <c:pt idx="0">
                  <c:v>1575.835119999967</c:v>
                </c:pt>
                <c:pt idx="1">
                  <c:v>2125.0529900001711</c:v>
                </c:pt>
                <c:pt idx="2">
                  <c:v>2475.7866400000057</c:v>
                </c:pt>
                <c:pt idx="3">
                  <c:v>2697.8643299999749</c:v>
                </c:pt>
                <c:pt idx="4">
                  <c:v>2774.8956899999976</c:v>
                </c:pt>
                <c:pt idx="5">
                  <c:v>2851.8475599999438</c:v>
                </c:pt>
                <c:pt idx="6">
                  <c:v>2597.8824200000527</c:v>
                </c:pt>
                <c:pt idx="7">
                  <c:v>2736.2993199999328</c:v>
                </c:pt>
                <c:pt idx="8">
                  <c:v>2887.9778700000024</c:v>
                </c:pt>
                <c:pt idx="9">
                  <c:v>2684.2562799999869</c:v>
                </c:pt>
                <c:pt idx="10">
                  <c:v>2670.5563899999761</c:v>
                </c:pt>
                <c:pt idx="11">
                  <c:v>2783.0597000000198</c:v>
                </c:pt>
                <c:pt idx="12">
                  <c:v>2444.8564700000134</c:v>
                </c:pt>
                <c:pt idx="13">
                  <c:v>1955.2862600000808</c:v>
                </c:pt>
                <c:pt idx="14">
                  <c:v>1530.9091500001086</c:v>
                </c:pt>
                <c:pt idx="15">
                  <c:v>928.53009999995993</c:v>
                </c:pt>
                <c:pt idx="16">
                  <c:v>763.23319999995874</c:v>
                </c:pt>
                <c:pt idx="17">
                  <c:v>523.85806999991473</c:v>
                </c:pt>
                <c:pt idx="18">
                  <c:v>365.26874000008684</c:v>
                </c:pt>
                <c:pt idx="19">
                  <c:v>276.13602000012179</c:v>
                </c:pt>
                <c:pt idx="20">
                  <c:v>281.95958000025712</c:v>
                </c:pt>
                <c:pt idx="21">
                  <c:v>226.65252999965742</c:v>
                </c:pt>
                <c:pt idx="22">
                  <c:v>234.51812000015343</c:v>
                </c:pt>
                <c:pt idx="23">
                  <c:v>264.26196999996318</c:v>
                </c:pt>
                <c:pt idx="24">
                  <c:v>225.16409000004933</c:v>
                </c:pt>
                <c:pt idx="25">
                  <c:v>239.17132000006677</c:v>
                </c:pt>
                <c:pt idx="26">
                  <c:v>268.15165999990131</c:v>
                </c:pt>
                <c:pt idx="27">
                  <c:v>303.15649999980815</c:v>
                </c:pt>
                <c:pt idx="28">
                  <c:v>342.93225000023085</c:v>
                </c:pt>
                <c:pt idx="29">
                  <c:v>379.13591000028828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6-4C72-8622-AEB1CD598BC5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'Tab-VA'!$C$79:$AF$79</c:f>
              <c:numCache>
                <c:formatCode>0.0</c:formatCode>
                <c:ptCount val="30"/>
                <c:pt idx="0">
                  <c:v>313.78494199999204</c:v>
                </c:pt>
                <c:pt idx="1">
                  <c:v>340.01945299997988</c:v>
                </c:pt>
                <c:pt idx="2">
                  <c:v>361.89013499999874</c:v>
                </c:pt>
                <c:pt idx="3">
                  <c:v>372.95935999997982</c:v>
                </c:pt>
                <c:pt idx="4">
                  <c:v>361.78050400002667</c:v>
                </c:pt>
                <c:pt idx="5">
                  <c:v>356.21156100000007</c:v>
                </c:pt>
                <c:pt idx="6">
                  <c:v>283.97774899999877</c:v>
                </c:pt>
                <c:pt idx="7">
                  <c:v>304.86642400000437</c:v>
                </c:pt>
                <c:pt idx="8">
                  <c:v>311.20823000001474</c:v>
                </c:pt>
                <c:pt idx="9">
                  <c:v>243.95859100001871</c:v>
                </c:pt>
                <c:pt idx="10">
                  <c:v>232.66065700000127</c:v>
                </c:pt>
                <c:pt idx="11">
                  <c:v>241.61865400000079</c:v>
                </c:pt>
                <c:pt idx="12">
                  <c:v>155.52694600001541</c:v>
                </c:pt>
                <c:pt idx="13">
                  <c:v>63.068260999993981</c:v>
                </c:pt>
                <c:pt idx="14">
                  <c:v>-2.4662339999795222</c:v>
                </c:pt>
                <c:pt idx="15">
                  <c:v>-101.37077000000681</c:v>
                </c:pt>
                <c:pt idx="16">
                  <c:v>-101.1963680000099</c:v>
                </c:pt>
                <c:pt idx="17">
                  <c:v>-131.98923299998205</c:v>
                </c:pt>
                <c:pt idx="18">
                  <c:v>-142.56844300000648</c:v>
                </c:pt>
                <c:pt idx="19">
                  <c:v>-139.80565800001114</c:v>
                </c:pt>
                <c:pt idx="20">
                  <c:v>-119.54543699999067</c:v>
                </c:pt>
                <c:pt idx="21">
                  <c:v>-115.15456699998231</c:v>
                </c:pt>
                <c:pt idx="22">
                  <c:v>-95.172951000010471</c:v>
                </c:pt>
                <c:pt idx="23">
                  <c:v>-73.431230999990476</c:v>
                </c:pt>
                <c:pt idx="24">
                  <c:v>-67.330252000007022</c:v>
                </c:pt>
                <c:pt idx="25">
                  <c:v>-48.284108999995624</c:v>
                </c:pt>
                <c:pt idx="26">
                  <c:v>-29.43374600000061</c:v>
                </c:pt>
                <c:pt idx="27">
                  <c:v>-11.773582000025272</c:v>
                </c:pt>
                <c:pt idx="28">
                  <c:v>4.9742339999893375</c:v>
                </c:pt>
                <c:pt idx="29">
                  <c:v>19.244743999988714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56-4C72-8622-AEB1CD598BC5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'Tab-VA'!$C$80:$AF$80</c:f>
              <c:numCache>
                <c:formatCode>0.0</c:formatCode>
                <c:ptCount val="30"/>
                <c:pt idx="0">
                  <c:v>63.453620000000228</c:v>
                </c:pt>
                <c:pt idx="1">
                  <c:v>97.567439999998896</c:v>
                </c:pt>
                <c:pt idx="2">
                  <c:v>115.49716999998782</c:v>
                </c:pt>
                <c:pt idx="3">
                  <c:v>124.77519999998913</c:v>
                </c:pt>
                <c:pt idx="4">
                  <c:v>127.494200000001</c:v>
                </c:pt>
                <c:pt idx="5">
                  <c:v>130.50319999999192</c:v>
                </c:pt>
                <c:pt idx="6">
                  <c:v>122.03450000000885</c:v>
                </c:pt>
                <c:pt idx="7">
                  <c:v>128.66610000000219</c:v>
                </c:pt>
                <c:pt idx="8">
                  <c:v>140.25619999998889</c:v>
                </c:pt>
                <c:pt idx="9">
                  <c:v>138.99779999999737</c:v>
                </c:pt>
                <c:pt idx="10">
                  <c:v>143.06489999999758</c:v>
                </c:pt>
                <c:pt idx="11">
                  <c:v>153.65649999999732</c:v>
                </c:pt>
                <c:pt idx="12">
                  <c:v>147.3073000000004</c:v>
                </c:pt>
                <c:pt idx="13">
                  <c:v>131.25979999999981</c:v>
                </c:pt>
                <c:pt idx="14">
                  <c:v>116.21470000001136</c:v>
                </c:pt>
                <c:pt idx="15">
                  <c:v>94.451000000000931</c:v>
                </c:pt>
                <c:pt idx="16">
                  <c:v>88.801999999996042</c:v>
                </c:pt>
                <c:pt idx="17">
                  <c:v>82.781499999997322</c:v>
                </c:pt>
                <c:pt idx="18">
                  <c:v>78.489600000000792</c:v>
                </c:pt>
                <c:pt idx="19">
                  <c:v>75.810500000006869</c:v>
                </c:pt>
                <c:pt idx="20">
                  <c:v>75.701000000000931</c:v>
                </c:pt>
                <c:pt idx="21">
                  <c:v>72.093599999992875</c:v>
                </c:pt>
                <c:pt idx="22">
                  <c:v>68.951999999990221</c:v>
                </c:pt>
                <c:pt idx="23">
                  <c:v>65.731899999998859</c:v>
                </c:pt>
                <c:pt idx="24">
                  <c:v>58.850500000000466</c:v>
                </c:pt>
                <c:pt idx="25">
                  <c:v>52.786200000002282</c:v>
                </c:pt>
                <c:pt idx="26">
                  <c:v>47.176299999991897</c:v>
                </c:pt>
                <c:pt idx="27">
                  <c:v>41.686099999991711</c:v>
                </c:pt>
                <c:pt idx="28">
                  <c:v>36.313800000003539</c:v>
                </c:pt>
                <c:pt idx="29">
                  <c:v>30.841099999990547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56-4C72-8622-AEB1CD598BC5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'Tab-VA'!$C$81:$AF$81</c:f>
              <c:numCache>
                <c:formatCode>0.0</c:formatCode>
                <c:ptCount val="30"/>
                <c:pt idx="0">
                  <c:v>56.810420000001614</c:v>
                </c:pt>
                <c:pt idx="1">
                  <c:v>69.988760000000184</c:v>
                </c:pt>
                <c:pt idx="2">
                  <c:v>79.915149999993446</c:v>
                </c:pt>
                <c:pt idx="3">
                  <c:v>87.278010000001814</c:v>
                </c:pt>
                <c:pt idx="4">
                  <c:v>90.742500000000291</c:v>
                </c:pt>
                <c:pt idx="5">
                  <c:v>95.352849999995669</c:v>
                </c:pt>
                <c:pt idx="6">
                  <c:v>88.445390000000771</c:v>
                </c:pt>
                <c:pt idx="7">
                  <c:v>97.151369999999588</c:v>
                </c:pt>
                <c:pt idx="8">
                  <c:v>104.98228999999992</c:v>
                </c:pt>
                <c:pt idx="9">
                  <c:v>99.517710000000079</c:v>
                </c:pt>
                <c:pt idx="10">
                  <c:v>102.40074000000459</c:v>
                </c:pt>
                <c:pt idx="11">
                  <c:v>108.7997400000022</c:v>
                </c:pt>
                <c:pt idx="12">
                  <c:v>98.029750000001513</c:v>
                </c:pt>
                <c:pt idx="13">
                  <c:v>83.201430000000983</c:v>
                </c:pt>
                <c:pt idx="14">
                  <c:v>71.246800000000803</c:v>
                </c:pt>
                <c:pt idx="15">
                  <c:v>52.198889999999665</c:v>
                </c:pt>
                <c:pt idx="16">
                  <c:v>48.937150000005204</c:v>
                </c:pt>
                <c:pt idx="17">
                  <c:v>40.765409999999974</c:v>
                </c:pt>
                <c:pt idx="18">
                  <c:v>34.823710000004212</c:v>
                </c:pt>
                <c:pt idx="19">
                  <c:v>30.606710000000021</c:v>
                </c:pt>
                <c:pt idx="20">
                  <c:v>29.048909999997704</c:v>
                </c:pt>
                <c:pt idx="21">
                  <c:v>24.691590000002179</c:v>
                </c:pt>
                <c:pt idx="22">
                  <c:v>22.71527999999671</c:v>
                </c:pt>
                <c:pt idx="23">
                  <c:v>21.330500000003667</c:v>
                </c:pt>
                <c:pt idx="24">
                  <c:v>17.425670000004175</c:v>
                </c:pt>
                <c:pt idx="25">
                  <c:v>15.886080000003858</c:v>
                </c:pt>
                <c:pt idx="26">
                  <c:v>14.930599999999686</c:v>
                </c:pt>
                <c:pt idx="27">
                  <c:v>14.333090000000084</c:v>
                </c:pt>
                <c:pt idx="28">
                  <c:v>14.115899999997055</c:v>
                </c:pt>
                <c:pt idx="29">
                  <c:v>14.023919999999634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56-4C72-8622-AEB1CD598BC5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'Tab-VA'!$C$82:$AF$82</c:f>
              <c:numCache>
                <c:formatCode>0.0</c:formatCode>
                <c:ptCount val="30"/>
                <c:pt idx="0">
                  <c:v>52.805266000001211</c:v>
                </c:pt>
                <c:pt idx="1">
                  <c:v>62.780281000005743</c:v>
                </c:pt>
                <c:pt idx="2">
                  <c:v>69.226654000000053</c:v>
                </c:pt>
                <c:pt idx="3">
                  <c:v>72.718495000000985</c:v>
                </c:pt>
                <c:pt idx="4">
                  <c:v>71.905742999999347</c:v>
                </c:pt>
                <c:pt idx="5">
                  <c:v>71.596802000003663</c:v>
                </c:pt>
                <c:pt idx="6">
                  <c:v>60.14437199999702</c:v>
                </c:pt>
                <c:pt idx="7">
                  <c:v>63.387622000002921</c:v>
                </c:pt>
                <c:pt idx="8">
                  <c:v>65.473130999996101</c:v>
                </c:pt>
                <c:pt idx="9">
                  <c:v>55.416967999997723</c:v>
                </c:pt>
                <c:pt idx="10">
                  <c:v>53.590116000004855</c:v>
                </c:pt>
                <c:pt idx="11">
                  <c:v>55.603890999999749</c:v>
                </c:pt>
                <c:pt idx="12">
                  <c:v>42.049868999995851</c:v>
                </c:pt>
                <c:pt idx="13">
                  <c:v>25.858379999995122</c:v>
                </c:pt>
                <c:pt idx="14">
                  <c:v>13.389158000002681</c:v>
                </c:pt>
                <c:pt idx="15">
                  <c:v>-4.6625639999974737</c:v>
                </c:pt>
                <c:pt idx="16">
                  <c:v>-6.742978000005678</c:v>
                </c:pt>
                <c:pt idx="17">
                  <c:v>-12.761216000003515</c:v>
                </c:pt>
                <c:pt idx="18">
                  <c:v>-15.604782999998861</c:v>
                </c:pt>
                <c:pt idx="19">
                  <c:v>-16.108031000005212</c:v>
                </c:pt>
                <c:pt idx="20">
                  <c:v>-13.552434000004723</c:v>
                </c:pt>
                <c:pt idx="21">
                  <c:v>-13.42092799999773</c:v>
                </c:pt>
                <c:pt idx="22">
                  <c:v>-10.90546600000016</c:v>
                </c:pt>
                <c:pt idx="23">
                  <c:v>-7.9406709999984741</c:v>
                </c:pt>
                <c:pt idx="24">
                  <c:v>-7.5103259999932561</c:v>
                </c:pt>
                <c:pt idx="25">
                  <c:v>-5.0981050000045798</c:v>
                </c:pt>
                <c:pt idx="26">
                  <c:v>-2.5188379999999597</c:v>
                </c:pt>
                <c:pt idx="27">
                  <c:v>-2.4590000030002557E-3</c:v>
                </c:pt>
                <c:pt idx="28">
                  <c:v>2.4639590000006137</c:v>
                </c:pt>
                <c:pt idx="29">
                  <c:v>4.6121559999955934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8664968"/>
        <c:axId val="-211866887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'Tab-VA'!$C$50:$AF$50</c:f>
              <c:numCache>
                <c:formatCode>0.0</c:formatCode>
                <c:ptCount val="30"/>
                <c:pt idx="0">
                  <c:v>4869.8900000001304</c:v>
                </c:pt>
                <c:pt idx="1">
                  <c:v>4854.87099999981</c:v>
                </c:pt>
                <c:pt idx="2">
                  <c:v>5372.0020000003278</c:v>
                </c:pt>
                <c:pt idx="3">
                  <c:v>5770.8729999996722</c:v>
                </c:pt>
                <c:pt idx="4">
                  <c:v>5901.8179999999702</c:v>
                </c:pt>
                <c:pt idx="5">
                  <c:v>6168.9569999999367</c:v>
                </c:pt>
                <c:pt idx="6">
                  <c:v>5469.6299999998882</c:v>
                </c:pt>
                <c:pt idx="7">
                  <c:v>6191.5699999998324</c:v>
                </c:pt>
                <c:pt idx="8">
                  <c:v>6626.1929999999702</c:v>
                </c:pt>
                <c:pt idx="9">
                  <c:v>5977.6260000001639</c:v>
                </c:pt>
                <c:pt idx="10">
                  <c:v>6192.9210000000894</c:v>
                </c:pt>
                <c:pt idx="11">
                  <c:v>6620.9620000002906</c:v>
                </c:pt>
                <c:pt idx="12">
                  <c:v>5601.9720000000671</c:v>
                </c:pt>
                <c:pt idx="13">
                  <c:v>4495.75</c:v>
                </c:pt>
                <c:pt idx="14">
                  <c:v>3711.5300000002608</c:v>
                </c:pt>
                <c:pt idx="15">
                  <c:v>2344.4669999997132</c:v>
                </c:pt>
                <c:pt idx="16">
                  <c:v>2384.8170000002719</c:v>
                </c:pt>
                <c:pt idx="17">
                  <c:v>1839.3190000001341</c:v>
                </c:pt>
                <c:pt idx="18">
                  <c:v>1560.780999999959</c:v>
                </c:pt>
                <c:pt idx="19">
                  <c:v>1414.4129999997094</c:v>
                </c:pt>
                <c:pt idx="20">
                  <c:v>1478.7299999999814</c:v>
                </c:pt>
                <c:pt idx="21">
                  <c:v>1278.3580000000075</c:v>
                </c:pt>
                <c:pt idx="22">
                  <c:v>1309.6029999996535</c:v>
                </c:pt>
                <c:pt idx="23">
                  <c:v>1354.9370000003837</c:v>
                </c:pt>
                <c:pt idx="24">
                  <c:v>1175.2170000001788</c:v>
                </c:pt>
                <c:pt idx="25">
                  <c:v>1210.1670000003651</c:v>
                </c:pt>
                <c:pt idx="26">
                  <c:v>1249.929999999702</c:v>
                </c:pt>
                <c:pt idx="27">
                  <c:v>1294.1779999998398</c:v>
                </c:pt>
                <c:pt idx="28">
                  <c:v>1348.148999999743</c:v>
                </c:pt>
                <c:pt idx="29">
                  <c:v>1390.6750000002794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664968"/>
        <c:axId val="-2118668872"/>
      </c:lineChart>
      <c:catAx>
        <c:axId val="-2118664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8668872"/>
        <c:crosses val="autoZero"/>
        <c:auto val="1"/>
        <c:lblAlgn val="ctr"/>
        <c:lblOffset val="100"/>
        <c:tickLblSkip val="1"/>
        <c:noMultiLvlLbl val="0"/>
      </c:catAx>
      <c:valAx>
        <c:axId val="-211866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8664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layout>
        <c:manualLayout>
          <c:xMode val="edge"/>
          <c:yMode val="edge"/>
          <c:x val="0.29366409552055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7563587279604"/>
          <c:y val="0.10653435796418501"/>
          <c:w val="0.84873196985830701"/>
          <c:h val="0.665722095065207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'Tab-VA'!$AH$77:$AM$77</c:f>
              <c:numCache>
                <c:formatCode>0.0</c:formatCode>
                <c:ptCount val="6"/>
                <c:pt idx="0">
                  <c:v>2425.3252732200003</c:v>
                </c:pt>
                <c:pt idx="1">
                  <c:v>2742.7130887599997</c:v>
                </c:pt>
                <c:pt idx="2">
                  <c:v>2640.4769408999996</c:v>
                </c:pt>
                <c:pt idx="3">
                  <c:v>1346.3827283399999</c:v>
                </c:pt>
                <c:pt idx="4">
                  <c:v>1086.3420812199997</c:v>
                </c:pt>
                <c:pt idx="5">
                  <c:v>948.85482749999994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0-4248-818A-DBDD88B51AB0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'Tab-VA'!$AH$78:$AM$78</c:f>
              <c:numCache>
                <c:formatCode>0.0</c:formatCode>
                <c:ptCount val="6"/>
                <c:pt idx="0">
                  <c:v>2329.8869540000233</c:v>
                </c:pt>
                <c:pt idx="1">
                  <c:v>2751.6526899999835</c:v>
                </c:pt>
                <c:pt idx="2">
                  <c:v>2276.9335940000396</c:v>
                </c:pt>
                <c:pt idx="3">
                  <c:v>571.40522600000838</c:v>
                </c:pt>
                <c:pt idx="4">
                  <c:v>246.51125800001608</c:v>
                </c:pt>
                <c:pt idx="5">
                  <c:v>306.50952800005905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F0-4248-818A-DBDD88B51AB0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'Tab-VA'!$AH$79:$AM$79</c:f>
              <c:numCache>
                <c:formatCode>0.0</c:formatCode>
                <c:ptCount val="6"/>
                <c:pt idx="0">
                  <c:v>350.08687879999542</c:v>
                </c:pt>
                <c:pt idx="1">
                  <c:v>300.04451100000733</c:v>
                </c:pt>
                <c:pt idx="2">
                  <c:v>138.08165680000639</c:v>
                </c:pt>
                <c:pt idx="3">
                  <c:v>-123.38609440000327</c:v>
                </c:pt>
                <c:pt idx="4">
                  <c:v>-94.126887599996195</c:v>
                </c:pt>
                <c:pt idx="5">
                  <c:v>-13.054491800008691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F0-4248-818A-DBDD88B51AB0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'Tab-VA'!$AH$80:$AM$80</c:f>
              <c:numCache>
                <c:formatCode>0.0</c:formatCode>
                <c:ptCount val="6"/>
                <c:pt idx="0">
                  <c:v>105.75752599999541</c:v>
                </c:pt>
                <c:pt idx="1">
                  <c:v>132.09155999999786</c:v>
                </c:pt>
                <c:pt idx="2">
                  <c:v>138.30064000000129</c:v>
                </c:pt>
                <c:pt idx="3">
                  <c:v>84.066920000000394</c:v>
                </c:pt>
                <c:pt idx="4">
                  <c:v>68.265799999996673</c:v>
                </c:pt>
                <c:pt idx="5">
                  <c:v>41.760699999995992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F0-4248-818A-DBDD88B51AB0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'Tab-VA'!$AH$81:$AM$81</c:f>
              <c:numCache>
                <c:formatCode>0.0</c:formatCode>
                <c:ptCount val="6"/>
                <c:pt idx="0">
                  <c:v>76.946967999999472</c:v>
                </c:pt>
                <c:pt idx="1">
                  <c:v>97.089921999999206</c:v>
                </c:pt>
                <c:pt idx="2">
                  <c:v>92.735692000002018</c:v>
                </c:pt>
                <c:pt idx="3">
                  <c:v>41.466374000001814</c:v>
                </c:pt>
                <c:pt idx="4">
                  <c:v>23.042390000000886</c:v>
                </c:pt>
                <c:pt idx="5">
                  <c:v>14.657918000000063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F0-4248-818A-DBDD88B51AB0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'Tab-VA'!$AH$82:$AM$82</c:f>
              <c:numCache>
                <c:formatCode>0.0</c:formatCode>
                <c:ptCount val="6"/>
                <c:pt idx="0">
                  <c:v>65.887287800001474</c:v>
                </c:pt>
                <c:pt idx="1">
                  <c:v>63.203778999999486</c:v>
                </c:pt>
                <c:pt idx="2">
                  <c:v>38.098282799999652</c:v>
                </c:pt>
                <c:pt idx="3">
                  <c:v>-11.175914400002148</c:v>
                </c:pt>
                <c:pt idx="4">
                  <c:v>-10.665964999998868</c:v>
                </c:pt>
                <c:pt idx="5">
                  <c:v>-0.10865740000226651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8749976"/>
        <c:axId val="-211874648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'Tab-VA'!$AH$50:$AM$50</c:f>
              <c:numCache>
                <c:formatCode>0.0</c:formatCode>
                <c:ptCount val="6"/>
                <c:pt idx="0">
                  <c:v>5353.8907999999819</c:v>
                </c:pt>
                <c:pt idx="1">
                  <c:v>6086.7951999999586</c:v>
                </c:pt>
                <c:pt idx="2">
                  <c:v>5324.6270000001414</c:v>
                </c:pt>
                <c:pt idx="3">
                  <c:v>1908.7593999999576</c:v>
                </c:pt>
                <c:pt idx="4">
                  <c:v>1319.3690000000411</c:v>
                </c:pt>
                <c:pt idx="5">
                  <c:v>1298.6197999999858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749976"/>
        <c:axId val="-2118746488"/>
      </c:lineChart>
      <c:catAx>
        <c:axId val="-2118749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8746488"/>
        <c:crosses val="autoZero"/>
        <c:auto val="1"/>
        <c:lblAlgn val="ctr"/>
        <c:lblOffset val="100"/>
        <c:noMultiLvlLbl val="0"/>
      </c:catAx>
      <c:valAx>
        <c:axId val="-211874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8749976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3299993708579201"/>
          <c:w val="1"/>
          <c:h val="0.167000062914207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'Tab-VA'!$AO$77:$AQ$77</c:f>
              <c:numCache>
                <c:formatCode>0.0</c:formatCode>
                <c:ptCount val="3"/>
                <c:pt idx="0">
                  <c:v>2584.0191809899998</c:v>
                </c:pt>
                <c:pt idx="1">
                  <c:v>1993.4298346199998</c:v>
                </c:pt>
                <c:pt idx="2">
                  <c:v>1017.5984543599998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5-4490-AC97-D334B82C7ED8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'Tab-VA'!$AO$78:$AQ$78</c:f>
              <c:numCache>
                <c:formatCode>0.0</c:formatCode>
                <c:ptCount val="3"/>
                <c:pt idx="0">
                  <c:v>2540.7698220000034</c:v>
                </c:pt>
                <c:pt idx="1">
                  <c:v>1424.1694100000241</c:v>
                </c:pt>
                <c:pt idx="2">
                  <c:v>276.51039300003754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35-4490-AC97-D334B82C7ED8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'Tab-VA'!$AO$79:$AQ$79</c:f>
              <c:numCache>
                <c:formatCode>0.0</c:formatCode>
                <c:ptCount val="3"/>
                <c:pt idx="0">
                  <c:v>325.0656949000014</c:v>
                </c:pt>
                <c:pt idx="1">
                  <c:v>7.3477812000015561</c:v>
                </c:pt>
                <c:pt idx="2">
                  <c:v>-53.590689700002443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35-4490-AC97-D334B82C7ED8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'Tab-VA'!$AO$80:$AQ$80</c:f>
              <c:numCache>
                <c:formatCode>0.0</c:formatCode>
                <c:ptCount val="3"/>
                <c:pt idx="0">
                  <c:v>118.92454299999663</c:v>
                </c:pt>
                <c:pt idx="1">
                  <c:v>111.18378000000084</c:v>
                </c:pt>
                <c:pt idx="2">
                  <c:v>55.013249999996333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35-4490-AC97-D334B82C7ED8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'Tab-VA'!$AO$81:$AQ$81</c:f>
              <c:numCache>
                <c:formatCode>0.0</c:formatCode>
                <c:ptCount val="3"/>
                <c:pt idx="0">
                  <c:v>87.018444999999332</c:v>
                </c:pt>
                <c:pt idx="1">
                  <c:v>67.10103300000192</c:v>
                </c:pt>
                <c:pt idx="2">
                  <c:v>18.850154000000472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35-4490-AC97-D334B82C7ED8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'Tab-VA'!$AO$82:$AQ$82</c:f>
              <c:numCache>
                <c:formatCode>0.0</c:formatCode>
                <c:ptCount val="3"/>
                <c:pt idx="0">
                  <c:v>64.54553340000048</c:v>
                </c:pt>
                <c:pt idx="1">
                  <c:v>13.461184199998751</c:v>
                </c:pt>
                <c:pt idx="2">
                  <c:v>-5.3873112000005676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8826840"/>
        <c:axId val="-211882335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'Tab-VA'!$AO$50:$AQ$50</c:f>
              <c:numCache>
                <c:formatCode>0.0</c:formatCode>
                <c:ptCount val="3"/>
                <c:pt idx="0">
                  <c:v>5720.3429999999698</c:v>
                </c:pt>
                <c:pt idx="1">
                  <c:v>3616.6932000000497</c:v>
                </c:pt>
                <c:pt idx="2">
                  <c:v>1308.9944000000135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826840"/>
        <c:axId val="-2118823352"/>
      </c:lineChart>
      <c:catAx>
        <c:axId val="-211882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8823352"/>
        <c:crosses val="autoZero"/>
        <c:auto val="1"/>
        <c:lblAlgn val="ctr"/>
        <c:lblOffset val="100"/>
        <c:noMultiLvlLbl val="0"/>
      </c:catAx>
      <c:valAx>
        <c:axId val="-211882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8826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'Tab-VA'!$C$60:$AF$60</c:f>
              <c:numCache>
                <c:formatCode>0.0</c:formatCode>
                <c:ptCount val="30"/>
                <c:pt idx="0">
                  <c:v>4.2214370000001509</c:v>
                </c:pt>
                <c:pt idx="1">
                  <c:v>6.4701590000004217</c:v>
                </c:pt>
                <c:pt idx="2">
                  <c:v>7.513332000000446</c:v>
                </c:pt>
                <c:pt idx="3">
                  <c:v>7.9301669999995283</c:v>
                </c:pt>
                <c:pt idx="4">
                  <c:v>7.9191900000005262</c:v>
                </c:pt>
                <c:pt idx="5">
                  <c:v>7.9672479999999268</c:v>
                </c:pt>
                <c:pt idx="6">
                  <c:v>7.311043000000609</c:v>
                </c:pt>
                <c:pt idx="7">
                  <c:v>7.7104359999993903</c:v>
                </c:pt>
                <c:pt idx="8">
                  <c:v>8.5028709999996863</c:v>
                </c:pt>
                <c:pt idx="9">
                  <c:v>8.466033000000607</c:v>
                </c:pt>
                <c:pt idx="10">
                  <c:v>8.7853009999998903</c:v>
                </c:pt>
                <c:pt idx="11">
                  <c:v>9.5604569999995874</c:v>
                </c:pt>
                <c:pt idx="12">
                  <c:v>9.2173549999988609</c:v>
                </c:pt>
                <c:pt idx="13">
                  <c:v>8.2229600000009668</c:v>
                </c:pt>
                <c:pt idx="14">
                  <c:v>7.317388999999821</c:v>
                </c:pt>
                <c:pt idx="15">
                  <c:v>6.0022759999992559</c:v>
                </c:pt>
                <c:pt idx="16">
                  <c:v>5.7838150000006863</c:v>
                </c:pt>
                <c:pt idx="17">
                  <c:v>5.5631759999996575</c:v>
                </c:pt>
                <c:pt idx="18">
                  <c:v>5.4368909999993775</c:v>
                </c:pt>
                <c:pt idx="19">
                  <c:v>5.3868480000001</c:v>
                </c:pt>
                <c:pt idx="20">
                  <c:v>5.4701729999997042</c:v>
                </c:pt>
                <c:pt idx="21">
                  <c:v>5.2788779999991675</c:v>
                </c:pt>
                <c:pt idx="22">
                  <c:v>5.0752640000009706</c:v>
                </c:pt>
                <c:pt idx="23">
                  <c:v>4.8344949999991513</c:v>
                </c:pt>
                <c:pt idx="24">
                  <c:v>4.3232229999994161</c:v>
                </c:pt>
                <c:pt idx="25">
                  <c:v>3.8451299999996991</c:v>
                </c:pt>
                <c:pt idx="26">
                  <c:v>3.3872499999997672</c:v>
                </c:pt>
                <c:pt idx="27">
                  <c:v>2.9292700000005425</c:v>
                </c:pt>
                <c:pt idx="28">
                  <c:v>2.4726699999991979</c:v>
                </c:pt>
                <c:pt idx="29">
                  <c:v>2.0048800000004121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1-4FA6-A850-04A72E0140DC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'Tab-VA'!$C$61:$AF$61</c:f>
              <c:numCache>
                <c:formatCode>0.0</c:formatCode>
                <c:ptCount val="30"/>
                <c:pt idx="0">
                  <c:v>0.21542959999999312</c:v>
                </c:pt>
                <c:pt idx="1">
                  <c:v>0.33118960000001607</c:v>
                </c:pt>
                <c:pt idx="2">
                  <c:v>0.38508619999998928</c:v>
                </c:pt>
                <c:pt idx="3">
                  <c:v>0.40661659999994981</c:v>
                </c:pt>
                <c:pt idx="4">
                  <c:v>0.40611820000003718</c:v>
                </c:pt>
                <c:pt idx="5">
                  <c:v>0.40857360000001108</c:v>
                </c:pt>
                <c:pt idx="6">
                  <c:v>0.37519459999998617</c:v>
                </c:pt>
                <c:pt idx="7">
                  <c:v>0.39562700000004725</c:v>
                </c:pt>
                <c:pt idx="8">
                  <c:v>0.43643509999998287</c:v>
                </c:pt>
                <c:pt idx="9">
                  <c:v>0.43512359999999717</c:v>
                </c:pt>
                <c:pt idx="10">
                  <c:v>0.45182919999996329</c:v>
                </c:pt>
                <c:pt idx="11">
                  <c:v>0.49185069999998632</c:v>
                </c:pt>
                <c:pt idx="12">
                  <c:v>0.47491530000002058</c:v>
                </c:pt>
                <c:pt idx="13">
                  <c:v>0.42447090000001708</c:v>
                </c:pt>
                <c:pt idx="14">
                  <c:v>0.37832950000000665</c:v>
                </c:pt>
                <c:pt idx="15">
                  <c:v>0.31125549999995883</c:v>
                </c:pt>
                <c:pt idx="16">
                  <c:v>0.30001900000002024</c:v>
                </c:pt>
                <c:pt idx="17">
                  <c:v>0.28886829999999009</c:v>
                </c:pt>
                <c:pt idx="18">
                  <c:v>0.28249759999999924</c:v>
                </c:pt>
                <c:pt idx="19">
                  <c:v>0.27993859999997994</c:v>
                </c:pt>
                <c:pt idx="20">
                  <c:v>0.2840921000000094</c:v>
                </c:pt>
                <c:pt idx="21">
                  <c:v>0.27415419999999813</c:v>
                </c:pt>
                <c:pt idx="22">
                  <c:v>0.26342739999995501</c:v>
                </c:pt>
                <c:pt idx="23">
                  <c:v>0.25070900000002894</c:v>
                </c:pt>
                <c:pt idx="24">
                  <c:v>0.22411619999996901</c:v>
                </c:pt>
                <c:pt idx="25">
                  <c:v>0.19911149999995814</c:v>
                </c:pt>
                <c:pt idx="26">
                  <c:v>0.17511530000001585</c:v>
                </c:pt>
                <c:pt idx="27">
                  <c:v>0.15111560000002555</c:v>
                </c:pt>
                <c:pt idx="28">
                  <c:v>0.12719379999998637</c:v>
                </c:pt>
                <c:pt idx="29">
                  <c:v>0.10271640000007665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1-4FA6-A850-04A72E0140DC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'Tab-VA'!$C$62:$AF$62</c:f>
              <c:numCache>
                <c:formatCode>0.0</c:formatCode>
                <c:ptCount val="30"/>
                <c:pt idx="0">
                  <c:v>0.31690130000004046</c:v>
                </c:pt>
                <c:pt idx="1">
                  <c:v>0.48394499999994878</c:v>
                </c:pt>
                <c:pt idx="2">
                  <c:v>0.56098240000005717</c:v>
                </c:pt>
                <c:pt idx="3">
                  <c:v>0.59168329999999969</c:v>
                </c:pt>
                <c:pt idx="4">
                  <c:v>0.5907411000000593</c:v>
                </c:pt>
                <c:pt idx="5">
                  <c:v>0.59456840000007105</c:v>
                </c:pt>
                <c:pt idx="6">
                  <c:v>0.5456318999999894</c:v>
                </c:pt>
                <c:pt idx="7">
                  <c:v>0.57629980000001524</c:v>
                </c:pt>
                <c:pt idx="8">
                  <c:v>0.63613769999994929</c:v>
                </c:pt>
                <c:pt idx="9">
                  <c:v>0.63351219999992736</c:v>
                </c:pt>
                <c:pt idx="10">
                  <c:v>0.65793959999996332</c:v>
                </c:pt>
                <c:pt idx="11">
                  <c:v>0.71650949999991553</c:v>
                </c:pt>
                <c:pt idx="12">
                  <c:v>0.69091400000002068</c:v>
                </c:pt>
                <c:pt idx="13">
                  <c:v>0.6168332999999393</c:v>
                </c:pt>
                <c:pt idx="14">
                  <c:v>0.54974619999995866</c:v>
                </c:pt>
                <c:pt idx="15">
                  <c:v>0.45188880000000609</c:v>
                </c:pt>
                <c:pt idx="16">
                  <c:v>0.43644299999994018</c:v>
                </c:pt>
                <c:pt idx="17">
                  <c:v>0.4202996000000212</c:v>
                </c:pt>
                <c:pt idx="18">
                  <c:v>0.4110309000000143</c:v>
                </c:pt>
                <c:pt idx="19">
                  <c:v>0.40730900000005477</c:v>
                </c:pt>
                <c:pt idx="20">
                  <c:v>0.41343849999998383</c:v>
                </c:pt>
                <c:pt idx="21">
                  <c:v>0.39877750000005108</c:v>
                </c:pt>
                <c:pt idx="22">
                  <c:v>0.38319469999999001</c:v>
                </c:pt>
                <c:pt idx="23">
                  <c:v>0.36476419999996779</c:v>
                </c:pt>
                <c:pt idx="24">
                  <c:v>0.32597750000002179</c:v>
                </c:pt>
                <c:pt idx="25">
                  <c:v>0.28974490000007336</c:v>
                </c:pt>
                <c:pt idx="26">
                  <c:v>0.25500069999998232</c:v>
                </c:pt>
                <c:pt idx="27">
                  <c:v>0.22021739999991041</c:v>
                </c:pt>
                <c:pt idx="28">
                  <c:v>0.18552409999995234</c:v>
                </c:pt>
                <c:pt idx="29">
                  <c:v>0.1499924000000874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61-4FA6-A850-04A72E0140DC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'Tab-VA'!$C$63:$AF$63</c:f>
              <c:numCache>
                <c:formatCode>0.0</c:formatCode>
                <c:ptCount val="30"/>
                <c:pt idx="0">
                  <c:v>1.078324000000066</c:v>
                </c:pt>
                <c:pt idx="1">
                  <c:v>1.6587130000000343</c:v>
                </c:pt>
                <c:pt idx="2">
                  <c:v>1.9294789999999011</c:v>
                </c:pt>
                <c:pt idx="3">
                  <c:v>2.0378740000001017</c:v>
                </c:pt>
                <c:pt idx="4">
                  <c:v>2.0356940000001487</c:v>
                </c:pt>
                <c:pt idx="5">
                  <c:v>2.0481449999999768</c:v>
                </c:pt>
                <c:pt idx="6">
                  <c:v>1.8813199999999597</c:v>
                </c:pt>
                <c:pt idx="7">
                  <c:v>20.331735000000208</c:v>
                </c:pt>
                <c:pt idx="8">
                  <c:v>18.861625999999887</c:v>
                </c:pt>
                <c:pt idx="9">
                  <c:v>18.837684999999965</c:v>
                </c:pt>
                <c:pt idx="10">
                  <c:v>19.068652000000384</c:v>
                </c:pt>
                <c:pt idx="11">
                  <c:v>19.399285999999847</c:v>
                </c:pt>
                <c:pt idx="12">
                  <c:v>19.415314000000308</c:v>
                </c:pt>
                <c:pt idx="13">
                  <c:v>19.239795000000413</c:v>
                </c:pt>
                <c:pt idx="14">
                  <c:v>19.067939999999908</c:v>
                </c:pt>
                <c:pt idx="15">
                  <c:v>18.778012999999646</c:v>
                </c:pt>
                <c:pt idx="16">
                  <c:v>18.757384000000002</c:v>
                </c:pt>
                <c:pt idx="17">
                  <c:v>0.3863059999998768</c:v>
                </c:pt>
                <c:pt idx="18">
                  <c:v>2.0363290000000234</c:v>
                </c:pt>
                <c:pt idx="19">
                  <c:v>2.0575470000003406</c:v>
                </c:pt>
                <c:pt idx="20">
                  <c:v>1.9453530000000683</c:v>
                </c:pt>
                <c:pt idx="21">
                  <c:v>1.7761610000002293</c:v>
                </c:pt>
                <c:pt idx="22">
                  <c:v>1.6293049999999312</c:v>
                </c:pt>
                <c:pt idx="23">
                  <c:v>1.4931079999996655</c:v>
                </c:pt>
                <c:pt idx="24">
                  <c:v>1.3023740000003272</c:v>
                </c:pt>
                <c:pt idx="25">
                  <c:v>1.1303040000002511</c:v>
                </c:pt>
                <c:pt idx="26">
                  <c:v>0.97114300000021103</c:v>
                </c:pt>
                <c:pt idx="27">
                  <c:v>0.81784199999992779</c:v>
                </c:pt>
                <c:pt idx="28">
                  <c:v>0.66941399999996065</c:v>
                </c:pt>
                <c:pt idx="29">
                  <c:v>0.52171699999962584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61-4FA6-A850-04A72E0140DC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'Tab-VA'!$C$64:$AF$64</c:f>
              <c:numCache>
                <c:formatCode>0.0</c:formatCode>
                <c:ptCount val="30"/>
                <c:pt idx="0">
                  <c:v>1.1405989999998383</c:v>
                </c:pt>
                <c:pt idx="1">
                  <c:v>1.7591549999999643</c:v>
                </c:pt>
                <c:pt idx="2">
                  <c:v>2.0486509999998361</c:v>
                </c:pt>
                <c:pt idx="3">
                  <c:v>2.1646229999996649</c:v>
                </c:pt>
                <c:pt idx="4">
                  <c:v>2.1623760000002221</c:v>
                </c:pt>
                <c:pt idx="5">
                  <c:v>2.1745319999999992</c:v>
                </c:pt>
                <c:pt idx="6">
                  <c:v>1.996429000000262</c:v>
                </c:pt>
                <c:pt idx="7">
                  <c:v>2.1018980000003467</c:v>
                </c:pt>
                <c:pt idx="8">
                  <c:v>2.316171999999824</c:v>
                </c:pt>
                <c:pt idx="9">
                  <c:v>2.3080199999999422</c:v>
                </c:pt>
                <c:pt idx="10">
                  <c:v>2.3942039999997178</c:v>
                </c:pt>
                <c:pt idx="11">
                  <c:v>2.6041000000000167</c:v>
                </c:pt>
                <c:pt idx="12">
                  <c:v>2.513159000000087</c:v>
                </c:pt>
                <c:pt idx="13">
                  <c:v>2.2435550000000148</c:v>
                </c:pt>
                <c:pt idx="14">
                  <c:v>1.9957530000001498</c:v>
                </c:pt>
                <c:pt idx="15">
                  <c:v>1.637271999999939</c:v>
                </c:pt>
                <c:pt idx="16">
                  <c:v>1.5742450000002464</c:v>
                </c:pt>
                <c:pt idx="17">
                  <c:v>1.5135119999999915</c:v>
                </c:pt>
                <c:pt idx="18">
                  <c:v>1.478935999999976</c:v>
                </c:pt>
                <c:pt idx="19">
                  <c:v>1.4653190000003633</c:v>
                </c:pt>
                <c:pt idx="20">
                  <c:v>1.4879759999998896</c:v>
                </c:pt>
                <c:pt idx="21">
                  <c:v>1.4367950000000747</c:v>
                </c:pt>
                <c:pt idx="22">
                  <c:v>1.3816119999996772</c:v>
                </c:pt>
                <c:pt idx="23">
                  <c:v>1.3162200000001576</c:v>
                </c:pt>
                <c:pt idx="24">
                  <c:v>1.1776389999999992</c:v>
                </c:pt>
                <c:pt idx="25">
                  <c:v>1.0473370000004252</c:v>
                </c:pt>
                <c:pt idx="26">
                  <c:v>0.92250399999966248</c:v>
                </c:pt>
                <c:pt idx="27">
                  <c:v>0.79776399999991554</c:v>
                </c:pt>
                <c:pt idx="28">
                  <c:v>0.67346599999973478</c:v>
                </c:pt>
                <c:pt idx="29">
                  <c:v>0.54619599999978163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61-4FA6-A850-04A72E0140DC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'Tab-VA'!$C$65:$AF$65</c:f>
              <c:numCache>
                <c:formatCode>0.0</c:formatCode>
                <c:ptCount val="30"/>
                <c:pt idx="0">
                  <c:v>0.36562449999996716</c:v>
                </c:pt>
                <c:pt idx="1">
                  <c:v>0.54271210000001702</c:v>
                </c:pt>
                <c:pt idx="2">
                  <c:v>0.62081179999995584</c:v>
                </c:pt>
                <c:pt idx="3">
                  <c:v>0.65154940000002171</c:v>
                </c:pt>
                <c:pt idx="4">
                  <c:v>0.64927669999997306</c:v>
                </c:pt>
                <c:pt idx="5">
                  <c:v>0.65430639999999585</c:v>
                </c:pt>
                <c:pt idx="6">
                  <c:v>0.59794179999994412</c:v>
                </c:pt>
                <c:pt idx="7">
                  <c:v>0.63534149999998135</c:v>
                </c:pt>
                <c:pt idx="8">
                  <c:v>0.70233129999996891</c:v>
                </c:pt>
                <c:pt idx="9">
                  <c:v>0.6946987999999692</c:v>
                </c:pt>
                <c:pt idx="10">
                  <c:v>0.72088670000005095</c:v>
                </c:pt>
                <c:pt idx="11">
                  <c:v>0.78570070000000669</c:v>
                </c:pt>
                <c:pt idx="12">
                  <c:v>0.75159329999996771</c:v>
                </c:pt>
                <c:pt idx="13">
                  <c:v>0.66549869999994371</c:v>
                </c:pt>
                <c:pt idx="14">
                  <c:v>0.59074760000009974</c:v>
                </c:pt>
                <c:pt idx="15">
                  <c:v>0.48069759999998496</c:v>
                </c:pt>
                <c:pt idx="16">
                  <c:v>0.46720230000005358</c:v>
                </c:pt>
                <c:pt idx="17">
                  <c:v>0.44913589999998749</c:v>
                </c:pt>
                <c:pt idx="18">
                  <c:v>0.4385204000000158</c:v>
                </c:pt>
                <c:pt idx="19">
                  <c:v>0.43432189999998627</c:v>
                </c:pt>
                <c:pt idx="20">
                  <c:v>0.44168660000002546</c:v>
                </c:pt>
                <c:pt idx="21">
                  <c:v>0.42505479999999807</c:v>
                </c:pt>
                <c:pt idx="22">
                  <c:v>0.40876930000001721</c:v>
                </c:pt>
                <c:pt idx="23">
                  <c:v>0.38980279999998402</c:v>
                </c:pt>
                <c:pt idx="24">
                  <c:v>0.34777029999997922</c:v>
                </c:pt>
                <c:pt idx="25">
                  <c:v>0.30985320000002048</c:v>
                </c:pt>
                <c:pt idx="26">
                  <c:v>0.27375029999996059</c:v>
                </c:pt>
                <c:pt idx="27">
                  <c:v>0.23747590000004948</c:v>
                </c:pt>
                <c:pt idx="28">
                  <c:v>0.20119920000001912</c:v>
                </c:pt>
                <c:pt idx="29">
                  <c:v>0.16383899999993901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61-4FA6-A850-04A72E0140DC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'Tab-VA'!$C$66:$AF$66</c:f>
              <c:numCache>
                <c:formatCode>0.0</c:formatCode>
                <c:ptCount val="30"/>
                <c:pt idx="0">
                  <c:v>94.654242000000067</c:v>
                </c:pt>
                <c:pt idx="1">
                  <c:v>82.394566000000168</c:v>
                </c:pt>
                <c:pt idx="2">
                  <c:v>86.172005000000127</c:v>
                </c:pt>
                <c:pt idx="3">
                  <c:v>95.266941000000088</c:v>
                </c:pt>
                <c:pt idx="4">
                  <c:v>103.61006999999995</c:v>
                </c:pt>
                <c:pt idx="5">
                  <c:v>114.6811439999999</c:v>
                </c:pt>
                <c:pt idx="6">
                  <c:v>122.13038000000006</c:v>
                </c:pt>
                <c:pt idx="7">
                  <c:v>125.82719700000007</c:v>
                </c:pt>
                <c:pt idx="8">
                  <c:v>128.79750300000001</c:v>
                </c:pt>
                <c:pt idx="9">
                  <c:v>132.4885569999999</c:v>
                </c:pt>
                <c:pt idx="10">
                  <c:v>100.77063799999996</c:v>
                </c:pt>
                <c:pt idx="11">
                  <c:v>110.36446299999989</c:v>
                </c:pt>
                <c:pt idx="12">
                  <c:v>111.80517700000019</c:v>
                </c:pt>
                <c:pt idx="13">
                  <c:v>117.06944099999987</c:v>
                </c:pt>
                <c:pt idx="14">
                  <c:v>123.21922799999993</c:v>
                </c:pt>
                <c:pt idx="15">
                  <c:v>129.11257799999998</c:v>
                </c:pt>
                <c:pt idx="16">
                  <c:v>138.16752400000018</c:v>
                </c:pt>
                <c:pt idx="17">
                  <c:v>139.58816599999977</c:v>
                </c:pt>
                <c:pt idx="18">
                  <c:v>140.725056</c:v>
                </c:pt>
                <c:pt idx="19">
                  <c:v>140.69776900000011</c:v>
                </c:pt>
                <c:pt idx="20">
                  <c:v>151.99096299999997</c:v>
                </c:pt>
                <c:pt idx="21">
                  <c:v>150.46405999999979</c:v>
                </c:pt>
                <c:pt idx="22">
                  <c:v>150.45668199999977</c:v>
                </c:pt>
                <c:pt idx="23">
                  <c:v>150.57155200000034</c:v>
                </c:pt>
                <c:pt idx="24">
                  <c:v>150.58432999999968</c:v>
                </c:pt>
                <c:pt idx="25">
                  <c:v>150.55617800000027</c:v>
                </c:pt>
                <c:pt idx="26">
                  <c:v>150.49136499999986</c:v>
                </c:pt>
                <c:pt idx="27">
                  <c:v>150.39452500000016</c:v>
                </c:pt>
                <c:pt idx="28">
                  <c:v>151.72650599999997</c:v>
                </c:pt>
                <c:pt idx="29">
                  <c:v>151.3702330000001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61-4FA6-A850-04A72E0140DC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'Tab-VA'!$C$67:$AF$67</c:f>
              <c:numCache>
                <c:formatCode>0.0</c:formatCode>
                <c:ptCount val="30"/>
                <c:pt idx="0">
                  <c:v>1400.9538963</c:v>
                </c:pt>
                <c:pt idx="1">
                  <c:v>1037.4412433</c:v>
                </c:pt>
                <c:pt idx="2">
                  <c:v>1087.743473</c:v>
                </c:pt>
                <c:pt idx="3">
                  <c:v>1158.5590649999999</c:v>
                </c:pt>
                <c:pt idx="4">
                  <c:v>1186.9783620000001</c:v>
                </c:pt>
                <c:pt idx="5">
                  <c:v>1278.2583814</c:v>
                </c:pt>
                <c:pt idx="6">
                  <c:v>1101.9785151999999</c:v>
                </c:pt>
                <c:pt idx="7">
                  <c:v>1365.9629579</c:v>
                </c:pt>
                <c:pt idx="8">
                  <c:v>1494.4071383999999</c:v>
                </c:pt>
                <c:pt idx="9">
                  <c:v>1310.8095312</c:v>
                </c:pt>
                <c:pt idx="10">
                  <c:v>1445.0672508</c:v>
                </c:pt>
                <c:pt idx="11">
                  <c:v>1585.3953003000001</c:v>
                </c:pt>
                <c:pt idx="12">
                  <c:v>1299.9400952000001</c:v>
                </c:pt>
                <c:pt idx="13">
                  <c:v>1055.2412371999999</c:v>
                </c:pt>
                <c:pt idx="14">
                  <c:v>921.83248960000003</c:v>
                </c:pt>
                <c:pt idx="15">
                  <c:v>611.8892499000001</c:v>
                </c:pt>
                <c:pt idx="16">
                  <c:v>715.3716844999999</c:v>
                </c:pt>
                <c:pt idx="17">
                  <c:v>595.26290870000003</c:v>
                </c:pt>
                <c:pt idx="18">
                  <c:v>545.16898800000001</c:v>
                </c:pt>
                <c:pt idx="19">
                  <c:v>518.82200709999995</c:v>
                </c:pt>
                <c:pt idx="20">
                  <c:v>532.43130229999997</c:v>
                </c:pt>
                <c:pt idx="21">
                  <c:v>462.27328110000002</c:v>
                </c:pt>
                <c:pt idx="22">
                  <c:v>465.80008879999997</c:v>
                </c:pt>
                <c:pt idx="23">
                  <c:v>464.17803649999996</c:v>
                </c:pt>
                <c:pt idx="24">
                  <c:v>396.23169499999995</c:v>
                </c:pt>
                <c:pt idx="25">
                  <c:v>400.56243719999998</c:v>
                </c:pt>
                <c:pt idx="26">
                  <c:v>399.44946720000002</c:v>
                </c:pt>
                <c:pt idx="27">
                  <c:v>397.95823719999993</c:v>
                </c:pt>
                <c:pt idx="28">
                  <c:v>398.44940450000001</c:v>
                </c:pt>
                <c:pt idx="29">
                  <c:v>397.2019937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61-4FA6-A850-04A72E0140DC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'Tab-VA'!$C$68:$AF$68</c:f>
              <c:numCache>
                <c:formatCode>0.0</c:formatCode>
                <c:ptCount val="30"/>
                <c:pt idx="0">
                  <c:v>1304.1417719999999</c:v>
                </c:pt>
                <c:pt idx="1">
                  <c:v>1028.2109520000004</c:v>
                </c:pt>
                <c:pt idx="2">
                  <c:v>1082.5154339999999</c:v>
                </c:pt>
                <c:pt idx="3">
                  <c:v>1147.4610780000003</c:v>
                </c:pt>
                <c:pt idx="4">
                  <c:v>1170.4409249999999</c:v>
                </c:pt>
                <c:pt idx="5">
                  <c:v>1256.44956</c:v>
                </c:pt>
                <c:pt idx="6">
                  <c:v>1080.137162</c:v>
                </c:pt>
                <c:pt idx="7">
                  <c:v>1337.45712</c:v>
                </c:pt>
                <c:pt idx="8">
                  <c:v>1461.4127009999993</c:v>
                </c:pt>
                <c:pt idx="9">
                  <c:v>1280.5849109999999</c:v>
                </c:pt>
                <c:pt idx="10">
                  <c:v>1412.5026170000001</c:v>
                </c:pt>
                <c:pt idx="11">
                  <c:v>1548.6570369999999</c:v>
                </c:pt>
                <c:pt idx="12">
                  <c:v>1269.1525199999996</c:v>
                </c:pt>
                <c:pt idx="13">
                  <c:v>1033.1374509999996</c:v>
                </c:pt>
                <c:pt idx="14">
                  <c:v>907.09389300000021</c:v>
                </c:pt>
                <c:pt idx="15">
                  <c:v>606.50156799999968</c:v>
                </c:pt>
                <c:pt idx="16">
                  <c:v>710.77628699999968</c:v>
                </c:pt>
                <c:pt idx="17">
                  <c:v>593.04682400000002</c:v>
                </c:pt>
                <c:pt idx="18">
                  <c:v>544.25284900000042</c:v>
                </c:pt>
                <c:pt idx="19">
                  <c:v>518.08241799999996</c:v>
                </c:pt>
                <c:pt idx="20">
                  <c:v>530.51069600000028</c:v>
                </c:pt>
                <c:pt idx="21">
                  <c:v>461.03074699999979</c:v>
                </c:pt>
                <c:pt idx="22">
                  <c:v>463.96496699999989</c:v>
                </c:pt>
                <c:pt idx="23">
                  <c:v>461.45947299999989</c:v>
                </c:pt>
                <c:pt idx="24">
                  <c:v>393.98682700000063</c:v>
                </c:pt>
                <c:pt idx="25">
                  <c:v>397.66408200000023</c:v>
                </c:pt>
                <c:pt idx="26">
                  <c:v>395.60939499999949</c:v>
                </c:pt>
                <c:pt idx="27">
                  <c:v>393.1950910000005</c:v>
                </c:pt>
                <c:pt idx="28">
                  <c:v>392.77882899999986</c:v>
                </c:pt>
                <c:pt idx="29">
                  <c:v>390.70310599999993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61-4FA6-A850-04A72E0140DC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'Tab-VA'!$C$69:$AF$69</c:f>
              <c:numCache>
                <c:formatCode>0.0</c:formatCode>
                <c:ptCount val="30"/>
                <c:pt idx="0">
                  <c:v>0.1111678999999981</c:v>
                </c:pt>
                <c:pt idx="1">
                  <c:v>0.16989590000000021</c:v>
                </c:pt>
                <c:pt idx="2">
                  <c:v>0.19711230000001478</c:v>
                </c:pt>
                <c:pt idx="3">
                  <c:v>0.20802040000000943</c:v>
                </c:pt>
                <c:pt idx="4">
                  <c:v>0.2077041999999949</c:v>
                </c:pt>
                <c:pt idx="5">
                  <c:v>0.20891240000000266</c:v>
                </c:pt>
                <c:pt idx="6">
                  <c:v>0.19148040000001743</c:v>
                </c:pt>
                <c:pt idx="7">
                  <c:v>0.20185799999998721</c:v>
                </c:pt>
                <c:pt idx="8">
                  <c:v>0.22242459999998232</c:v>
                </c:pt>
                <c:pt idx="9">
                  <c:v>0.22109259999999153</c:v>
                </c:pt>
                <c:pt idx="10">
                  <c:v>0.22926380000001245</c:v>
                </c:pt>
                <c:pt idx="11">
                  <c:v>0.24944510000000264</c:v>
                </c:pt>
                <c:pt idx="12">
                  <c:v>0.24016190000000393</c:v>
                </c:pt>
                <c:pt idx="13">
                  <c:v>0.21390270000000555</c:v>
                </c:pt>
                <c:pt idx="14">
                  <c:v>0.19010769999999866</c:v>
                </c:pt>
                <c:pt idx="15">
                  <c:v>0.15554639999999154</c:v>
                </c:pt>
                <c:pt idx="16">
                  <c:v>0.14993960000001039</c:v>
                </c:pt>
                <c:pt idx="17">
                  <c:v>0.14418910000000551</c:v>
                </c:pt>
                <c:pt idx="18">
                  <c:v>0.14097220000002153</c:v>
                </c:pt>
                <c:pt idx="19">
                  <c:v>0.13981979999999794</c:v>
                </c:pt>
                <c:pt idx="20">
                  <c:v>0.14222760000001244</c:v>
                </c:pt>
                <c:pt idx="21">
                  <c:v>0.13742620000002148</c:v>
                </c:pt>
                <c:pt idx="22">
                  <c:v>0.13235000000000241</c:v>
                </c:pt>
                <c:pt idx="23">
                  <c:v>0.12629500000002736</c:v>
                </c:pt>
                <c:pt idx="24">
                  <c:v>0.1130954999999858</c:v>
                </c:pt>
                <c:pt idx="25">
                  <c:v>0.10076309999999467</c:v>
                </c:pt>
                <c:pt idx="26">
                  <c:v>8.8911900000027799E-2</c:v>
                </c:pt>
                <c:pt idx="27">
                  <c:v>7.7001199999983783E-2</c:v>
                </c:pt>
                <c:pt idx="28">
                  <c:v>6.507350000003953E-2</c:v>
                </c:pt>
                <c:pt idx="29">
                  <c:v>5.2801299999998719E-2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7980824"/>
        <c:axId val="213797594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2807.1993936000003</c:v>
                </c:pt>
                <c:pt idx="1">
                  <c:v>2159.4625309000007</c:v>
                </c:pt>
                <c:pt idx="2">
                  <c:v>2269.6863667000002</c:v>
                </c:pt>
                <c:pt idx="3">
                  <c:v>2415.2776176999992</c:v>
                </c:pt>
                <c:pt idx="4">
                  <c:v>2475.0004572000007</c:v>
                </c:pt>
                <c:pt idx="5">
                  <c:v>2663.4453712</c:v>
                </c:pt>
                <c:pt idx="6">
                  <c:v>2317.1450979000006</c:v>
                </c:pt>
                <c:pt idx="7">
                  <c:v>2861.2004701999999</c:v>
                </c:pt>
                <c:pt idx="8">
                  <c:v>3116.2953400999986</c:v>
                </c:pt>
                <c:pt idx="9">
                  <c:v>2755.4791644000002</c:v>
                </c:pt>
                <c:pt idx="10">
                  <c:v>2990.6485820999997</c:v>
                </c:pt>
                <c:pt idx="11">
                  <c:v>3278.2241492999992</c:v>
                </c:pt>
                <c:pt idx="12">
                  <c:v>2714.2012046999994</c:v>
                </c:pt>
                <c:pt idx="13">
                  <c:v>2237.0751448000005</c:v>
                </c:pt>
                <c:pt idx="14">
                  <c:v>1982.2356236000001</c:v>
                </c:pt>
                <c:pt idx="15">
                  <c:v>1375.3203451999987</c:v>
                </c:pt>
                <c:pt idx="16">
                  <c:v>1591.7845434000005</c:v>
                </c:pt>
                <c:pt idx="17">
                  <c:v>1336.6633855999994</c:v>
                </c:pt>
                <c:pt idx="18">
                  <c:v>1240.3720701</c:v>
                </c:pt>
                <c:pt idx="19">
                  <c:v>1187.7732974000007</c:v>
                </c:pt>
                <c:pt idx="20">
                  <c:v>1225.1179081</c:v>
                </c:pt>
                <c:pt idx="21">
                  <c:v>1083.495334799999</c:v>
                </c:pt>
                <c:pt idx="22">
                  <c:v>1089.4956602000002</c:v>
                </c:pt>
                <c:pt idx="23">
                  <c:v>1084.9844554999991</c:v>
                </c:pt>
                <c:pt idx="24">
                  <c:v>948.61704750000001</c:v>
                </c:pt>
                <c:pt idx="25">
                  <c:v>955.70494090000091</c:v>
                </c:pt>
                <c:pt idx="26">
                  <c:v>951.623902399999</c:v>
                </c:pt>
                <c:pt idx="27">
                  <c:v>946.77853930000106</c:v>
                </c:pt>
                <c:pt idx="28">
                  <c:v>947.34928009999874</c:v>
                </c:pt>
                <c:pt idx="29">
                  <c:v>942.8174747999999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980824"/>
        <c:axId val="2137975944"/>
      </c:lineChart>
      <c:catAx>
        <c:axId val="213798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975944"/>
        <c:crosses val="autoZero"/>
        <c:auto val="1"/>
        <c:lblAlgn val="ctr"/>
        <c:lblOffset val="100"/>
        <c:tickLblSkip val="1"/>
        <c:noMultiLvlLbl val="0"/>
      </c:catAx>
      <c:valAx>
        <c:axId val="213797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980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'Tab-VA'!$AH$60:$AM$60</c:f>
              <c:numCache>
                <c:formatCode>0.0</c:formatCode>
                <c:ptCount val="6"/>
                <c:pt idx="0">
                  <c:v>6.8108570000002144</c:v>
                </c:pt>
                <c:pt idx="1">
                  <c:v>7.9915262000000435</c:v>
                </c:pt>
                <c:pt idx="2">
                  <c:v>8.6206923999998253</c:v>
                </c:pt>
                <c:pt idx="3">
                  <c:v>5.6346011999998158</c:v>
                </c:pt>
                <c:pt idx="4">
                  <c:v>4.9964065999996823</c:v>
                </c:pt>
                <c:pt idx="5">
                  <c:v>2.9278399999999238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4-4EDD-84E1-35AAAF2DAB4D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'Tab-VA'!$AH$61:$AM$61</c:f>
              <c:numCache>
                <c:formatCode>0.0</c:formatCode>
                <c:ptCount val="6"/>
                <c:pt idx="0">
                  <c:v>0.34888803999999707</c:v>
                </c:pt>
                <c:pt idx="1">
                  <c:v>0.41019078000000492</c:v>
                </c:pt>
                <c:pt idx="2">
                  <c:v>0.44427911999999881</c:v>
                </c:pt>
                <c:pt idx="3">
                  <c:v>0.29251579999998967</c:v>
                </c:pt>
                <c:pt idx="4">
                  <c:v>0.2592997799999921</c:v>
                </c:pt>
                <c:pt idx="5">
                  <c:v>0.15105052000001251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4-4EDD-84E1-35AAAF2DAB4D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'Tab-VA'!$AH$62:$AM$62</c:f>
              <c:numCache>
                <c:formatCode>0.0</c:formatCode>
                <c:ptCount val="6"/>
                <c:pt idx="0">
                  <c:v>0.50885062000002113</c:v>
                </c:pt>
                <c:pt idx="1">
                  <c:v>0.59722999999999049</c:v>
                </c:pt>
                <c:pt idx="2">
                  <c:v>0.6463885199999595</c:v>
                </c:pt>
                <c:pt idx="3">
                  <c:v>0.4253942600000073</c:v>
                </c:pt>
                <c:pt idx="4">
                  <c:v>0.37723048000000292</c:v>
                </c:pt>
                <c:pt idx="5">
                  <c:v>0.22009590000000118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4-4EDD-84E1-35AAAF2DAB4D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'Tab-VA'!$AH$63:$AM$63</c:f>
              <c:numCache>
                <c:formatCode>0.0</c:formatCode>
                <c:ptCount val="6"/>
                <c:pt idx="0">
                  <c:v>1.7480168000000504</c:v>
                </c:pt>
                <c:pt idx="1">
                  <c:v>12.3921022</c:v>
                </c:pt>
                <c:pt idx="2">
                  <c:v>19.238197400000171</c:v>
                </c:pt>
                <c:pt idx="3">
                  <c:v>8.403115799999977</c:v>
                </c:pt>
                <c:pt idx="4">
                  <c:v>1.6292602000000442</c:v>
                </c:pt>
                <c:pt idx="5">
                  <c:v>0.82208399999999526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F4-4EDD-84E1-35AAAF2DAB4D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'Tab-VA'!$AH$64:$AM$64</c:f>
              <c:numCache>
                <c:formatCode>0.0</c:formatCode>
                <c:ptCount val="6"/>
                <c:pt idx="0">
                  <c:v>1.8550807999999051</c:v>
                </c:pt>
                <c:pt idx="1">
                  <c:v>2.179410200000075</c:v>
                </c:pt>
                <c:pt idx="2">
                  <c:v>2.3501541999999973</c:v>
                </c:pt>
                <c:pt idx="3">
                  <c:v>1.5338568000001032</c:v>
                </c:pt>
                <c:pt idx="4">
                  <c:v>1.3600483999999597</c:v>
                </c:pt>
                <c:pt idx="5">
                  <c:v>0.79745339999990394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F4-4EDD-84E1-35AAAF2DAB4D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'Tab-VA'!$AH$65:$AM$65</c:f>
              <c:numCache>
                <c:formatCode>0.0</c:formatCode>
                <c:ptCount val="6"/>
                <c:pt idx="0">
                  <c:v>0.56599489999998698</c:v>
                </c:pt>
                <c:pt idx="1">
                  <c:v>0.65692395999997188</c:v>
                </c:pt>
                <c:pt idx="2">
                  <c:v>0.70288540000001376</c:v>
                </c:pt>
                <c:pt idx="3">
                  <c:v>0.45397562000000563</c:v>
                </c:pt>
                <c:pt idx="4">
                  <c:v>0.4026167600000008</c:v>
                </c:pt>
                <c:pt idx="5">
                  <c:v>0.23722351999999775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F4-4EDD-84E1-35AAAF2DAB4D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'Tab-VA'!$AH$66:$AM$66</c:f>
              <c:numCache>
                <c:formatCode>0.0</c:formatCode>
                <c:ptCount val="6"/>
                <c:pt idx="0">
                  <c:v>92.419564800000074</c:v>
                </c:pt>
                <c:pt idx="1">
                  <c:v>124.78495619999998</c:v>
                </c:pt>
                <c:pt idx="2">
                  <c:v>112.64578939999997</c:v>
                </c:pt>
                <c:pt idx="3">
                  <c:v>137.6582186</c:v>
                </c:pt>
                <c:pt idx="4">
                  <c:v>150.81351739999991</c:v>
                </c:pt>
                <c:pt idx="5">
                  <c:v>150.90776140000008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F4-4EDD-84E1-35AAAF2DAB4D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'Tab-VA'!$AH$67:$AM$67</c:f>
              <c:numCache>
                <c:formatCode>0.0</c:formatCode>
                <c:ptCount val="6"/>
                <c:pt idx="0">
                  <c:v>1174.3352079199999</c:v>
                </c:pt>
                <c:pt idx="1">
                  <c:v>1310.2833048199998</c:v>
                </c:pt>
                <c:pt idx="2">
                  <c:v>1261.4952746200001</c:v>
                </c:pt>
                <c:pt idx="3">
                  <c:v>597.30296764000002</c:v>
                </c:pt>
                <c:pt idx="4">
                  <c:v>464.18288073999992</c:v>
                </c:pt>
                <c:pt idx="5">
                  <c:v>398.72430795999998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F4-4EDD-84E1-35AAAF2DAB4D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'Tab-VA'!$AH$68:$AM$68</c:f>
              <c:numCache>
                <c:formatCode>0.0</c:formatCode>
                <c:ptCount val="6"/>
                <c:pt idx="0">
                  <c:v>1146.5540322000002</c:v>
                </c:pt>
                <c:pt idx="1">
                  <c:v>1283.2082907999998</c:v>
                </c:pt>
                <c:pt idx="2">
                  <c:v>1234.1087035999999</c:v>
                </c:pt>
                <c:pt idx="3">
                  <c:v>594.5319892</c:v>
                </c:pt>
                <c:pt idx="4">
                  <c:v>462.19054200000011</c:v>
                </c:pt>
                <c:pt idx="5">
                  <c:v>393.99010060000001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F4-4EDD-84E1-35AAAF2DAB4D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'Tab-VA'!$AH$69:$AM$69</c:f>
              <c:numCache>
                <c:formatCode>0.0</c:formatCode>
                <c:ptCount val="6"/>
                <c:pt idx="0">
                  <c:v>0.17878014000000347</c:v>
                </c:pt>
                <c:pt idx="1">
                  <c:v>0.20915359999999622</c:v>
                </c:pt>
                <c:pt idx="2">
                  <c:v>0.22457624000000465</c:v>
                </c:pt>
                <c:pt idx="3">
                  <c:v>0.14609342000000539</c:v>
                </c:pt>
                <c:pt idx="4">
                  <c:v>0.13027886000000991</c:v>
                </c:pt>
                <c:pt idx="5">
                  <c:v>7.6910200000008894E-2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7867928"/>
        <c:axId val="213787128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'Tab-VA'!$AH$77:$AN$77</c:f>
              <c:numCache>
                <c:formatCode>0.0</c:formatCode>
                <c:ptCount val="7"/>
                <c:pt idx="0">
                  <c:v>2425.3252732200003</c:v>
                </c:pt>
                <c:pt idx="1">
                  <c:v>2742.7130887599997</c:v>
                </c:pt>
                <c:pt idx="2">
                  <c:v>2640.4769408999996</c:v>
                </c:pt>
                <c:pt idx="3">
                  <c:v>1346.3827283399999</c:v>
                </c:pt>
                <c:pt idx="4">
                  <c:v>1086.3420812199997</c:v>
                </c:pt>
                <c:pt idx="5">
                  <c:v>948.85482749999994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867928"/>
        <c:axId val="2137871288"/>
      </c:lineChart>
      <c:catAx>
        <c:axId val="213786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871288"/>
        <c:crosses val="autoZero"/>
        <c:auto val="1"/>
        <c:lblAlgn val="ctr"/>
        <c:lblOffset val="100"/>
        <c:noMultiLvlLbl val="0"/>
      </c:catAx>
      <c:valAx>
        <c:axId val="213787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86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'Tab-VA'!$AO$60:$AQ$60</c:f>
              <c:numCache>
                <c:formatCode>0.0</c:formatCode>
                <c:ptCount val="3"/>
                <c:pt idx="0">
                  <c:v>7.4011916000001285</c:v>
                </c:pt>
                <c:pt idx="1">
                  <c:v>7.1276467999998205</c:v>
                </c:pt>
                <c:pt idx="2">
                  <c:v>3.9621232999998028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B-4CC3-83C8-25B8329B6118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'Tab-VA'!$AO$61:$AQ$61</c:f>
              <c:numCache>
                <c:formatCode>0.0</c:formatCode>
                <c:ptCount val="3"/>
                <c:pt idx="0">
                  <c:v>0.37953941000000102</c:v>
                </c:pt>
                <c:pt idx="1">
                  <c:v>0.36839745999999424</c:v>
                </c:pt>
                <c:pt idx="2">
                  <c:v>0.2051751500000023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B-4CC3-83C8-25B8329B6118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'Tab-VA'!$AO$62:$AQ$62</c:f>
              <c:numCache>
                <c:formatCode>0.0</c:formatCode>
                <c:ptCount val="3"/>
                <c:pt idx="0">
                  <c:v>0.55304031000000586</c:v>
                </c:pt>
                <c:pt idx="1">
                  <c:v>0.53589138999998343</c:v>
                </c:pt>
                <c:pt idx="2">
                  <c:v>0.29866319000000208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6B-4CC3-83C8-25B8329B6118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'Tab-VA'!$AO$63:$AQ$63</c:f>
              <c:numCache>
                <c:formatCode>0.0</c:formatCode>
                <c:ptCount val="3"/>
                <c:pt idx="0">
                  <c:v>7.070059500000025</c:v>
                </c:pt>
                <c:pt idx="1">
                  <c:v>13.820656600000074</c:v>
                </c:pt>
                <c:pt idx="2">
                  <c:v>1.2256721000000197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6B-4CC3-83C8-25B8329B6118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'Tab-VA'!$AO$64:$AQ$64</c:f>
              <c:numCache>
                <c:formatCode>0.0</c:formatCode>
                <c:ptCount val="3"/>
                <c:pt idx="0">
                  <c:v>2.0172454999999898</c:v>
                </c:pt>
                <c:pt idx="1">
                  <c:v>1.9420055000000502</c:v>
                </c:pt>
                <c:pt idx="2">
                  <c:v>1.0787508999999318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6B-4CC3-83C8-25B8329B6118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'Tab-VA'!$AO$65:$AQ$65</c:f>
              <c:numCache>
                <c:formatCode>0.0</c:formatCode>
                <c:ptCount val="3"/>
                <c:pt idx="0">
                  <c:v>0.61145942999997938</c:v>
                </c:pt>
                <c:pt idx="1">
                  <c:v>0.57843051000000967</c:v>
                </c:pt>
                <c:pt idx="2">
                  <c:v>0.31992013999999924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6B-4CC3-83C8-25B8329B6118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'Tab-VA'!$AO$66:$AQ$66</c:f>
              <c:numCache>
                <c:formatCode>0.0</c:formatCode>
                <c:ptCount val="3"/>
                <c:pt idx="0">
                  <c:v>108.60226050000003</c:v>
                </c:pt>
                <c:pt idx="1">
                  <c:v>125.15200399999998</c:v>
                </c:pt>
                <c:pt idx="2">
                  <c:v>150.8606394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6B-4CC3-83C8-25B8329B6118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'Tab-VA'!$AO$67:$AQ$67</c:f>
              <c:numCache>
                <c:formatCode>0.0</c:formatCode>
                <c:ptCount val="3"/>
                <c:pt idx="0">
                  <c:v>1242.3092563699997</c:v>
                </c:pt>
                <c:pt idx="1">
                  <c:v>929.39912113000014</c:v>
                </c:pt>
                <c:pt idx="2">
                  <c:v>431.45359434999995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6B-4CC3-83C8-25B8329B6118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'Tab-VA'!$AO$68:$AQ$68</c:f>
              <c:numCache>
                <c:formatCode>0.0</c:formatCode>
                <c:ptCount val="3"/>
                <c:pt idx="0">
                  <c:v>1214.8811615</c:v>
                </c:pt>
                <c:pt idx="1">
                  <c:v>914.32034639999995</c:v>
                </c:pt>
                <c:pt idx="2">
                  <c:v>428.09032130000003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6B-4CC3-83C8-25B8329B6118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'Tab-VA'!$AO$69:$AQ$69</c:f>
              <c:numCache>
                <c:formatCode>0.0</c:formatCode>
                <c:ptCount val="3"/>
                <c:pt idx="0">
                  <c:v>0.19396686999999985</c:v>
                </c:pt>
                <c:pt idx="1">
                  <c:v>0.185334830000005</c:v>
                </c:pt>
                <c:pt idx="2">
                  <c:v>0.1035945300000094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7784520"/>
        <c:axId val="213778388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2584.0191809899998</c:v>
                </c:pt>
                <c:pt idx="1">
                  <c:v>1993.4298346199998</c:v>
                </c:pt>
                <c:pt idx="2">
                  <c:v>1017.5984543599998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784520"/>
        <c:axId val="2137783880"/>
      </c:lineChart>
      <c:catAx>
        <c:axId val="2137784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783880"/>
        <c:crosses val="autoZero"/>
        <c:auto val="1"/>
        <c:lblAlgn val="ctr"/>
        <c:lblOffset val="100"/>
        <c:noMultiLvlLbl val="0"/>
      </c:catAx>
      <c:valAx>
        <c:axId val="213778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784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'Tab-VA'!$C$87:$AF$87</c:f>
              <c:numCache>
                <c:formatCode>0.0</c:formatCode>
                <c:ptCount val="30"/>
                <c:pt idx="0">
                  <c:v>4.2214370000001509</c:v>
                </c:pt>
                <c:pt idx="1">
                  <c:v>6.4701590000004217</c:v>
                </c:pt>
                <c:pt idx="2">
                  <c:v>7.513332000000446</c:v>
                </c:pt>
                <c:pt idx="3">
                  <c:v>7.9301669999995283</c:v>
                </c:pt>
                <c:pt idx="4">
                  <c:v>7.9191900000005262</c:v>
                </c:pt>
                <c:pt idx="5">
                  <c:v>7.9672479999999268</c:v>
                </c:pt>
                <c:pt idx="6">
                  <c:v>7.311043000000609</c:v>
                </c:pt>
                <c:pt idx="7">
                  <c:v>7.7104359999993903</c:v>
                </c:pt>
                <c:pt idx="8">
                  <c:v>8.5028709999996863</c:v>
                </c:pt>
                <c:pt idx="9">
                  <c:v>8.466033000000607</c:v>
                </c:pt>
                <c:pt idx="10">
                  <c:v>8.7853009999998903</c:v>
                </c:pt>
                <c:pt idx="11">
                  <c:v>9.5604569999995874</c:v>
                </c:pt>
                <c:pt idx="12">
                  <c:v>9.2173549999988609</c:v>
                </c:pt>
                <c:pt idx="13">
                  <c:v>8.2229600000009668</c:v>
                </c:pt>
                <c:pt idx="14">
                  <c:v>7.317388999999821</c:v>
                </c:pt>
                <c:pt idx="15">
                  <c:v>6.0022759999992559</c:v>
                </c:pt>
                <c:pt idx="16">
                  <c:v>5.7838150000006863</c:v>
                </c:pt>
                <c:pt idx="17">
                  <c:v>5.5631759999996575</c:v>
                </c:pt>
                <c:pt idx="18">
                  <c:v>5.4368909999993775</c:v>
                </c:pt>
                <c:pt idx="19">
                  <c:v>5.3868480000001</c:v>
                </c:pt>
                <c:pt idx="20">
                  <c:v>5.4701729999997042</c:v>
                </c:pt>
                <c:pt idx="21">
                  <c:v>5.2788779999991675</c:v>
                </c:pt>
                <c:pt idx="22">
                  <c:v>5.0752640000009706</c:v>
                </c:pt>
                <c:pt idx="23">
                  <c:v>4.8344949999991513</c:v>
                </c:pt>
                <c:pt idx="24">
                  <c:v>4.3232229999994161</c:v>
                </c:pt>
                <c:pt idx="25">
                  <c:v>3.8451299999996991</c:v>
                </c:pt>
                <c:pt idx="26">
                  <c:v>3.3872499999997672</c:v>
                </c:pt>
                <c:pt idx="27">
                  <c:v>2.9292700000005425</c:v>
                </c:pt>
                <c:pt idx="28">
                  <c:v>2.4726699999991979</c:v>
                </c:pt>
                <c:pt idx="29">
                  <c:v>2.0048800000004121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C39-9DD7-AEB0ACA94F0C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'Tab-VA'!$C$88:$AF$88</c:f>
              <c:numCache>
                <c:formatCode>0.0</c:formatCode>
                <c:ptCount val="30"/>
                <c:pt idx="0">
                  <c:v>0.21542959999999312</c:v>
                </c:pt>
                <c:pt idx="1">
                  <c:v>0.33118960000001607</c:v>
                </c:pt>
                <c:pt idx="2">
                  <c:v>0.38508619999998928</c:v>
                </c:pt>
                <c:pt idx="3">
                  <c:v>0.40661659999994981</c:v>
                </c:pt>
                <c:pt idx="4">
                  <c:v>0.40611820000003718</c:v>
                </c:pt>
                <c:pt idx="5">
                  <c:v>0.40857360000001108</c:v>
                </c:pt>
                <c:pt idx="6">
                  <c:v>0.37519459999998617</c:v>
                </c:pt>
                <c:pt idx="7">
                  <c:v>0.39562700000004725</c:v>
                </c:pt>
                <c:pt idx="8">
                  <c:v>0.43643509999998287</c:v>
                </c:pt>
                <c:pt idx="9">
                  <c:v>0.43512359999999717</c:v>
                </c:pt>
                <c:pt idx="10">
                  <c:v>0.45182919999996329</c:v>
                </c:pt>
                <c:pt idx="11">
                  <c:v>0.49185069999998632</c:v>
                </c:pt>
                <c:pt idx="12">
                  <c:v>0.47491530000002058</c:v>
                </c:pt>
                <c:pt idx="13">
                  <c:v>0.42447090000001708</c:v>
                </c:pt>
                <c:pt idx="14">
                  <c:v>0.37832950000000665</c:v>
                </c:pt>
                <c:pt idx="15">
                  <c:v>0.31125549999995883</c:v>
                </c:pt>
                <c:pt idx="16">
                  <c:v>0.30001900000002024</c:v>
                </c:pt>
                <c:pt idx="17">
                  <c:v>0.28886829999999009</c:v>
                </c:pt>
                <c:pt idx="18">
                  <c:v>0.28249759999999924</c:v>
                </c:pt>
                <c:pt idx="19">
                  <c:v>0.27993859999997994</c:v>
                </c:pt>
                <c:pt idx="20">
                  <c:v>0.2840921000000094</c:v>
                </c:pt>
                <c:pt idx="21">
                  <c:v>0.27415419999999813</c:v>
                </c:pt>
                <c:pt idx="22">
                  <c:v>0.26342739999995501</c:v>
                </c:pt>
                <c:pt idx="23">
                  <c:v>0.25070900000002894</c:v>
                </c:pt>
                <c:pt idx="24">
                  <c:v>0.22411619999996901</c:v>
                </c:pt>
                <c:pt idx="25">
                  <c:v>0.19911149999995814</c:v>
                </c:pt>
                <c:pt idx="26">
                  <c:v>0.17511530000001585</c:v>
                </c:pt>
                <c:pt idx="27">
                  <c:v>0.15111560000002555</c:v>
                </c:pt>
                <c:pt idx="28">
                  <c:v>0.12719379999998637</c:v>
                </c:pt>
                <c:pt idx="29">
                  <c:v>0.10271640000007665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FB-4C39-9DD7-AEB0ACA94F0C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'Tab-VA'!$C$89:$AF$89</c:f>
              <c:numCache>
                <c:formatCode>0.0</c:formatCode>
                <c:ptCount val="30"/>
                <c:pt idx="0">
                  <c:v>0.31690130000004046</c:v>
                </c:pt>
                <c:pt idx="1">
                  <c:v>0.48394499999994878</c:v>
                </c:pt>
                <c:pt idx="2">
                  <c:v>0.56098240000005717</c:v>
                </c:pt>
                <c:pt idx="3">
                  <c:v>0.59168329999999969</c:v>
                </c:pt>
                <c:pt idx="4">
                  <c:v>0.5907411000000593</c:v>
                </c:pt>
                <c:pt idx="5">
                  <c:v>0.59456840000007105</c:v>
                </c:pt>
                <c:pt idx="6">
                  <c:v>0.5456318999999894</c:v>
                </c:pt>
                <c:pt idx="7">
                  <c:v>0.57629980000001524</c:v>
                </c:pt>
                <c:pt idx="8">
                  <c:v>0.63613769999994929</c:v>
                </c:pt>
                <c:pt idx="9">
                  <c:v>0.63351219999992736</c:v>
                </c:pt>
                <c:pt idx="10">
                  <c:v>0.65793959999996332</c:v>
                </c:pt>
                <c:pt idx="11">
                  <c:v>0.71650949999991553</c:v>
                </c:pt>
                <c:pt idx="12">
                  <c:v>0.69091400000002068</c:v>
                </c:pt>
                <c:pt idx="13">
                  <c:v>0.6168332999999393</c:v>
                </c:pt>
                <c:pt idx="14">
                  <c:v>0.54974619999995866</c:v>
                </c:pt>
                <c:pt idx="15">
                  <c:v>0.45188880000000609</c:v>
                </c:pt>
                <c:pt idx="16">
                  <c:v>0.43644299999994018</c:v>
                </c:pt>
                <c:pt idx="17">
                  <c:v>0.4202996000000212</c:v>
                </c:pt>
                <c:pt idx="18">
                  <c:v>0.4110309000000143</c:v>
                </c:pt>
                <c:pt idx="19">
                  <c:v>0.40730900000005477</c:v>
                </c:pt>
                <c:pt idx="20">
                  <c:v>0.41343849999998383</c:v>
                </c:pt>
                <c:pt idx="21">
                  <c:v>0.39877750000005108</c:v>
                </c:pt>
                <c:pt idx="22">
                  <c:v>0.38319469999999001</c:v>
                </c:pt>
                <c:pt idx="23">
                  <c:v>0.36476419999996779</c:v>
                </c:pt>
                <c:pt idx="24">
                  <c:v>0.32597750000002179</c:v>
                </c:pt>
                <c:pt idx="25">
                  <c:v>0.28974490000007336</c:v>
                </c:pt>
                <c:pt idx="26">
                  <c:v>0.25500069999998232</c:v>
                </c:pt>
                <c:pt idx="27">
                  <c:v>0.22021739999991041</c:v>
                </c:pt>
                <c:pt idx="28">
                  <c:v>0.18552409999995234</c:v>
                </c:pt>
                <c:pt idx="29">
                  <c:v>0.1499924000000874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FB-4C39-9DD7-AEB0ACA94F0C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'Tab-VA'!$C$90:$AF$90</c:f>
              <c:numCache>
                <c:formatCode>0.0</c:formatCode>
                <c:ptCount val="30"/>
                <c:pt idx="0">
                  <c:v>1.078324000000066</c:v>
                </c:pt>
                <c:pt idx="1">
                  <c:v>1.6587130000000343</c:v>
                </c:pt>
                <c:pt idx="2">
                  <c:v>1.9294789999999011</c:v>
                </c:pt>
                <c:pt idx="3">
                  <c:v>2.0378740000001017</c:v>
                </c:pt>
                <c:pt idx="4">
                  <c:v>2.0356940000001487</c:v>
                </c:pt>
                <c:pt idx="5">
                  <c:v>2.0481449999999768</c:v>
                </c:pt>
                <c:pt idx="6">
                  <c:v>1.8813199999999597</c:v>
                </c:pt>
                <c:pt idx="7">
                  <c:v>20.331735000000208</c:v>
                </c:pt>
                <c:pt idx="8">
                  <c:v>18.861625999999887</c:v>
                </c:pt>
                <c:pt idx="9">
                  <c:v>18.837684999999965</c:v>
                </c:pt>
                <c:pt idx="10">
                  <c:v>19.068652000000384</c:v>
                </c:pt>
                <c:pt idx="11">
                  <c:v>19.399285999999847</c:v>
                </c:pt>
                <c:pt idx="12">
                  <c:v>19.415314000000308</c:v>
                </c:pt>
                <c:pt idx="13">
                  <c:v>19.239795000000413</c:v>
                </c:pt>
                <c:pt idx="14">
                  <c:v>19.067939999999908</c:v>
                </c:pt>
                <c:pt idx="15">
                  <c:v>18.778012999999646</c:v>
                </c:pt>
                <c:pt idx="16">
                  <c:v>18.757384000000002</c:v>
                </c:pt>
                <c:pt idx="17">
                  <c:v>0.3863059999998768</c:v>
                </c:pt>
                <c:pt idx="18">
                  <c:v>2.0363290000000234</c:v>
                </c:pt>
                <c:pt idx="19">
                  <c:v>2.0575470000003406</c:v>
                </c:pt>
                <c:pt idx="20">
                  <c:v>1.9453530000000683</c:v>
                </c:pt>
                <c:pt idx="21">
                  <c:v>1.7761610000002293</c:v>
                </c:pt>
                <c:pt idx="22">
                  <c:v>1.6293049999999312</c:v>
                </c:pt>
                <c:pt idx="23">
                  <c:v>1.4931079999996655</c:v>
                </c:pt>
                <c:pt idx="24">
                  <c:v>1.3023740000003272</c:v>
                </c:pt>
                <c:pt idx="25">
                  <c:v>1.1303040000002511</c:v>
                </c:pt>
                <c:pt idx="26">
                  <c:v>0.97114300000021103</c:v>
                </c:pt>
                <c:pt idx="27">
                  <c:v>0.81784199999992779</c:v>
                </c:pt>
                <c:pt idx="28">
                  <c:v>0.66941399999996065</c:v>
                </c:pt>
                <c:pt idx="29">
                  <c:v>0.52171699999962584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FB-4C39-9DD7-AEB0ACA94F0C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'Tab-VA'!$C$91:$AF$91</c:f>
              <c:numCache>
                <c:formatCode>0.0</c:formatCode>
                <c:ptCount val="30"/>
                <c:pt idx="0">
                  <c:v>1.1405989999998383</c:v>
                </c:pt>
                <c:pt idx="1">
                  <c:v>1.7591549999999643</c:v>
                </c:pt>
                <c:pt idx="2">
                  <c:v>2.0486509999998361</c:v>
                </c:pt>
                <c:pt idx="3">
                  <c:v>2.1646229999996649</c:v>
                </c:pt>
                <c:pt idx="4">
                  <c:v>2.1623760000002221</c:v>
                </c:pt>
                <c:pt idx="5">
                  <c:v>2.1745319999999992</c:v>
                </c:pt>
                <c:pt idx="6">
                  <c:v>1.996429000000262</c:v>
                </c:pt>
                <c:pt idx="7">
                  <c:v>2.1018980000003467</c:v>
                </c:pt>
                <c:pt idx="8">
                  <c:v>2.316171999999824</c:v>
                </c:pt>
                <c:pt idx="9">
                  <c:v>2.3080199999999422</c:v>
                </c:pt>
                <c:pt idx="10">
                  <c:v>2.3942039999997178</c:v>
                </c:pt>
                <c:pt idx="11">
                  <c:v>2.6041000000000167</c:v>
                </c:pt>
                <c:pt idx="12">
                  <c:v>2.513159000000087</c:v>
                </c:pt>
                <c:pt idx="13">
                  <c:v>2.2435550000000148</c:v>
                </c:pt>
                <c:pt idx="14">
                  <c:v>1.9957530000001498</c:v>
                </c:pt>
                <c:pt idx="15">
                  <c:v>1.637271999999939</c:v>
                </c:pt>
                <c:pt idx="16">
                  <c:v>1.5742450000002464</c:v>
                </c:pt>
                <c:pt idx="17">
                  <c:v>1.5135119999999915</c:v>
                </c:pt>
                <c:pt idx="18">
                  <c:v>1.478935999999976</c:v>
                </c:pt>
                <c:pt idx="19">
                  <c:v>1.4653190000003633</c:v>
                </c:pt>
                <c:pt idx="20">
                  <c:v>1.4879759999998896</c:v>
                </c:pt>
                <c:pt idx="21">
                  <c:v>1.4367950000000747</c:v>
                </c:pt>
                <c:pt idx="22">
                  <c:v>1.3816119999996772</c:v>
                </c:pt>
                <c:pt idx="23">
                  <c:v>1.3162200000001576</c:v>
                </c:pt>
                <c:pt idx="24">
                  <c:v>1.1776389999999992</c:v>
                </c:pt>
                <c:pt idx="25">
                  <c:v>1.0473370000004252</c:v>
                </c:pt>
                <c:pt idx="26">
                  <c:v>0.92250399999966248</c:v>
                </c:pt>
                <c:pt idx="27">
                  <c:v>0.79776399999991554</c:v>
                </c:pt>
                <c:pt idx="28">
                  <c:v>0.67346599999973478</c:v>
                </c:pt>
                <c:pt idx="29">
                  <c:v>0.54619599999978163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FB-4C39-9DD7-AEB0ACA94F0C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'Tab-VA'!$C$92:$AF$92</c:f>
              <c:numCache>
                <c:formatCode>0.0</c:formatCode>
                <c:ptCount val="30"/>
                <c:pt idx="0">
                  <c:v>0.36562449999996716</c:v>
                </c:pt>
                <c:pt idx="1">
                  <c:v>0.54271210000001702</c:v>
                </c:pt>
                <c:pt idx="2">
                  <c:v>0.62081179999995584</c:v>
                </c:pt>
                <c:pt idx="3">
                  <c:v>0.65154940000002171</c:v>
                </c:pt>
                <c:pt idx="4">
                  <c:v>0.64927669999997306</c:v>
                </c:pt>
                <c:pt idx="5">
                  <c:v>0.65430639999999585</c:v>
                </c:pt>
                <c:pt idx="6">
                  <c:v>0.59794179999994412</c:v>
                </c:pt>
                <c:pt idx="7">
                  <c:v>0.63534149999998135</c:v>
                </c:pt>
                <c:pt idx="8">
                  <c:v>0.70233129999996891</c:v>
                </c:pt>
                <c:pt idx="9">
                  <c:v>0.6946987999999692</c:v>
                </c:pt>
                <c:pt idx="10">
                  <c:v>0.72088670000005095</c:v>
                </c:pt>
                <c:pt idx="11">
                  <c:v>0.78570070000000669</c:v>
                </c:pt>
                <c:pt idx="12">
                  <c:v>0.75159329999996771</c:v>
                </c:pt>
                <c:pt idx="13">
                  <c:v>0.66549869999994371</c:v>
                </c:pt>
                <c:pt idx="14">
                  <c:v>0.59074760000009974</c:v>
                </c:pt>
                <c:pt idx="15">
                  <c:v>0.48069759999998496</c:v>
                </c:pt>
                <c:pt idx="16">
                  <c:v>0.46720230000005358</c:v>
                </c:pt>
                <c:pt idx="17">
                  <c:v>0.44913589999998749</c:v>
                </c:pt>
                <c:pt idx="18">
                  <c:v>0.4385204000000158</c:v>
                </c:pt>
                <c:pt idx="19">
                  <c:v>0.43432189999998627</c:v>
                </c:pt>
                <c:pt idx="20">
                  <c:v>0.44168660000002546</c:v>
                </c:pt>
                <c:pt idx="21">
                  <c:v>0.42505479999999807</c:v>
                </c:pt>
                <c:pt idx="22">
                  <c:v>0.40876930000001721</c:v>
                </c:pt>
                <c:pt idx="23">
                  <c:v>0.38980279999998402</c:v>
                </c:pt>
                <c:pt idx="24">
                  <c:v>0.34777029999997922</c:v>
                </c:pt>
                <c:pt idx="25">
                  <c:v>0.30985320000002048</c:v>
                </c:pt>
                <c:pt idx="26">
                  <c:v>0.27375029999996059</c:v>
                </c:pt>
                <c:pt idx="27">
                  <c:v>0.23747590000004948</c:v>
                </c:pt>
                <c:pt idx="28">
                  <c:v>0.20119920000001912</c:v>
                </c:pt>
                <c:pt idx="29">
                  <c:v>0.16383899999993901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FB-4C39-9DD7-AEB0ACA94F0C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'Tab-VA'!$C$93:$AF$93</c:f>
              <c:numCache>
                <c:formatCode>0.0</c:formatCode>
                <c:ptCount val="30"/>
                <c:pt idx="0">
                  <c:v>2799.8610782000001</c:v>
                </c:pt>
                <c:pt idx="1">
                  <c:v>2148.2166572000006</c:v>
                </c:pt>
                <c:pt idx="2">
                  <c:v>2256.6280242999997</c:v>
                </c:pt>
                <c:pt idx="3">
                  <c:v>2401.4951044000004</c:v>
                </c:pt>
                <c:pt idx="4">
                  <c:v>2461.2370612</c:v>
                </c:pt>
                <c:pt idx="5">
                  <c:v>2649.5979978</c:v>
                </c:pt>
                <c:pt idx="6">
                  <c:v>2304.4375375999998</c:v>
                </c:pt>
                <c:pt idx="7">
                  <c:v>2829.4491328999998</c:v>
                </c:pt>
                <c:pt idx="8">
                  <c:v>3084.839766999999</c:v>
                </c:pt>
                <c:pt idx="9">
                  <c:v>2724.1040917999999</c:v>
                </c:pt>
                <c:pt idx="10">
                  <c:v>2958.5697695999997</c:v>
                </c:pt>
                <c:pt idx="11">
                  <c:v>3244.6662453999998</c:v>
                </c:pt>
                <c:pt idx="12">
                  <c:v>2681.1379541000001</c:v>
                </c:pt>
                <c:pt idx="13">
                  <c:v>2205.662031899999</c:v>
                </c:pt>
                <c:pt idx="14">
                  <c:v>1952.3357183000001</c:v>
                </c:pt>
                <c:pt idx="15">
                  <c:v>1347.6589422999998</c:v>
                </c:pt>
                <c:pt idx="16">
                  <c:v>1564.4654350999997</c:v>
                </c:pt>
                <c:pt idx="17">
                  <c:v>1328.0420877999998</c:v>
                </c:pt>
                <c:pt idx="18">
                  <c:v>1230.2878652000006</c:v>
                </c:pt>
                <c:pt idx="19">
                  <c:v>1177.7420138999998</c:v>
                </c:pt>
                <c:pt idx="20">
                  <c:v>1215.0751889000003</c:v>
                </c:pt>
                <c:pt idx="21">
                  <c:v>1073.9055142999996</c:v>
                </c:pt>
                <c:pt idx="22">
                  <c:v>1080.3540877999997</c:v>
                </c:pt>
                <c:pt idx="23">
                  <c:v>1076.3353565000002</c:v>
                </c:pt>
                <c:pt idx="24">
                  <c:v>940.91594750000024</c:v>
                </c:pt>
                <c:pt idx="25">
                  <c:v>948.88346030000048</c:v>
                </c:pt>
                <c:pt idx="26">
                  <c:v>945.63913909999951</c:v>
                </c:pt>
                <c:pt idx="27">
                  <c:v>941.62485440000069</c:v>
                </c:pt>
                <c:pt idx="28">
                  <c:v>943.01981299999989</c:v>
                </c:pt>
                <c:pt idx="29">
                  <c:v>939.32813400000009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8922136"/>
        <c:axId val="-211891864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2807.1993936000003</c:v>
                </c:pt>
                <c:pt idx="1">
                  <c:v>2159.4625309000007</c:v>
                </c:pt>
                <c:pt idx="2">
                  <c:v>2269.6863667000002</c:v>
                </c:pt>
                <c:pt idx="3">
                  <c:v>2415.2776176999992</c:v>
                </c:pt>
                <c:pt idx="4">
                  <c:v>2475.0004572000007</c:v>
                </c:pt>
                <c:pt idx="5">
                  <c:v>2663.4453712</c:v>
                </c:pt>
                <c:pt idx="6">
                  <c:v>2317.1450979000006</c:v>
                </c:pt>
                <c:pt idx="7">
                  <c:v>2861.2004701999999</c:v>
                </c:pt>
                <c:pt idx="8">
                  <c:v>3116.2953400999986</c:v>
                </c:pt>
                <c:pt idx="9">
                  <c:v>2755.4791644000002</c:v>
                </c:pt>
                <c:pt idx="10">
                  <c:v>2990.6485820999997</c:v>
                </c:pt>
                <c:pt idx="11">
                  <c:v>3278.2241492999992</c:v>
                </c:pt>
                <c:pt idx="12">
                  <c:v>2714.2012046999994</c:v>
                </c:pt>
                <c:pt idx="13">
                  <c:v>2237.0751448000005</c:v>
                </c:pt>
                <c:pt idx="14">
                  <c:v>1982.2356236000001</c:v>
                </c:pt>
                <c:pt idx="15">
                  <c:v>1375.3203451999987</c:v>
                </c:pt>
                <c:pt idx="16">
                  <c:v>1591.7845434000005</c:v>
                </c:pt>
                <c:pt idx="17">
                  <c:v>1336.6633855999994</c:v>
                </c:pt>
                <c:pt idx="18">
                  <c:v>1240.3720701</c:v>
                </c:pt>
                <c:pt idx="19">
                  <c:v>1187.7732974000007</c:v>
                </c:pt>
                <c:pt idx="20">
                  <c:v>1225.1179081</c:v>
                </c:pt>
                <c:pt idx="21">
                  <c:v>1083.495334799999</c:v>
                </c:pt>
                <c:pt idx="22">
                  <c:v>1089.4956602000002</c:v>
                </c:pt>
                <c:pt idx="23">
                  <c:v>1084.9844554999991</c:v>
                </c:pt>
                <c:pt idx="24">
                  <c:v>948.61704750000001</c:v>
                </c:pt>
                <c:pt idx="25">
                  <c:v>955.70494090000091</c:v>
                </c:pt>
                <c:pt idx="26">
                  <c:v>951.623902399999</c:v>
                </c:pt>
                <c:pt idx="27">
                  <c:v>946.77853930000106</c:v>
                </c:pt>
                <c:pt idx="28">
                  <c:v>947.34928009999874</c:v>
                </c:pt>
                <c:pt idx="29">
                  <c:v>942.8174747999999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922136"/>
        <c:axId val="-2118918648"/>
      </c:lineChart>
      <c:catAx>
        <c:axId val="-2118922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8918648"/>
        <c:crosses val="autoZero"/>
        <c:auto val="1"/>
        <c:lblAlgn val="ctr"/>
        <c:lblOffset val="100"/>
        <c:tickLblSkip val="1"/>
        <c:noMultiLvlLbl val="0"/>
      </c:catAx>
      <c:valAx>
        <c:axId val="-211891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8922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layout>
        <c:manualLayout>
          <c:xMode val="edge"/>
          <c:yMode val="edge"/>
          <c:x val="0.2525394218101659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7208345609282895E-2"/>
          <c:y val="0.109085939311452"/>
          <c:w val="0.88170668379880102"/>
          <c:h val="0.599167921821598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'Tab-VA'!$AH$87:$AM$87</c:f>
              <c:numCache>
                <c:formatCode>0.0</c:formatCode>
                <c:ptCount val="6"/>
                <c:pt idx="0">
                  <c:v>6.8108570000002144</c:v>
                </c:pt>
                <c:pt idx="1">
                  <c:v>7.9915262000000435</c:v>
                </c:pt>
                <c:pt idx="2">
                  <c:v>8.6206923999998253</c:v>
                </c:pt>
                <c:pt idx="3">
                  <c:v>5.6346011999998158</c:v>
                </c:pt>
                <c:pt idx="4">
                  <c:v>4.9964065999996823</c:v>
                </c:pt>
                <c:pt idx="5">
                  <c:v>2.9278399999999238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5-483D-8107-926DD0E20A89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'Tab-VA'!$AH$88:$AM$88</c:f>
              <c:numCache>
                <c:formatCode>0.0</c:formatCode>
                <c:ptCount val="6"/>
                <c:pt idx="0">
                  <c:v>0.34888803999999707</c:v>
                </c:pt>
                <c:pt idx="1">
                  <c:v>0.41019078000000492</c:v>
                </c:pt>
                <c:pt idx="2">
                  <c:v>0.44427911999999881</c:v>
                </c:pt>
                <c:pt idx="3">
                  <c:v>0.29251579999998967</c:v>
                </c:pt>
                <c:pt idx="4">
                  <c:v>0.2592997799999921</c:v>
                </c:pt>
                <c:pt idx="5">
                  <c:v>0.15105052000001251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55-483D-8107-926DD0E20A89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'Tab-VA'!$AH$89:$AM$89</c:f>
              <c:numCache>
                <c:formatCode>0.0</c:formatCode>
                <c:ptCount val="6"/>
                <c:pt idx="0">
                  <c:v>0.50885062000002113</c:v>
                </c:pt>
                <c:pt idx="1">
                  <c:v>0.59722999999999049</c:v>
                </c:pt>
                <c:pt idx="2">
                  <c:v>0.6463885199999595</c:v>
                </c:pt>
                <c:pt idx="3">
                  <c:v>0.4253942600000073</c:v>
                </c:pt>
                <c:pt idx="4">
                  <c:v>0.37723048000000292</c:v>
                </c:pt>
                <c:pt idx="5">
                  <c:v>0.22009590000000118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55-483D-8107-926DD0E20A89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'Tab-VA'!$AH$90:$AM$90</c:f>
              <c:numCache>
                <c:formatCode>0.0</c:formatCode>
                <c:ptCount val="6"/>
                <c:pt idx="0">
                  <c:v>1.7480168000000504</c:v>
                </c:pt>
                <c:pt idx="1">
                  <c:v>12.3921022</c:v>
                </c:pt>
                <c:pt idx="2">
                  <c:v>19.238197400000171</c:v>
                </c:pt>
                <c:pt idx="3">
                  <c:v>8.403115799999977</c:v>
                </c:pt>
                <c:pt idx="4">
                  <c:v>1.6292602000000442</c:v>
                </c:pt>
                <c:pt idx="5">
                  <c:v>0.82208399999999526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55-483D-8107-926DD0E20A89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'Tab-VA'!$AH$91:$AM$91</c:f>
              <c:numCache>
                <c:formatCode>0.0</c:formatCode>
                <c:ptCount val="6"/>
                <c:pt idx="0">
                  <c:v>1.8550807999999051</c:v>
                </c:pt>
                <c:pt idx="1">
                  <c:v>2.179410200000075</c:v>
                </c:pt>
                <c:pt idx="2">
                  <c:v>2.3501541999999973</c:v>
                </c:pt>
                <c:pt idx="3">
                  <c:v>1.5338568000001032</c:v>
                </c:pt>
                <c:pt idx="4">
                  <c:v>1.3600483999999597</c:v>
                </c:pt>
                <c:pt idx="5">
                  <c:v>0.79745339999990394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55-483D-8107-926DD0E20A89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'Tab-VA'!$AH$92:$AM$92</c:f>
              <c:numCache>
                <c:formatCode>0.0</c:formatCode>
                <c:ptCount val="6"/>
                <c:pt idx="0">
                  <c:v>0.56599489999998698</c:v>
                </c:pt>
                <c:pt idx="1">
                  <c:v>0.65692395999997188</c:v>
                </c:pt>
                <c:pt idx="2">
                  <c:v>0.70288540000001376</c:v>
                </c:pt>
                <c:pt idx="3">
                  <c:v>0.45397562000000563</c:v>
                </c:pt>
                <c:pt idx="4">
                  <c:v>0.4026167600000008</c:v>
                </c:pt>
                <c:pt idx="5">
                  <c:v>0.23722351999999775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55-483D-8107-926DD0E20A89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'Tab-VA'!$AH$93:$AM$93</c:f>
              <c:numCache>
                <c:formatCode>0.0</c:formatCode>
                <c:ptCount val="6"/>
                <c:pt idx="0">
                  <c:v>2413.4875850600001</c:v>
                </c:pt>
                <c:pt idx="1">
                  <c:v>2718.4857054199997</c:v>
                </c:pt>
                <c:pt idx="2">
                  <c:v>2608.4743438599999</c:v>
                </c:pt>
                <c:pt idx="3">
                  <c:v>1329.6392688599999</c:v>
                </c:pt>
                <c:pt idx="4">
                  <c:v>1077.317219</c:v>
                </c:pt>
                <c:pt idx="5">
                  <c:v>943.69908016000011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8990056"/>
        <c:axId val="-211898656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'Tab-VA'!$AH$77:$AM$77</c:f>
              <c:numCache>
                <c:formatCode>0.0</c:formatCode>
                <c:ptCount val="6"/>
                <c:pt idx="0">
                  <c:v>2425.3252732200003</c:v>
                </c:pt>
                <c:pt idx="1">
                  <c:v>2742.7130887599997</c:v>
                </c:pt>
                <c:pt idx="2">
                  <c:v>2640.4769408999996</c:v>
                </c:pt>
                <c:pt idx="3">
                  <c:v>1346.3827283399999</c:v>
                </c:pt>
                <c:pt idx="4">
                  <c:v>1086.3420812199997</c:v>
                </c:pt>
                <c:pt idx="5">
                  <c:v>948.85482749999994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990056"/>
        <c:axId val="-2118986568"/>
      </c:lineChart>
      <c:catAx>
        <c:axId val="-2118990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8986568"/>
        <c:crosses val="autoZero"/>
        <c:auto val="1"/>
        <c:lblAlgn val="ctr"/>
        <c:lblOffset val="250"/>
        <c:noMultiLvlLbl val="0"/>
      </c:catAx>
      <c:valAx>
        <c:axId val="-211898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1.6155970742676099E-3"/>
              <c:y val="0.221342597916222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8990056"/>
        <c:crosses val="autoZero"/>
        <c:crossBetween val="between"/>
        <c:majorUnit val="1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876982668494194E-3"/>
          <c:y val="0.76789844649835304"/>
          <c:w val="0.98302425903720003"/>
          <c:h val="0.228483691154597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</a:t>
            </a:r>
            <a:r>
              <a:rPr lang="nl-NL" baseline="0"/>
              <a:t> PIB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'Tab-GDP'!$AO$29:$AQ$29</c:f>
              <c:numCache>
                <c:formatCode>0.0</c:formatCode>
                <c:ptCount val="3"/>
                <c:pt idx="0">
                  <c:v>0.12037992610343373</c:v>
                </c:pt>
                <c:pt idx="1">
                  <c:v>0.11726473304254598</c:v>
                </c:pt>
                <c:pt idx="2">
                  <c:v>2.4891615524644015E-2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F-406F-98D5-4B83BBC6A2B9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'Tab-GDP'!$AO$30:$AQ$30</c:f>
              <c:numCache>
                <c:formatCode>0.0</c:formatCode>
                <c:ptCount val="3"/>
                <c:pt idx="0">
                  <c:v>0.25712894334128145</c:v>
                </c:pt>
                <c:pt idx="1">
                  <c:v>0.1832014097165281</c:v>
                </c:pt>
                <c:pt idx="2">
                  <c:v>8.3541312847622701E-2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F-406F-98D5-4B83BBC6A2B9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'Tab-GDP'!$AO$31:$AQ$31</c:f>
              <c:numCache>
                <c:formatCode>0.0</c:formatCode>
                <c:ptCount val="3"/>
                <c:pt idx="0">
                  <c:v>-0.10598427981887956</c:v>
                </c:pt>
                <c:pt idx="1">
                  <c:v>-0.13531737050289874</c:v>
                </c:pt>
                <c:pt idx="2">
                  <c:v>-5.5394903571583082E-2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1F-406F-98D5-4B83BBC6A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8322088"/>
        <c:axId val="-2138328072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'Tab-GDP'!$AO$28:$AQ$28</c:f>
              <c:numCache>
                <c:formatCode>0.0</c:formatCode>
                <c:ptCount val="3"/>
                <c:pt idx="0">
                  <c:v>0.2715245887255735</c:v>
                </c:pt>
                <c:pt idx="1">
                  <c:v>0.16514878150992729</c:v>
                </c:pt>
                <c:pt idx="2">
                  <c:v>5.3038030024492588E-2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8-4E27-8943-817BC02E4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322088"/>
        <c:axId val="-2138328072"/>
      </c:lineChart>
      <c:catAx>
        <c:axId val="-2138322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8328072"/>
        <c:crosses val="autoZero"/>
        <c:auto val="1"/>
        <c:lblAlgn val="ctr"/>
        <c:lblOffset val="100"/>
        <c:noMultiLvlLbl val="0"/>
      </c:catAx>
      <c:valAx>
        <c:axId val="-213832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8322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'Tab-VA'!$AO$87:$AQ$87</c:f>
              <c:numCache>
                <c:formatCode>0.0</c:formatCode>
                <c:ptCount val="3"/>
                <c:pt idx="0">
                  <c:v>7.4011916000001285</c:v>
                </c:pt>
                <c:pt idx="1">
                  <c:v>7.1276467999998205</c:v>
                </c:pt>
                <c:pt idx="2">
                  <c:v>3.9621232999998028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1-44A5-AA14-7742B799878F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'Tab-VA'!$AO$88:$AQ$88</c:f>
              <c:numCache>
                <c:formatCode>0.0</c:formatCode>
                <c:ptCount val="3"/>
                <c:pt idx="0">
                  <c:v>0.37953941000000102</c:v>
                </c:pt>
                <c:pt idx="1">
                  <c:v>0.36839745999999424</c:v>
                </c:pt>
                <c:pt idx="2">
                  <c:v>0.2051751500000023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1-44A5-AA14-7742B799878F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'Tab-VA'!$AO$89:$AQ$89</c:f>
              <c:numCache>
                <c:formatCode>0.0</c:formatCode>
                <c:ptCount val="3"/>
                <c:pt idx="0">
                  <c:v>0.55304031000000586</c:v>
                </c:pt>
                <c:pt idx="1">
                  <c:v>0.53589138999998343</c:v>
                </c:pt>
                <c:pt idx="2">
                  <c:v>0.29866319000000208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B1-44A5-AA14-7742B799878F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'Tab-VA'!$AO$90:$AQ$90</c:f>
              <c:numCache>
                <c:formatCode>0.0</c:formatCode>
                <c:ptCount val="3"/>
                <c:pt idx="0">
                  <c:v>7.070059500000025</c:v>
                </c:pt>
                <c:pt idx="1">
                  <c:v>13.820656600000074</c:v>
                </c:pt>
                <c:pt idx="2">
                  <c:v>1.2256721000000197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B1-44A5-AA14-7742B799878F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'Tab-VA'!$AO$91:$AQ$91</c:f>
              <c:numCache>
                <c:formatCode>0.0</c:formatCode>
                <c:ptCount val="3"/>
                <c:pt idx="0">
                  <c:v>2.0172454999999898</c:v>
                </c:pt>
                <c:pt idx="1">
                  <c:v>1.9420055000000502</c:v>
                </c:pt>
                <c:pt idx="2">
                  <c:v>1.0787508999999318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B1-44A5-AA14-7742B799878F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'Tab-VA'!$AO$92:$AQ$92</c:f>
              <c:numCache>
                <c:formatCode>0.0</c:formatCode>
                <c:ptCount val="3"/>
                <c:pt idx="0">
                  <c:v>0.61145942999997938</c:v>
                </c:pt>
                <c:pt idx="1">
                  <c:v>0.57843051000000967</c:v>
                </c:pt>
                <c:pt idx="2">
                  <c:v>0.31992013999999924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B1-44A5-AA14-7742B799878F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'Tab-VA'!$AO$93:$AQ$93</c:f>
              <c:numCache>
                <c:formatCode>0.0</c:formatCode>
                <c:ptCount val="3"/>
                <c:pt idx="0">
                  <c:v>2565.9866452400001</c:v>
                </c:pt>
                <c:pt idx="1">
                  <c:v>1969.0568063599999</c:v>
                </c:pt>
                <c:pt idx="2">
                  <c:v>1010.50814958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1197336"/>
        <c:axId val="-212123300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2584.0191809899998</c:v>
                </c:pt>
                <c:pt idx="1">
                  <c:v>1993.4298346199998</c:v>
                </c:pt>
                <c:pt idx="2">
                  <c:v>1017.5984543599998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197336"/>
        <c:axId val="-2121233000"/>
      </c:lineChart>
      <c:catAx>
        <c:axId val="-2121197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1233000"/>
        <c:crosses val="autoZero"/>
        <c:auto val="1"/>
        <c:lblAlgn val="ctr"/>
        <c:lblOffset val="100"/>
        <c:noMultiLvlLbl val="0"/>
      </c:catAx>
      <c:valAx>
        <c:axId val="-212123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1197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'Tab-Investissement'!$C$77:$AF$77</c:f>
              <c:numCache>
                <c:formatCode>0.0</c:formatCode>
                <c:ptCount val="30"/>
                <c:pt idx="0">
                  <c:v>180.50073234000007</c:v>
                </c:pt>
                <c:pt idx="1">
                  <c:v>260.65710797999981</c:v>
                </c:pt>
                <c:pt idx="2">
                  <c:v>305.98776116000022</c:v>
                </c:pt>
                <c:pt idx="3">
                  <c:v>340.80403102000002</c:v>
                </c:pt>
                <c:pt idx="4">
                  <c:v>365.48218532000004</c:v>
                </c:pt>
                <c:pt idx="5">
                  <c:v>396.57189283000002</c:v>
                </c:pt>
                <c:pt idx="6">
                  <c:v>385.28253945000006</c:v>
                </c:pt>
                <c:pt idx="7">
                  <c:v>429.31254006000006</c:v>
                </c:pt>
                <c:pt idx="8">
                  <c:v>477.18350322999987</c:v>
                </c:pt>
                <c:pt idx="9">
                  <c:v>470.64981684000008</c:v>
                </c:pt>
                <c:pt idx="10">
                  <c:v>488.56098956999995</c:v>
                </c:pt>
                <c:pt idx="11">
                  <c:v>525.19839450999996</c:v>
                </c:pt>
                <c:pt idx="12">
                  <c:v>493.03827190999999</c:v>
                </c:pt>
                <c:pt idx="13">
                  <c:v>433.67542950000001</c:v>
                </c:pt>
                <c:pt idx="14">
                  <c:v>384.61958608000003</c:v>
                </c:pt>
                <c:pt idx="15">
                  <c:v>307.60582640000007</c:v>
                </c:pt>
                <c:pt idx="16">
                  <c:v>293.23978791000008</c:v>
                </c:pt>
                <c:pt idx="17">
                  <c:v>264.32057380000003</c:v>
                </c:pt>
                <c:pt idx="18">
                  <c:v>240.53441267000002</c:v>
                </c:pt>
                <c:pt idx="19">
                  <c:v>222.94868896000003</c:v>
                </c:pt>
                <c:pt idx="20">
                  <c:v>215.66697471000012</c:v>
                </c:pt>
                <c:pt idx="21">
                  <c:v>197.89893200000003</c:v>
                </c:pt>
                <c:pt idx="22">
                  <c:v>186.9778116</c:v>
                </c:pt>
                <c:pt idx="23">
                  <c:v>178.69462712000009</c:v>
                </c:pt>
                <c:pt idx="24">
                  <c:v>161.13806767999995</c:v>
                </c:pt>
                <c:pt idx="25">
                  <c:v>150.54703257000006</c:v>
                </c:pt>
                <c:pt idx="26">
                  <c:v>142.67795864000004</c:v>
                </c:pt>
                <c:pt idx="27">
                  <c:v>135.91233535000006</c:v>
                </c:pt>
                <c:pt idx="28">
                  <c:v>130.15696197</c:v>
                </c:pt>
                <c:pt idx="29">
                  <c:v>124.55950845999996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6-40EA-8709-6886E820CD1F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'Tab-Investissement'!$C$78:$AF$78</c:f>
              <c:numCache>
                <c:formatCode>0.0</c:formatCode>
                <c:ptCount val="30"/>
                <c:pt idx="0">
                  <c:v>221.03779000000577</c:v>
                </c:pt>
                <c:pt idx="1">
                  <c:v>359.69677999996566</c:v>
                </c:pt>
                <c:pt idx="2">
                  <c:v>427.19655000000421</c:v>
                </c:pt>
                <c:pt idx="3">
                  <c:v>453.62740999996095</c:v>
                </c:pt>
                <c:pt idx="4">
                  <c:v>453.64939000003869</c:v>
                </c:pt>
                <c:pt idx="5">
                  <c:v>455.19917000002897</c:v>
                </c:pt>
                <c:pt idx="6">
                  <c:v>421.42017000000487</c:v>
                </c:pt>
                <c:pt idx="7">
                  <c:v>440.89758999996775</c:v>
                </c:pt>
                <c:pt idx="8">
                  <c:v>487.04655000002094</c:v>
                </c:pt>
                <c:pt idx="9">
                  <c:v>493.28636999997252</c:v>
                </c:pt>
                <c:pt idx="10">
                  <c:v>514.55542000001151</c:v>
                </c:pt>
                <c:pt idx="11">
                  <c:v>560.93606</c:v>
                </c:pt>
                <c:pt idx="12">
                  <c:v>551.23988000000099</c:v>
                </c:pt>
                <c:pt idx="13">
                  <c:v>501.98588999999993</c:v>
                </c:pt>
                <c:pt idx="14">
                  <c:v>453.23384999999325</c:v>
                </c:pt>
                <c:pt idx="15">
                  <c:v>383.08350000000792</c:v>
                </c:pt>
                <c:pt idx="16">
                  <c:v>368.36347999998543</c:v>
                </c:pt>
                <c:pt idx="17">
                  <c:v>358.51546999996935</c:v>
                </c:pt>
                <c:pt idx="18">
                  <c:v>353.61802000001626</c:v>
                </c:pt>
                <c:pt idx="19">
                  <c:v>352.08213000002797</c:v>
                </c:pt>
                <c:pt idx="20">
                  <c:v>356.69242999999551</c:v>
                </c:pt>
                <c:pt idx="21">
                  <c:v>346.40599999995175</c:v>
                </c:pt>
                <c:pt idx="22">
                  <c:v>333.08222999999271</c:v>
                </c:pt>
                <c:pt idx="23">
                  <c:v>316.69038000009095</c:v>
                </c:pt>
                <c:pt idx="24">
                  <c:v>285.31758000006448</c:v>
                </c:pt>
                <c:pt idx="25">
                  <c:v>253.91899000002013</c:v>
                </c:pt>
                <c:pt idx="26">
                  <c:v>223.39174999993338</c:v>
                </c:pt>
                <c:pt idx="27">
                  <c:v>192.96901000007347</c:v>
                </c:pt>
                <c:pt idx="28">
                  <c:v>162.71130999998059</c:v>
                </c:pt>
                <c:pt idx="29">
                  <c:v>132.00282000003062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6-40EA-8709-6886E820CD1F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'Tab-Investissement'!$C$79:$AF$79</c:f>
              <c:numCache>
                <c:formatCode>0.0</c:formatCode>
                <c:ptCount val="30"/>
                <c:pt idx="0">
                  <c:v>39.631529999998634</c:v>
                </c:pt>
                <c:pt idx="1">
                  <c:v>63.312506999998277</c:v>
                </c:pt>
                <c:pt idx="2">
                  <c:v>75.6168529999984</c:v>
                </c:pt>
                <c:pt idx="3">
                  <c:v>81.246338000004926</c:v>
                </c:pt>
                <c:pt idx="4">
                  <c:v>81.466660000001639</c:v>
                </c:pt>
                <c:pt idx="5">
                  <c:v>80.376738999999816</c:v>
                </c:pt>
                <c:pt idx="6">
                  <c:v>70.883582999997316</c:v>
                </c:pt>
                <c:pt idx="7">
                  <c:v>69.260499999997819</c:v>
                </c:pt>
                <c:pt idx="8">
                  <c:v>70.531913000000941</c:v>
                </c:pt>
                <c:pt idx="9">
                  <c:v>63.598659000002499</c:v>
                </c:pt>
                <c:pt idx="10">
                  <c:v>59.262371000003213</c:v>
                </c:pt>
                <c:pt idx="11">
                  <c:v>59.186204999997699</c:v>
                </c:pt>
                <c:pt idx="12">
                  <c:v>49.002920999998651</c:v>
                </c:pt>
                <c:pt idx="13">
                  <c:v>32.411827000005133</c:v>
                </c:pt>
                <c:pt idx="14">
                  <c:v>16.414101999997229</c:v>
                </c:pt>
                <c:pt idx="15">
                  <c:v>-3.1578610000046865</c:v>
                </c:pt>
                <c:pt idx="16">
                  <c:v>-12.062671000004912</c:v>
                </c:pt>
                <c:pt idx="17">
                  <c:v>-19.394336000000294</c:v>
                </c:pt>
                <c:pt idx="18">
                  <c:v>-24.219634000003225</c:v>
                </c:pt>
                <c:pt idx="19">
                  <c:v>-26.519614000001638</c:v>
                </c:pt>
                <c:pt idx="20">
                  <c:v>-25.748431000001574</c:v>
                </c:pt>
                <c:pt idx="21">
                  <c:v>-25.819551000001866</c:v>
                </c:pt>
                <c:pt idx="22">
                  <c:v>-24.707942000001822</c:v>
                </c:pt>
                <c:pt idx="23">
                  <c:v>-22.831718000000365</c:v>
                </c:pt>
                <c:pt idx="24">
                  <c:v>-22.645039000000679</c:v>
                </c:pt>
                <c:pt idx="25">
                  <c:v>-21.695020999999088</c:v>
                </c:pt>
                <c:pt idx="26">
                  <c:v>-20.201770000005354</c:v>
                </c:pt>
                <c:pt idx="27">
                  <c:v>-18.504391000000624</c:v>
                </c:pt>
                <c:pt idx="28">
                  <c:v>-16.727014000000054</c:v>
                </c:pt>
                <c:pt idx="29">
                  <c:v>-15.104709000006324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66-40EA-8709-6886E820CD1F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'Tab-Investissement'!$C$80:$AF$80</c:f>
              <c:numCache>
                <c:formatCode>0.0</c:formatCode>
                <c:ptCount val="30"/>
                <c:pt idx="0">
                  <c:v>2.2637519999998403</c:v>
                </c:pt>
                <c:pt idx="1">
                  <c:v>4.4291880000000674</c:v>
                </c:pt>
                <c:pt idx="2">
                  <c:v>5.8649120000000039</c:v>
                </c:pt>
                <c:pt idx="3">
                  <c:v>6.703417000000627</c:v>
                </c:pt>
                <c:pt idx="4">
                  <c:v>7.1501090000001568</c:v>
                </c:pt>
                <c:pt idx="5">
                  <c:v>7.5554709999996703</c:v>
                </c:pt>
                <c:pt idx="6">
                  <c:v>7.6451100000003862</c:v>
                </c:pt>
                <c:pt idx="7">
                  <c:v>8.2195629999996527</c:v>
                </c:pt>
                <c:pt idx="8">
                  <c:v>9.247508999999809</c:v>
                </c:pt>
                <c:pt idx="9">
                  <c:v>10.022342000000208</c:v>
                </c:pt>
                <c:pt idx="10">
                  <c:v>10.869989999999234</c:v>
                </c:pt>
                <c:pt idx="11">
                  <c:v>11.990419000000657</c:v>
                </c:pt>
                <c:pt idx="12">
                  <c:v>12.608162000000448</c:v>
                </c:pt>
                <c:pt idx="13">
                  <c:v>12.635514999999941</c:v>
                </c:pt>
                <c:pt idx="14">
                  <c:v>12.4457510000002</c:v>
                </c:pt>
                <c:pt idx="15">
                  <c:v>11.918566000000283</c:v>
                </c:pt>
                <c:pt idx="16">
                  <c:v>11.784534999999778</c:v>
                </c:pt>
                <c:pt idx="17">
                  <c:v>11.747187000000849</c:v>
                </c:pt>
                <c:pt idx="18">
                  <c:v>11.704847999999402</c:v>
                </c:pt>
                <c:pt idx="19">
                  <c:v>11.612154999999802</c:v>
                </c:pt>
                <c:pt idx="20">
                  <c:v>11.49058100000002</c:v>
                </c:pt>
                <c:pt idx="21">
                  <c:v>11.141764999999396</c:v>
                </c:pt>
                <c:pt idx="22">
                  <c:v>10.635634000000209</c:v>
                </c:pt>
                <c:pt idx="23">
                  <c:v>10.006577000000107</c:v>
                </c:pt>
                <c:pt idx="24">
                  <c:v>9.153943999999683</c:v>
                </c:pt>
                <c:pt idx="25">
                  <c:v>8.2089149999992514</c:v>
                </c:pt>
                <c:pt idx="26">
                  <c:v>7.2313209999992978</c:v>
                </c:pt>
                <c:pt idx="27">
                  <c:v>6.2392099999997299</c:v>
                </c:pt>
                <c:pt idx="28">
                  <c:v>5.2454510000006849</c:v>
                </c:pt>
                <c:pt idx="29">
                  <c:v>4.253896000000168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66-40EA-8709-6886E820CD1F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'Tab-Investissement'!$C$81:$AF$81</c:f>
              <c:numCache>
                <c:formatCode>0.0</c:formatCode>
                <c:ptCount val="30"/>
                <c:pt idx="0">
                  <c:v>13.915829999998095</c:v>
                </c:pt>
                <c:pt idx="1">
                  <c:v>24.991539999999077</c:v>
                </c:pt>
                <c:pt idx="2">
                  <c:v>33.0118799999982</c:v>
                </c:pt>
                <c:pt idx="3">
                  <c:v>39.02266999999847</c:v>
                </c:pt>
                <c:pt idx="4">
                  <c:v>43.367099999999482</c:v>
                </c:pt>
                <c:pt idx="5">
                  <c:v>47.390589999999065</c:v>
                </c:pt>
                <c:pt idx="6">
                  <c:v>48.679619999998977</c:v>
                </c:pt>
                <c:pt idx="7">
                  <c:v>52.373690000000352</c:v>
                </c:pt>
                <c:pt idx="8">
                  <c:v>57.399709999997867</c:v>
                </c:pt>
                <c:pt idx="9">
                  <c:v>59.787549999997282</c:v>
                </c:pt>
                <c:pt idx="10">
                  <c:v>62.622960000000603</c:v>
                </c:pt>
                <c:pt idx="11">
                  <c:v>66.660349999998289</c:v>
                </c:pt>
                <c:pt idx="12">
                  <c:v>67.071400000000722</c:v>
                </c:pt>
                <c:pt idx="13">
                  <c:v>64.285149999999703</c:v>
                </c:pt>
                <c:pt idx="14">
                  <c:v>60.481270000000222</c:v>
                </c:pt>
                <c:pt idx="15">
                  <c:v>54.381570000001375</c:v>
                </c:pt>
                <c:pt idx="16">
                  <c:v>50.709470000001602</c:v>
                </c:pt>
                <c:pt idx="17">
                  <c:v>47.073540000001231</c:v>
                </c:pt>
                <c:pt idx="18">
                  <c:v>43.613710000001447</c:v>
                </c:pt>
                <c:pt idx="19">
                  <c:v>40.426479999998264</c:v>
                </c:pt>
                <c:pt idx="20">
                  <c:v>37.826300000000629</c:v>
                </c:pt>
                <c:pt idx="21">
                  <c:v>34.681420000000799</c:v>
                </c:pt>
                <c:pt idx="22">
                  <c:v>31.654749999997875</c:v>
                </c:pt>
                <c:pt idx="23">
                  <c:v>28.780749999998079</c:v>
                </c:pt>
                <c:pt idx="24">
                  <c:v>25.31278999999995</c:v>
                </c:pt>
                <c:pt idx="25">
                  <c:v>22.059399999998277</c:v>
                </c:pt>
                <c:pt idx="26">
                  <c:v>19.099659999999858</c:v>
                </c:pt>
                <c:pt idx="27">
                  <c:v>16.395860000000539</c:v>
                </c:pt>
                <c:pt idx="28">
                  <c:v>13.941040000001522</c:v>
                </c:pt>
                <c:pt idx="29">
                  <c:v>11.683819999998377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66-40EA-8709-6886E820CD1F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'Tab-Investissement'!$C$82:$AF$82</c:f>
              <c:numCache>
                <c:formatCode>0.0</c:formatCode>
                <c:ptCount val="30"/>
                <c:pt idx="0">
                  <c:v>8.4297149999995327</c:v>
                </c:pt>
                <c:pt idx="1">
                  <c:v>14.151441000000432</c:v>
                </c:pt>
                <c:pt idx="2">
                  <c:v>17.455952000000252</c:v>
                </c:pt>
                <c:pt idx="3">
                  <c:v>19.166296000000102</c:v>
                </c:pt>
                <c:pt idx="4">
                  <c:v>19.580274999999347</c:v>
                </c:pt>
                <c:pt idx="5">
                  <c:v>19.616766000000098</c:v>
                </c:pt>
                <c:pt idx="6">
                  <c:v>17.883441000001085</c:v>
                </c:pt>
                <c:pt idx="7">
                  <c:v>17.711112000000412</c:v>
                </c:pt>
                <c:pt idx="8">
                  <c:v>18.289361000001463</c:v>
                </c:pt>
                <c:pt idx="9">
                  <c:v>17.275478000000476</c:v>
                </c:pt>
                <c:pt idx="10">
                  <c:v>16.719291999999314</c:v>
                </c:pt>
                <c:pt idx="11">
                  <c:v>17.064852000000201</c:v>
                </c:pt>
                <c:pt idx="12">
                  <c:v>15.368778999998995</c:v>
                </c:pt>
                <c:pt idx="13">
                  <c:v>12.165039999999408</c:v>
                </c:pt>
                <c:pt idx="14">
                  <c:v>8.8868709999987914</c:v>
                </c:pt>
                <c:pt idx="15">
                  <c:v>4.7713990000011108</c:v>
                </c:pt>
                <c:pt idx="16">
                  <c:v>2.7368769999993674</c:v>
                </c:pt>
                <c:pt idx="17">
                  <c:v>1.1121899999998277</c:v>
                </c:pt>
                <c:pt idx="18">
                  <c:v>3.4400000117784657E-4</c:v>
                </c:pt>
                <c:pt idx="19">
                  <c:v>-0.61366399999951682</c:v>
                </c:pt>
                <c:pt idx="20">
                  <c:v>-0.6209259999986898</c:v>
                </c:pt>
                <c:pt idx="21">
                  <c:v>-0.81859600000007049</c:v>
                </c:pt>
                <c:pt idx="22">
                  <c:v>-0.83753400000045986</c:v>
                </c:pt>
                <c:pt idx="23">
                  <c:v>-0.7365039999988312</c:v>
                </c:pt>
                <c:pt idx="24">
                  <c:v>-1.0137860000011187</c:v>
                </c:pt>
                <c:pt idx="25">
                  <c:v>-1.1873330000003079</c:v>
                </c:pt>
                <c:pt idx="26">
                  <c:v>-1.2616849999965325</c:v>
                </c:pt>
                <c:pt idx="27">
                  <c:v>-1.2900049999971088</c:v>
                </c:pt>
                <c:pt idx="28">
                  <c:v>-1.2926800000011553</c:v>
                </c:pt>
                <c:pt idx="29">
                  <c:v>-1.3146109999997861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7651160"/>
        <c:axId val="213763711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'Tab-Investissement'!$C$50:$AF$50</c:f>
              <c:numCache>
                <c:formatCode>0.0</c:formatCode>
                <c:ptCount val="30"/>
                <c:pt idx="0">
                  <c:v>465.77929999999469</c:v>
                </c:pt>
                <c:pt idx="1">
                  <c:v>727.23849999997765</c:v>
                </c:pt>
                <c:pt idx="2">
                  <c:v>865.13390000001527</c:v>
                </c:pt>
                <c:pt idx="3">
                  <c:v>940.57009999989532</c:v>
                </c:pt>
                <c:pt idx="4">
                  <c:v>970.69570000004023</c:v>
                </c:pt>
                <c:pt idx="5">
                  <c:v>1006.7105999999912</c:v>
                </c:pt>
                <c:pt idx="6">
                  <c:v>951.79450000007637</c:v>
                </c:pt>
                <c:pt idx="7">
                  <c:v>1017.7750999999698</c:v>
                </c:pt>
                <c:pt idx="8">
                  <c:v>1119.6986000000034</c:v>
                </c:pt>
                <c:pt idx="9">
                  <c:v>1114.6202999999514</c:v>
                </c:pt>
                <c:pt idx="10">
                  <c:v>1152.5911000000779</c:v>
                </c:pt>
                <c:pt idx="11">
                  <c:v>1241.0362999999197</c:v>
                </c:pt>
                <c:pt idx="12">
                  <c:v>1188.329400000046</c:v>
                </c:pt>
                <c:pt idx="13">
                  <c:v>1057.1589000000386</c:v>
                </c:pt>
                <c:pt idx="14">
                  <c:v>936.08140000002459</c:v>
                </c:pt>
                <c:pt idx="15">
                  <c:v>758.60300000000279</c:v>
                </c:pt>
                <c:pt idx="16">
                  <c:v>714.77139999996871</c:v>
                </c:pt>
                <c:pt idx="17">
                  <c:v>663.37469999992754</c:v>
                </c:pt>
                <c:pt idx="18">
                  <c:v>625.25170000002254</c:v>
                </c:pt>
                <c:pt idx="19">
                  <c:v>599.93619999999646</c:v>
                </c:pt>
                <c:pt idx="20">
                  <c:v>595.3070000000298</c:v>
                </c:pt>
                <c:pt idx="21">
                  <c:v>563.48999999999069</c:v>
                </c:pt>
                <c:pt idx="22">
                  <c:v>536.80499999993481</c:v>
                </c:pt>
                <c:pt idx="23">
                  <c:v>510.60409999999683</c:v>
                </c:pt>
                <c:pt idx="24">
                  <c:v>457.26360000006389</c:v>
                </c:pt>
                <c:pt idx="25">
                  <c:v>411.85200000007171</c:v>
                </c:pt>
                <c:pt idx="26">
                  <c:v>370.93720000004396</c:v>
                </c:pt>
                <c:pt idx="27">
                  <c:v>331.7219000000041</c:v>
                </c:pt>
                <c:pt idx="28">
                  <c:v>294.03499999991618</c:v>
                </c:pt>
                <c:pt idx="29">
                  <c:v>256.08070000004955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651160"/>
        <c:axId val="2137637112"/>
      </c:lineChart>
      <c:catAx>
        <c:axId val="2137651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637112"/>
        <c:crosses val="autoZero"/>
        <c:auto val="1"/>
        <c:lblAlgn val="ctr"/>
        <c:lblOffset val="100"/>
        <c:tickLblSkip val="1"/>
        <c:noMultiLvlLbl val="0"/>
      </c:catAx>
      <c:valAx>
        <c:axId val="213763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651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layout>
        <c:manualLayout>
          <c:xMode val="edge"/>
          <c:yMode val="edge"/>
          <c:x val="0.2634010791024000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4306114278088096E-2"/>
          <c:y val="0.114263242867837"/>
          <c:w val="0.87911307696707397"/>
          <c:h val="0.690586564003442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'Tab-Investissement'!$AH$77:$AM$77</c:f>
              <c:numCache>
                <c:formatCode>0.0</c:formatCode>
                <c:ptCount val="6"/>
                <c:pt idx="0">
                  <c:v>290.68636356400003</c:v>
                </c:pt>
                <c:pt idx="1">
                  <c:v>431.800058482</c:v>
                </c:pt>
                <c:pt idx="2">
                  <c:v>465.01853431399996</c:v>
                </c:pt>
                <c:pt idx="3">
                  <c:v>265.72985794800007</c:v>
                </c:pt>
                <c:pt idx="4">
                  <c:v>188.07528262200003</c:v>
                </c:pt>
                <c:pt idx="5">
                  <c:v>136.77075939800002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9-432D-8B2E-BC96AB1211CB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'Tab-Investissement'!$AH$78:$AM$78</c:f>
              <c:numCache>
                <c:formatCode>0.0</c:formatCode>
                <c:ptCount val="6"/>
                <c:pt idx="0">
                  <c:v>383.04158399999505</c:v>
                </c:pt>
                <c:pt idx="1">
                  <c:v>459.56996999999899</c:v>
                </c:pt>
                <c:pt idx="2">
                  <c:v>516.39022000000114</c:v>
                </c:pt>
                <c:pt idx="3">
                  <c:v>363.13252000000136</c:v>
                </c:pt>
                <c:pt idx="4">
                  <c:v>327.63772400001909</c:v>
                </c:pt>
                <c:pt idx="5">
                  <c:v>192.99877600000764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9-432D-8B2E-BC96AB1211CB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'Tab-Investissement'!$AH$79:$AM$79</c:f>
              <c:numCache>
                <c:formatCode>0.0</c:formatCode>
                <c:ptCount val="6"/>
                <c:pt idx="0">
                  <c:v>68.254777600000381</c:v>
                </c:pt>
                <c:pt idx="1">
                  <c:v>70.930278799999684</c:v>
                </c:pt>
                <c:pt idx="2">
                  <c:v>43.255485200000386</c:v>
                </c:pt>
                <c:pt idx="3">
                  <c:v>-17.070823200002952</c:v>
                </c:pt>
                <c:pt idx="4">
                  <c:v>-24.350536200001262</c:v>
                </c:pt>
                <c:pt idx="5">
                  <c:v>-18.44658100000229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59-432D-8B2E-BC96AB1211CB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'Tab-Investissement'!$AH$80:$AM$80</c:f>
              <c:numCache>
                <c:formatCode>0.0</c:formatCode>
                <c:ptCount val="6"/>
                <c:pt idx="0">
                  <c:v>5.2822756000001387</c:v>
                </c:pt>
                <c:pt idx="1">
                  <c:v>8.5379989999999459</c:v>
                </c:pt>
                <c:pt idx="2">
                  <c:v>12.109967400000096</c:v>
                </c:pt>
                <c:pt idx="3">
                  <c:v>11.753458200000022</c:v>
                </c:pt>
                <c:pt idx="4">
                  <c:v>10.485700199999883</c:v>
                </c:pt>
                <c:pt idx="5">
                  <c:v>6.2357585999998264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59-432D-8B2E-BC96AB1211CB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'Tab-Investissement'!$AH$81:$AM$81</c:f>
              <c:numCache>
                <c:formatCode>0.0</c:formatCode>
                <c:ptCount val="6"/>
                <c:pt idx="0">
                  <c:v>30.861803999998664</c:v>
                </c:pt>
                <c:pt idx="1">
                  <c:v>53.126231999998708</c:v>
                </c:pt>
                <c:pt idx="2">
                  <c:v>64.224225999999902</c:v>
                </c:pt>
                <c:pt idx="3">
                  <c:v>47.240954000000784</c:v>
                </c:pt>
                <c:pt idx="4">
                  <c:v>31.651201999999465</c:v>
                </c:pt>
                <c:pt idx="5">
                  <c:v>16.635955999999716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59-432D-8B2E-BC96AB1211CB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'Tab-Investissement'!$AH$82:$AM$82</c:f>
              <c:numCache>
                <c:formatCode>0.0</c:formatCode>
                <c:ptCount val="6"/>
                <c:pt idx="0">
                  <c:v>15.756735799999934</c:v>
                </c:pt>
                <c:pt idx="1">
                  <c:v>18.155231600000707</c:v>
                </c:pt>
                <c:pt idx="2">
                  <c:v>14.040966799999342</c:v>
                </c:pt>
                <c:pt idx="3">
                  <c:v>1.6014292000003933</c:v>
                </c:pt>
                <c:pt idx="4">
                  <c:v>-0.80546919999983402</c:v>
                </c:pt>
                <c:pt idx="5">
                  <c:v>-1.2692627999989781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7567480"/>
        <c:axId val="213756112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'Tab-Investissement'!$AH$50:$AM$50</c:f>
              <c:numCache>
                <c:formatCode>0.0</c:formatCode>
                <c:ptCount val="6"/>
                <c:pt idx="0">
                  <c:v>793.88349999998468</c:v>
                </c:pt>
                <c:pt idx="1">
                  <c:v>1042.1198199999985</c:v>
                </c:pt>
                <c:pt idx="2">
                  <c:v>1115.0394200000214</c:v>
                </c:pt>
                <c:pt idx="3">
                  <c:v>672.38739999998359</c:v>
                </c:pt>
                <c:pt idx="4">
                  <c:v>532.69394000000318</c:v>
                </c:pt>
                <c:pt idx="5">
                  <c:v>332.92536000001712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567480"/>
        <c:axId val="2137561128"/>
      </c:lineChart>
      <c:catAx>
        <c:axId val="213756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561128"/>
        <c:crosses val="autoZero"/>
        <c:auto val="1"/>
        <c:lblAlgn val="ctr"/>
        <c:lblOffset val="0"/>
        <c:noMultiLvlLbl val="0"/>
      </c:catAx>
      <c:valAx>
        <c:axId val="2137561128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8.4612304817829995E-4"/>
              <c:y val="0.273569824390507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567480"/>
        <c:crosses val="autoZero"/>
        <c:crossBetween val="between"/>
        <c:majorUnit val="1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3687095814054202"/>
          <c:w val="1"/>
          <c:h val="0.1602835728008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'Tab-Investissement'!$AO$77:$AQ$77</c:f>
              <c:numCache>
                <c:formatCode>0.0</c:formatCode>
                <c:ptCount val="3"/>
                <c:pt idx="0">
                  <c:v>361.24321102300001</c:v>
                </c:pt>
                <c:pt idx="1">
                  <c:v>365.37419613100002</c:v>
                </c:pt>
                <c:pt idx="2">
                  <c:v>162.42302101000001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B-466F-9058-672BDE1B7F02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'Tab-Investissement'!$AO$78:$AQ$78</c:f>
              <c:numCache>
                <c:formatCode>0.0</c:formatCode>
                <c:ptCount val="3"/>
                <c:pt idx="0">
                  <c:v>421.30577699999702</c:v>
                </c:pt>
                <c:pt idx="1">
                  <c:v>439.76137000000125</c:v>
                </c:pt>
                <c:pt idx="2">
                  <c:v>260.31825000001334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B-466F-9058-672BDE1B7F02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'Tab-Investissement'!$AO$79:$AQ$79</c:f>
              <c:numCache>
                <c:formatCode>0.0</c:formatCode>
                <c:ptCount val="3"/>
                <c:pt idx="0">
                  <c:v>69.592528200000032</c:v>
                </c:pt>
                <c:pt idx="1">
                  <c:v>13.092330999998717</c:v>
                </c:pt>
                <c:pt idx="2">
                  <c:v>-21.398558600001778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7B-466F-9058-672BDE1B7F02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'Tab-Investissement'!$AO$80:$AQ$80</c:f>
              <c:numCache>
                <c:formatCode>0.0</c:formatCode>
                <c:ptCount val="3"/>
                <c:pt idx="0">
                  <c:v>6.9101373000000423</c:v>
                </c:pt>
                <c:pt idx="1">
                  <c:v>11.93171280000006</c:v>
                </c:pt>
                <c:pt idx="2">
                  <c:v>8.3607293999998546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7B-466F-9058-672BDE1B7F02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'Tab-Investissement'!$AO$81:$AQ$81</c:f>
              <c:numCache>
                <c:formatCode>0.0</c:formatCode>
                <c:ptCount val="3"/>
                <c:pt idx="0">
                  <c:v>41.99401799999869</c:v>
                </c:pt>
                <c:pt idx="1">
                  <c:v>55.732590000000343</c:v>
                </c:pt>
                <c:pt idx="2">
                  <c:v>24.14357899999959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7B-466F-9058-672BDE1B7F02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'Tab-Investissement'!$AO$82:$AQ$82</c:f>
              <c:numCache>
                <c:formatCode>0.0</c:formatCode>
                <c:ptCount val="3"/>
                <c:pt idx="0">
                  <c:v>16.955983700000321</c:v>
                </c:pt>
                <c:pt idx="1">
                  <c:v>7.8211979999998675</c:v>
                </c:pt>
                <c:pt idx="2">
                  <c:v>-1.037365999999406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0190104"/>
        <c:axId val="209967309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'Tab-Investissement'!$AO$50:$AQ$50</c:f>
              <c:numCache>
                <c:formatCode>0.0</c:formatCode>
                <c:ptCount val="3"/>
                <c:pt idx="0">
                  <c:v>918.0016599999916</c:v>
                </c:pt>
                <c:pt idx="1">
                  <c:v>893.71341000000257</c:v>
                </c:pt>
                <c:pt idx="2">
                  <c:v>432.80965000001015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190104"/>
        <c:axId val="2099673096"/>
      </c:lineChart>
      <c:catAx>
        <c:axId val="210019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9673096"/>
        <c:crosses val="autoZero"/>
        <c:auto val="1"/>
        <c:lblAlgn val="ctr"/>
        <c:lblOffset val="100"/>
        <c:noMultiLvlLbl val="0"/>
      </c:catAx>
      <c:valAx>
        <c:axId val="209967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0190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'Tab-Investissement'!$C$60:$AF$60</c:f>
              <c:numCache>
                <c:formatCode>0.0</c:formatCode>
                <c:ptCount val="30"/>
                <c:pt idx="0">
                  <c:v>0.17042720000006284</c:v>
                </c:pt>
                <c:pt idx="1">
                  <c:v>0.32551719999992201</c:v>
                </c:pt>
                <c:pt idx="2">
                  <c:v>0.41438460000006216</c:v>
                </c:pt>
                <c:pt idx="3">
                  <c:v>0.45148110000002362</c:v>
                </c:pt>
                <c:pt idx="4">
                  <c:v>0.45806559999994079</c:v>
                </c:pt>
                <c:pt idx="5">
                  <c:v>0.46486379999998917</c:v>
                </c:pt>
                <c:pt idx="6">
                  <c:v>0.45355529999994815</c:v>
                </c:pt>
                <c:pt idx="7">
                  <c:v>0.48564740000006168</c:v>
                </c:pt>
                <c:pt idx="8">
                  <c:v>0.55754649999994399</c:v>
                </c:pt>
                <c:pt idx="9">
                  <c:v>0.61335220000000845</c:v>
                </c:pt>
                <c:pt idx="10">
                  <c:v>0.67667559999995319</c:v>
                </c:pt>
                <c:pt idx="11">
                  <c:v>0.76219500000001972</c:v>
                </c:pt>
                <c:pt idx="12">
                  <c:v>0.81020660000001499</c:v>
                </c:pt>
                <c:pt idx="13">
                  <c:v>0.81484590000002299</c:v>
                </c:pt>
                <c:pt idx="14">
                  <c:v>0.80638729999998304</c:v>
                </c:pt>
                <c:pt idx="15">
                  <c:v>0.77677679999999327</c:v>
                </c:pt>
                <c:pt idx="16">
                  <c:v>0.78096050000010564</c:v>
                </c:pt>
                <c:pt idx="17">
                  <c:v>0.79424779999999373</c:v>
                </c:pt>
                <c:pt idx="18">
                  <c:v>0.80612150000001748</c:v>
                </c:pt>
                <c:pt idx="19">
                  <c:v>0.8113268000000744</c:v>
                </c:pt>
                <c:pt idx="20">
                  <c:v>0.81040210000003299</c:v>
                </c:pt>
                <c:pt idx="21">
                  <c:v>0.78771139999992101</c:v>
                </c:pt>
                <c:pt idx="22">
                  <c:v>0.74877790000005007</c:v>
                </c:pt>
                <c:pt idx="23">
                  <c:v>0.69688740000003691</c:v>
                </c:pt>
                <c:pt idx="24">
                  <c:v>0.62515410000003158</c:v>
                </c:pt>
                <c:pt idx="25">
                  <c:v>0.54449610000006032</c:v>
                </c:pt>
                <c:pt idx="26">
                  <c:v>0.460267300000055</c:v>
                </c:pt>
                <c:pt idx="27">
                  <c:v>0.37425689999997758</c:v>
                </c:pt>
                <c:pt idx="28">
                  <c:v>0.28771510000001399</c:v>
                </c:pt>
                <c:pt idx="29">
                  <c:v>0.20117479999998977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3-437C-AB7A-31B3245E9667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'Tab-Investissement'!$C$61:$AF$61</c:f>
              <c:numCache>
                <c:formatCode>0.0</c:formatCode>
                <c:ptCount val="30"/>
                <c:pt idx="0">
                  <c:v>1.2176590000002818E-2</c:v>
                </c:pt>
                <c:pt idx="1">
                  <c:v>2.3274239999999224E-2</c:v>
                </c:pt>
                <c:pt idx="2">
                  <c:v>2.9626149999998574E-2</c:v>
                </c:pt>
                <c:pt idx="3">
                  <c:v>3.2239680000003546E-2</c:v>
                </c:pt>
                <c:pt idx="4">
                  <c:v>3.2624890000001017E-2</c:v>
                </c:pt>
                <c:pt idx="5">
                  <c:v>3.2978899999996258E-2</c:v>
                </c:pt>
                <c:pt idx="6">
                  <c:v>3.2002359999999896E-2</c:v>
                </c:pt>
                <c:pt idx="7">
                  <c:v>3.4096679999997548E-2</c:v>
                </c:pt>
                <c:pt idx="8">
                  <c:v>3.9022200000005114E-2</c:v>
                </c:pt>
                <c:pt idx="9">
                  <c:v>4.2793989999999837E-2</c:v>
                </c:pt>
                <c:pt idx="10">
                  <c:v>4.709701000000166E-2</c:v>
                </c:pt>
                <c:pt idx="11">
                  <c:v>5.2985540000001663E-2</c:v>
                </c:pt>
                <c:pt idx="12">
                  <c:v>5.619940999999784E-2</c:v>
                </c:pt>
                <c:pt idx="13">
                  <c:v>5.6315189999999404E-2</c:v>
                </c:pt>
                <c:pt idx="14">
                  <c:v>5.5497889999998051E-2</c:v>
                </c:pt>
                <c:pt idx="15">
                  <c:v>5.3182700000000693E-2</c:v>
                </c:pt>
                <c:pt idx="16">
                  <c:v>5.3303560000003358E-2</c:v>
                </c:pt>
                <c:pt idx="17">
                  <c:v>5.4110680000000855E-2</c:v>
                </c:pt>
                <c:pt idx="18">
                  <c:v>5.4854839999997296E-2</c:v>
                </c:pt>
                <c:pt idx="19">
                  <c:v>5.5158609999999442E-2</c:v>
                </c:pt>
                <c:pt idx="20">
                  <c:v>5.5056499999999176E-2</c:v>
                </c:pt>
                <c:pt idx="21">
                  <c:v>5.3426500000000487E-2</c:v>
                </c:pt>
                <c:pt idx="22">
                  <c:v>5.065565000000305E-2</c:v>
                </c:pt>
                <c:pt idx="23">
                  <c:v>4.6973560000004966E-2</c:v>
                </c:pt>
                <c:pt idx="24">
                  <c:v>4.1884009999996863E-2</c:v>
                </c:pt>
                <c:pt idx="25">
                  <c:v>3.6162449999999069E-2</c:v>
                </c:pt>
                <c:pt idx="26">
                  <c:v>3.0189800000002265E-2</c:v>
                </c:pt>
                <c:pt idx="27">
                  <c:v>2.4092819999999904E-2</c:v>
                </c:pt>
                <c:pt idx="28">
                  <c:v>1.7959610000005455E-2</c:v>
                </c:pt>
                <c:pt idx="29">
                  <c:v>1.182693000000512E-2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13-437C-AB7A-31B3245E9667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'Tab-Investissement'!$C$62:$AF$62</c:f>
              <c:numCache>
                <c:formatCode>0.0</c:formatCode>
                <c:ptCount val="30"/>
                <c:pt idx="0">
                  <c:v>1.8194789999995464E-2</c:v>
                </c:pt>
                <c:pt idx="1">
                  <c:v>3.478721000000462E-2</c:v>
                </c:pt>
                <c:pt idx="2">
                  <c:v>4.4292179999999348E-2</c:v>
                </c:pt>
                <c:pt idx="3">
                  <c:v>4.8217529999995179E-2</c:v>
                </c:pt>
                <c:pt idx="4">
                  <c:v>4.882545000000249E-2</c:v>
                </c:pt>
                <c:pt idx="5">
                  <c:v>4.9402759999999546E-2</c:v>
                </c:pt>
                <c:pt idx="6">
                  <c:v>4.8009829999998033E-2</c:v>
                </c:pt>
                <c:pt idx="7">
                  <c:v>5.1220569999998133E-2</c:v>
                </c:pt>
                <c:pt idx="8">
                  <c:v>5.8677169999995726E-2</c:v>
                </c:pt>
                <c:pt idx="9">
                  <c:v>6.442226000000062E-2</c:v>
                </c:pt>
                <c:pt idx="10">
                  <c:v>7.0968029999988858E-2</c:v>
                </c:pt>
                <c:pt idx="11">
                  <c:v>7.9888879999998608E-2</c:v>
                </c:pt>
                <c:pt idx="12">
                  <c:v>8.4818269999999529E-2</c:v>
                </c:pt>
                <c:pt idx="13">
                  <c:v>8.5118690000001607E-2</c:v>
                </c:pt>
                <c:pt idx="14">
                  <c:v>8.402263000000687E-2</c:v>
                </c:pt>
                <c:pt idx="15">
                  <c:v>8.0684669999996572E-2</c:v>
                </c:pt>
                <c:pt idx="16">
                  <c:v>8.0978560000005473E-2</c:v>
                </c:pt>
                <c:pt idx="17">
                  <c:v>8.2288540000007515E-2</c:v>
                </c:pt>
                <c:pt idx="18">
                  <c:v>8.3490669999989109E-2</c:v>
                </c:pt>
                <c:pt idx="19">
                  <c:v>8.401855000001035E-2</c:v>
                </c:pt>
                <c:pt idx="20">
                  <c:v>8.3922959999995328E-2</c:v>
                </c:pt>
                <c:pt idx="21">
                  <c:v>8.1527930000007132E-2</c:v>
                </c:pt>
                <c:pt idx="22">
                  <c:v>7.7412210000005643E-2</c:v>
                </c:pt>
                <c:pt idx="23">
                  <c:v>7.1920800000000895E-2</c:v>
                </c:pt>
                <c:pt idx="24">
                  <c:v>6.431418999999039E-2</c:v>
                </c:pt>
                <c:pt idx="25">
                  <c:v>5.5752429999998299E-2</c:v>
                </c:pt>
                <c:pt idx="26">
                  <c:v>4.6806750000001784E-2</c:v>
                </c:pt>
                <c:pt idx="27">
                  <c:v>3.7668189999990886E-2</c:v>
                </c:pt>
                <c:pt idx="28">
                  <c:v>2.8469669999992675E-2</c:v>
                </c:pt>
                <c:pt idx="29">
                  <c:v>1.9267370000008555E-2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13-437C-AB7A-31B3245E9667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'Tab-Investissement'!$C$63:$AF$63</c:f>
              <c:numCache>
                <c:formatCode>0.0</c:formatCode>
                <c:ptCount val="30"/>
                <c:pt idx="0">
                  <c:v>9.2458300000032523E-2</c:v>
                </c:pt>
                <c:pt idx="1">
                  <c:v>0.17737009999996189</c:v>
                </c:pt>
                <c:pt idx="2">
                  <c:v>0.22657750000001897</c:v>
                </c:pt>
                <c:pt idx="3">
                  <c:v>0.2473962000000256</c:v>
                </c:pt>
                <c:pt idx="4">
                  <c:v>0.25115120000003799</c:v>
                </c:pt>
                <c:pt idx="5">
                  <c:v>0.2544973999999911</c:v>
                </c:pt>
                <c:pt idx="6">
                  <c:v>0.24763670000004367</c:v>
                </c:pt>
                <c:pt idx="7">
                  <c:v>2.0373824999999783</c:v>
                </c:pt>
                <c:pt idx="8">
                  <c:v>2.7900950999999736</c:v>
                </c:pt>
                <c:pt idx="9">
                  <c:v>3.1246365999999739</c:v>
                </c:pt>
                <c:pt idx="10">
                  <c:v>3.3221746000000394</c:v>
                </c:pt>
                <c:pt idx="11">
                  <c:v>3.4801863999999796</c:v>
                </c:pt>
                <c:pt idx="12">
                  <c:v>3.5955284000000347</c:v>
                </c:pt>
                <c:pt idx="13">
                  <c:v>3.6743203999999992</c:v>
                </c:pt>
                <c:pt idx="14">
                  <c:v>3.7360911000000101</c:v>
                </c:pt>
                <c:pt idx="15">
                  <c:v>3.7777406999999812</c:v>
                </c:pt>
                <c:pt idx="16">
                  <c:v>3.8296834000000217</c:v>
                </c:pt>
                <c:pt idx="17">
                  <c:v>2.087126000000012</c:v>
                </c:pt>
                <c:pt idx="18">
                  <c:v>1.4115863000000104</c:v>
                </c:pt>
                <c:pt idx="19">
                  <c:v>1.1375906999999756</c:v>
                </c:pt>
                <c:pt idx="20">
                  <c:v>0.99531430000001819</c:v>
                </c:pt>
                <c:pt idx="21">
                  <c:v>0.88694670000000997</c:v>
                </c:pt>
                <c:pt idx="22">
                  <c:v>0.78658089999998992</c:v>
                </c:pt>
                <c:pt idx="23">
                  <c:v>0.6868094999999812</c:v>
                </c:pt>
                <c:pt idx="24">
                  <c:v>0.58103319999997893</c:v>
                </c:pt>
                <c:pt idx="25">
                  <c:v>0.47429210000001376</c:v>
                </c:pt>
                <c:pt idx="26">
                  <c:v>0.36929049999997687</c:v>
                </c:pt>
                <c:pt idx="27">
                  <c:v>0.26697390000003907</c:v>
                </c:pt>
                <c:pt idx="28">
                  <c:v>0.16801099999997859</c:v>
                </c:pt>
                <c:pt idx="29">
                  <c:v>7.2659600000008595E-2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13-437C-AB7A-31B3245E9667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'Tab-Investissement'!$C$64:$AF$64</c:f>
              <c:numCache>
                <c:formatCode>0.0</c:formatCode>
                <c:ptCount val="30"/>
                <c:pt idx="0">
                  <c:v>4.0848900000000299E-2</c:v>
                </c:pt>
                <c:pt idx="1">
                  <c:v>7.800069999998982E-2</c:v>
                </c:pt>
                <c:pt idx="2">
                  <c:v>9.9307100000004311E-2</c:v>
                </c:pt>
                <c:pt idx="3">
                  <c:v>0.10824619999999641</c:v>
                </c:pt>
                <c:pt idx="4">
                  <c:v>0.10990340000000742</c:v>
                </c:pt>
                <c:pt idx="5">
                  <c:v>0.11162820000001261</c:v>
                </c:pt>
                <c:pt idx="6">
                  <c:v>0.10901380000001382</c:v>
                </c:pt>
                <c:pt idx="7">
                  <c:v>0.11679889999999205</c:v>
                </c:pt>
                <c:pt idx="8">
                  <c:v>0.13410680000001207</c:v>
                </c:pt>
                <c:pt idx="9">
                  <c:v>0.14753899999999476</c:v>
                </c:pt>
                <c:pt idx="10">
                  <c:v>0.162767400000007</c:v>
                </c:pt>
                <c:pt idx="11">
                  <c:v>0.18330629999999815</c:v>
                </c:pt>
                <c:pt idx="12">
                  <c:v>0.1948428999999976</c:v>
                </c:pt>
                <c:pt idx="13">
                  <c:v>0.19598260000000778</c:v>
                </c:pt>
                <c:pt idx="14">
                  <c:v>0.19397969999999987</c:v>
                </c:pt>
                <c:pt idx="15">
                  <c:v>0.18689309999999182</c:v>
                </c:pt>
                <c:pt idx="16">
                  <c:v>0.18789199999997663</c:v>
                </c:pt>
                <c:pt idx="17">
                  <c:v>0.19104880000000435</c:v>
                </c:pt>
                <c:pt idx="18">
                  <c:v>0.19385209999998665</c:v>
                </c:pt>
                <c:pt idx="19">
                  <c:v>0.19505049999997937</c:v>
                </c:pt>
                <c:pt idx="20">
                  <c:v>0.19477949999998145</c:v>
                </c:pt>
                <c:pt idx="21">
                  <c:v>0.18929550000001427</c:v>
                </c:pt>
                <c:pt idx="22">
                  <c:v>0.17992849999998839</c:v>
                </c:pt>
                <c:pt idx="23">
                  <c:v>0.16746670000000563</c:v>
                </c:pt>
                <c:pt idx="24">
                  <c:v>0.15025959999999827</c:v>
                </c:pt>
                <c:pt idx="25">
                  <c:v>0.13092500000001905</c:v>
                </c:pt>
                <c:pt idx="26">
                  <c:v>0.11074309999997922</c:v>
                </c:pt>
                <c:pt idx="27">
                  <c:v>9.0140700000006291E-2</c:v>
                </c:pt>
                <c:pt idx="28">
                  <c:v>6.9416499999988446E-2</c:v>
                </c:pt>
                <c:pt idx="29">
                  <c:v>4.8697299999986399E-2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13-437C-AB7A-31B3245E9667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'Tab-Investissement'!$C$65:$AF$65</c:f>
              <c:numCache>
                <c:formatCode>0.0</c:formatCode>
                <c:ptCount val="30"/>
                <c:pt idx="0">
                  <c:v>9.4139099999992482E-3</c:v>
                </c:pt>
                <c:pt idx="1">
                  <c:v>1.8115550000000979E-2</c:v>
                </c:pt>
                <c:pt idx="2">
                  <c:v>2.3271069999999838E-2</c:v>
                </c:pt>
                <c:pt idx="3">
                  <c:v>2.5616840000001417E-2</c:v>
                </c:pt>
                <c:pt idx="4">
                  <c:v>2.6273859999999871E-2</c:v>
                </c:pt>
                <c:pt idx="5">
                  <c:v>2.6903199999999572E-2</c:v>
                </c:pt>
                <c:pt idx="6">
                  <c:v>2.6479489999999828E-2</c:v>
                </c:pt>
                <c:pt idx="7">
                  <c:v>2.8382579999998825E-2</c:v>
                </c:pt>
                <c:pt idx="8">
                  <c:v>3.2446909999997331E-2</c:v>
                </c:pt>
                <c:pt idx="9">
                  <c:v>3.5610680000004891E-2</c:v>
                </c:pt>
                <c:pt idx="10">
                  <c:v>3.9168109999998535E-2</c:v>
                </c:pt>
                <c:pt idx="11">
                  <c:v>4.394166999999527E-2</c:v>
                </c:pt>
                <c:pt idx="12">
                  <c:v>4.6650849999998911E-2</c:v>
                </c:pt>
                <c:pt idx="13">
                  <c:v>4.6944080000002941E-2</c:v>
                </c:pt>
                <c:pt idx="14">
                  <c:v>4.6469049999998902E-2</c:v>
                </c:pt>
                <c:pt idx="15">
                  <c:v>4.4780469999999184E-2</c:v>
                </c:pt>
                <c:pt idx="16">
                  <c:v>4.4913689999994233E-2</c:v>
                </c:pt>
                <c:pt idx="17">
                  <c:v>4.5546559999998237E-2</c:v>
                </c:pt>
                <c:pt idx="18">
                  <c:v>4.6119010000005289E-2</c:v>
                </c:pt>
                <c:pt idx="19">
                  <c:v>4.6354149999999095E-2</c:v>
                </c:pt>
                <c:pt idx="20">
                  <c:v>4.6289510000001144E-2</c:v>
                </c:pt>
                <c:pt idx="21">
                  <c:v>4.5066579999996748E-2</c:v>
                </c:pt>
                <c:pt idx="22">
                  <c:v>4.2981709999999396E-2</c:v>
                </c:pt>
                <c:pt idx="23">
                  <c:v>4.0210129999998401E-2</c:v>
                </c:pt>
                <c:pt idx="24">
                  <c:v>3.6364669999997545E-2</c:v>
                </c:pt>
                <c:pt idx="25">
                  <c:v>3.2035229999998194E-2</c:v>
                </c:pt>
                <c:pt idx="26">
                  <c:v>2.7511810000000025E-2</c:v>
                </c:pt>
                <c:pt idx="27">
                  <c:v>2.2890069999995433E-2</c:v>
                </c:pt>
                <c:pt idx="28">
                  <c:v>1.8236229999999409E-2</c:v>
                </c:pt>
                <c:pt idx="29">
                  <c:v>1.3576959999994642E-2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13-437C-AB7A-31B3245E9667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'Tab-Investissement'!$C$66:$AF$66</c:f>
              <c:numCache>
                <c:formatCode>0.0</c:formatCode>
                <c:ptCount val="30"/>
                <c:pt idx="0">
                  <c:v>10.222774700000002</c:v>
                </c:pt>
                <c:pt idx="1">
                  <c:v>14.663627799999972</c:v>
                </c:pt>
                <c:pt idx="2">
                  <c:v>17.063942900000029</c:v>
                </c:pt>
                <c:pt idx="3">
                  <c:v>19.239609900000005</c:v>
                </c:pt>
                <c:pt idx="4">
                  <c:v>21.364610700000014</c:v>
                </c:pt>
                <c:pt idx="5">
                  <c:v>23.805003599999964</c:v>
                </c:pt>
                <c:pt idx="6">
                  <c:v>26.041693800000019</c:v>
                </c:pt>
                <c:pt idx="7">
                  <c:v>27.741432799999984</c:v>
                </c:pt>
                <c:pt idx="8">
                  <c:v>29.073654799999986</c:v>
                </c:pt>
                <c:pt idx="9">
                  <c:v>30.308291999999994</c:v>
                </c:pt>
                <c:pt idx="10">
                  <c:v>27.528815199999997</c:v>
                </c:pt>
                <c:pt idx="11">
                  <c:v>27.164043600000014</c:v>
                </c:pt>
                <c:pt idx="12">
                  <c:v>27.376540300000045</c:v>
                </c:pt>
                <c:pt idx="13">
                  <c:v>28.192732400000011</c:v>
                </c:pt>
                <c:pt idx="14">
                  <c:v>29.38071640000004</c:v>
                </c:pt>
                <c:pt idx="15">
                  <c:v>30.694548600000019</c:v>
                </c:pt>
                <c:pt idx="16">
                  <c:v>32.395487600000024</c:v>
                </c:pt>
                <c:pt idx="17">
                  <c:v>33.433970200000033</c:v>
                </c:pt>
                <c:pt idx="18">
                  <c:v>34.0440112</c:v>
                </c:pt>
                <c:pt idx="19">
                  <c:v>34.307945200000006</c:v>
                </c:pt>
                <c:pt idx="20">
                  <c:v>35.66383860000002</c:v>
                </c:pt>
                <c:pt idx="21">
                  <c:v>36.183633799999996</c:v>
                </c:pt>
                <c:pt idx="22">
                  <c:v>36.347503999999958</c:v>
                </c:pt>
                <c:pt idx="23">
                  <c:v>36.357104600000014</c:v>
                </c:pt>
                <c:pt idx="24">
                  <c:v>36.277527599999985</c:v>
                </c:pt>
                <c:pt idx="25">
                  <c:v>36.139204199999995</c:v>
                </c:pt>
                <c:pt idx="26">
                  <c:v>35.955242800000008</c:v>
                </c:pt>
                <c:pt idx="27">
                  <c:v>35.732184200000006</c:v>
                </c:pt>
                <c:pt idx="28">
                  <c:v>35.638064900000018</c:v>
                </c:pt>
                <c:pt idx="29">
                  <c:v>35.415684799999951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13-437C-AB7A-31B3245E9667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'Tab-Investissement'!$C$67:$AF$67</c:f>
              <c:numCache>
                <c:formatCode>0.0</c:formatCode>
                <c:ptCount val="30"/>
                <c:pt idx="0">
                  <c:v>64.164518150000006</c:v>
                </c:pt>
                <c:pt idx="1">
                  <c:v>104.39993563000002</c:v>
                </c:pt>
                <c:pt idx="2">
                  <c:v>127.81960986000001</c:v>
                </c:pt>
                <c:pt idx="3">
                  <c:v>144.91408471</c:v>
                </c:pt>
                <c:pt idx="4">
                  <c:v>156.61862893</c:v>
                </c:pt>
                <c:pt idx="5">
                  <c:v>170.93775253000001</c:v>
                </c:pt>
                <c:pt idx="6">
                  <c:v>164.54845025</c:v>
                </c:pt>
                <c:pt idx="7">
                  <c:v>184.40276783000002</c:v>
                </c:pt>
                <c:pt idx="8">
                  <c:v>206.88449926999999</c:v>
                </c:pt>
                <c:pt idx="9">
                  <c:v>202.65271371</c:v>
                </c:pt>
                <c:pt idx="10">
                  <c:v>212.52622664</c:v>
                </c:pt>
                <c:pt idx="11">
                  <c:v>230.42136739</c:v>
                </c:pt>
                <c:pt idx="12">
                  <c:v>213.37003970000001</c:v>
                </c:pt>
                <c:pt idx="13">
                  <c:v>182.18040868</c:v>
                </c:pt>
                <c:pt idx="14">
                  <c:v>156.46347881000003</c:v>
                </c:pt>
                <c:pt idx="15">
                  <c:v>116.61396276000001</c:v>
                </c:pt>
                <c:pt idx="16">
                  <c:v>109.07993184999998</c:v>
                </c:pt>
                <c:pt idx="17">
                  <c:v>95.341514950000004</c:v>
                </c:pt>
                <c:pt idx="18">
                  <c:v>84.012326989999991</c:v>
                </c:pt>
                <c:pt idx="19">
                  <c:v>75.843712060000001</c:v>
                </c:pt>
                <c:pt idx="20">
                  <c:v>72.100124109999996</c:v>
                </c:pt>
                <c:pt idx="21">
                  <c:v>63.897463729999991</c:v>
                </c:pt>
                <c:pt idx="22">
                  <c:v>59.21498158</c:v>
                </c:pt>
                <c:pt idx="23">
                  <c:v>55.874673340000001</c:v>
                </c:pt>
                <c:pt idx="24">
                  <c:v>48.464634140000001</c:v>
                </c:pt>
                <c:pt idx="25">
                  <c:v>44.349179879999994</c:v>
                </c:pt>
                <c:pt idx="26">
                  <c:v>41.486491360000002</c:v>
                </c:pt>
                <c:pt idx="27">
                  <c:v>39.132419330000005</c:v>
                </c:pt>
                <c:pt idx="28">
                  <c:v>37.161572360000001</c:v>
                </c:pt>
                <c:pt idx="29">
                  <c:v>35.312614629999992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13-437C-AB7A-31B3245E9667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'Tab-Investissement'!$C$68:$AF$68</c:f>
              <c:numCache>
                <c:formatCode>0.0</c:formatCode>
                <c:ptCount val="30"/>
                <c:pt idx="0">
                  <c:v>105.76187619999996</c:v>
                </c:pt>
                <c:pt idx="1">
                  <c:v>140.92098139999996</c:v>
                </c:pt>
                <c:pt idx="2">
                  <c:v>160.2468305000001</c:v>
                </c:pt>
                <c:pt idx="3">
                  <c:v>175.71522319999997</c:v>
                </c:pt>
                <c:pt idx="4">
                  <c:v>186.54966100000001</c:v>
                </c:pt>
                <c:pt idx="5">
                  <c:v>200.86594530000002</c:v>
                </c:pt>
                <c:pt idx="6">
                  <c:v>193.75321710000003</c:v>
                </c:pt>
                <c:pt idx="7">
                  <c:v>214.39078690000008</c:v>
                </c:pt>
                <c:pt idx="8">
                  <c:v>237.58603619999997</c:v>
                </c:pt>
                <c:pt idx="9">
                  <c:v>233.63040180000007</c:v>
                </c:pt>
                <c:pt idx="10">
                  <c:v>244.15406399999995</c:v>
                </c:pt>
                <c:pt idx="11">
                  <c:v>262.97342249999997</c:v>
                </c:pt>
                <c:pt idx="12">
                  <c:v>247.46411789999991</c:v>
                </c:pt>
                <c:pt idx="13">
                  <c:v>218.38922489999993</c:v>
                </c:pt>
                <c:pt idx="14">
                  <c:v>193.81385379999995</c:v>
                </c:pt>
                <c:pt idx="15">
                  <c:v>155.33964590000005</c:v>
                </c:pt>
                <c:pt idx="16">
                  <c:v>146.74894029999996</c:v>
                </c:pt>
                <c:pt idx="17">
                  <c:v>132.25249429999997</c:v>
                </c:pt>
                <c:pt idx="18">
                  <c:v>119.84333040000001</c:v>
                </c:pt>
                <c:pt idx="19">
                  <c:v>110.42859599999997</c:v>
                </c:pt>
                <c:pt idx="20">
                  <c:v>105.67834390000007</c:v>
                </c:pt>
                <c:pt idx="21">
                  <c:v>95.735977500000104</c:v>
                </c:pt>
                <c:pt idx="22">
                  <c:v>89.49286810000001</c:v>
                </c:pt>
                <c:pt idx="23">
                  <c:v>84.718815000000063</c:v>
                </c:pt>
                <c:pt idx="24">
                  <c:v>74.866410999999971</c:v>
                </c:pt>
                <c:pt idx="25">
                  <c:v>68.758204699999965</c:v>
                </c:pt>
                <c:pt idx="26">
                  <c:v>64.168514500000015</c:v>
                </c:pt>
                <c:pt idx="27">
                  <c:v>60.212780100000032</c:v>
                </c:pt>
                <c:pt idx="28">
                  <c:v>56.752593199999978</c:v>
                </c:pt>
                <c:pt idx="29">
                  <c:v>53.453098800000021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13-437C-AB7A-31B3245E9667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'Tab-Investissement'!$C$69:$AF$69</c:f>
              <c:numCache>
                <c:formatCode>0.0</c:formatCode>
                <c:ptCount val="30"/>
                <c:pt idx="0">
                  <c:v>8.0436000000005947E-3</c:v>
                </c:pt>
                <c:pt idx="1">
                  <c:v>1.54981499999991E-2</c:v>
                </c:pt>
                <c:pt idx="2">
                  <c:v>1.9919299999997975E-2</c:v>
                </c:pt>
                <c:pt idx="3">
                  <c:v>2.1915660000001225E-2</c:v>
                </c:pt>
                <c:pt idx="4">
                  <c:v>2.244029000000225E-2</c:v>
                </c:pt>
                <c:pt idx="5">
                  <c:v>2.2917140000000558E-2</c:v>
                </c:pt>
                <c:pt idx="6">
                  <c:v>2.2480820000001955E-2</c:v>
                </c:pt>
                <c:pt idx="7">
                  <c:v>2.4023899999999543E-2</c:v>
                </c:pt>
                <c:pt idx="8">
                  <c:v>2.7418280000002682E-2</c:v>
                </c:pt>
                <c:pt idx="9">
                  <c:v>3.0054599999999709E-2</c:v>
                </c:pt>
                <c:pt idx="10">
                  <c:v>3.3032980000001544E-2</c:v>
                </c:pt>
                <c:pt idx="11">
                  <c:v>3.705723000000205E-2</c:v>
                </c:pt>
                <c:pt idx="12">
                  <c:v>3.9327580000001916E-2</c:v>
                </c:pt>
                <c:pt idx="13">
                  <c:v>3.9536659999999557E-2</c:v>
                </c:pt>
                <c:pt idx="14">
                  <c:v>3.9089400000001717E-2</c:v>
                </c:pt>
                <c:pt idx="15">
                  <c:v>3.7610699999998332E-2</c:v>
                </c:pt>
                <c:pt idx="16">
                  <c:v>3.7696449999998549E-2</c:v>
                </c:pt>
                <c:pt idx="17">
                  <c:v>3.8225969999999165E-2</c:v>
                </c:pt>
                <c:pt idx="18">
                  <c:v>3.8719659999998157E-2</c:v>
                </c:pt>
                <c:pt idx="19">
                  <c:v>3.8936389999996379E-2</c:v>
                </c:pt>
                <c:pt idx="20">
                  <c:v>3.8903229999995403E-2</c:v>
                </c:pt>
                <c:pt idx="21">
                  <c:v>3.7882359999997561E-2</c:v>
                </c:pt>
                <c:pt idx="22">
                  <c:v>3.6121049999998434E-2</c:v>
                </c:pt>
                <c:pt idx="23">
                  <c:v>3.3766090000000304E-2</c:v>
                </c:pt>
                <c:pt idx="24">
                  <c:v>3.0485169999998618E-2</c:v>
                </c:pt>
                <c:pt idx="25">
                  <c:v>2.6780479999999329E-2</c:v>
                </c:pt>
                <c:pt idx="26">
                  <c:v>2.290072000000265E-2</c:v>
                </c:pt>
                <c:pt idx="27">
                  <c:v>1.8929140000004452E-2</c:v>
                </c:pt>
                <c:pt idx="28">
                  <c:v>1.4923400000000697E-2</c:v>
                </c:pt>
                <c:pt idx="29">
                  <c:v>1.0907269999997027E-2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7444632"/>
        <c:axId val="213741876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180.50073234000007</c:v>
                </c:pt>
                <c:pt idx="1">
                  <c:v>260.65710797999981</c:v>
                </c:pt>
                <c:pt idx="2">
                  <c:v>305.98776116000022</c:v>
                </c:pt>
                <c:pt idx="3">
                  <c:v>340.80403102000002</c:v>
                </c:pt>
                <c:pt idx="4">
                  <c:v>365.48218532000004</c:v>
                </c:pt>
                <c:pt idx="5">
                  <c:v>396.57189283000002</c:v>
                </c:pt>
                <c:pt idx="6">
                  <c:v>385.28253945000006</c:v>
                </c:pt>
                <c:pt idx="7">
                  <c:v>429.31254006000006</c:v>
                </c:pt>
                <c:pt idx="8">
                  <c:v>477.18350322999987</c:v>
                </c:pt>
                <c:pt idx="9">
                  <c:v>470.64981684000008</c:v>
                </c:pt>
                <c:pt idx="10">
                  <c:v>488.56098956999995</c:v>
                </c:pt>
                <c:pt idx="11">
                  <c:v>525.19839450999996</c:v>
                </c:pt>
                <c:pt idx="12">
                  <c:v>493.03827190999999</c:v>
                </c:pt>
                <c:pt idx="13">
                  <c:v>433.67542950000001</c:v>
                </c:pt>
                <c:pt idx="14">
                  <c:v>384.61958608000003</c:v>
                </c:pt>
                <c:pt idx="15">
                  <c:v>307.60582640000007</c:v>
                </c:pt>
                <c:pt idx="16">
                  <c:v>293.23978791000008</c:v>
                </c:pt>
                <c:pt idx="17">
                  <c:v>264.32057380000003</c:v>
                </c:pt>
                <c:pt idx="18">
                  <c:v>240.53441267000002</c:v>
                </c:pt>
                <c:pt idx="19">
                  <c:v>222.94868896000003</c:v>
                </c:pt>
                <c:pt idx="20">
                  <c:v>215.66697471000012</c:v>
                </c:pt>
                <c:pt idx="21">
                  <c:v>197.89893200000003</c:v>
                </c:pt>
                <c:pt idx="22">
                  <c:v>186.9778116</c:v>
                </c:pt>
                <c:pt idx="23">
                  <c:v>178.69462712000009</c:v>
                </c:pt>
                <c:pt idx="24">
                  <c:v>161.13806767999995</c:v>
                </c:pt>
                <c:pt idx="25">
                  <c:v>150.54703257000006</c:v>
                </c:pt>
                <c:pt idx="26">
                  <c:v>142.67795864000004</c:v>
                </c:pt>
                <c:pt idx="27">
                  <c:v>135.91233535000006</c:v>
                </c:pt>
                <c:pt idx="28">
                  <c:v>130.15696197</c:v>
                </c:pt>
                <c:pt idx="29">
                  <c:v>124.55950845999996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444632"/>
        <c:axId val="2137418760"/>
      </c:lineChart>
      <c:catAx>
        <c:axId val="2137444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418760"/>
        <c:crosses val="autoZero"/>
        <c:auto val="1"/>
        <c:lblAlgn val="ctr"/>
        <c:lblOffset val="100"/>
        <c:tickLblSkip val="1"/>
        <c:noMultiLvlLbl val="0"/>
      </c:catAx>
      <c:valAx>
        <c:axId val="213741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444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'Tab-Investissement'!$AH$60:$AM$60</c:f>
              <c:numCache>
                <c:formatCode>0.0</c:formatCode>
                <c:ptCount val="6"/>
                <c:pt idx="0">
                  <c:v>0.36397514000000231</c:v>
                </c:pt>
                <c:pt idx="1">
                  <c:v>0.51499303999999024</c:v>
                </c:pt>
                <c:pt idx="2">
                  <c:v>0.77406207999999876</c:v>
                </c:pt>
                <c:pt idx="3">
                  <c:v>0.79388668000003693</c:v>
                </c:pt>
                <c:pt idx="4">
                  <c:v>0.73378658000001451</c:v>
                </c:pt>
                <c:pt idx="5">
                  <c:v>0.37358204000001932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F-4BC0-9865-D2D98353732B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'Tab-Investissement'!$AH$61:$AM$61</c:f>
              <c:numCache>
                <c:formatCode>0.0</c:formatCode>
                <c:ptCount val="6"/>
                <c:pt idx="0">
                  <c:v>2.5988310000001034E-2</c:v>
                </c:pt>
                <c:pt idx="1">
                  <c:v>3.6178825999999734E-2</c:v>
                </c:pt>
                <c:pt idx="2">
                  <c:v>5.3619007999999725E-2</c:v>
                </c:pt>
                <c:pt idx="3">
                  <c:v>5.412207800000033E-2</c:v>
                </c:pt>
                <c:pt idx="4">
                  <c:v>4.959924400000091E-2</c:v>
                </c:pt>
                <c:pt idx="5">
                  <c:v>2.4046322000002361E-2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FF-4BC0-9865-D2D98353732B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'Tab-Investissement'!$AH$62:$AM$62</c:f>
              <c:numCache>
                <c:formatCode>0.0</c:formatCode>
                <c:ptCount val="6"/>
                <c:pt idx="0">
                  <c:v>3.886343199999942E-2</c:v>
                </c:pt>
                <c:pt idx="1">
                  <c:v>5.4346517999998414E-2</c:v>
                </c:pt>
                <c:pt idx="2">
                  <c:v>8.09632999999991E-2</c:v>
                </c:pt>
                <c:pt idx="3">
                  <c:v>8.2292198000001801E-2</c:v>
                </c:pt>
                <c:pt idx="4">
                  <c:v>7.581961799999988E-2</c:v>
                </c:pt>
                <c:pt idx="5">
                  <c:v>3.759288199999844E-2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FF-4BC0-9865-D2D98353732B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'Tab-Investissement'!$AH$63:$AM$63</c:f>
              <c:numCache>
                <c:formatCode>0.0</c:formatCode>
                <c:ptCount val="6"/>
                <c:pt idx="0">
                  <c:v>0.19899066000001539</c:v>
                </c:pt>
                <c:pt idx="1">
                  <c:v>1.690849659999992</c:v>
                </c:pt>
                <c:pt idx="2">
                  <c:v>3.5616601800000125</c:v>
                </c:pt>
                <c:pt idx="3">
                  <c:v>2.4487454200000003</c:v>
                </c:pt>
                <c:pt idx="4">
                  <c:v>0.78733691999999567</c:v>
                </c:pt>
                <c:pt idx="5">
                  <c:v>0.2702454200000034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FF-4BC0-9865-D2D98353732B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'Tab-Investissement'!$AH$64:$AM$64</c:f>
              <c:numCache>
                <c:formatCode>0.0</c:formatCode>
                <c:ptCount val="6"/>
                <c:pt idx="0">
                  <c:v>8.7261259999999646E-2</c:v>
                </c:pt>
                <c:pt idx="1">
                  <c:v>0.12381734000000506</c:v>
                </c:pt>
                <c:pt idx="2">
                  <c:v>0.18617578000000207</c:v>
                </c:pt>
                <c:pt idx="3">
                  <c:v>0.19094729999998777</c:v>
                </c:pt>
                <c:pt idx="4">
                  <c:v>0.17634595999999761</c:v>
                </c:pt>
                <c:pt idx="5">
                  <c:v>8.9984519999995877E-2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FF-4BC0-9865-D2D98353732B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'Tab-Investissement'!$AH$65:$AM$65</c:f>
              <c:numCache>
                <c:formatCode>0.0</c:formatCode>
                <c:ptCount val="6"/>
                <c:pt idx="0">
                  <c:v>2.053824600000027E-2</c:v>
                </c:pt>
                <c:pt idx="1">
                  <c:v>2.9964572000000089E-2</c:v>
                </c:pt>
                <c:pt idx="2">
                  <c:v>4.463475199999891E-2</c:v>
                </c:pt>
                <c:pt idx="3">
                  <c:v>4.5542775999999209E-2</c:v>
                </c:pt>
                <c:pt idx="4">
                  <c:v>4.2182519999998648E-2</c:v>
                </c:pt>
                <c:pt idx="5">
                  <c:v>2.2850059999997542E-2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FF-4BC0-9865-D2D98353732B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'Tab-Investissement'!$AH$66:$AM$66</c:f>
              <c:numCache>
                <c:formatCode>0.0</c:formatCode>
                <c:ptCount val="6"/>
                <c:pt idx="0">
                  <c:v>16.510913200000005</c:v>
                </c:pt>
                <c:pt idx="1">
                  <c:v>27.39401539999999</c:v>
                </c:pt>
                <c:pt idx="2">
                  <c:v>27.928569580000023</c:v>
                </c:pt>
                <c:pt idx="3">
                  <c:v>32.975192560000018</c:v>
                </c:pt>
                <c:pt idx="4">
                  <c:v>36.165921719999993</c:v>
                </c:pt>
                <c:pt idx="5">
                  <c:v>35.776076179999997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FF-4BC0-9865-D2D98353732B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'Tab-Investissement'!$AH$67:$AM$67</c:f>
              <c:numCache>
                <c:formatCode>0.0</c:formatCode>
                <c:ptCount val="6"/>
                <c:pt idx="0">
                  <c:v>119.58335545600001</c:v>
                </c:pt>
                <c:pt idx="1">
                  <c:v>185.88523671799999</c:v>
                </c:pt>
                <c:pt idx="2">
                  <c:v>198.99230424400002</c:v>
                </c:pt>
                <c:pt idx="3">
                  <c:v>96.178289722000002</c:v>
                </c:pt>
                <c:pt idx="4">
                  <c:v>59.910375379999991</c:v>
                </c:pt>
                <c:pt idx="5">
                  <c:v>39.488455511999994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FF-4BC0-9865-D2D98353732B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'Tab-Investissement'!$AH$68:$AM$68</c:f>
              <c:numCache>
                <c:formatCode>0.0</c:formatCode>
                <c:ptCount val="6"/>
                <c:pt idx="0">
                  <c:v>153.83891446000001</c:v>
                </c:pt>
                <c:pt idx="1">
                  <c:v>216.04527746000002</c:v>
                </c:pt>
                <c:pt idx="2">
                  <c:v>233.35893661999995</c:v>
                </c:pt>
                <c:pt idx="3">
                  <c:v>132.92260138</c:v>
                </c:pt>
                <c:pt idx="4">
                  <c:v>90.098483100000038</c:v>
                </c:pt>
                <c:pt idx="5">
                  <c:v>60.669038260000001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FF-4BC0-9865-D2D98353732B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'Tab-Investissement'!$AH$69:$AM$69</c:f>
              <c:numCache>
                <c:formatCode>0.0</c:formatCode>
                <c:ptCount val="6"/>
                <c:pt idx="0">
                  <c:v>1.7563400000000229E-2</c:v>
                </c:pt>
                <c:pt idx="1">
                  <c:v>2.537894800000089E-2</c:v>
                </c:pt>
                <c:pt idx="2">
                  <c:v>3.760877000000136E-2</c:v>
                </c:pt>
                <c:pt idx="3">
                  <c:v>3.8237833999998118E-2</c:v>
                </c:pt>
                <c:pt idx="4">
                  <c:v>3.5431579999998061E-2</c:v>
                </c:pt>
                <c:pt idx="5">
                  <c:v>1.8888202000000832E-2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0264168"/>
        <c:axId val="120223474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'Tab-Investissement'!$AH$77:$AN$77</c:f>
              <c:numCache>
                <c:formatCode>0.0</c:formatCode>
                <c:ptCount val="7"/>
                <c:pt idx="0">
                  <c:v>290.68636356400003</c:v>
                </c:pt>
                <c:pt idx="1">
                  <c:v>431.800058482</c:v>
                </c:pt>
                <c:pt idx="2">
                  <c:v>465.01853431399996</c:v>
                </c:pt>
                <c:pt idx="3">
                  <c:v>265.72985794800007</c:v>
                </c:pt>
                <c:pt idx="4">
                  <c:v>188.07528262200003</c:v>
                </c:pt>
                <c:pt idx="5">
                  <c:v>136.77075939800002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264168"/>
        <c:axId val="1202234744"/>
      </c:lineChart>
      <c:catAx>
        <c:axId val="2100264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2234744"/>
        <c:crosses val="autoZero"/>
        <c:auto val="1"/>
        <c:lblAlgn val="ctr"/>
        <c:lblOffset val="100"/>
        <c:noMultiLvlLbl val="0"/>
      </c:catAx>
      <c:valAx>
        <c:axId val="120223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0264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'Tab-Investissement'!$AO$60:$AQ$60</c:f>
              <c:numCache>
                <c:formatCode>0.0</c:formatCode>
                <c:ptCount val="3"/>
                <c:pt idx="0">
                  <c:v>0.43948408999999627</c:v>
                </c:pt>
                <c:pt idx="1">
                  <c:v>0.78397438000001785</c:v>
                </c:pt>
                <c:pt idx="2">
                  <c:v>0.55368431000001694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A-4F98-B205-31F90BC6CA66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'Tab-Investissement'!$AO$61:$AQ$61</c:f>
              <c:numCache>
                <c:formatCode>0.0</c:formatCode>
                <c:ptCount val="3"/>
                <c:pt idx="0">
                  <c:v>3.1083568000000384E-2</c:v>
                </c:pt>
                <c:pt idx="1">
                  <c:v>5.3870543000000028E-2</c:v>
                </c:pt>
                <c:pt idx="2">
                  <c:v>3.6822783000001635E-2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A-4F98-B205-31F90BC6CA66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'Tab-Investissement'!$AO$62:$AQ$62</c:f>
              <c:numCache>
                <c:formatCode>0.0</c:formatCode>
                <c:ptCount val="3"/>
                <c:pt idx="0">
                  <c:v>4.6604974999998917E-2</c:v>
                </c:pt>
                <c:pt idx="1">
                  <c:v>8.1627749000000444E-2</c:v>
                </c:pt>
                <c:pt idx="2">
                  <c:v>5.670624999999916E-2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AA-4F98-B205-31F90BC6CA66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'Tab-Investissement'!$AO$63:$AQ$63</c:f>
              <c:numCache>
                <c:formatCode>0.0</c:formatCode>
                <c:ptCount val="3"/>
                <c:pt idx="0">
                  <c:v>0.94492016000000367</c:v>
                </c:pt>
                <c:pt idx="1">
                  <c:v>3.0052028000000064</c:v>
                </c:pt>
                <c:pt idx="2">
                  <c:v>0.52879116999999953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AA-4F98-B205-31F90BC6CA66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'Tab-Investissement'!$AO$64:$AQ$64</c:f>
              <c:numCache>
                <c:formatCode>0.0</c:formatCode>
                <c:ptCount val="3"/>
                <c:pt idx="0">
                  <c:v>0.10553930000000236</c:v>
                </c:pt>
                <c:pt idx="1">
                  <c:v>0.18856153999999492</c:v>
                </c:pt>
                <c:pt idx="2">
                  <c:v>0.13316523999999674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AA-4F98-B205-31F90BC6CA66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'Tab-Investissement'!$AO$65:$AQ$65</c:f>
              <c:numCache>
                <c:formatCode>0.0</c:formatCode>
                <c:ptCount val="3"/>
                <c:pt idx="0">
                  <c:v>2.5251409000000179E-2</c:v>
                </c:pt>
                <c:pt idx="1">
                  <c:v>4.508876399999906E-2</c:v>
                </c:pt>
                <c:pt idx="2">
                  <c:v>3.2516289999998095E-2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AA-4F98-B205-31F90BC6CA66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'Tab-Investissement'!$AO$66:$AQ$66</c:f>
              <c:numCache>
                <c:formatCode>0.0</c:formatCode>
                <c:ptCount val="3"/>
                <c:pt idx="0">
                  <c:v>21.952464299999995</c:v>
                </c:pt>
                <c:pt idx="1">
                  <c:v>30.45188107000002</c:v>
                </c:pt>
                <c:pt idx="2">
                  <c:v>35.970998949999995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AA-4F98-B205-31F90BC6CA66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'Tab-Investissement'!$AO$67:$AQ$67</c:f>
              <c:numCache>
                <c:formatCode>0.0</c:formatCode>
                <c:ptCount val="3"/>
                <c:pt idx="0">
                  <c:v>152.73429608699999</c:v>
                </c:pt>
                <c:pt idx="1">
                  <c:v>147.58529698300001</c:v>
                </c:pt>
                <c:pt idx="2">
                  <c:v>49.699415445999989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AA-4F98-B205-31F90BC6CA66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'Tab-Investissement'!$AO$68:$AQ$68</c:f>
              <c:numCache>
                <c:formatCode>0.0</c:formatCode>
                <c:ptCount val="3"/>
                <c:pt idx="0">
                  <c:v>184.94209596000002</c:v>
                </c:pt>
                <c:pt idx="1">
                  <c:v>183.14076899999998</c:v>
                </c:pt>
                <c:pt idx="2">
                  <c:v>75.383760680000023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AA-4F98-B205-31F90BC6CA66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'Tab-Investissement'!$AO$69:$AQ$69</c:f>
              <c:numCache>
                <c:formatCode>0.0</c:formatCode>
                <c:ptCount val="3"/>
                <c:pt idx="0">
                  <c:v>2.1471174000000558E-2</c:v>
                </c:pt>
                <c:pt idx="1">
                  <c:v>3.7923301999999742E-2</c:v>
                </c:pt>
                <c:pt idx="2">
                  <c:v>2.7159890999999447E-2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7286456"/>
        <c:axId val="94789228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361.24321102300001</c:v>
                </c:pt>
                <c:pt idx="1">
                  <c:v>365.37419613100002</c:v>
                </c:pt>
                <c:pt idx="2">
                  <c:v>162.42302101000001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286456"/>
        <c:axId val="947892280"/>
      </c:lineChart>
      <c:catAx>
        <c:axId val="94728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7892280"/>
        <c:crosses val="autoZero"/>
        <c:auto val="1"/>
        <c:lblAlgn val="ctr"/>
        <c:lblOffset val="100"/>
        <c:noMultiLvlLbl val="0"/>
      </c:catAx>
      <c:valAx>
        <c:axId val="94789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728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'Tab-Investissement'!$C$87:$AF$87</c:f>
              <c:numCache>
                <c:formatCode>0.0</c:formatCode>
                <c:ptCount val="30"/>
                <c:pt idx="0">
                  <c:v>0.17042720000006284</c:v>
                </c:pt>
                <c:pt idx="1">
                  <c:v>0.32551719999992201</c:v>
                </c:pt>
                <c:pt idx="2">
                  <c:v>0.41438460000006216</c:v>
                </c:pt>
                <c:pt idx="3">
                  <c:v>0.45148110000002362</c:v>
                </c:pt>
                <c:pt idx="4">
                  <c:v>0.45806559999994079</c:v>
                </c:pt>
                <c:pt idx="5">
                  <c:v>0.46486379999998917</c:v>
                </c:pt>
                <c:pt idx="6">
                  <c:v>0.45355529999994815</c:v>
                </c:pt>
                <c:pt idx="7">
                  <c:v>0.48564740000006168</c:v>
                </c:pt>
                <c:pt idx="8">
                  <c:v>0.55754649999994399</c:v>
                </c:pt>
                <c:pt idx="9">
                  <c:v>0.61335220000000845</c:v>
                </c:pt>
                <c:pt idx="10">
                  <c:v>0.67667559999995319</c:v>
                </c:pt>
                <c:pt idx="11">
                  <c:v>0.76219500000001972</c:v>
                </c:pt>
                <c:pt idx="12">
                  <c:v>0.81020660000001499</c:v>
                </c:pt>
                <c:pt idx="13">
                  <c:v>0.81484590000002299</c:v>
                </c:pt>
                <c:pt idx="14">
                  <c:v>0.80638729999998304</c:v>
                </c:pt>
                <c:pt idx="15">
                  <c:v>0.77677679999999327</c:v>
                </c:pt>
                <c:pt idx="16">
                  <c:v>0.78096050000010564</c:v>
                </c:pt>
                <c:pt idx="17">
                  <c:v>0.79424779999999373</c:v>
                </c:pt>
                <c:pt idx="18">
                  <c:v>0.80612150000001748</c:v>
                </c:pt>
                <c:pt idx="19">
                  <c:v>0.8113268000000744</c:v>
                </c:pt>
                <c:pt idx="20">
                  <c:v>0.81040210000003299</c:v>
                </c:pt>
                <c:pt idx="21">
                  <c:v>0.78771139999992101</c:v>
                </c:pt>
                <c:pt idx="22">
                  <c:v>0.74877790000005007</c:v>
                </c:pt>
                <c:pt idx="23">
                  <c:v>0.69688740000003691</c:v>
                </c:pt>
                <c:pt idx="24">
                  <c:v>0.62515410000003158</c:v>
                </c:pt>
                <c:pt idx="25">
                  <c:v>0.54449610000006032</c:v>
                </c:pt>
                <c:pt idx="26">
                  <c:v>0.460267300000055</c:v>
                </c:pt>
                <c:pt idx="27">
                  <c:v>0.37425689999997758</c:v>
                </c:pt>
                <c:pt idx="28">
                  <c:v>0.28771510000001399</c:v>
                </c:pt>
                <c:pt idx="29">
                  <c:v>0.20117479999998977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2-432C-AC5F-DD92BC8962E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'Tab-Investissement'!$C$88:$AF$88</c:f>
              <c:numCache>
                <c:formatCode>0.0</c:formatCode>
                <c:ptCount val="30"/>
                <c:pt idx="0">
                  <c:v>1.2176590000002818E-2</c:v>
                </c:pt>
                <c:pt idx="1">
                  <c:v>2.3274239999999224E-2</c:v>
                </c:pt>
                <c:pt idx="2">
                  <c:v>2.9626149999998574E-2</c:v>
                </c:pt>
                <c:pt idx="3">
                  <c:v>3.2239680000003546E-2</c:v>
                </c:pt>
                <c:pt idx="4">
                  <c:v>3.2624890000001017E-2</c:v>
                </c:pt>
                <c:pt idx="5">
                  <c:v>3.2978899999996258E-2</c:v>
                </c:pt>
                <c:pt idx="6">
                  <c:v>3.2002359999999896E-2</c:v>
                </c:pt>
                <c:pt idx="7">
                  <c:v>3.4096679999997548E-2</c:v>
                </c:pt>
                <c:pt idx="8">
                  <c:v>3.9022200000005114E-2</c:v>
                </c:pt>
                <c:pt idx="9">
                  <c:v>4.2793989999999837E-2</c:v>
                </c:pt>
                <c:pt idx="10">
                  <c:v>4.709701000000166E-2</c:v>
                </c:pt>
                <c:pt idx="11">
                  <c:v>5.2985540000001663E-2</c:v>
                </c:pt>
                <c:pt idx="12">
                  <c:v>5.619940999999784E-2</c:v>
                </c:pt>
                <c:pt idx="13">
                  <c:v>5.6315189999999404E-2</c:v>
                </c:pt>
                <c:pt idx="14">
                  <c:v>5.5497889999998051E-2</c:v>
                </c:pt>
                <c:pt idx="15">
                  <c:v>5.3182700000000693E-2</c:v>
                </c:pt>
                <c:pt idx="16">
                  <c:v>5.3303560000003358E-2</c:v>
                </c:pt>
                <c:pt idx="17">
                  <c:v>5.4110680000000855E-2</c:v>
                </c:pt>
                <c:pt idx="18">
                  <c:v>5.4854839999997296E-2</c:v>
                </c:pt>
                <c:pt idx="19">
                  <c:v>5.5158609999999442E-2</c:v>
                </c:pt>
                <c:pt idx="20">
                  <c:v>5.5056499999999176E-2</c:v>
                </c:pt>
                <c:pt idx="21">
                  <c:v>5.3426500000000487E-2</c:v>
                </c:pt>
                <c:pt idx="22">
                  <c:v>5.065565000000305E-2</c:v>
                </c:pt>
                <c:pt idx="23">
                  <c:v>4.6973560000004966E-2</c:v>
                </c:pt>
                <c:pt idx="24">
                  <c:v>4.1884009999996863E-2</c:v>
                </c:pt>
                <c:pt idx="25">
                  <c:v>3.6162449999999069E-2</c:v>
                </c:pt>
                <c:pt idx="26">
                  <c:v>3.0189800000002265E-2</c:v>
                </c:pt>
                <c:pt idx="27">
                  <c:v>2.4092819999999904E-2</c:v>
                </c:pt>
                <c:pt idx="28">
                  <c:v>1.7959610000005455E-2</c:v>
                </c:pt>
                <c:pt idx="29">
                  <c:v>1.182693000000512E-2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12-432C-AC5F-DD92BC8962E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'Tab-Investissement'!$C$89:$AF$89</c:f>
              <c:numCache>
                <c:formatCode>0.0</c:formatCode>
                <c:ptCount val="30"/>
                <c:pt idx="0">
                  <c:v>1.8194789999995464E-2</c:v>
                </c:pt>
                <c:pt idx="1">
                  <c:v>3.478721000000462E-2</c:v>
                </c:pt>
                <c:pt idx="2">
                  <c:v>4.4292179999999348E-2</c:v>
                </c:pt>
                <c:pt idx="3">
                  <c:v>4.8217529999995179E-2</c:v>
                </c:pt>
                <c:pt idx="4">
                  <c:v>4.882545000000249E-2</c:v>
                </c:pt>
                <c:pt idx="5">
                  <c:v>4.9402759999999546E-2</c:v>
                </c:pt>
                <c:pt idx="6">
                  <c:v>4.8009829999998033E-2</c:v>
                </c:pt>
                <c:pt idx="7">
                  <c:v>5.1220569999998133E-2</c:v>
                </c:pt>
                <c:pt idx="8">
                  <c:v>5.8677169999995726E-2</c:v>
                </c:pt>
                <c:pt idx="9">
                  <c:v>6.442226000000062E-2</c:v>
                </c:pt>
                <c:pt idx="10">
                  <c:v>7.0968029999988858E-2</c:v>
                </c:pt>
                <c:pt idx="11">
                  <c:v>7.9888879999998608E-2</c:v>
                </c:pt>
                <c:pt idx="12">
                  <c:v>8.4818269999999529E-2</c:v>
                </c:pt>
                <c:pt idx="13">
                  <c:v>8.5118690000001607E-2</c:v>
                </c:pt>
                <c:pt idx="14">
                  <c:v>8.402263000000687E-2</c:v>
                </c:pt>
                <c:pt idx="15">
                  <c:v>8.0684669999996572E-2</c:v>
                </c:pt>
                <c:pt idx="16">
                  <c:v>8.0978560000005473E-2</c:v>
                </c:pt>
                <c:pt idx="17">
                  <c:v>8.2288540000007515E-2</c:v>
                </c:pt>
                <c:pt idx="18">
                  <c:v>8.3490669999989109E-2</c:v>
                </c:pt>
                <c:pt idx="19">
                  <c:v>8.401855000001035E-2</c:v>
                </c:pt>
                <c:pt idx="20">
                  <c:v>8.3922959999995328E-2</c:v>
                </c:pt>
                <c:pt idx="21">
                  <c:v>8.1527930000007132E-2</c:v>
                </c:pt>
                <c:pt idx="22">
                  <c:v>7.7412210000005643E-2</c:v>
                </c:pt>
                <c:pt idx="23">
                  <c:v>7.1920800000000895E-2</c:v>
                </c:pt>
                <c:pt idx="24">
                  <c:v>6.431418999999039E-2</c:v>
                </c:pt>
                <c:pt idx="25">
                  <c:v>5.5752429999998299E-2</c:v>
                </c:pt>
                <c:pt idx="26">
                  <c:v>4.6806750000001784E-2</c:v>
                </c:pt>
                <c:pt idx="27">
                  <c:v>3.7668189999990886E-2</c:v>
                </c:pt>
                <c:pt idx="28">
                  <c:v>2.8469669999992675E-2</c:v>
                </c:pt>
                <c:pt idx="29">
                  <c:v>1.9267370000008555E-2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12-432C-AC5F-DD92BC8962E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'Tab-Investissement'!$C$90:$AF$90</c:f>
              <c:numCache>
                <c:formatCode>0.0</c:formatCode>
                <c:ptCount val="30"/>
                <c:pt idx="0">
                  <c:v>9.2458300000032523E-2</c:v>
                </c:pt>
                <c:pt idx="1">
                  <c:v>0.17737009999996189</c:v>
                </c:pt>
                <c:pt idx="2">
                  <c:v>0.22657750000001897</c:v>
                </c:pt>
                <c:pt idx="3">
                  <c:v>0.2473962000000256</c:v>
                </c:pt>
                <c:pt idx="4">
                  <c:v>0.25115120000003799</c:v>
                </c:pt>
                <c:pt idx="5">
                  <c:v>0.2544973999999911</c:v>
                </c:pt>
                <c:pt idx="6">
                  <c:v>0.24763670000004367</c:v>
                </c:pt>
                <c:pt idx="7">
                  <c:v>2.0373824999999783</c:v>
                </c:pt>
                <c:pt idx="8">
                  <c:v>2.7900950999999736</c:v>
                </c:pt>
                <c:pt idx="9">
                  <c:v>3.1246365999999739</c:v>
                </c:pt>
                <c:pt idx="10">
                  <c:v>3.3221746000000394</c:v>
                </c:pt>
                <c:pt idx="11">
                  <c:v>3.4801863999999796</c:v>
                </c:pt>
                <c:pt idx="12">
                  <c:v>3.5955284000000347</c:v>
                </c:pt>
                <c:pt idx="13">
                  <c:v>3.6743203999999992</c:v>
                </c:pt>
                <c:pt idx="14">
                  <c:v>3.7360911000000101</c:v>
                </c:pt>
                <c:pt idx="15">
                  <c:v>3.7777406999999812</c:v>
                </c:pt>
                <c:pt idx="16">
                  <c:v>3.8296834000000217</c:v>
                </c:pt>
                <c:pt idx="17">
                  <c:v>2.087126000000012</c:v>
                </c:pt>
                <c:pt idx="18">
                  <c:v>1.4115863000000104</c:v>
                </c:pt>
                <c:pt idx="19">
                  <c:v>1.1375906999999756</c:v>
                </c:pt>
                <c:pt idx="20">
                  <c:v>0.99531430000001819</c:v>
                </c:pt>
                <c:pt idx="21">
                  <c:v>0.88694670000000997</c:v>
                </c:pt>
                <c:pt idx="22">
                  <c:v>0.78658089999998992</c:v>
                </c:pt>
                <c:pt idx="23">
                  <c:v>0.6868094999999812</c:v>
                </c:pt>
                <c:pt idx="24">
                  <c:v>0.58103319999997893</c:v>
                </c:pt>
                <c:pt idx="25">
                  <c:v>0.47429210000001376</c:v>
                </c:pt>
                <c:pt idx="26">
                  <c:v>0.36929049999997687</c:v>
                </c:pt>
                <c:pt idx="27">
                  <c:v>0.26697390000003907</c:v>
                </c:pt>
                <c:pt idx="28">
                  <c:v>0.16801099999997859</c:v>
                </c:pt>
                <c:pt idx="29">
                  <c:v>7.2659600000008595E-2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12-432C-AC5F-DD92BC8962E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'Tab-Investissement'!$C$91:$AF$91</c:f>
              <c:numCache>
                <c:formatCode>0.0</c:formatCode>
                <c:ptCount val="30"/>
                <c:pt idx="0">
                  <c:v>4.0848900000000299E-2</c:v>
                </c:pt>
                <c:pt idx="1">
                  <c:v>7.800069999998982E-2</c:v>
                </c:pt>
                <c:pt idx="2">
                  <c:v>9.9307100000004311E-2</c:v>
                </c:pt>
                <c:pt idx="3">
                  <c:v>0.10824619999999641</c:v>
                </c:pt>
                <c:pt idx="4">
                  <c:v>0.10990340000000742</c:v>
                </c:pt>
                <c:pt idx="5">
                  <c:v>0.11162820000001261</c:v>
                </c:pt>
                <c:pt idx="6">
                  <c:v>0.10901380000001382</c:v>
                </c:pt>
                <c:pt idx="7">
                  <c:v>0.11679889999999205</c:v>
                </c:pt>
                <c:pt idx="8">
                  <c:v>0.13410680000001207</c:v>
                </c:pt>
                <c:pt idx="9">
                  <c:v>0.14753899999999476</c:v>
                </c:pt>
                <c:pt idx="10">
                  <c:v>0.162767400000007</c:v>
                </c:pt>
                <c:pt idx="11">
                  <c:v>0.18330629999999815</c:v>
                </c:pt>
                <c:pt idx="12">
                  <c:v>0.1948428999999976</c:v>
                </c:pt>
                <c:pt idx="13">
                  <c:v>0.19598260000000778</c:v>
                </c:pt>
                <c:pt idx="14">
                  <c:v>0.19397969999999987</c:v>
                </c:pt>
                <c:pt idx="15">
                  <c:v>0.18689309999999182</c:v>
                </c:pt>
                <c:pt idx="16">
                  <c:v>0.18789199999997663</c:v>
                </c:pt>
                <c:pt idx="17">
                  <c:v>0.19104880000000435</c:v>
                </c:pt>
                <c:pt idx="18">
                  <c:v>0.19385209999998665</c:v>
                </c:pt>
                <c:pt idx="19">
                  <c:v>0.19505049999997937</c:v>
                </c:pt>
                <c:pt idx="20">
                  <c:v>0.19477949999998145</c:v>
                </c:pt>
                <c:pt idx="21">
                  <c:v>0.18929550000001427</c:v>
                </c:pt>
                <c:pt idx="22">
                  <c:v>0.17992849999998839</c:v>
                </c:pt>
                <c:pt idx="23">
                  <c:v>0.16746670000000563</c:v>
                </c:pt>
                <c:pt idx="24">
                  <c:v>0.15025959999999827</c:v>
                </c:pt>
                <c:pt idx="25">
                  <c:v>0.13092500000001905</c:v>
                </c:pt>
                <c:pt idx="26">
                  <c:v>0.11074309999997922</c:v>
                </c:pt>
                <c:pt idx="27">
                  <c:v>9.0140700000006291E-2</c:v>
                </c:pt>
                <c:pt idx="28">
                  <c:v>6.9416499999988446E-2</c:v>
                </c:pt>
                <c:pt idx="29">
                  <c:v>4.8697299999986399E-2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12-432C-AC5F-DD92BC8962E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'Tab-Investissement'!$C$92:$AF$92</c:f>
              <c:numCache>
                <c:formatCode>0.0</c:formatCode>
                <c:ptCount val="30"/>
                <c:pt idx="0">
                  <c:v>9.4139099999992482E-3</c:v>
                </c:pt>
                <c:pt idx="1">
                  <c:v>1.8115550000000979E-2</c:v>
                </c:pt>
                <c:pt idx="2">
                  <c:v>2.3271069999999838E-2</c:v>
                </c:pt>
                <c:pt idx="3">
                  <c:v>2.5616840000001417E-2</c:v>
                </c:pt>
                <c:pt idx="4">
                  <c:v>2.6273859999999871E-2</c:v>
                </c:pt>
                <c:pt idx="5">
                  <c:v>2.6903199999999572E-2</c:v>
                </c:pt>
                <c:pt idx="6">
                  <c:v>2.6479489999999828E-2</c:v>
                </c:pt>
                <c:pt idx="7">
                  <c:v>2.8382579999998825E-2</c:v>
                </c:pt>
                <c:pt idx="8">
                  <c:v>3.2446909999997331E-2</c:v>
                </c:pt>
                <c:pt idx="9">
                  <c:v>3.5610680000004891E-2</c:v>
                </c:pt>
                <c:pt idx="10">
                  <c:v>3.9168109999998535E-2</c:v>
                </c:pt>
                <c:pt idx="11">
                  <c:v>4.394166999999527E-2</c:v>
                </c:pt>
                <c:pt idx="12">
                  <c:v>4.6650849999998911E-2</c:v>
                </c:pt>
                <c:pt idx="13">
                  <c:v>4.6944080000002941E-2</c:v>
                </c:pt>
                <c:pt idx="14">
                  <c:v>4.6469049999998902E-2</c:v>
                </c:pt>
                <c:pt idx="15">
                  <c:v>4.4780469999999184E-2</c:v>
                </c:pt>
                <c:pt idx="16">
                  <c:v>4.4913689999994233E-2</c:v>
                </c:pt>
                <c:pt idx="17">
                  <c:v>4.5546559999998237E-2</c:v>
                </c:pt>
                <c:pt idx="18">
                  <c:v>4.6119010000005289E-2</c:v>
                </c:pt>
                <c:pt idx="19">
                  <c:v>4.6354149999999095E-2</c:v>
                </c:pt>
                <c:pt idx="20">
                  <c:v>4.6289510000001144E-2</c:v>
                </c:pt>
                <c:pt idx="21">
                  <c:v>4.5066579999996748E-2</c:v>
                </c:pt>
                <c:pt idx="22">
                  <c:v>4.2981709999999396E-2</c:v>
                </c:pt>
                <c:pt idx="23">
                  <c:v>4.0210129999998401E-2</c:v>
                </c:pt>
                <c:pt idx="24">
                  <c:v>3.6364669999997545E-2</c:v>
                </c:pt>
                <c:pt idx="25">
                  <c:v>3.2035229999998194E-2</c:v>
                </c:pt>
                <c:pt idx="26">
                  <c:v>2.7511810000000025E-2</c:v>
                </c:pt>
                <c:pt idx="27">
                  <c:v>2.2890069999995433E-2</c:v>
                </c:pt>
                <c:pt idx="28">
                  <c:v>1.8236229999999409E-2</c:v>
                </c:pt>
                <c:pt idx="29">
                  <c:v>1.3576959999994642E-2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12-432C-AC5F-DD92BC8962E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'Tab-Investissement'!$C$93:$AF$93</c:f>
              <c:numCache>
                <c:formatCode>0.0</c:formatCode>
                <c:ptCount val="30"/>
                <c:pt idx="0">
                  <c:v>180.15721264999996</c:v>
                </c:pt>
                <c:pt idx="1">
                  <c:v>260.00004297999993</c:v>
                </c:pt>
                <c:pt idx="2">
                  <c:v>305.15030256000011</c:v>
                </c:pt>
                <c:pt idx="3">
                  <c:v>339.89083346999996</c:v>
                </c:pt>
                <c:pt idx="4">
                  <c:v>364.55534092000005</c:v>
                </c:pt>
                <c:pt idx="5">
                  <c:v>395.63161857</c:v>
                </c:pt>
                <c:pt idx="6">
                  <c:v>384.36584197000008</c:v>
                </c:pt>
                <c:pt idx="7">
                  <c:v>426.55901143000006</c:v>
                </c:pt>
                <c:pt idx="8">
                  <c:v>473.57160854999995</c:v>
                </c:pt>
                <c:pt idx="9">
                  <c:v>466.62146211000004</c:v>
                </c:pt>
                <c:pt idx="10">
                  <c:v>484.24213881999992</c:v>
                </c:pt>
                <c:pt idx="11">
                  <c:v>520.59589071999994</c:v>
                </c:pt>
                <c:pt idx="12">
                  <c:v>488.25002547999998</c:v>
                </c:pt>
                <c:pt idx="13">
                  <c:v>428.80190263999992</c:v>
                </c:pt>
                <c:pt idx="14">
                  <c:v>379.69713841000004</c:v>
                </c:pt>
                <c:pt idx="15">
                  <c:v>302.68576796000008</c:v>
                </c:pt>
                <c:pt idx="16">
                  <c:v>288.26205619999996</c:v>
                </c:pt>
                <c:pt idx="17">
                  <c:v>261.06620541999996</c:v>
                </c:pt>
                <c:pt idx="18">
                  <c:v>237.93838825</c:v>
                </c:pt>
                <c:pt idx="19">
                  <c:v>220.61918964999998</c:v>
                </c:pt>
                <c:pt idx="20">
                  <c:v>213.48120984000008</c:v>
                </c:pt>
                <c:pt idx="21">
                  <c:v>195.8549573900001</c:v>
                </c:pt>
                <c:pt idx="22">
                  <c:v>185.09147472999996</c:v>
                </c:pt>
                <c:pt idx="23">
                  <c:v>176.98435903000009</c:v>
                </c:pt>
                <c:pt idx="24">
                  <c:v>159.63905790999993</c:v>
                </c:pt>
                <c:pt idx="25">
                  <c:v>149.27336925999998</c:v>
                </c:pt>
                <c:pt idx="26">
                  <c:v>141.63314938000002</c:v>
                </c:pt>
                <c:pt idx="27">
                  <c:v>135.09631277000005</c:v>
                </c:pt>
                <c:pt idx="28">
                  <c:v>129.56715386000002</c:v>
                </c:pt>
                <c:pt idx="29">
                  <c:v>124.19230549999995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7315352"/>
        <c:axId val="213730303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180.50073234000007</c:v>
                </c:pt>
                <c:pt idx="1">
                  <c:v>260.65710797999981</c:v>
                </c:pt>
                <c:pt idx="2">
                  <c:v>305.98776116000022</c:v>
                </c:pt>
                <c:pt idx="3">
                  <c:v>340.80403102000002</c:v>
                </c:pt>
                <c:pt idx="4">
                  <c:v>365.48218532000004</c:v>
                </c:pt>
                <c:pt idx="5">
                  <c:v>396.57189283000002</c:v>
                </c:pt>
                <c:pt idx="6">
                  <c:v>385.28253945000006</c:v>
                </c:pt>
                <c:pt idx="7">
                  <c:v>429.31254006000006</c:v>
                </c:pt>
                <c:pt idx="8">
                  <c:v>477.18350322999987</c:v>
                </c:pt>
                <c:pt idx="9">
                  <c:v>470.64981684000008</c:v>
                </c:pt>
                <c:pt idx="10">
                  <c:v>488.56098956999995</c:v>
                </c:pt>
                <c:pt idx="11">
                  <c:v>525.19839450999996</c:v>
                </c:pt>
                <c:pt idx="12">
                  <c:v>493.03827190999999</c:v>
                </c:pt>
                <c:pt idx="13">
                  <c:v>433.67542950000001</c:v>
                </c:pt>
                <c:pt idx="14">
                  <c:v>384.61958608000003</c:v>
                </c:pt>
                <c:pt idx="15">
                  <c:v>307.60582640000007</c:v>
                </c:pt>
                <c:pt idx="16">
                  <c:v>293.23978791000008</c:v>
                </c:pt>
                <c:pt idx="17">
                  <c:v>264.32057380000003</c:v>
                </c:pt>
                <c:pt idx="18">
                  <c:v>240.53441267000002</c:v>
                </c:pt>
                <c:pt idx="19">
                  <c:v>222.94868896000003</c:v>
                </c:pt>
                <c:pt idx="20">
                  <c:v>215.66697471000012</c:v>
                </c:pt>
                <c:pt idx="21">
                  <c:v>197.89893200000003</c:v>
                </c:pt>
                <c:pt idx="22">
                  <c:v>186.9778116</c:v>
                </c:pt>
                <c:pt idx="23">
                  <c:v>178.69462712000009</c:v>
                </c:pt>
                <c:pt idx="24">
                  <c:v>161.13806767999995</c:v>
                </c:pt>
                <c:pt idx="25">
                  <c:v>150.54703257000006</c:v>
                </c:pt>
                <c:pt idx="26">
                  <c:v>142.67795864000004</c:v>
                </c:pt>
                <c:pt idx="27">
                  <c:v>135.91233535000006</c:v>
                </c:pt>
                <c:pt idx="28">
                  <c:v>130.15696197</c:v>
                </c:pt>
                <c:pt idx="29">
                  <c:v>124.55950845999996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315352"/>
        <c:axId val="2137303032"/>
      </c:lineChart>
      <c:catAx>
        <c:axId val="2137315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303032"/>
        <c:crosses val="autoZero"/>
        <c:auto val="1"/>
        <c:lblAlgn val="ctr"/>
        <c:lblOffset val="100"/>
        <c:tickLblSkip val="1"/>
        <c:noMultiLvlLbl val="0"/>
      </c:catAx>
      <c:valAx>
        <c:axId val="213730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315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223427207178396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262661600332"/>
          <c:y val="0.10507633263468"/>
          <c:w val="0.86746660775866402"/>
          <c:h val="0.649603820880303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'Tab-Investissement'!$AH$87:$AM$87</c:f>
              <c:numCache>
                <c:formatCode>0.0</c:formatCode>
                <c:ptCount val="6"/>
                <c:pt idx="0">
                  <c:v>0.36397514000000231</c:v>
                </c:pt>
                <c:pt idx="1">
                  <c:v>0.51499303999999024</c:v>
                </c:pt>
                <c:pt idx="2">
                  <c:v>0.77406207999999876</c:v>
                </c:pt>
                <c:pt idx="3">
                  <c:v>0.79388668000003693</c:v>
                </c:pt>
                <c:pt idx="4">
                  <c:v>0.73378658000001451</c:v>
                </c:pt>
                <c:pt idx="5">
                  <c:v>0.37358204000001932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B-4AF7-90AC-8C7565B7CAD1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'Tab-Investissement'!$AH$88:$AM$88</c:f>
              <c:numCache>
                <c:formatCode>0.0</c:formatCode>
                <c:ptCount val="6"/>
                <c:pt idx="0">
                  <c:v>2.5988310000001034E-2</c:v>
                </c:pt>
                <c:pt idx="1">
                  <c:v>3.6178825999999734E-2</c:v>
                </c:pt>
                <c:pt idx="2">
                  <c:v>5.3619007999999725E-2</c:v>
                </c:pt>
                <c:pt idx="3">
                  <c:v>5.412207800000033E-2</c:v>
                </c:pt>
                <c:pt idx="4">
                  <c:v>4.959924400000091E-2</c:v>
                </c:pt>
                <c:pt idx="5">
                  <c:v>2.4046322000002361E-2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B-4AF7-90AC-8C7565B7CAD1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'Tab-Investissement'!$AH$89:$AM$89</c:f>
              <c:numCache>
                <c:formatCode>0.0</c:formatCode>
                <c:ptCount val="6"/>
                <c:pt idx="0">
                  <c:v>3.886343199999942E-2</c:v>
                </c:pt>
                <c:pt idx="1">
                  <c:v>5.4346517999998414E-2</c:v>
                </c:pt>
                <c:pt idx="2">
                  <c:v>8.09632999999991E-2</c:v>
                </c:pt>
                <c:pt idx="3">
                  <c:v>8.2292198000001801E-2</c:v>
                </c:pt>
                <c:pt idx="4">
                  <c:v>7.581961799999988E-2</c:v>
                </c:pt>
                <c:pt idx="5">
                  <c:v>3.759288199999844E-2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6B-4AF7-90AC-8C7565B7CAD1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'Tab-Investissement'!$AH$90:$AM$90</c:f>
              <c:numCache>
                <c:formatCode>0.0</c:formatCode>
                <c:ptCount val="6"/>
                <c:pt idx="0">
                  <c:v>0.19899066000001539</c:v>
                </c:pt>
                <c:pt idx="1">
                  <c:v>1.690849659999992</c:v>
                </c:pt>
                <c:pt idx="2">
                  <c:v>3.5616601800000125</c:v>
                </c:pt>
                <c:pt idx="3">
                  <c:v>2.4487454200000003</c:v>
                </c:pt>
                <c:pt idx="4">
                  <c:v>0.78733691999999567</c:v>
                </c:pt>
                <c:pt idx="5">
                  <c:v>0.2702454200000034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6B-4AF7-90AC-8C7565B7CAD1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'Tab-Investissement'!$AH$91:$AM$91</c:f>
              <c:numCache>
                <c:formatCode>0.0</c:formatCode>
                <c:ptCount val="6"/>
                <c:pt idx="0">
                  <c:v>8.7261259999999646E-2</c:v>
                </c:pt>
                <c:pt idx="1">
                  <c:v>0.12381734000000506</c:v>
                </c:pt>
                <c:pt idx="2">
                  <c:v>0.18617578000000207</c:v>
                </c:pt>
                <c:pt idx="3">
                  <c:v>0.19094729999998777</c:v>
                </c:pt>
                <c:pt idx="4">
                  <c:v>0.17634595999999761</c:v>
                </c:pt>
                <c:pt idx="5">
                  <c:v>8.9984519999995877E-2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6B-4AF7-90AC-8C7565B7CAD1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'Tab-Investissement'!$AH$92:$AM$92</c:f>
              <c:numCache>
                <c:formatCode>0.0</c:formatCode>
                <c:ptCount val="6"/>
                <c:pt idx="0">
                  <c:v>2.053824600000027E-2</c:v>
                </c:pt>
                <c:pt idx="1">
                  <c:v>2.9964572000000089E-2</c:v>
                </c:pt>
                <c:pt idx="2">
                  <c:v>4.463475199999891E-2</c:v>
                </c:pt>
                <c:pt idx="3">
                  <c:v>4.5542775999999209E-2</c:v>
                </c:pt>
                <c:pt idx="4">
                  <c:v>4.2182519999998648E-2</c:v>
                </c:pt>
                <c:pt idx="5">
                  <c:v>2.2850059999997542E-2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6B-4AF7-90AC-8C7565B7CAD1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'Tab-Investissement'!$AH$93:$AM$93</c:f>
              <c:numCache>
                <c:formatCode>0.0</c:formatCode>
                <c:ptCount val="6"/>
                <c:pt idx="0">
                  <c:v>289.95074651599998</c:v>
                </c:pt>
                <c:pt idx="1">
                  <c:v>429.34990852600004</c:v>
                </c:pt>
                <c:pt idx="2">
                  <c:v>460.31741921399998</c:v>
                </c:pt>
                <c:pt idx="3">
                  <c:v>262.11432149599995</c:v>
                </c:pt>
                <c:pt idx="4">
                  <c:v>186.21021178000001</c:v>
                </c:pt>
                <c:pt idx="5">
                  <c:v>135.952458154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7239832"/>
        <c:axId val="213722759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'Tab-Investissement'!$AH$77:$AM$77</c:f>
              <c:numCache>
                <c:formatCode>0.0</c:formatCode>
                <c:ptCount val="6"/>
                <c:pt idx="0">
                  <c:v>290.68636356400003</c:v>
                </c:pt>
                <c:pt idx="1">
                  <c:v>431.800058482</c:v>
                </c:pt>
                <c:pt idx="2">
                  <c:v>465.01853431399996</c:v>
                </c:pt>
                <c:pt idx="3">
                  <c:v>265.72985794800007</c:v>
                </c:pt>
                <c:pt idx="4">
                  <c:v>188.07528262200003</c:v>
                </c:pt>
                <c:pt idx="5">
                  <c:v>136.77075939800002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239832"/>
        <c:axId val="2137227592"/>
      </c:lineChart>
      <c:catAx>
        <c:axId val="2137239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227592"/>
        <c:crosses val="autoZero"/>
        <c:auto val="1"/>
        <c:lblAlgn val="ctr"/>
        <c:lblOffset val="50"/>
        <c:noMultiLvlLbl val="0"/>
      </c:catAx>
      <c:valAx>
        <c:axId val="2137227592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millions d'euros</a:t>
                </a:r>
              </a:p>
            </c:rich>
          </c:tx>
          <c:layout>
            <c:manualLayout>
              <c:xMode val="edge"/>
              <c:yMode val="edge"/>
              <c:x val="5.2037455876766396E-4"/>
              <c:y val="0.205266937993774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239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1325270492267598"/>
          <c:w val="1"/>
          <c:h val="0.1831299920693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'Tab-Investissement'!$AO$87:$AQ$87</c:f>
              <c:numCache>
                <c:formatCode>0.0</c:formatCode>
                <c:ptCount val="3"/>
                <c:pt idx="0">
                  <c:v>0.43948408999999627</c:v>
                </c:pt>
                <c:pt idx="1">
                  <c:v>0.78397438000001785</c:v>
                </c:pt>
                <c:pt idx="2">
                  <c:v>0.55368431000001694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6-4D5B-88D2-EE8DBBD9B0B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'Tab-Investissement'!$AO$88:$AQ$88</c:f>
              <c:numCache>
                <c:formatCode>0.0</c:formatCode>
                <c:ptCount val="3"/>
                <c:pt idx="0">
                  <c:v>3.1083568000000384E-2</c:v>
                </c:pt>
                <c:pt idx="1">
                  <c:v>5.3870543000000028E-2</c:v>
                </c:pt>
                <c:pt idx="2">
                  <c:v>3.6822783000001635E-2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6-4D5B-88D2-EE8DBBD9B0B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'Tab-Investissement'!$AO$89:$AQ$89</c:f>
              <c:numCache>
                <c:formatCode>0.0</c:formatCode>
                <c:ptCount val="3"/>
                <c:pt idx="0">
                  <c:v>4.6604974999998917E-2</c:v>
                </c:pt>
                <c:pt idx="1">
                  <c:v>8.1627749000000444E-2</c:v>
                </c:pt>
                <c:pt idx="2">
                  <c:v>5.670624999999916E-2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F6-4D5B-88D2-EE8DBBD9B0B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'Tab-Investissement'!$AO$90:$AQ$90</c:f>
              <c:numCache>
                <c:formatCode>0.0</c:formatCode>
                <c:ptCount val="3"/>
                <c:pt idx="0">
                  <c:v>0.94492016000000367</c:v>
                </c:pt>
                <c:pt idx="1">
                  <c:v>3.0052028000000064</c:v>
                </c:pt>
                <c:pt idx="2">
                  <c:v>0.52879116999999953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F6-4D5B-88D2-EE8DBBD9B0B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'Tab-Investissement'!$AO$91:$AQ$91</c:f>
              <c:numCache>
                <c:formatCode>0.0</c:formatCode>
                <c:ptCount val="3"/>
                <c:pt idx="0">
                  <c:v>0.10553930000000236</c:v>
                </c:pt>
                <c:pt idx="1">
                  <c:v>0.18856153999999492</c:v>
                </c:pt>
                <c:pt idx="2">
                  <c:v>0.13316523999999674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F6-4D5B-88D2-EE8DBBD9B0B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'Tab-Investissement'!$AO$92:$AQ$92</c:f>
              <c:numCache>
                <c:formatCode>0.0</c:formatCode>
                <c:ptCount val="3"/>
                <c:pt idx="0">
                  <c:v>2.5251409000000179E-2</c:v>
                </c:pt>
                <c:pt idx="1">
                  <c:v>4.508876399999906E-2</c:v>
                </c:pt>
                <c:pt idx="2">
                  <c:v>3.2516289999998095E-2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F6-4D5B-88D2-EE8DBBD9B0B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'Tab-Investissement'!$AO$93:$AQ$93</c:f>
              <c:numCache>
                <c:formatCode>0.0</c:formatCode>
                <c:ptCount val="3"/>
                <c:pt idx="0">
                  <c:v>359.65032752100001</c:v>
                </c:pt>
                <c:pt idx="1">
                  <c:v>361.21587035499999</c:v>
                </c:pt>
                <c:pt idx="2">
                  <c:v>161.081334967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7215992"/>
        <c:axId val="213721944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361.24321102300001</c:v>
                </c:pt>
                <c:pt idx="1">
                  <c:v>365.37419613100002</c:v>
                </c:pt>
                <c:pt idx="2">
                  <c:v>162.42302101000001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215992"/>
        <c:axId val="2137219448"/>
      </c:lineChart>
      <c:catAx>
        <c:axId val="2137215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219448"/>
        <c:crosses val="autoZero"/>
        <c:auto val="1"/>
        <c:lblAlgn val="ctr"/>
        <c:lblOffset val="100"/>
        <c:noMultiLvlLbl val="0"/>
      </c:catAx>
      <c:valAx>
        <c:axId val="213721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215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'Tab-Emploi'!$C$77:$AF$77</c:f>
              <c:numCache>
                <c:formatCode>0.0</c:formatCode>
                <c:ptCount val="30"/>
                <c:pt idx="0">
                  <c:v>19.638670113999996</c:v>
                </c:pt>
                <c:pt idx="1">
                  <c:v>31.952215904999996</c:v>
                </c:pt>
                <c:pt idx="2">
                  <c:v>39.317591749000016</c:v>
                </c:pt>
                <c:pt idx="3">
                  <c:v>43.270219518999994</c:v>
                </c:pt>
                <c:pt idx="4">
                  <c:v>44.525515970999997</c:v>
                </c:pt>
                <c:pt idx="5">
                  <c:v>45.615108243000016</c:v>
                </c:pt>
                <c:pt idx="6">
                  <c:v>42.106809220000017</c:v>
                </c:pt>
                <c:pt idx="7">
                  <c:v>43.941577623999997</c:v>
                </c:pt>
                <c:pt idx="8">
                  <c:v>46.888765704000001</c:v>
                </c:pt>
                <c:pt idx="9">
                  <c:v>45.05772267599999</c:v>
                </c:pt>
                <c:pt idx="10">
                  <c:v>45.389945350000005</c:v>
                </c:pt>
                <c:pt idx="11">
                  <c:v>47.567137948999999</c:v>
                </c:pt>
                <c:pt idx="12">
                  <c:v>43.900129814999971</c:v>
                </c:pt>
                <c:pt idx="13">
                  <c:v>37.230032094999977</c:v>
                </c:pt>
                <c:pt idx="14">
                  <c:v>31.214890760000007</c:v>
                </c:pt>
                <c:pt idx="15">
                  <c:v>23.078377241999998</c:v>
                </c:pt>
                <c:pt idx="16">
                  <c:v>20.514440821999997</c:v>
                </c:pt>
                <c:pt idx="17">
                  <c:v>17.695750140000008</c:v>
                </c:pt>
                <c:pt idx="18">
                  <c:v>15.651338927000015</c:v>
                </c:pt>
                <c:pt idx="19">
                  <c:v>14.381763011</c:v>
                </c:pt>
                <c:pt idx="20">
                  <c:v>14.124880130999998</c:v>
                </c:pt>
                <c:pt idx="21">
                  <c:v>13.16776978799999</c:v>
                </c:pt>
                <c:pt idx="22">
                  <c:v>12.743112271000008</c:v>
                </c:pt>
                <c:pt idx="23">
                  <c:v>12.581187069000016</c:v>
                </c:pt>
                <c:pt idx="24">
                  <c:v>11.589790373000003</c:v>
                </c:pt>
                <c:pt idx="25">
                  <c:v>11.079095218999992</c:v>
                </c:pt>
                <c:pt idx="26">
                  <c:v>10.826205649000018</c:v>
                </c:pt>
                <c:pt idx="27">
                  <c:v>10.695228293000008</c:v>
                </c:pt>
                <c:pt idx="28">
                  <c:v>10.641160366999996</c:v>
                </c:pt>
                <c:pt idx="29">
                  <c:v>10.585591787000011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C-41C6-83DF-F515CF67C2F4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'Tab-Emploi'!$C$78:$AF$78</c:f>
              <c:numCache>
                <c:formatCode>0.0</c:formatCode>
                <c:ptCount val="30"/>
                <c:pt idx="0">
                  <c:v>12.545855699999038</c:v>
                </c:pt>
                <c:pt idx="1">
                  <c:v>24.68169430000205</c:v>
                </c:pt>
                <c:pt idx="2">
                  <c:v>34.485286700000415</c:v>
                </c:pt>
                <c:pt idx="3">
                  <c:v>41.593612299998199</c:v>
                </c:pt>
                <c:pt idx="4">
                  <c:v>45.738783200000398</c:v>
                </c:pt>
                <c:pt idx="5">
                  <c:v>47.931124500000806</c:v>
                </c:pt>
                <c:pt idx="6">
                  <c:v>46.366365500000484</c:v>
                </c:pt>
                <c:pt idx="7">
                  <c:v>45.441942999998673</c:v>
                </c:pt>
                <c:pt idx="8">
                  <c:v>45.15708059999929</c:v>
                </c:pt>
                <c:pt idx="9">
                  <c:v>42.700955700002737</c:v>
                </c:pt>
                <c:pt idx="10">
                  <c:v>40.358343800000853</c:v>
                </c:pt>
                <c:pt idx="11">
                  <c:v>39.165624900000239</c:v>
                </c:pt>
                <c:pt idx="12">
                  <c:v>35.55004610000185</c:v>
                </c:pt>
                <c:pt idx="13">
                  <c:v>29.423181699997826</c:v>
                </c:pt>
                <c:pt idx="14">
                  <c:v>22.395832500002257</c:v>
                </c:pt>
                <c:pt idx="15">
                  <c:v>13.806271600000287</c:v>
                </c:pt>
                <c:pt idx="16">
                  <c:v>7.509110499999565</c:v>
                </c:pt>
                <c:pt idx="17">
                  <c:v>2.376927199998363</c:v>
                </c:pt>
                <c:pt idx="18">
                  <c:v>-1.3607194999995045</c:v>
                </c:pt>
                <c:pt idx="19">
                  <c:v>-3.6576011999997036</c:v>
                </c:pt>
                <c:pt idx="20">
                  <c:v>-4.3698787999986735</c:v>
                </c:pt>
                <c:pt idx="21">
                  <c:v>-4.4987871999979916</c:v>
                </c:pt>
                <c:pt idx="22">
                  <c:v>-3.891182599998956</c:v>
                </c:pt>
                <c:pt idx="23">
                  <c:v>-2.7287804999967875</c:v>
                </c:pt>
                <c:pt idx="24">
                  <c:v>-1.7368281999977171</c:v>
                </c:pt>
                <c:pt idx="25">
                  <c:v>-0.58913889999985258</c:v>
                </c:pt>
                <c:pt idx="26">
                  <c:v>0.68794319999699383</c:v>
                </c:pt>
                <c:pt idx="27">
                  <c:v>2.0122127999995882</c:v>
                </c:pt>
                <c:pt idx="28">
                  <c:v>3.3251712000007956</c:v>
                </c:pt>
                <c:pt idx="29">
                  <c:v>4.5432015000009187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C-41C6-83DF-F515CF67C2F4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'Tab-Emploi'!$C$79:$AF$79</c:f>
              <c:numCache>
                <c:formatCode>0.0</c:formatCode>
                <c:ptCount val="30"/>
                <c:pt idx="0">
                  <c:v>2.0353106799999807</c:v>
                </c:pt>
                <c:pt idx="1">
                  <c:v>3.5477424100001613</c:v>
                </c:pt>
                <c:pt idx="2">
                  <c:v>4.5013905799999137</c:v>
                </c:pt>
                <c:pt idx="3">
                  <c:v>5.0182093099999463</c:v>
                </c:pt>
                <c:pt idx="4">
                  <c:v>5.1400211700001108</c:v>
                </c:pt>
                <c:pt idx="5">
                  <c:v>5.0704103999999219</c:v>
                </c:pt>
                <c:pt idx="6">
                  <c:v>4.5008305700001259</c:v>
                </c:pt>
                <c:pt idx="7">
                  <c:v>4.1985660900000852</c:v>
                </c:pt>
                <c:pt idx="8">
                  <c:v>4.0381637600000104</c:v>
                </c:pt>
                <c:pt idx="9">
                  <c:v>3.5248164000000202</c:v>
                </c:pt>
                <c:pt idx="10">
                  <c:v>3.109761369999994</c:v>
                </c:pt>
                <c:pt idx="11">
                  <c:v>2.9167654000001519</c:v>
                </c:pt>
                <c:pt idx="12">
                  <c:v>2.3197538300000247</c:v>
                </c:pt>
                <c:pt idx="13">
                  <c:v>1.4110675999998534</c:v>
                </c:pt>
                <c:pt idx="14">
                  <c:v>0.49399741999985736</c:v>
                </c:pt>
                <c:pt idx="15">
                  <c:v>-0.57490423000017188</c:v>
                </c:pt>
                <c:pt idx="16">
                  <c:v>-1.164509080000002</c:v>
                </c:pt>
                <c:pt idx="17">
                  <c:v>-1.5850573800001229</c:v>
                </c:pt>
                <c:pt idx="18">
                  <c:v>-1.8098459900001274</c:v>
                </c:pt>
                <c:pt idx="19">
                  <c:v>-1.8467152399999733</c:v>
                </c:pt>
                <c:pt idx="20">
                  <c:v>-1.68339105000004</c:v>
                </c:pt>
                <c:pt idx="21">
                  <c:v>-1.4960546700000492</c:v>
                </c:pt>
                <c:pt idx="22">
                  <c:v>-1.2354210100000245</c:v>
                </c:pt>
                <c:pt idx="23">
                  <c:v>-0.93046362999983501</c:v>
                </c:pt>
                <c:pt idx="24">
                  <c:v>-0.69431546999996385</c:v>
                </c:pt>
                <c:pt idx="25">
                  <c:v>-0.44941146000005006</c:v>
                </c:pt>
                <c:pt idx="26">
                  <c:v>-0.20278100000020061</c:v>
                </c:pt>
                <c:pt idx="27">
                  <c:v>3.1845610000090119E-2</c:v>
                </c:pt>
                <c:pt idx="28">
                  <c:v>0.24770413000003089</c:v>
                </c:pt>
                <c:pt idx="29">
                  <c:v>0.43448034999991592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C-41C6-83DF-F515CF67C2F4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'Tab-Emploi'!$C$80:$AF$80</c:f>
              <c:numCache>
                <c:formatCode>0.0</c:formatCode>
                <c:ptCount val="30"/>
                <c:pt idx="0">
                  <c:v>0.53348299999993287</c:v>
                </c:pt>
                <c:pt idx="1">
                  <c:v>1.1554169999999431</c:v>
                </c:pt>
                <c:pt idx="2">
                  <c:v>1.6504909999998745</c:v>
                </c:pt>
                <c:pt idx="3">
                  <c:v>1.9697719999999208</c:v>
                </c:pt>
                <c:pt idx="4">
                  <c:v>2.1215410000002066</c:v>
                </c:pt>
                <c:pt idx="5">
                  <c:v>2.1773949999999331</c:v>
                </c:pt>
                <c:pt idx="6">
                  <c:v>2.0931539999999131</c:v>
                </c:pt>
                <c:pt idx="7">
                  <c:v>2.0503539999999703</c:v>
                </c:pt>
                <c:pt idx="8">
                  <c:v>2.0875100000000657</c:v>
                </c:pt>
                <c:pt idx="9">
                  <c:v>2.0770070000000942</c:v>
                </c:pt>
                <c:pt idx="10">
                  <c:v>2.073660000000018</c:v>
                </c:pt>
                <c:pt idx="11">
                  <c:v>2.1292399999999816</c:v>
                </c:pt>
                <c:pt idx="12">
                  <c:v>2.0952030000000832</c:v>
                </c:pt>
                <c:pt idx="13">
                  <c:v>1.9289590000000771</c:v>
                </c:pt>
                <c:pt idx="14">
                  <c:v>1.6956059999999979</c:v>
                </c:pt>
                <c:pt idx="15">
                  <c:v>1.3861249999999927</c:v>
                </c:pt>
                <c:pt idx="16">
                  <c:v>1.1597660000002179</c:v>
                </c:pt>
                <c:pt idx="17">
                  <c:v>0.99717499999997017</c:v>
                </c:pt>
                <c:pt idx="18">
                  <c:v>0.88825999999994565</c:v>
                </c:pt>
                <c:pt idx="19">
                  <c:v>0.82351999999991676</c:v>
                </c:pt>
                <c:pt idx="20">
                  <c:v>0.80247599999984232</c:v>
                </c:pt>
                <c:pt idx="21">
                  <c:v>0.78161300000010669</c:v>
                </c:pt>
                <c:pt idx="22">
                  <c:v>0.76027499999986503</c:v>
                </c:pt>
                <c:pt idx="23">
                  <c:v>0.7370739999998932</c:v>
                </c:pt>
                <c:pt idx="24">
                  <c:v>0.68718600000011065</c:v>
                </c:pt>
                <c:pt idx="25">
                  <c:v>0.62568199999986973</c:v>
                </c:pt>
                <c:pt idx="26">
                  <c:v>0.56174600000008468</c:v>
                </c:pt>
                <c:pt idx="27">
                  <c:v>0.49830199999996694</c:v>
                </c:pt>
                <c:pt idx="28">
                  <c:v>0.4364140000000134</c:v>
                </c:pt>
                <c:pt idx="29">
                  <c:v>0.37492199999996956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C-41C6-83DF-F515CF67C2F4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'Tab-Emploi'!$C$81:$AF$81</c:f>
              <c:numCache>
                <c:formatCode>0.0</c:formatCode>
                <c:ptCount val="30"/>
                <c:pt idx="0">
                  <c:v>0.10891419999998675</c:v>
                </c:pt>
                <c:pt idx="1">
                  <c:v>0.21297810000001505</c:v>
                </c:pt>
                <c:pt idx="2">
                  <c:v>0.2938175999999828</c:v>
                </c:pt>
                <c:pt idx="3">
                  <c:v>0.34933430000000953</c:v>
                </c:pt>
                <c:pt idx="4">
                  <c:v>0.37895770000000084</c:v>
                </c:pt>
                <c:pt idx="5">
                  <c:v>0.39286899999999036</c:v>
                </c:pt>
                <c:pt idx="6">
                  <c:v>0.37630260000000249</c:v>
                </c:pt>
                <c:pt idx="7">
                  <c:v>0.36754019999997922</c:v>
                </c:pt>
                <c:pt idx="8">
                  <c:v>0.36671039999998811</c:v>
                </c:pt>
                <c:pt idx="9">
                  <c:v>0.34829069999997841</c:v>
                </c:pt>
                <c:pt idx="10">
                  <c:v>0.33168479999997658</c:v>
                </c:pt>
                <c:pt idx="11">
                  <c:v>0.32522449999999026</c:v>
                </c:pt>
                <c:pt idx="12">
                  <c:v>0.29747040000000879</c:v>
                </c:pt>
                <c:pt idx="13">
                  <c:v>0.24728329999999232</c:v>
                </c:pt>
                <c:pt idx="14">
                  <c:v>0.18919209999998543</c:v>
                </c:pt>
                <c:pt idx="15">
                  <c:v>0.11790139999999383</c:v>
                </c:pt>
                <c:pt idx="16">
                  <c:v>6.6729899999984355E-2</c:v>
                </c:pt>
                <c:pt idx="17">
                  <c:v>2.5892799999979843E-2</c:v>
                </c:pt>
                <c:pt idx="18">
                  <c:v>-3.6774000000150409E-3</c:v>
                </c:pt>
                <c:pt idx="19">
                  <c:v>-2.198899999999071E-2</c:v>
                </c:pt>
                <c:pt idx="20">
                  <c:v>-2.8080999999986034E-2</c:v>
                </c:pt>
                <c:pt idx="21">
                  <c:v>-3.0490600000007362E-2</c:v>
                </c:pt>
                <c:pt idx="22">
                  <c:v>-2.7722599999975728E-2</c:v>
                </c:pt>
                <c:pt idx="23">
                  <c:v>-2.0965400000022782E-2</c:v>
                </c:pt>
                <c:pt idx="24">
                  <c:v>-1.6205500000012307E-2</c:v>
                </c:pt>
                <c:pt idx="25">
                  <c:v>-1.0266300000012052E-2</c:v>
                </c:pt>
                <c:pt idx="26">
                  <c:v>-3.0099000000234355E-3</c:v>
                </c:pt>
                <c:pt idx="27">
                  <c:v>5.0229999999942265E-3</c:v>
                </c:pt>
                <c:pt idx="28">
                  <c:v>1.3397700000012946E-2</c:v>
                </c:pt>
                <c:pt idx="29">
                  <c:v>2.1455599999995911E-2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C-41C6-83DF-F515CF67C2F4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'Tab-Emploi'!$C$82:$AF$82</c:f>
              <c:numCache>
                <c:formatCode>0.0</c:formatCode>
                <c:ptCount val="30"/>
                <c:pt idx="0">
                  <c:v>0.47974382000002436</c:v>
                </c:pt>
                <c:pt idx="1">
                  <c:v>0.93708364999997684</c:v>
                </c:pt>
                <c:pt idx="2">
                  <c:v>1.2979676399999391</c:v>
                </c:pt>
                <c:pt idx="3">
                  <c:v>1.5432496699999803</c:v>
                </c:pt>
                <c:pt idx="4">
                  <c:v>1.6578884700000316</c:v>
                </c:pt>
                <c:pt idx="5">
                  <c:v>1.6794970700000817</c:v>
                </c:pt>
                <c:pt idx="6">
                  <c:v>1.5417728999999412</c:v>
                </c:pt>
                <c:pt idx="7">
                  <c:v>1.4186931400000731</c:v>
                </c:pt>
                <c:pt idx="8">
                  <c:v>1.3157902499999778</c:v>
                </c:pt>
                <c:pt idx="9">
                  <c:v>1.1314425899999776</c:v>
                </c:pt>
                <c:pt idx="10">
                  <c:v>0.95760962999995058</c:v>
                </c:pt>
                <c:pt idx="11">
                  <c:v>0.83605615000006139</c:v>
                </c:pt>
                <c:pt idx="12">
                  <c:v>0.63159491000004664</c:v>
                </c:pt>
                <c:pt idx="13">
                  <c:v>0.34249635000007572</c:v>
                </c:pt>
                <c:pt idx="14">
                  <c:v>3.1333510000010278E-2</c:v>
                </c:pt>
                <c:pt idx="15">
                  <c:v>-0.32564884000005634</c:v>
                </c:pt>
                <c:pt idx="16">
                  <c:v>-0.57866177999999024</c:v>
                </c:pt>
                <c:pt idx="17">
                  <c:v>-0.76952209999993215</c:v>
                </c:pt>
                <c:pt idx="18">
                  <c:v>-0.88866087000008065</c:v>
                </c:pt>
                <c:pt idx="19">
                  <c:v>-0.9357424799999734</c:v>
                </c:pt>
                <c:pt idx="20">
                  <c:v>-0.90827539000001423</c:v>
                </c:pt>
                <c:pt idx="21">
                  <c:v>-0.84847534999995844</c:v>
                </c:pt>
                <c:pt idx="22">
                  <c:v>-0.75446639000004723</c:v>
                </c:pt>
                <c:pt idx="23">
                  <c:v>-0.63712896999999202</c:v>
                </c:pt>
                <c:pt idx="24">
                  <c:v>-0.52741352999997559</c:v>
                </c:pt>
                <c:pt idx="25">
                  <c:v>-0.41516633000006209</c:v>
                </c:pt>
                <c:pt idx="26">
                  <c:v>-0.30311870999996415</c:v>
                </c:pt>
                <c:pt idx="27">
                  <c:v>-0.19537147999993465</c:v>
                </c:pt>
                <c:pt idx="28">
                  <c:v>-9.4625940000014452E-2</c:v>
                </c:pt>
                <c:pt idx="29">
                  <c:v>-4.2589800000030209E-3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C-41C6-83DF-F515CF67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8457128"/>
        <c:axId val="-213845364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'Tab-Emploi'!$C$50:$AF$50</c:f>
              <c:numCache>
                <c:formatCode>0.0</c:formatCode>
                <c:ptCount val="30"/>
                <c:pt idx="0">
                  <c:v>35.341980000001058</c:v>
                </c:pt>
                <c:pt idx="1">
                  <c:v>62.487130000001343</c:v>
                </c:pt>
                <c:pt idx="2">
                  <c:v>81.546539999999368</c:v>
                </c:pt>
                <c:pt idx="3">
                  <c:v>93.744399999999587</c:v>
                </c:pt>
                <c:pt idx="4">
                  <c:v>99.562709999998333</c:v>
                </c:pt>
                <c:pt idx="5">
                  <c:v>102.86641000000236</c:v>
                </c:pt>
                <c:pt idx="6">
                  <c:v>96.98522999999841</c:v>
                </c:pt>
                <c:pt idx="7">
                  <c:v>97.418680000002496</c:v>
                </c:pt>
                <c:pt idx="8">
                  <c:v>99.854019999998854</c:v>
                </c:pt>
                <c:pt idx="9">
                  <c:v>94.840240000001359</c:v>
                </c:pt>
                <c:pt idx="10">
                  <c:v>92.221010000001115</c:v>
                </c:pt>
                <c:pt idx="11">
                  <c:v>92.940050000001065</c:v>
                </c:pt>
                <c:pt idx="12">
                  <c:v>84.794190000000526</c:v>
                </c:pt>
                <c:pt idx="13">
                  <c:v>70.583019999998214</c:v>
                </c:pt>
                <c:pt idx="14">
                  <c:v>56.020849999997154</c:v>
                </c:pt>
                <c:pt idx="15">
                  <c:v>37.488119999998162</c:v>
                </c:pt>
                <c:pt idx="16">
                  <c:v>27.50688000000082</c:v>
                </c:pt>
                <c:pt idx="17">
                  <c:v>18.741159999997762</c:v>
                </c:pt>
                <c:pt idx="18">
                  <c:v>12.476690000003146</c:v>
                </c:pt>
                <c:pt idx="19">
                  <c:v>8.7432300000000396</c:v>
                </c:pt>
                <c:pt idx="20">
                  <c:v>7.9377300000014657</c:v>
                </c:pt>
                <c:pt idx="21">
                  <c:v>7.0755799999969895</c:v>
                </c:pt>
                <c:pt idx="22">
                  <c:v>7.5946000000003551</c:v>
                </c:pt>
                <c:pt idx="23">
                  <c:v>9.0009300000019721</c:v>
                </c:pt>
                <c:pt idx="24">
                  <c:v>9.3022199999977602</c:v>
                </c:pt>
                <c:pt idx="25">
                  <c:v>10.240799999999581</c:v>
                </c:pt>
                <c:pt idx="26">
                  <c:v>11.566979999999603</c:v>
                </c:pt>
                <c:pt idx="27">
                  <c:v>13.047239999999874</c:v>
                </c:pt>
                <c:pt idx="28">
                  <c:v>14.569219999997586</c:v>
                </c:pt>
                <c:pt idx="29">
                  <c:v>15.95538999999917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9-4D8E-8623-C5388BE21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457128"/>
        <c:axId val="-2138453640"/>
      </c:lineChart>
      <c:catAx>
        <c:axId val="-2138457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8453640"/>
        <c:crosses val="autoZero"/>
        <c:auto val="1"/>
        <c:lblAlgn val="ctr"/>
        <c:lblOffset val="100"/>
        <c:tickLblSkip val="1"/>
        <c:noMultiLvlLbl val="0"/>
      </c:catAx>
      <c:valAx>
        <c:axId val="-213845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8457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73997345877001"/>
          <c:y val="0.12800880088008801"/>
          <c:w val="0.82567942510062897"/>
          <c:h val="0.5273327962717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'Tab-Investissement'!$A$255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'Tab-Investissement'!$AH$255:$AN$255</c:f>
              <c:numCache>
                <c:formatCode>0.0</c:formatCode>
                <c:ptCount val="7"/>
                <c:pt idx="0">
                  <c:v>5481.7863635640006</c:v>
                </c:pt>
                <c:pt idx="1">
                  <c:v>6321.0600584820004</c:v>
                </c:pt>
                <c:pt idx="2">
                  <c:v>6093.7585343139999</c:v>
                </c:pt>
                <c:pt idx="3">
                  <c:v>3127.3498579480001</c:v>
                </c:pt>
                <c:pt idx="4">
                  <c:v>2538.1752826219999</c:v>
                </c:pt>
                <c:pt idx="5">
                  <c:v>2232.0707593980005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7-411B-B8E4-3E3871A605B0}"/>
            </c:ext>
          </c:extLst>
        </c:ser>
        <c:ser>
          <c:idx val="1"/>
          <c:order val="1"/>
          <c:tx>
            <c:strRef>
              <c:f>'Tab-Investissement'!$A$256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'Tab-Investissement'!$AH$256:$AM$256</c:f>
              <c:numCache>
                <c:formatCode>0.0</c:formatCode>
                <c:ptCount val="6"/>
                <c:pt idx="0">
                  <c:v>383.04158399999505</c:v>
                </c:pt>
                <c:pt idx="1">
                  <c:v>459.56996999999899</c:v>
                </c:pt>
                <c:pt idx="2">
                  <c:v>516.39022000000114</c:v>
                </c:pt>
                <c:pt idx="3">
                  <c:v>363.13252000000136</c:v>
                </c:pt>
                <c:pt idx="4">
                  <c:v>327.63772400001909</c:v>
                </c:pt>
                <c:pt idx="5">
                  <c:v>192.99877600000764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7-411B-B8E4-3E3871A605B0}"/>
            </c:ext>
          </c:extLst>
        </c:ser>
        <c:ser>
          <c:idx val="2"/>
          <c:order val="2"/>
          <c:tx>
            <c:strRef>
              <c:f>'Tab-Investissement'!$A$257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'Tab-Investissement'!$AH$257:$AM$257</c:f>
              <c:numCache>
                <c:formatCode>0.0</c:formatCode>
                <c:ptCount val="6"/>
                <c:pt idx="0">
                  <c:v>68.254777600000381</c:v>
                </c:pt>
                <c:pt idx="1">
                  <c:v>70.930278799999684</c:v>
                </c:pt>
                <c:pt idx="2">
                  <c:v>43.255485200000386</c:v>
                </c:pt>
                <c:pt idx="3">
                  <c:v>-17.070823200002952</c:v>
                </c:pt>
                <c:pt idx="4">
                  <c:v>-24.350536200001262</c:v>
                </c:pt>
                <c:pt idx="5">
                  <c:v>-18.44658100000229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C7-411B-B8E4-3E3871A605B0}"/>
            </c:ext>
          </c:extLst>
        </c:ser>
        <c:ser>
          <c:idx val="3"/>
          <c:order val="3"/>
          <c:tx>
            <c:strRef>
              <c:f>'Tab-Investissement'!$A$165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'Tab-Investissement'!$AH$258:$AM$258</c:f>
              <c:numCache>
                <c:formatCode>0.0</c:formatCode>
                <c:ptCount val="6"/>
                <c:pt idx="0">
                  <c:v>5.2822756000001387</c:v>
                </c:pt>
                <c:pt idx="1">
                  <c:v>8.5379989999999459</c:v>
                </c:pt>
                <c:pt idx="2">
                  <c:v>12.109967400000096</c:v>
                </c:pt>
                <c:pt idx="3">
                  <c:v>11.753458200000022</c:v>
                </c:pt>
                <c:pt idx="4">
                  <c:v>10.485700199999883</c:v>
                </c:pt>
                <c:pt idx="5">
                  <c:v>6.2357585999998264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C7-411B-B8E4-3E3871A605B0}"/>
            </c:ext>
          </c:extLst>
        </c:ser>
        <c:ser>
          <c:idx val="4"/>
          <c:order val="4"/>
          <c:tx>
            <c:strRef>
              <c:f>'Tab-Investissement'!$A$259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'Tab-Investissement'!$AH$259:$AM$259</c:f>
              <c:numCache>
                <c:formatCode>0.0</c:formatCode>
                <c:ptCount val="6"/>
                <c:pt idx="0">
                  <c:v>30.861803999998664</c:v>
                </c:pt>
                <c:pt idx="1">
                  <c:v>53.126231999998708</c:v>
                </c:pt>
                <c:pt idx="2">
                  <c:v>64.224225999999902</c:v>
                </c:pt>
                <c:pt idx="3">
                  <c:v>47.240954000000784</c:v>
                </c:pt>
                <c:pt idx="4">
                  <c:v>31.651201999999465</c:v>
                </c:pt>
                <c:pt idx="5">
                  <c:v>16.635955999999716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C7-411B-B8E4-3E3871A605B0}"/>
            </c:ext>
          </c:extLst>
        </c:ser>
        <c:ser>
          <c:idx val="5"/>
          <c:order val="5"/>
          <c:tx>
            <c:strRef>
              <c:f>'Tab-Investissement'!$A$260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'Tab-Investissement'!$AH$260:$AM$260</c:f>
              <c:numCache>
                <c:formatCode>0.0</c:formatCode>
                <c:ptCount val="6"/>
                <c:pt idx="0">
                  <c:v>15.756735799999934</c:v>
                </c:pt>
                <c:pt idx="1">
                  <c:v>18.155231600000707</c:v>
                </c:pt>
                <c:pt idx="2">
                  <c:v>14.040966799999342</c:v>
                </c:pt>
                <c:pt idx="3">
                  <c:v>1.6014292000003933</c:v>
                </c:pt>
                <c:pt idx="4">
                  <c:v>-0.80546919999983402</c:v>
                </c:pt>
                <c:pt idx="5">
                  <c:v>-1.2692627999989781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7114808"/>
        <c:axId val="213710356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'Tab-Investissement'!$AH$254:$AM$254</c:f>
              <c:numCache>
                <c:formatCode>0.0</c:formatCode>
                <c:ptCount val="6"/>
                <c:pt idx="0">
                  <c:v>5984.9835405639942</c:v>
                </c:pt>
                <c:pt idx="1">
                  <c:v>6931.3797698819981</c:v>
                </c:pt>
                <c:pt idx="2">
                  <c:v>6743.7793997140006</c:v>
                </c:pt>
                <c:pt idx="3">
                  <c:v>3534.0073961479998</c:v>
                </c:pt>
                <c:pt idx="4">
                  <c:v>2882.7939034220171</c:v>
                </c:pt>
                <c:pt idx="5">
                  <c:v>2428.2254061980066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114808"/>
        <c:axId val="2137103560"/>
      </c:lineChart>
      <c:catAx>
        <c:axId val="2137114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103560"/>
        <c:crosses val="autoZero"/>
        <c:auto val="1"/>
        <c:lblAlgn val="ctr"/>
        <c:lblOffset val="100"/>
        <c:noMultiLvlLbl val="0"/>
      </c:catAx>
      <c:valAx>
        <c:axId val="213710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11480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35930163301E-2"/>
          <c:y val="0.75742418336321804"/>
          <c:w val="0.958813175510427"/>
          <c:h val="0.21617317637275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9850840790291204E-2"/>
          <c:y val="0.13436368949189501"/>
          <c:w val="0.86380849706153595"/>
          <c:h val="0.549845928051056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'Tab-Investissement'!$A$265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'Tab-Investissement'!$AH$265:$AM$265</c:f>
              <c:numCache>
                <c:formatCode>0.0</c:formatCode>
                <c:ptCount val="6"/>
                <c:pt idx="0">
                  <c:v>0.36397514000000231</c:v>
                </c:pt>
                <c:pt idx="1">
                  <c:v>0.51499303999999024</c:v>
                </c:pt>
                <c:pt idx="2">
                  <c:v>0.77406207999999876</c:v>
                </c:pt>
                <c:pt idx="3">
                  <c:v>0.79388668000003693</c:v>
                </c:pt>
                <c:pt idx="4">
                  <c:v>0.73378658000001451</c:v>
                </c:pt>
                <c:pt idx="5">
                  <c:v>0.37358204000001932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D-4B3B-B581-1BDB7071A4E7}"/>
            </c:ext>
          </c:extLst>
        </c:ser>
        <c:ser>
          <c:idx val="1"/>
          <c:order val="1"/>
          <c:tx>
            <c:strRef>
              <c:f>'Tab-Investissement'!$A$266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'Tab-Investissement'!$AH$266:$AM$266</c:f>
              <c:numCache>
                <c:formatCode>0.0</c:formatCode>
                <c:ptCount val="6"/>
                <c:pt idx="0">
                  <c:v>2.5988310000001034E-2</c:v>
                </c:pt>
                <c:pt idx="1">
                  <c:v>3.6178825999999734E-2</c:v>
                </c:pt>
                <c:pt idx="2">
                  <c:v>5.3619007999999725E-2</c:v>
                </c:pt>
                <c:pt idx="3">
                  <c:v>5.412207800000033E-2</c:v>
                </c:pt>
                <c:pt idx="4">
                  <c:v>4.959924400000091E-2</c:v>
                </c:pt>
                <c:pt idx="5">
                  <c:v>2.4046322000002361E-2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D-4B3B-B581-1BDB7071A4E7}"/>
            </c:ext>
          </c:extLst>
        </c:ser>
        <c:ser>
          <c:idx val="2"/>
          <c:order val="2"/>
          <c:tx>
            <c:strRef>
              <c:f>'Tab-Investissement'!$A$267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'Tab-Investissement'!$AH$267:$AM$267</c:f>
              <c:numCache>
                <c:formatCode>0.0</c:formatCode>
                <c:ptCount val="6"/>
                <c:pt idx="0">
                  <c:v>3.886343199999942E-2</c:v>
                </c:pt>
                <c:pt idx="1">
                  <c:v>5.4346517999998414E-2</c:v>
                </c:pt>
                <c:pt idx="2">
                  <c:v>8.09632999999991E-2</c:v>
                </c:pt>
                <c:pt idx="3">
                  <c:v>8.2292198000001801E-2</c:v>
                </c:pt>
                <c:pt idx="4">
                  <c:v>7.581961799999988E-2</c:v>
                </c:pt>
                <c:pt idx="5">
                  <c:v>3.759288199999844E-2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ED-4B3B-B581-1BDB7071A4E7}"/>
            </c:ext>
          </c:extLst>
        </c:ser>
        <c:ser>
          <c:idx val="3"/>
          <c:order val="3"/>
          <c:tx>
            <c:strRef>
              <c:f>'Tab-Investissement'!$A$268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'Tab-Investissement'!$AH$268:$AM$268</c:f>
              <c:numCache>
                <c:formatCode>0.0</c:formatCode>
                <c:ptCount val="6"/>
                <c:pt idx="0">
                  <c:v>0.19899066000001539</c:v>
                </c:pt>
                <c:pt idx="1">
                  <c:v>23.290849659999992</c:v>
                </c:pt>
                <c:pt idx="2">
                  <c:v>39.561660180000011</c:v>
                </c:pt>
                <c:pt idx="3">
                  <c:v>16.84874542</c:v>
                </c:pt>
                <c:pt idx="4">
                  <c:v>0.78733691999999567</c:v>
                </c:pt>
                <c:pt idx="5">
                  <c:v>0.2702454200000034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ED-4B3B-B581-1BDB7071A4E7}"/>
            </c:ext>
          </c:extLst>
        </c:ser>
        <c:ser>
          <c:idx val="4"/>
          <c:order val="4"/>
          <c:tx>
            <c:strRef>
              <c:f>'Tab-Investissement'!$A$269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'Tab-Investissement'!$AH$269:$AM$269</c:f>
              <c:numCache>
                <c:formatCode>0.0</c:formatCode>
                <c:ptCount val="6"/>
                <c:pt idx="0">
                  <c:v>8.7261259999999646E-2</c:v>
                </c:pt>
                <c:pt idx="1">
                  <c:v>0.12381734000000506</c:v>
                </c:pt>
                <c:pt idx="2">
                  <c:v>0.18617578000000207</c:v>
                </c:pt>
                <c:pt idx="3">
                  <c:v>0.19094729999998777</c:v>
                </c:pt>
                <c:pt idx="4">
                  <c:v>0.17634595999999761</c:v>
                </c:pt>
                <c:pt idx="5">
                  <c:v>8.9984519999995877E-2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ED-4B3B-B581-1BDB7071A4E7}"/>
            </c:ext>
          </c:extLst>
        </c:ser>
        <c:ser>
          <c:idx val="5"/>
          <c:order val="5"/>
          <c:tx>
            <c:strRef>
              <c:f>'Tab-Investissement'!$A$270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'Tab-Investissement'!$AH$270:$AM$270</c:f>
              <c:numCache>
                <c:formatCode>0.0</c:formatCode>
                <c:ptCount val="6"/>
                <c:pt idx="0">
                  <c:v>2.053824600000027E-2</c:v>
                </c:pt>
                <c:pt idx="1">
                  <c:v>2.9964572000000089E-2</c:v>
                </c:pt>
                <c:pt idx="2">
                  <c:v>4.463475199999891E-2</c:v>
                </c:pt>
                <c:pt idx="3">
                  <c:v>4.5542775999999209E-2</c:v>
                </c:pt>
                <c:pt idx="4">
                  <c:v>4.2182519999998648E-2</c:v>
                </c:pt>
                <c:pt idx="5">
                  <c:v>2.2850059999997542E-2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ED-4B3B-B581-1BDB7071A4E7}"/>
            </c:ext>
          </c:extLst>
        </c:ser>
        <c:ser>
          <c:idx val="6"/>
          <c:order val="6"/>
          <c:tx>
            <c:strRef>
              <c:f>'Tab-Investissement'!$A$272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'Tab-Investissement'!$AH$272:$AM$272</c:f>
              <c:numCache>
                <c:formatCode>0.0</c:formatCode>
                <c:ptCount val="6"/>
                <c:pt idx="0">
                  <c:v>5217.5198333159997</c:v>
                </c:pt>
                <c:pt idx="1">
                  <c:v>5932.4758931260012</c:v>
                </c:pt>
                <c:pt idx="2">
                  <c:v>5724.948849634</c:v>
                </c:pt>
                <c:pt idx="3">
                  <c:v>2707.2191289360003</c:v>
                </c:pt>
                <c:pt idx="4">
                  <c:v>2094.4442900599997</c:v>
                </c:pt>
                <c:pt idx="5">
                  <c:v>1788.3763819740002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ED-4B3B-B581-1BDB7071A4E7}"/>
            </c:ext>
          </c:extLst>
        </c:ser>
        <c:ser>
          <c:idx val="8"/>
          <c:order val="8"/>
          <c:tx>
            <c:strRef>
              <c:f>'Tab-Investissement'!$A$271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'Tab-Investissement'!$AH$271:$AM$271</c:f>
              <c:numCache>
                <c:formatCode>0.0</c:formatCode>
                <c:ptCount val="6"/>
                <c:pt idx="0">
                  <c:v>263.53091320000004</c:v>
                </c:pt>
                <c:pt idx="1">
                  <c:v>364.53401539999999</c:v>
                </c:pt>
                <c:pt idx="2">
                  <c:v>328.10856958000005</c:v>
                </c:pt>
                <c:pt idx="3">
                  <c:v>402.11519255999997</c:v>
                </c:pt>
                <c:pt idx="4">
                  <c:v>441.86592172000002</c:v>
                </c:pt>
                <c:pt idx="5">
                  <c:v>442.87607618000004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17-4332-B802-38765D4B7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2191736"/>
        <c:axId val="120217117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'Tab-Investissement'!$AH$264:$AM$264</c:f>
              <c:numCache>
                <c:formatCode>0.0</c:formatCode>
                <c:ptCount val="6"/>
                <c:pt idx="0">
                  <c:v>5481.7863635640006</c:v>
                </c:pt>
                <c:pt idx="1">
                  <c:v>6321.0600584820004</c:v>
                </c:pt>
                <c:pt idx="2">
                  <c:v>6093.7585343139999</c:v>
                </c:pt>
                <c:pt idx="3">
                  <c:v>3127.3498579479997</c:v>
                </c:pt>
                <c:pt idx="4">
                  <c:v>2538.1752826220004</c:v>
                </c:pt>
                <c:pt idx="5">
                  <c:v>2232.0707593980001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ED-4B3B-B581-1BDB7071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2191736"/>
        <c:axId val="1202171176"/>
      </c:lineChart>
      <c:catAx>
        <c:axId val="1202191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2171176"/>
        <c:crosses val="autoZero"/>
        <c:auto val="1"/>
        <c:lblAlgn val="ctr"/>
        <c:lblOffset val="100"/>
        <c:noMultiLvlLbl val="0"/>
      </c:catAx>
      <c:valAx>
        <c:axId val="120217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219173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99E-2"/>
          <c:y val="0.76508178431255403"/>
          <c:w val="0.95810631629374599"/>
          <c:h val="0.207164345625884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 -Total</a:t>
            </a:r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726080474708707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'Tab-Investissement'!$A$230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'Tab-Investissement'!$AH$230:$AM$230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D-48FD-8274-06749BC2DE30}"/>
            </c:ext>
          </c:extLst>
        </c:ser>
        <c:ser>
          <c:idx val="1"/>
          <c:order val="1"/>
          <c:tx>
            <c:strRef>
              <c:f>'Tab-Investissement'!$A$231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'Tab-Investissement'!$AH$231:$AM$231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D-48FD-8274-06749BC2DE30}"/>
            </c:ext>
          </c:extLst>
        </c:ser>
        <c:ser>
          <c:idx val="2"/>
          <c:order val="2"/>
          <c:tx>
            <c:strRef>
              <c:f>'Tab-Investissement'!$A$232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'Tab-Investissement'!$AH$232:$AM$232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9D-48FD-8274-06749BC2DE30}"/>
            </c:ext>
          </c:extLst>
        </c:ser>
        <c:ser>
          <c:idx val="3"/>
          <c:order val="3"/>
          <c:tx>
            <c:strRef>
              <c:f>'Tab-Investissement'!$A$233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'Tab-Investissement'!$AH$233:$AM$233</c:f>
              <c:numCache>
                <c:formatCode>0.0</c:formatCode>
                <c:ptCount val="6"/>
                <c:pt idx="0">
                  <c:v>0</c:v>
                </c:pt>
                <c:pt idx="1">
                  <c:v>21.6</c:v>
                </c:pt>
                <c:pt idx="2">
                  <c:v>36</c:v>
                </c:pt>
                <c:pt idx="3">
                  <c:v>14.4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9D-48FD-8274-06749BC2DE30}"/>
            </c:ext>
          </c:extLst>
        </c:ser>
        <c:ser>
          <c:idx val="4"/>
          <c:order val="4"/>
          <c:tx>
            <c:strRef>
              <c:f>'Tab-Investissement'!$A$234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'Tab-Investissement'!$AH$234:$AM$234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D-48FD-8274-06749BC2DE30}"/>
            </c:ext>
          </c:extLst>
        </c:ser>
        <c:ser>
          <c:idx val="5"/>
          <c:order val="5"/>
          <c:tx>
            <c:strRef>
              <c:f>'Tab-Investissement'!$A$235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'Tab-Investissement'!$AH$235:$AM$235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9D-48FD-8274-06749BC2DE30}"/>
            </c:ext>
          </c:extLst>
        </c:ser>
        <c:ser>
          <c:idx val="6"/>
          <c:order val="6"/>
          <c:tx>
            <c:strRef>
              <c:f>'Tab-Investissement'!$A$236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'Tab-Investissement'!$AH$236:$AM$236</c:f>
              <c:numCache>
                <c:formatCode>0.0</c:formatCode>
                <c:ptCount val="6"/>
                <c:pt idx="0">
                  <c:v>247.01999999999998</c:v>
                </c:pt>
                <c:pt idx="1">
                  <c:v>337.14</c:v>
                </c:pt>
                <c:pt idx="2">
                  <c:v>300.17999999999995</c:v>
                </c:pt>
                <c:pt idx="3">
                  <c:v>369.14</c:v>
                </c:pt>
                <c:pt idx="4">
                  <c:v>405.7</c:v>
                </c:pt>
                <c:pt idx="5">
                  <c:v>407.1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9D-48FD-8274-06749BC2DE30}"/>
            </c:ext>
          </c:extLst>
        </c:ser>
        <c:ser>
          <c:idx val="8"/>
          <c:order val="7"/>
          <c:tx>
            <c:strRef>
              <c:f>'Tab-Investissement'!$A$237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'Tab-Investissement'!$AH$237:$AM$237</c:f>
              <c:numCache>
                <c:formatCode>0.0</c:formatCode>
                <c:ptCount val="6"/>
                <c:pt idx="0">
                  <c:v>4944.08</c:v>
                </c:pt>
                <c:pt idx="1">
                  <c:v>5530.5199999999995</c:v>
                </c:pt>
                <c:pt idx="2">
                  <c:v>5292.5599999999995</c:v>
                </c:pt>
                <c:pt idx="3">
                  <c:v>2478.0800000000004</c:v>
                </c:pt>
                <c:pt idx="4">
                  <c:v>1944.4</c:v>
                </c:pt>
                <c:pt idx="5">
                  <c:v>1688.2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7-4A05-97CD-602AE2B11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2071480"/>
        <c:axId val="1202056056"/>
      </c:barChart>
      <c:lineChart>
        <c:grouping val="standard"/>
        <c:varyColors val="0"/>
        <c:ser>
          <c:idx val="7"/>
          <c:order val="8"/>
          <c:tx>
            <c:strRef>
              <c:f>'Tab-Investissement'!$A$229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'Tab-Investissement'!$AH$229:$AM$229</c:f>
              <c:numCache>
                <c:formatCode>0.0</c:formatCode>
                <c:ptCount val="6"/>
                <c:pt idx="0">
                  <c:v>5191.1000000000004</c:v>
                </c:pt>
                <c:pt idx="1">
                  <c:v>5889.26</c:v>
                </c:pt>
                <c:pt idx="2">
                  <c:v>5628.74</c:v>
                </c:pt>
                <c:pt idx="3">
                  <c:v>2861.62</c:v>
                </c:pt>
                <c:pt idx="4">
                  <c:v>2350.1</c:v>
                </c:pt>
                <c:pt idx="5">
                  <c:v>2095.3000000000002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9D-48FD-8274-06749BC2D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2071480"/>
        <c:axId val="1202056056"/>
      </c:lineChart>
      <c:catAx>
        <c:axId val="1202071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2056056"/>
        <c:crosses val="autoZero"/>
        <c:auto val="1"/>
        <c:lblAlgn val="ctr"/>
        <c:lblOffset val="100"/>
        <c:noMultiLvlLbl val="0"/>
      </c:catAx>
      <c:valAx>
        <c:axId val="1202056056"/>
        <c:scaling>
          <c:orientation val="minMax"/>
          <c:max val="30000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2071480"/>
        <c:crosses val="autoZero"/>
        <c:crossBetween val="between"/>
        <c:majorUnit val="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Investissements en infrastructures</a:t>
            </a:r>
            <a:r>
              <a:rPr lang="fr-FR" sz="1350" baseline="0"/>
              <a:t> compatibles avec la SNBC</a:t>
            </a:r>
            <a:endParaRPr lang="fr-FR" sz="1350"/>
          </a:p>
        </c:rich>
      </c:tx>
      <c:layout>
        <c:manualLayout>
          <c:xMode val="edge"/>
          <c:yMode val="edge"/>
          <c:x val="0.128263737180266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41017004209705E-2"/>
          <c:y val="0.104402026841784"/>
          <c:w val="0.89057142523779698"/>
          <c:h val="0.7433764784430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'Tab-Investissement'!$A$106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'Tab-Investissement'!$AH$107:$AM$107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4-4347-AAEB-507E286CB875}"/>
            </c:ext>
          </c:extLst>
        </c:ser>
        <c:ser>
          <c:idx val="1"/>
          <c:order val="1"/>
          <c:tx>
            <c:strRef>
              <c:f>'Tab-Investissement'!$A$119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'Tab-Investissement'!$AH$120:$AM$120</c:f>
              <c:numCache>
                <c:formatCode>0.0</c:formatCode>
                <c:ptCount val="6"/>
                <c:pt idx="0">
                  <c:v>5191.1000000000004</c:v>
                </c:pt>
                <c:pt idx="1">
                  <c:v>5889.26</c:v>
                </c:pt>
                <c:pt idx="2">
                  <c:v>5628.74</c:v>
                </c:pt>
                <c:pt idx="3">
                  <c:v>2861.62</c:v>
                </c:pt>
                <c:pt idx="4">
                  <c:v>2350.1000000000004</c:v>
                </c:pt>
                <c:pt idx="5">
                  <c:v>2095.3000000000002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B4-4347-AAEB-507E286CB875}"/>
            </c:ext>
          </c:extLst>
        </c:ser>
        <c:ser>
          <c:idx val="2"/>
          <c:order val="2"/>
          <c:tx>
            <c:strRef>
              <c:f>'Tab-Investissement'!$A$132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'Tab-Investissement'!$AH$133:$AM$133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B4-4347-AAEB-507E286CB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0223688"/>
        <c:axId val="2100210488"/>
      </c:barChart>
      <c:catAx>
        <c:axId val="2100223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0210488"/>
        <c:crosses val="autoZero"/>
        <c:auto val="1"/>
        <c:lblAlgn val="ctr"/>
        <c:lblOffset val="100"/>
        <c:noMultiLvlLbl val="0"/>
      </c:catAx>
      <c:valAx>
        <c:axId val="2100210488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7478194304033599E-3"/>
              <c:y val="0.32075785563732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0223688"/>
        <c:crosses val="autoZero"/>
        <c:crossBetween val="between"/>
        <c:majorUnit val="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118469042534801"/>
          <c:y val="0.92846674128093498"/>
          <c:w val="0.53337524668534897"/>
          <c:h val="7.15333148501357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Contribution</a:t>
            </a:r>
            <a:r>
              <a:rPr lang="fr-FR" sz="1350" baseline="0"/>
              <a:t> des volets à l'i</a:t>
            </a:r>
            <a:r>
              <a:rPr lang="fr-FR" sz="1350"/>
              <a:t>nvestissement</a:t>
            </a:r>
            <a:r>
              <a:rPr lang="fr-FR" sz="1350" baseline="0"/>
              <a:t> induit</a:t>
            </a:r>
            <a:endParaRPr lang="fr-FR" sz="1350"/>
          </a:p>
        </c:rich>
      </c:tx>
      <c:layout>
        <c:manualLayout>
          <c:xMode val="edge"/>
          <c:yMode val="edge"/>
          <c:x val="0.21210249495551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41017004209705E-2"/>
          <c:y val="0.104402026841784"/>
          <c:w val="0.88660342337570397"/>
          <c:h val="0.7433764784430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'Tab-Investissement'!$A$99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'Tab-Investissement'!$AH$99:$AM$99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B-4333-8BE5-18FD6BB2234E}"/>
            </c:ext>
          </c:extLst>
        </c:ser>
        <c:ser>
          <c:idx val="1"/>
          <c:order val="1"/>
          <c:tx>
            <c:strRef>
              <c:f>'Tab-Investissement'!$A$100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'Tab-Investissement'!$AH$100:$AM$100</c:f>
              <c:numCache>
                <c:formatCode>0.0</c:formatCode>
                <c:ptCount val="6"/>
                <c:pt idx="0">
                  <c:v>793.88349999998468</c:v>
                </c:pt>
                <c:pt idx="1">
                  <c:v>1042.1198199999985</c:v>
                </c:pt>
                <c:pt idx="2">
                  <c:v>1115.0394200000214</c:v>
                </c:pt>
                <c:pt idx="3">
                  <c:v>672.38739999998359</c:v>
                </c:pt>
                <c:pt idx="4">
                  <c:v>532.69394000000318</c:v>
                </c:pt>
                <c:pt idx="5">
                  <c:v>332.92536000001712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2B-4333-8BE5-18FD6BB2234E}"/>
            </c:ext>
          </c:extLst>
        </c:ser>
        <c:ser>
          <c:idx val="2"/>
          <c:order val="2"/>
          <c:tx>
            <c:strRef>
              <c:f>'Tab-Investissement'!$A$101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'Tab-Investissement'!$AH$101:$AM$101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2B-4333-8BE5-18FD6BB22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0064424"/>
        <c:axId val="2100054360"/>
      </c:barChart>
      <c:catAx>
        <c:axId val="2100064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0054360"/>
        <c:crosses val="autoZero"/>
        <c:auto val="1"/>
        <c:lblAlgn val="ctr"/>
        <c:lblOffset val="100"/>
        <c:noMultiLvlLbl val="0"/>
      </c:catAx>
      <c:valAx>
        <c:axId val="210005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0064424"/>
        <c:crosses val="autoZero"/>
        <c:crossBetween val="between"/>
        <c:majorUnit val="5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70410392453201"/>
          <c:y val="0.92846674128093498"/>
          <c:w val="0.41913617414792398"/>
          <c:h val="6.9124852034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Réduction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'Tab-Investissement'!$A$197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'Tab-Investissement'!$AH$197:$AM$197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A-42DE-9D4F-3A42278B29F3}"/>
            </c:ext>
          </c:extLst>
        </c:ser>
        <c:ser>
          <c:idx val="1"/>
          <c:order val="1"/>
          <c:tx>
            <c:strRef>
              <c:f>'Tab-Investissement'!$A$198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'Tab-Investissement'!$AH$198:$AM$198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8A-42DE-9D4F-3A42278B29F3}"/>
            </c:ext>
          </c:extLst>
        </c:ser>
        <c:ser>
          <c:idx val="2"/>
          <c:order val="2"/>
          <c:tx>
            <c:strRef>
              <c:f>'Tab-Investissement'!$A$199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'Tab-Investissement'!$AH$199:$AM$199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8A-42DE-9D4F-3A42278B29F3}"/>
            </c:ext>
          </c:extLst>
        </c:ser>
        <c:ser>
          <c:idx val="3"/>
          <c:order val="3"/>
          <c:tx>
            <c:strRef>
              <c:f>'Tab-Investissement'!$A$200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'Tab-Investissement'!$AH$200:$AM$200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8A-42DE-9D4F-3A42278B29F3}"/>
            </c:ext>
          </c:extLst>
        </c:ser>
        <c:ser>
          <c:idx val="4"/>
          <c:order val="4"/>
          <c:tx>
            <c:strRef>
              <c:f>'Tab-Investissement'!$A$201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'Tab-Investissement'!$AH$201:$AM$201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8A-42DE-9D4F-3A42278B29F3}"/>
            </c:ext>
          </c:extLst>
        </c:ser>
        <c:ser>
          <c:idx val="5"/>
          <c:order val="5"/>
          <c:tx>
            <c:strRef>
              <c:f>'Tab-Investissement'!$A$202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'Tab-Investissement'!$AH$202:$AM$202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8A-42DE-9D4F-3A42278B29F3}"/>
            </c:ext>
          </c:extLst>
        </c:ser>
        <c:ser>
          <c:idx val="6"/>
          <c:order val="6"/>
          <c:tx>
            <c:strRef>
              <c:f>'Tab-Investissement'!$A$203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'Tab-Investissement'!$AH$203:$AM$203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8A-42DE-9D4F-3A42278B29F3}"/>
            </c:ext>
          </c:extLst>
        </c:ser>
        <c:ser>
          <c:idx val="8"/>
          <c:order val="7"/>
          <c:tx>
            <c:strRef>
              <c:f>'Tab-Investissement'!$A$204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'Tab-Investissement'!$AH$204:$AM$204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E8A-42DE-9D4F-3A42278B2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9928136"/>
        <c:axId val="2099921688"/>
      </c:barChart>
      <c:lineChart>
        <c:grouping val="standard"/>
        <c:varyColors val="0"/>
        <c:ser>
          <c:idx val="7"/>
          <c:order val="8"/>
          <c:tx>
            <c:strRef>
              <c:f>'Tab-Investissement'!$A$196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'Tab-Investissement'!$AH$196:$AM$196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8A-42DE-9D4F-3A42278B2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928136"/>
        <c:axId val="2099921688"/>
      </c:lineChart>
      <c:catAx>
        <c:axId val="2099928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9921688"/>
        <c:crosses val="autoZero"/>
        <c:auto val="1"/>
        <c:lblAlgn val="ctr"/>
        <c:lblOffset val="100"/>
        <c:noMultiLvlLbl val="0"/>
      </c:catAx>
      <c:valAx>
        <c:axId val="209992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992813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Restauration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'Tab-Investissement'!$A$208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'Tab-Investissement'!$AH$208:$AM$208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F-4F27-8381-7FAAC486C84F}"/>
            </c:ext>
          </c:extLst>
        </c:ser>
        <c:ser>
          <c:idx val="1"/>
          <c:order val="1"/>
          <c:tx>
            <c:strRef>
              <c:f>'Tab-Investissement'!$A$209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'Tab-Investissement'!$AH$209:$AM$209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9F-4F27-8381-7FAAC486C84F}"/>
            </c:ext>
          </c:extLst>
        </c:ser>
        <c:ser>
          <c:idx val="2"/>
          <c:order val="2"/>
          <c:tx>
            <c:strRef>
              <c:f>'Tab-Investissement'!$A$210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'Tab-Investissement'!$AH$210:$AM$210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9F-4F27-8381-7FAAC486C84F}"/>
            </c:ext>
          </c:extLst>
        </c:ser>
        <c:ser>
          <c:idx val="3"/>
          <c:order val="3"/>
          <c:tx>
            <c:strRef>
              <c:f>'Tab-Investissement'!$A$211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'Tab-Investissement'!$AH$211:$AM$211</c:f>
              <c:numCache>
                <c:formatCode>0.0</c:formatCode>
                <c:ptCount val="6"/>
                <c:pt idx="0">
                  <c:v>0</c:v>
                </c:pt>
                <c:pt idx="1">
                  <c:v>21.6</c:v>
                </c:pt>
                <c:pt idx="2">
                  <c:v>36</c:v>
                </c:pt>
                <c:pt idx="3">
                  <c:v>14.4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9F-4F27-8381-7FAAC486C84F}"/>
            </c:ext>
          </c:extLst>
        </c:ser>
        <c:ser>
          <c:idx val="4"/>
          <c:order val="4"/>
          <c:tx>
            <c:strRef>
              <c:f>'Tab-Investissement'!$A$212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'Tab-Investissement'!$AH$212:$AM$212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9F-4F27-8381-7FAAC486C84F}"/>
            </c:ext>
          </c:extLst>
        </c:ser>
        <c:ser>
          <c:idx val="5"/>
          <c:order val="5"/>
          <c:tx>
            <c:strRef>
              <c:f>'Tab-Investissement'!$A$213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'Tab-Investissement'!$AH$213:$AM$213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9F-4F27-8381-7FAAC486C84F}"/>
            </c:ext>
          </c:extLst>
        </c:ser>
        <c:ser>
          <c:idx val="6"/>
          <c:order val="6"/>
          <c:tx>
            <c:strRef>
              <c:f>'Tab-Investissement'!$A$214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'Tab-Investissement'!$AH$214:$AM$214</c:f>
              <c:numCache>
                <c:formatCode>0.0</c:formatCode>
                <c:ptCount val="6"/>
                <c:pt idx="0">
                  <c:v>247.01999999999998</c:v>
                </c:pt>
                <c:pt idx="1">
                  <c:v>337.14</c:v>
                </c:pt>
                <c:pt idx="2">
                  <c:v>300.17999999999995</c:v>
                </c:pt>
                <c:pt idx="3">
                  <c:v>369.14</c:v>
                </c:pt>
                <c:pt idx="4">
                  <c:v>405.7</c:v>
                </c:pt>
                <c:pt idx="5">
                  <c:v>407.1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9F-4F27-8381-7FAAC486C84F}"/>
            </c:ext>
          </c:extLst>
        </c:ser>
        <c:ser>
          <c:idx val="8"/>
          <c:order val="7"/>
          <c:tx>
            <c:strRef>
              <c:f>'Tab-Investissement'!$A$215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'Tab-Investissement'!$AH$215:$AM$215</c:f>
              <c:numCache>
                <c:formatCode>0.0</c:formatCode>
                <c:ptCount val="6"/>
                <c:pt idx="0">
                  <c:v>4944.08</c:v>
                </c:pt>
                <c:pt idx="1">
                  <c:v>5530.5199999999995</c:v>
                </c:pt>
                <c:pt idx="2">
                  <c:v>5292.5599999999995</c:v>
                </c:pt>
                <c:pt idx="3">
                  <c:v>2478.0800000000004</c:v>
                </c:pt>
                <c:pt idx="4">
                  <c:v>1944.4</c:v>
                </c:pt>
                <c:pt idx="5">
                  <c:v>1688.2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9F-4F27-8381-7FAAC486C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7003096"/>
        <c:axId val="2100387976"/>
      </c:barChart>
      <c:lineChart>
        <c:grouping val="standard"/>
        <c:varyColors val="0"/>
        <c:ser>
          <c:idx val="7"/>
          <c:order val="8"/>
          <c:tx>
            <c:strRef>
              <c:f>'Tab-Investissement'!$A$207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'Tab-Investissement'!$AH$207:$AM$207</c:f>
              <c:numCache>
                <c:formatCode>0.0</c:formatCode>
                <c:ptCount val="6"/>
                <c:pt idx="0">
                  <c:v>5191.1000000000004</c:v>
                </c:pt>
                <c:pt idx="1">
                  <c:v>5889.26</c:v>
                </c:pt>
                <c:pt idx="2">
                  <c:v>5628.74</c:v>
                </c:pt>
                <c:pt idx="3">
                  <c:v>2861.62</c:v>
                </c:pt>
                <c:pt idx="4">
                  <c:v>2350.1</c:v>
                </c:pt>
                <c:pt idx="5">
                  <c:v>2095.3000000000002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39F-4F27-8381-7FAAC486C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003096"/>
        <c:axId val="2100387976"/>
      </c:lineChart>
      <c:catAx>
        <c:axId val="2137003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0387976"/>
        <c:crosses val="autoZero"/>
        <c:auto val="1"/>
        <c:lblAlgn val="ctr"/>
        <c:lblOffset val="100"/>
        <c:noMultiLvlLbl val="0"/>
      </c:catAx>
      <c:valAx>
        <c:axId val="210038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00309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Résilience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'Tab-Investissement'!$A$219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'Tab-Investissement'!$AH$219:$AM$219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C-40BD-ADDE-8745D6861ABC}"/>
            </c:ext>
          </c:extLst>
        </c:ser>
        <c:ser>
          <c:idx val="1"/>
          <c:order val="1"/>
          <c:tx>
            <c:strRef>
              <c:f>'Tab-Investissement'!$A$220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'Tab-Investissement'!$AH$220:$AM$220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CC-40BD-ADDE-8745D6861ABC}"/>
            </c:ext>
          </c:extLst>
        </c:ser>
        <c:ser>
          <c:idx val="2"/>
          <c:order val="2"/>
          <c:tx>
            <c:strRef>
              <c:f>'Tab-Investissement'!$A$221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'Tab-Investissement'!$AH$221:$AM$221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CC-40BD-ADDE-8745D6861ABC}"/>
            </c:ext>
          </c:extLst>
        </c:ser>
        <c:ser>
          <c:idx val="3"/>
          <c:order val="3"/>
          <c:tx>
            <c:strRef>
              <c:f>'Tab-Investissement'!$A$222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'Tab-Investissement'!$AH$222:$AM$222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CC-40BD-ADDE-8745D6861ABC}"/>
            </c:ext>
          </c:extLst>
        </c:ser>
        <c:ser>
          <c:idx val="4"/>
          <c:order val="4"/>
          <c:tx>
            <c:strRef>
              <c:f>'Tab-Investissement'!$A$223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'Tab-Investissement'!$AH$223:$AM$223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CC-40BD-ADDE-8745D6861ABC}"/>
            </c:ext>
          </c:extLst>
        </c:ser>
        <c:ser>
          <c:idx val="5"/>
          <c:order val="5"/>
          <c:tx>
            <c:strRef>
              <c:f>'Tab-Investissement'!$A$224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'Tab-Investissement'!$AH$224:$AM$224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CC-40BD-ADDE-8745D6861ABC}"/>
            </c:ext>
          </c:extLst>
        </c:ser>
        <c:ser>
          <c:idx val="6"/>
          <c:order val="6"/>
          <c:tx>
            <c:strRef>
              <c:f>'Tab-Investissement'!$A$225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'Tab-Investissement'!$AH$225:$AM$225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CC-40BD-ADDE-8745D6861ABC}"/>
            </c:ext>
          </c:extLst>
        </c:ser>
        <c:ser>
          <c:idx val="8"/>
          <c:order val="7"/>
          <c:tx>
            <c:strRef>
              <c:f>'Tab-Investissement'!$A$226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'Tab-Investissement'!$AH$226:$AM$226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CC-40BD-ADDE-8745D6861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1260104"/>
        <c:axId val="2101263592"/>
      </c:barChart>
      <c:lineChart>
        <c:grouping val="standard"/>
        <c:varyColors val="0"/>
        <c:ser>
          <c:idx val="7"/>
          <c:order val="8"/>
          <c:tx>
            <c:strRef>
              <c:f>'Tab-Investissement'!$A$218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0000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'Tab-Investissement'!$AH$218:$AM$218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9CC-40BD-ADDE-8745D6861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260104"/>
        <c:axId val="2101263592"/>
      </c:lineChart>
      <c:catAx>
        <c:axId val="210126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263592"/>
        <c:crosses val="autoZero"/>
        <c:auto val="1"/>
        <c:lblAlgn val="ctr"/>
        <c:lblOffset val="100"/>
        <c:noMultiLvlLbl val="0"/>
      </c:catAx>
      <c:valAx>
        <c:axId val="210126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26010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'Tab-Emploi-rel'!$C$77:$AF$77</c:f>
              <c:numCache>
                <c:formatCode>0.0</c:formatCode>
                <c:ptCount val="30"/>
                <c:pt idx="0">
                  <c:v>7.0357430708279295E-2</c:v>
                </c:pt>
                <c:pt idx="1">
                  <c:v>0.11403542627267461</c:v>
                </c:pt>
                <c:pt idx="2">
                  <c:v>0.13977680036485715</c:v>
                </c:pt>
                <c:pt idx="3">
                  <c:v>0.15322551364737436</c:v>
                </c:pt>
                <c:pt idx="4">
                  <c:v>0.15705121913058973</c:v>
                </c:pt>
                <c:pt idx="5">
                  <c:v>0.16026420653812842</c:v>
                </c:pt>
                <c:pt idx="6">
                  <c:v>0.14736245266878439</c:v>
                </c:pt>
                <c:pt idx="7">
                  <c:v>0.15319052150129542</c:v>
                </c:pt>
                <c:pt idx="8">
                  <c:v>0.16284143361974765</c:v>
                </c:pt>
                <c:pt idx="9">
                  <c:v>0.15589278873817694</c:v>
                </c:pt>
                <c:pt idx="10">
                  <c:v>0.15645905884515771</c:v>
                </c:pt>
                <c:pt idx="11">
                  <c:v>0.16336516511647861</c:v>
                </c:pt>
                <c:pt idx="12">
                  <c:v>0.15023130976210775</c:v>
                </c:pt>
                <c:pt idx="13">
                  <c:v>0.12695945624395505</c:v>
                </c:pt>
                <c:pt idx="14">
                  <c:v>0.10608396153219445</c:v>
                </c:pt>
                <c:pt idx="15">
                  <c:v>7.8172414278906324E-2</c:v>
                </c:pt>
                <c:pt idx="16">
                  <c:v>6.926547230581874E-2</c:v>
                </c:pt>
                <c:pt idx="17">
                  <c:v>5.9564534263638794E-2</c:v>
                </c:pt>
                <c:pt idx="18">
                  <c:v>5.2527727418708231E-2</c:v>
                </c:pt>
                <c:pt idx="19">
                  <c:v>4.8131217721574832E-2</c:v>
                </c:pt>
                <c:pt idx="20">
                  <c:v>4.7145194483873526E-2</c:v>
                </c:pt>
                <c:pt idx="21">
                  <c:v>4.3839278338102812E-2</c:v>
                </c:pt>
                <c:pt idx="22">
                  <c:v>4.2323693626047931E-2</c:v>
                </c:pt>
                <c:pt idx="23">
                  <c:v>4.1690915679247736E-2</c:v>
                </c:pt>
                <c:pt idx="24">
                  <c:v>3.8322786632889107E-2</c:v>
                </c:pt>
                <c:pt idx="25">
                  <c:v>3.6558787029587959E-2</c:v>
                </c:pt>
                <c:pt idx="26">
                  <c:v>3.5653989344018158E-2</c:v>
                </c:pt>
                <c:pt idx="27">
                  <c:v>3.5155924603650204E-2</c:v>
                </c:pt>
                <c:pt idx="28">
                  <c:v>3.4914057949647991E-2</c:v>
                </c:pt>
                <c:pt idx="29">
                  <c:v>3.4669727471861173E-2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4CA4-8052-2933ACAD598B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'Tab-Emploi-rel'!$C$78:$AF$78</c:f>
              <c:numCache>
                <c:formatCode>0.0</c:formatCode>
                <c:ptCount val="30"/>
                <c:pt idx="0">
                  <c:v>4.4946738652090992E-2</c:v>
                </c:pt>
                <c:pt idx="1">
                  <c:v>8.8087397099488873E-2</c:v>
                </c:pt>
                <c:pt idx="2">
                  <c:v>0.12259761649092157</c:v>
                </c:pt>
                <c:pt idx="3">
                  <c:v>0.14728842792948296</c:v>
                </c:pt>
                <c:pt idx="4">
                  <c:v>0.16133067762288006</c:v>
                </c:pt>
                <c:pt idx="5">
                  <c:v>0.16840130238322246</c:v>
                </c:pt>
                <c:pt idx="6">
                  <c:v>0.16226974847981784</c:v>
                </c:pt>
                <c:pt idx="7">
                  <c:v>0.15842114285855544</c:v>
                </c:pt>
                <c:pt idx="8">
                  <c:v>0.15682741126961858</c:v>
                </c:pt>
                <c:pt idx="9">
                  <c:v>0.1477387375683826</c:v>
                </c:pt>
                <c:pt idx="10">
                  <c:v>0.13911513747828921</c:v>
                </c:pt>
                <c:pt idx="11">
                  <c:v>0.13451090510299027</c:v>
                </c:pt>
                <c:pt idx="12">
                  <c:v>0.12165635979240058</c:v>
                </c:pt>
                <c:pt idx="13">
                  <c:v>0.1003370381219824</c:v>
                </c:pt>
                <c:pt idx="14">
                  <c:v>7.6112348163537596E-2</c:v>
                </c:pt>
                <c:pt idx="15">
                  <c:v>4.6765401737094099E-2</c:v>
                </c:pt>
                <c:pt idx="16">
                  <c:v>2.535394895195792E-2</c:v>
                </c:pt>
                <c:pt idx="17">
                  <c:v>8.0008228261879647E-3</c:v>
                </c:pt>
                <c:pt idx="18">
                  <c:v>-4.5667340872669318E-3</c:v>
                </c:pt>
                <c:pt idx="19">
                  <c:v>-1.224083581137983E-2</c:v>
                </c:pt>
                <c:pt idx="20">
                  <c:v>-1.4585524548609384E-2</c:v>
                </c:pt>
                <c:pt idx="21">
                  <c:v>-1.4977751541822367E-2</c:v>
                </c:pt>
                <c:pt idx="22">
                  <c:v>-1.2923783193855429E-2</c:v>
                </c:pt>
                <c:pt idx="23">
                  <c:v>-9.0424979064874997E-3</c:v>
                </c:pt>
                <c:pt idx="24">
                  <c:v>-5.7429939959555481E-3</c:v>
                </c:pt>
                <c:pt idx="25">
                  <c:v>-1.9440399373956243E-3</c:v>
                </c:pt>
                <c:pt idx="26">
                  <c:v>2.2656062813887858E-3</c:v>
                </c:pt>
                <c:pt idx="27">
                  <c:v>6.6142769041721916E-3</c:v>
                </c:pt>
                <c:pt idx="28">
                  <c:v>1.0910015070293485E-2</c:v>
                </c:pt>
                <c:pt idx="29">
                  <c:v>1.4879806535537247E-2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C-4CA4-8052-2933ACAD598B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'Tab-Emploi-rel'!$C$79:$AF$79</c:f>
              <c:numCache>
                <c:formatCode>0.0</c:formatCode>
                <c:ptCount val="30"/>
                <c:pt idx="0">
                  <c:v>7.2916969075129583E-3</c:v>
                </c:pt>
                <c:pt idx="1">
                  <c:v>1.266166701029026E-2</c:v>
                </c:pt>
                <c:pt idx="2">
                  <c:v>1.6002759692953419E-2</c:v>
                </c:pt>
                <c:pt idx="3">
                  <c:v>1.7770136312276578E-2</c:v>
                </c:pt>
                <c:pt idx="4">
                  <c:v>1.8129977238923949E-2</c:v>
                </c:pt>
                <c:pt idx="5">
                  <c:v>1.7814389374014802E-2</c:v>
                </c:pt>
                <c:pt idx="6">
                  <c:v>1.5751690620310496E-2</c:v>
                </c:pt>
                <c:pt idx="7">
                  <c:v>1.4637174258701997E-2</c:v>
                </c:pt>
                <c:pt idx="8">
                  <c:v>1.4024262869722618E-2</c:v>
                </c:pt>
                <c:pt idx="9">
                  <c:v>1.2195322483059021E-2</c:v>
                </c:pt>
                <c:pt idx="10">
                  <c:v>1.071934177121109E-2</c:v>
                </c:pt>
                <c:pt idx="11">
                  <c:v>1.0017375056030172E-2</c:v>
                </c:pt>
                <c:pt idx="12">
                  <c:v>7.9384652773274601E-3</c:v>
                </c:pt>
                <c:pt idx="13">
                  <c:v>4.8119317964143227E-3</c:v>
                </c:pt>
                <c:pt idx="14">
                  <c:v>1.67885268935241E-3</c:v>
                </c:pt>
                <c:pt idx="15">
                  <c:v>-1.9473488611009876E-3</c:v>
                </c:pt>
                <c:pt idx="16">
                  <c:v>-3.9318776529416906E-3</c:v>
                </c:pt>
                <c:pt idx="17">
                  <c:v>-5.3353604042724071E-3</c:v>
                </c:pt>
                <c:pt idx="18">
                  <c:v>-6.074055215082824E-3</c:v>
                </c:pt>
                <c:pt idx="19">
                  <c:v>-6.1803725466901167E-3</c:v>
                </c:pt>
                <c:pt idx="20">
                  <c:v>-5.6187236782620706E-3</c:v>
                </c:pt>
                <c:pt idx="21">
                  <c:v>-4.980794632886267E-3</c:v>
                </c:pt>
                <c:pt idx="22">
                  <c:v>-4.1032033002972789E-3</c:v>
                </c:pt>
                <c:pt idx="23">
                  <c:v>-3.0833243737795153E-3</c:v>
                </c:pt>
                <c:pt idx="24">
                  <c:v>-2.2958226815484491E-3</c:v>
                </c:pt>
                <c:pt idx="25">
                  <c:v>-1.4829674743314495E-3</c:v>
                </c:pt>
                <c:pt idx="26">
                  <c:v>-6.6781953415457631E-4</c:v>
                </c:pt>
                <c:pt idx="27">
                  <c:v>1.0467863176457227E-4</c:v>
                </c:pt>
                <c:pt idx="28">
                  <c:v>8.127268127643627E-4</c:v>
                </c:pt>
                <c:pt idx="29">
                  <c:v>1.4230017205907968E-3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9C-4CA4-8052-2933ACAD598B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'Tab-Emploi-rel'!$C$80:$AF$80</c:f>
              <c:numCache>
                <c:formatCode>0.0</c:formatCode>
                <c:ptCount val="30"/>
                <c:pt idx="0">
                  <c:v>1.9112543257077785E-3</c:v>
                </c:pt>
                <c:pt idx="1">
                  <c:v>4.1236097837294046E-3</c:v>
                </c:pt>
                <c:pt idx="2">
                  <c:v>5.8676114367261683E-3</c:v>
                </c:pt>
                <c:pt idx="3">
                  <c:v>6.9752205979832929E-3</c:v>
                </c:pt>
                <c:pt idx="4">
                  <c:v>7.4831384481334508E-3</c:v>
                </c:pt>
                <c:pt idx="5">
                  <c:v>7.6500636617175067E-3</c:v>
                </c:pt>
                <c:pt idx="6">
                  <c:v>7.3254733133986793E-3</c:v>
                </c:pt>
                <c:pt idx="7">
                  <c:v>7.1480091409072428E-3</c:v>
                </c:pt>
                <c:pt idx="8">
                  <c:v>7.2497775531455057E-3</c:v>
                </c:pt>
                <c:pt idx="9">
                  <c:v>7.1861246913656335E-3</c:v>
                </c:pt>
                <c:pt idx="10">
                  <c:v>7.1479022383284943E-3</c:v>
                </c:pt>
                <c:pt idx="11">
                  <c:v>7.3126881113917261E-3</c:v>
                </c:pt>
                <c:pt idx="12">
                  <c:v>7.1700264266639164E-3</c:v>
                </c:pt>
                <c:pt idx="13">
                  <c:v>6.5780116743380463E-3</c:v>
                </c:pt>
                <c:pt idx="14">
                  <c:v>5.7625254261099747E-3</c:v>
                </c:pt>
                <c:pt idx="15">
                  <c:v>4.6951627753602752E-3</c:v>
                </c:pt>
                <c:pt idx="16">
                  <c:v>3.9158629987172773E-3</c:v>
                </c:pt>
                <c:pt idx="17">
                  <c:v>3.3565270748301657E-3</c:v>
                </c:pt>
                <c:pt idx="18">
                  <c:v>2.9811046437978345E-3</c:v>
                </c:pt>
                <c:pt idx="19">
                  <c:v>2.7560612970568203E-3</c:v>
                </c:pt>
                <c:pt idx="20">
                  <c:v>2.678457214345334E-3</c:v>
                </c:pt>
                <c:pt idx="21">
                  <c:v>2.6022136178983847E-3</c:v>
                </c:pt>
                <c:pt idx="22">
                  <c:v>2.5251010496684201E-3</c:v>
                </c:pt>
                <c:pt idx="23">
                  <c:v>2.4424793793174937E-3</c:v>
                </c:pt>
                <c:pt idx="24">
                  <c:v>2.272248384790755E-3</c:v>
                </c:pt>
                <c:pt idx="25">
                  <c:v>2.0646248212596039E-3</c:v>
                </c:pt>
                <c:pt idx="26">
                  <c:v>1.8500005031674902E-3</c:v>
                </c:pt>
                <c:pt idx="27">
                  <c:v>1.6379517165909458E-3</c:v>
                </c:pt>
                <c:pt idx="28">
                  <c:v>1.4318911810867559E-3</c:v>
                </c:pt>
                <c:pt idx="29">
                  <c:v>1.2279373534101216E-3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9C-4CA4-8052-2933ACAD598B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'Tab-Emploi-rel'!$C$81:$AF$81</c:f>
              <c:numCache>
                <c:formatCode>0.0</c:formatCode>
                <c:ptCount val="30"/>
                <c:pt idx="0">
                  <c:v>3.9019563112800899E-4</c:v>
                </c:pt>
                <c:pt idx="1">
                  <c:v>7.6010529261740704E-4</c:v>
                </c:pt>
                <c:pt idx="2">
                  <c:v>1.0445422059687022E-3</c:v>
                </c:pt>
                <c:pt idx="3">
                  <c:v>1.237038502396458E-3</c:v>
                </c:pt>
                <c:pt idx="4">
                  <c:v>1.3366665716504837E-3</c:v>
                </c:pt>
                <c:pt idx="5">
                  <c:v>1.3803066787217229E-3</c:v>
                </c:pt>
                <c:pt idx="6">
                  <c:v>1.3169574021129977E-3</c:v>
                </c:pt>
                <c:pt idx="7">
                  <c:v>1.2813303016215535E-3</c:v>
                </c:pt>
                <c:pt idx="8">
                  <c:v>1.2735598039889137E-3</c:v>
                </c:pt>
                <c:pt idx="9">
                  <c:v>1.2050322406437625E-3</c:v>
                </c:pt>
                <c:pt idx="10">
                  <c:v>1.1433169007161864E-3</c:v>
                </c:pt>
                <c:pt idx="11">
                  <c:v>1.1169550331026554E-3</c:v>
                </c:pt>
                <c:pt idx="12">
                  <c:v>1.0179780332264469E-3</c:v>
                </c:pt>
                <c:pt idx="13">
                  <c:v>8.4326957403906184E-4</c:v>
                </c:pt>
                <c:pt idx="14">
                  <c:v>6.4297029302155492E-4</c:v>
                </c:pt>
                <c:pt idx="15">
                  <c:v>3.9936244165771648E-4</c:v>
                </c:pt>
                <c:pt idx="16">
                  <c:v>2.2530850733509228E-4</c:v>
                </c:pt>
                <c:pt idx="17">
                  <c:v>8.7156100226300285E-5</c:v>
                </c:pt>
                <c:pt idx="18">
                  <c:v>-1.2341785307371099E-5</c:v>
                </c:pt>
                <c:pt idx="19">
                  <c:v>-7.359023686245877E-5</c:v>
                </c:pt>
                <c:pt idx="20">
                  <c:v>-9.3727110886798122E-5</c:v>
                </c:pt>
                <c:pt idx="21">
                  <c:v>-1.0151194329919933E-4</c:v>
                </c:pt>
                <c:pt idx="22">
                  <c:v>-9.207506015515965E-5</c:v>
                </c:pt>
                <c:pt idx="23">
                  <c:v>-6.9474105963857513E-5</c:v>
                </c:pt>
                <c:pt idx="24">
                  <c:v>-5.3585086424529957E-5</c:v>
                </c:pt>
                <c:pt idx="25">
                  <c:v>-3.3876726200389528E-5</c:v>
                </c:pt>
                <c:pt idx="26">
                  <c:v>-9.9125165368544837E-6</c:v>
                </c:pt>
                <c:pt idx="27">
                  <c:v>1.6510934076941923E-5</c:v>
                </c:pt>
                <c:pt idx="28">
                  <c:v>4.3958370897465831E-5</c:v>
                </c:pt>
                <c:pt idx="29">
                  <c:v>7.0270970174679773E-5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9C-4CA4-8052-2933ACAD598B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'Tab-Emploi-rel'!$C$82:$AF$82</c:f>
              <c:numCache>
                <c:formatCode>0.0</c:formatCode>
                <c:ptCount val="30"/>
                <c:pt idx="0">
                  <c:v>1.7187285278199961E-3</c:v>
                </c:pt>
                <c:pt idx="1">
                  <c:v>3.3443919444777243E-3</c:v>
                </c:pt>
                <c:pt idx="2">
                  <c:v>4.6143661304211981E-3</c:v>
                </c:pt>
                <c:pt idx="3">
                  <c:v>5.4648491734151615E-3</c:v>
                </c:pt>
                <c:pt idx="4">
                  <c:v>5.8477347138580667E-3</c:v>
                </c:pt>
                <c:pt idx="5">
                  <c:v>5.9007481440754104E-3</c:v>
                </c:pt>
                <c:pt idx="6">
                  <c:v>5.3957884772316824E-3</c:v>
                </c:pt>
                <c:pt idx="7">
                  <c:v>4.9458930179199952E-3</c:v>
                </c:pt>
                <c:pt idx="8">
                  <c:v>4.5696483461623184E-3</c:v>
                </c:pt>
                <c:pt idx="9">
                  <c:v>3.9146172992494356E-3</c:v>
                </c:pt>
                <c:pt idx="10">
                  <c:v>3.3008786482457272E-3</c:v>
                </c:pt>
                <c:pt idx="11">
                  <c:v>2.8713615508642993E-3</c:v>
                </c:pt>
                <c:pt idx="12">
                  <c:v>2.1613906603068613E-3</c:v>
                </c:pt>
                <c:pt idx="13">
                  <c:v>1.167958981356442E-3</c:v>
                </c:pt>
                <c:pt idx="14">
                  <c:v>1.0648708960940101E-4</c:v>
                </c:pt>
                <c:pt idx="15">
                  <c:v>-1.1030565868210768E-3</c:v>
                </c:pt>
                <c:pt idx="16">
                  <c:v>-1.953808141533109E-3</c:v>
                </c:pt>
                <c:pt idx="17">
                  <c:v>-2.5902391890390781E-3</c:v>
                </c:pt>
                <c:pt idx="18">
                  <c:v>-2.9824500104913194E-3</c:v>
                </c:pt>
                <c:pt idx="19">
                  <c:v>-3.1316344874935719E-3</c:v>
                </c:pt>
                <c:pt idx="20">
                  <c:v>-3.0315881982240166E-3</c:v>
                </c:pt>
                <c:pt idx="21">
                  <c:v>-2.8248175378616145E-3</c:v>
                </c:pt>
                <c:pt idx="22">
                  <c:v>-2.5058089156273682E-3</c:v>
                </c:pt>
                <c:pt idx="23">
                  <c:v>-2.1112864803136278E-3</c:v>
                </c:pt>
                <c:pt idx="24">
                  <c:v>-1.7439449314436187E-3</c:v>
                </c:pt>
                <c:pt idx="25">
                  <c:v>-1.3699654295142145E-3</c:v>
                </c:pt>
                <c:pt idx="26">
                  <c:v>-9.9826214342305921E-4</c:v>
                </c:pt>
                <c:pt idx="27">
                  <c:v>-6.4219900991518031E-4</c:v>
                </c:pt>
                <c:pt idx="28">
                  <c:v>-3.104713620281118E-4</c:v>
                </c:pt>
                <c:pt idx="29">
                  <c:v>-1.3948929722519359E-5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9822872"/>
        <c:axId val="209982636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'Tab-Emploi-rel'!$C$50:$AF$50</c:f>
              <c:numCache>
                <c:formatCode>0.0</c:formatCode>
                <c:ptCount val="30"/>
                <c:pt idx="0">
                  <c:v>0.12661605365889006</c:v>
                </c:pt>
                <c:pt idx="1">
                  <c:v>0.22301259253167949</c:v>
                </c:pt>
                <c:pt idx="2">
                  <c:v>0.28990367759018643</c:v>
                </c:pt>
                <c:pt idx="3">
                  <c:v>0.33196119643574828</c:v>
                </c:pt>
                <c:pt idx="4">
                  <c:v>0.35117942250526557</c:v>
                </c:pt>
                <c:pt idx="5">
                  <c:v>0.36141103711193612</c:v>
                </c:pt>
                <c:pt idx="6">
                  <c:v>0.33942209419794978</c:v>
                </c:pt>
                <c:pt idx="7">
                  <c:v>0.3396240918081439</c:v>
                </c:pt>
                <c:pt idx="8">
                  <c:v>0.34678609098270918</c:v>
                </c:pt>
                <c:pt idx="9">
                  <c:v>0.32813264009174947</c:v>
                </c:pt>
                <c:pt idx="10">
                  <c:v>0.31788565328929597</c:v>
                </c:pt>
                <c:pt idx="11">
                  <c:v>0.31919445375214739</c:v>
                </c:pt>
                <c:pt idx="12">
                  <c:v>0.29017550238688017</c:v>
                </c:pt>
                <c:pt idx="13">
                  <c:v>0.24069766623864286</c:v>
                </c:pt>
                <c:pt idx="14">
                  <c:v>0.19038713741121871</c:v>
                </c:pt>
                <c:pt idx="15">
                  <c:v>0.12698192842797162</c:v>
                </c:pt>
                <c:pt idx="16">
                  <c:v>9.2874919252805554E-2</c:v>
                </c:pt>
                <c:pt idx="17">
                  <c:v>6.3083421619802849E-2</c:v>
                </c:pt>
                <c:pt idx="18">
                  <c:v>4.1873233623301864E-2</c:v>
                </c:pt>
                <c:pt idx="19">
                  <c:v>2.9260828898225455E-2</c:v>
                </c:pt>
                <c:pt idx="20">
                  <c:v>2.6494088526041182E-2</c:v>
                </c:pt>
                <c:pt idx="21">
                  <c:v>2.3556633053090081E-2</c:v>
                </c:pt>
                <c:pt idx="22">
                  <c:v>2.5223941904983782E-2</c:v>
                </c:pt>
                <c:pt idx="23">
                  <c:v>2.9826836816493341E-2</c:v>
                </c:pt>
                <c:pt idx="24">
                  <c:v>3.0758709243139393E-2</c:v>
                </c:pt>
                <c:pt idx="25">
                  <c:v>3.3792581326541615E-2</c:v>
                </c:pt>
                <c:pt idx="26">
                  <c:v>3.8093584680853887E-2</c:v>
                </c:pt>
                <c:pt idx="27">
                  <c:v>4.2887143047320997E-2</c:v>
                </c:pt>
                <c:pt idx="28">
                  <c:v>4.7802173242184054E-2</c:v>
                </c:pt>
                <c:pt idx="29">
                  <c:v>5.2256787729776377E-2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822872"/>
        <c:axId val="2099826360"/>
      </c:lineChart>
      <c:catAx>
        <c:axId val="2099822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9826360"/>
        <c:crosses val="autoZero"/>
        <c:auto val="1"/>
        <c:lblAlgn val="ctr"/>
        <c:lblOffset val="100"/>
        <c:tickLblSkip val="1"/>
        <c:noMultiLvlLbl val="0"/>
      </c:catAx>
      <c:valAx>
        <c:axId val="209982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9822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'Tab-Emploi-rel'!$AH$77:$AM$77</c:f>
              <c:numCache>
                <c:formatCode>0.0</c:formatCode>
                <c:ptCount val="6"/>
                <c:pt idx="0">
                  <c:v>0.12688927802475503</c:v>
                </c:pt>
                <c:pt idx="1">
                  <c:v>0.15591028061322657</c:v>
                </c:pt>
                <c:pt idx="2">
                  <c:v>0.1406197902999787</c:v>
                </c:pt>
                <c:pt idx="3">
                  <c:v>6.153227319772938E-2</c:v>
                </c:pt>
                <c:pt idx="4">
                  <c:v>4.266437375203222E-2</c:v>
                </c:pt>
                <c:pt idx="5">
                  <c:v>3.5390497279753096E-2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8-4D5D-A75B-ABB780166287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'Tab-Emploi-rel'!$AH$78:$AM$78</c:f>
              <c:numCache>
                <c:formatCode>0.0</c:formatCode>
                <c:ptCount val="6"/>
                <c:pt idx="0">
                  <c:v>0.11285017155897288</c:v>
                </c:pt>
                <c:pt idx="1">
                  <c:v>0.15873166851191939</c:v>
                </c:pt>
                <c:pt idx="2">
                  <c:v>0.11434635773184001</c:v>
                </c:pt>
                <c:pt idx="3">
                  <c:v>1.2662520723318646E-2</c:v>
                </c:pt>
                <c:pt idx="4">
                  <c:v>-1.1454510237346047E-2</c:v>
                </c:pt>
                <c:pt idx="5">
                  <c:v>6.5451329707992166E-3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8-4D5D-A75B-ABB780166287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'Tab-Emploi-rel'!$AH$79:$AM$79</c:f>
              <c:numCache>
                <c:formatCode>0.0</c:formatCode>
                <c:ptCount val="6"/>
                <c:pt idx="0">
                  <c:v>1.4371247432391432E-2</c:v>
                </c:pt>
                <c:pt idx="1">
                  <c:v>1.4884567921161787E-2</c:v>
                </c:pt>
                <c:pt idx="2">
                  <c:v>7.033193318067091E-3</c:v>
                </c:pt>
                <c:pt idx="3">
                  <c:v>-4.6938029360176058E-3</c:v>
                </c:pt>
                <c:pt idx="4">
                  <c:v>-4.0163737333547165E-3</c:v>
                </c:pt>
                <c:pt idx="5">
                  <c:v>3.7924031326741275E-5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98-4D5D-A75B-ABB780166287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'Tab-Emploi-rel'!$AH$80:$AM$80</c:f>
              <c:numCache>
                <c:formatCode>0.0</c:formatCode>
                <c:ptCount val="6"/>
                <c:pt idx="0">
                  <c:v>5.2721669184560196E-3</c:v>
                </c:pt>
                <c:pt idx="1">
                  <c:v>7.3118896721069138E-3</c:v>
                </c:pt>
                <c:pt idx="2">
                  <c:v>6.7942307753664308E-3</c:v>
                </c:pt>
                <c:pt idx="3">
                  <c:v>3.540943757952475E-3</c:v>
                </c:pt>
                <c:pt idx="4">
                  <c:v>2.5040999292040775E-3</c:v>
                </c:pt>
                <c:pt idx="5">
                  <c:v>1.6424811151029835E-3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98-4D5D-A75B-ABB780166287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'Tab-Emploi-rel'!$AH$81:$AM$81</c:f>
              <c:numCache>
                <c:formatCode>0.0</c:formatCode>
                <c:ptCount val="6"/>
                <c:pt idx="0">
                  <c:v>9.5370964075221188E-4</c:v>
                </c:pt>
                <c:pt idx="1">
                  <c:v>1.29143728541779E-3</c:v>
                </c:pt>
                <c:pt idx="2">
                  <c:v>9.5289796682118102E-4</c:v>
                </c:pt>
                <c:pt idx="3">
                  <c:v>1.2517900540985581E-4</c:v>
                </c:pt>
                <c:pt idx="4">
                  <c:v>-8.2074661345908905E-5</c:v>
                </c:pt>
                <c:pt idx="5">
                  <c:v>1.7390206482368704E-5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98-4D5D-A75B-ABB780166287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'Tab-Emploi-rel'!$AH$82:$AM$82</c:f>
              <c:numCache>
                <c:formatCode>0.0</c:formatCode>
                <c:ptCount val="6"/>
                <c:pt idx="0">
                  <c:v>4.1980140979984296E-3</c:v>
                </c:pt>
                <c:pt idx="1">
                  <c:v>4.9453390569277689E-3</c:v>
                </c:pt>
                <c:pt idx="2">
                  <c:v>1.9216153860765459E-3</c:v>
                </c:pt>
                <c:pt idx="3">
                  <c:v>-2.3522376830756309E-3</c:v>
                </c:pt>
                <c:pt idx="4">
                  <c:v>-2.4434892126940491E-3</c:v>
                </c:pt>
                <c:pt idx="5">
                  <c:v>-6.6696937492061702E-4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1134296"/>
        <c:axId val="210113778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'Tab-Emploi-rel'!$AH$50:$AM$50</c:f>
              <c:numCache>
                <c:formatCode>0.0</c:formatCode>
                <c:ptCount val="6"/>
                <c:pt idx="0">
                  <c:v>0.26453458854435397</c:v>
                </c:pt>
                <c:pt idx="1">
                  <c:v>0.34307519083849769</c:v>
                </c:pt>
                <c:pt idx="2">
                  <c:v>0.27166808261563702</c:v>
                </c:pt>
                <c:pt idx="3">
                  <c:v>7.0814866364421469E-2</c:v>
                </c:pt>
                <c:pt idx="4">
                  <c:v>2.7172041908749556E-2</c:v>
                </c:pt>
                <c:pt idx="5">
                  <c:v>4.2966454005335386E-2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134296"/>
        <c:axId val="2101137784"/>
      </c:lineChart>
      <c:catAx>
        <c:axId val="2101134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137784"/>
        <c:crosses val="autoZero"/>
        <c:auto val="1"/>
        <c:lblAlgn val="ctr"/>
        <c:lblOffset val="100"/>
        <c:noMultiLvlLbl val="0"/>
      </c:catAx>
      <c:valAx>
        <c:axId val="210113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134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layout>
        <c:manualLayout>
          <c:xMode val="edge"/>
          <c:yMode val="edge"/>
          <c:x val="0.356762204724409"/>
          <c:y val="1.3132509582342299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336910963052701"/>
          <c:y val="0.121817012562581"/>
          <c:w val="0.82663089036947301"/>
          <c:h val="0.685899269627615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'Tab-Emploi'!$AH$77:$AM$77</c:f>
              <c:numCache>
                <c:formatCode>0.0</c:formatCode>
                <c:ptCount val="6"/>
                <c:pt idx="0">
                  <c:v>35.740842651600005</c:v>
                </c:pt>
                <c:pt idx="1">
                  <c:v>44.721996693400008</c:v>
                </c:pt>
                <c:pt idx="2">
                  <c:v>41.060427193799995</c:v>
                </c:pt>
                <c:pt idx="3">
                  <c:v>18.264334028400008</c:v>
                </c:pt>
                <c:pt idx="4">
                  <c:v>12.841347926400005</c:v>
                </c:pt>
                <c:pt idx="5">
                  <c:v>10.765456263000006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E-47E8-A88E-63635B7EE6E1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'Tab-Emploi'!$AH$78:$AM$78</c:f>
              <c:numCache>
                <c:formatCode>0.0</c:formatCode>
                <c:ptCount val="6"/>
                <c:pt idx="0">
                  <c:v>31.809046440000021</c:v>
                </c:pt>
                <c:pt idx="1">
                  <c:v>45.519493860000395</c:v>
                </c:pt>
                <c:pt idx="2">
                  <c:v>33.378605800000607</c:v>
                </c:pt>
                <c:pt idx="3">
                  <c:v>3.7347977199998015</c:v>
                </c:pt>
                <c:pt idx="4">
                  <c:v>-3.4450914599980251</c:v>
                </c:pt>
                <c:pt idx="5">
                  <c:v>1.9958779599996888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E-47E8-A88E-63635B7EE6E1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'Tab-Emploi'!$AH$79:$AM$79</c:f>
              <c:numCache>
                <c:formatCode>0.0</c:formatCode>
                <c:ptCount val="6"/>
                <c:pt idx="0">
                  <c:v>4.0485348300000226</c:v>
                </c:pt>
                <c:pt idx="1">
                  <c:v>4.2665574440000329</c:v>
                </c:pt>
                <c:pt idx="2">
                  <c:v>2.0502691239999762</c:v>
                </c:pt>
                <c:pt idx="3">
                  <c:v>-1.3962063840000796</c:v>
                </c:pt>
                <c:pt idx="4">
                  <c:v>-1.2079291659999825</c:v>
                </c:pt>
                <c:pt idx="5">
                  <c:v>1.2367525999957251E-2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E-47E8-A88E-63635B7EE6E1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'Tab-Emploi'!$AH$80:$AM$80</c:f>
              <c:numCache>
                <c:formatCode>0.0</c:formatCode>
                <c:ptCount val="6"/>
                <c:pt idx="0">
                  <c:v>1.4861407999999756</c:v>
                </c:pt>
                <c:pt idx="1">
                  <c:v>2.0970839999999953</c:v>
                </c:pt>
                <c:pt idx="2">
                  <c:v>1.9845336000000315</c:v>
                </c:pt>
                <c:pt idx="3">
                  <c:v>1.0509692000000086</c:v>
                </c:pt>
                <c:pt idx="4">
                  <c:v>0.75372479999996356</c:v>
                </c:pt>
                <c:pt idx="5">
                  <c:v>0.49941319999998085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E-47E8-A88E-63635B7EE6E1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'Tab-Emploi'!$AH$81:$AM$81</c:f>
              <c:numCache>
                <c:formatCode>0.0</c:formatCode>
                <c:ptCount val="6"/>
                <c:pt idx="0">
                  <c:v>0.26880037999999901</c:v>
                </c:pt>
                <c:pt idx="1">
                  <c:v>0.37034257999998771</c:v>
                </c:pt>
                <c:pt idx="2">
                  <c:v>0.27817101999999067</c:v>
                </c:pt>
                <c:pt idx="3">
                  <c:v>3.6971539999990456E-2</c:v>
                </c:pt>
                <c:pt idx="4">
                  <c:v>-2.4693020000000843E-2</c:v>
                </c:pt>
                <c:pt idx="5">
                  <c:v>5.320019999993519E-3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E-47E8-A88E-63635B7EE6E1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'Tab-Emploi'!$AH$82:$AM$82</c:f>
              <c:numCache>
                <c:formatCode>0.0</c:formatCode>
                <c:ptCount val="6"/>
                <c:pt idx="0">
                  <c:v>1.1831866499999903</c:v>
                </c:pt>
                <c:pt idx="1">
                  <c:v>1.4174391900000103</c:v>
                </c:pt>
                <c:pt idx="2">
                  <c:v>0.5598181100000289</c:v>
                </c:pt>
                <c:pt idx="3">
                  <c:v>-0.69964721400000651</c:v>
                </c:pt>
                <c:pt idx="4">
                  <c:v>-0.73515192599999746</c:v>
                </c:pt>
                <c:pt idx="5">
                  <c:v>-0.20250828799999568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E-47E8-A88E-63635B7EE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8538648"/>
        <c:axId val="-213854903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'Tab-Emploi'!$AH$50:$AM$50</c:f>
              <c:numCache>
                <c:formatCode>0.0</c:formatCode>
                <c:ptCount val="6"/>
                <c:pt idx="0">
                  <c:v>74.536551999999944</c:v>
                </c:pt>
                <c:pt idx="1">
                  <c:v>98.392916000000696</c:v>
                </c:pt>
                <c:pt idx="2">
                  <c:v>79.311823999999618</c:v>
                </c:pt>
                <c:pt idx="3">
                  <c:v>20.991215999999987</c:v>
                </c:pt>
                <c:pt idx="4">
                  <c:v>8.1822119999997085</c:v>
                </c:pt>
                <c:pt idx="5">
                  <c:v>13.075925999999162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90A-411E-A8D5-BDF3D3D1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538648"/>
        <c:axId val="-2138549032"/>
      </c:lineChart>
      <c:catAx>
        <c:axId val="-2138538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8549032"/>
        <c:crosses val="autoZero"/>
        <c:auto val="1"/>
        <c:lblAlgn val="ctr"/>
        <c:lblOffset val="250"/>
        <c:noMultiLvlLbl val="0"/>
      </c:catAx>
      <c:valAx>
        <c:axId val="-2138549032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layout>
            <c:manualLayout>
              <c:xMode val="edge"/>
              <c:yMode val="edge"/>
              <c:x val="3.07692307692308E-3"/>
              <c:y val="0.15486972395719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853864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4635708522300401"/>
          <c:w val="1"/>
          <c:h val="0.153642914776995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'Tab-Emploi-rel'!$AO$77:$AQ$77</c:f>
              <c:numCache>
                <c:formatCode>0.0</c:formatCode>
                <c:ptCount val="3"/>
                <c:pt idx="0">
                  <c:v>0.14139977931899078</c:v>
                </c:pt>
                <c:pt idx="1">
                  <c:v>0.10107603174885404</c:v>
                </c:pt>
                <c:pt idx="2">
                  <c:v>3.9027435515892661E-2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4-4466-8054-2225E1A2B4F2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'Tab-Emploi-rel'!$AO$78:$AQ$78</c:f>
              <c:numCache>
                <c:formatCode>0.0</c:formatCode>
                <c:ptCount val="3"/>
                <c:pt idx="0">
                  <c:v>0.13579092003544613</c:v>
                </c:pt>
                <c:pt idx="1">
                  <c:v>6.3504439227579326E-2</c:v>
                </c:pt>
                <c:pt idx="2">
                  <c:v>-2.4546886332734151E-3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4-4466-8054-2225E1A2B4F2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'Tab-Emploi-rel'!$AO$79:$AQ$79</c:f>
              <c:numCache>
                <c:formatCode>0.0</c:formatCode>
                <c:ptCount val="3"/>
                <c:pt idx="0">
                  <c:v>1.4627907676776609E-2</c:v>
                </c:pt>
                <c:pt idx="1">
                  <c:v>1.1696951910247426E-3</c:v>
                </c:pt>
                <c:pt idx="2">
                  <c:v>-1.9892248510139875E-3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4-4466-8054-2225E1A2B4F2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'Tab-Emploi-rel'!$AO$80:$AQ$80</c:f>
              <c:numCache>
                <c:formatCode>0.0</c:formatCode>
                <c:ptCount val="3"/>
                <c:pt idx="0">
                  <c:v>6.2920282952814667E-3</c:v>
                </c:pt>
                <c:pt idx="1">
                  <c:v>5.1675872666594527E-3</c:v>
                </c:pt>
                <c:pt idx="2">
                  <c:v>2.0732905221535307E-3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B4-4466-8054-2225E1A2B4F2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'Tab-Emploi-rel'!$AO$81:$AQ$81</c:f>
              <c:numCache>
                <c:formatCode>0.0</c:formatCode>
                <c:ptCount val="3"/>
                <c:pt idx="0">
                  <c:v>1.1225734630850009E-3</c:v>
                </c:pt>
                <c:pt idx="1">
                  <c:v>5.3903848611551843E-4</c:v>
                </c:pt>
                <c:pt idx="2">
                  <c:v>-3.2342227431770102E-5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B4-4466-8054-2225E1A2B4F2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'Tab-Emploi-rel'!$AO$82:$AQ$82</c:f>
              <c:numCache>
                <c:formatCode>0.0</c:formatCode>
                <c:ptCount val="3"/>
                <c:pt idx="0">
                  <c:v>4.5716765774630993E-3</c:v>
                </c:pt>
                <c:pt idx="1">
                  <c:v>-2.1531114849954246E-4</c:v>
                </c:pt>
                <c:pt idx="2">
                  <c:v>-1.555229293807333E-3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1060424"/>
        <c:axId val="210106391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'Tab-Emploi-rel'!$AO$50:$AQ$50</c:f>
              <c:numCache>
                <c:formatCode>0.0</c:formatCode>
                <c:ptCount val="3"/>
                <c:pt idx="0">
                  <c:v>0.30380488969142583</c:v>
                </c:pt>
                <c:pt idx="1">
                  <c:v>0.17124147449002924</c:v>
                </c:pt>
                <c:pt idx="2">
                  <c:v>3.5069247957042471E-2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060424"/>
        <c:axId val="2101063912"/>
      </c:lineChart>
      <c:catAx>
        <c:axId val="2101060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063912"/>
        <c:crosses val="autoZero"/>
        <c:auto val="1"/>
        <c:lblAlgn val="ctr"/>
        <c:lblOffset val="100"/>
        <c:noMultiLvlLbl val="0"/>
      </c:catAx>
      <c:valAx>
        <c:axId val="210106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060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'Tab-Emploi-rel'!$C$60:$AF$60</c:f>
              <c:numCache>
                <c:formatCode>0.0</c:formatCode>
                <c:ptCount val="30"/>
                <c:pt idx="0">
                  <c:v>1.345383209392246E-4</c:v>
                </c:pt>
                <c:pt idx="1">
                  <c:v>2.8923909680034129E-4</c:v>
                </c:pt>
                <c:pt idx="2">
                  <c:v>4.0690622961580847E-4</c:v>
                </c:pt>
                <c:pt idx="3">
                  <c:v>4.7622474674993443E-4</c:v>
                </c:pt>
                <c:pt idx="4">
                  <c:v>5.0193305430202716E-4</c:v>
                </c:pt>
                <c:pt idx="5">
                  <c:v>5.0440118792788075E-4</c:v>
                </c:pt>
                <c:pt idx="6">
                  <c:v>4.7466974512420267E-4</c:v>
                </c:pt>
                <c:pt idx="7">
                  <c:v>4.583178009799348E-4</c:v>
                </c:pt>
                <c:pt idx="8">
                  <c:v>4.6497089492201468E-4</c:v>
                </c:pt>
                <c:pt idx="9">
                  <c:v>4.6243750187093609E-4</c:v>
                </c:pt>
                <c:pt idx="10">
                  <c:v>4.6302009823438555E-4</c:v>
                </c:pt>
                <c:pt idx="11">
                  <c:v>4.7894871913204269E-4</c:v>
                </c:pt>
                <c:pt idx="12">
                  <c:v>4.7381822571603103E-4</c:v>
                </c:pt>
                <c:pt idx="13">
                  <c:v>4.3714425404057865E-4</c:v>
                </c:pt>
                <c:pt idx="14">
                  <c:v>3.8521748022642057E-4</c:v>
                </c:pt>
                <c:pt idx="15">
                  <c:v>3.1659716738453397E-4</c:v>
                </c:pt>
                <c:pt idx="16">
                  <c:v>2.6933168797886744E-4</c:v>
                </c:pt>
                <c:pt idx="17">
                  <c:v>2.3842509056151768E-4</c:v>
                </c:pt>
                <c:pt idx="18">
                  <c:v>2.2027338113651135E-4</c:v>
                </c:pt>
                <c:pt idx="19">
                  <c:v>2.1164798437604739E-4</c:v>
                </c:pt>
                <c:pt idx="20">
                  <c:v>2.1176299099800129E-4</c:v>
                </c:pt>
                <c:pt idx="21">
                  <c:v>2.0998209540675186E-4</c:v>
                </c:pt>
                <c:pt idx="22">
                  <c:v>2.0603582399239724E-4</c:v>
                </c:pt>
                <c:pt idx="23">
                  <c:v>1.9984434319502689E-4</c:v>
                </c:pt>
                <c:pt idx="24">
                  <c:v>1.8594592070995781E-4</c:v>
                </c:pt>
                <c:pt idx="25">
                  <c:v>1.6823728083845103E-4</c:v>
                </c:pt>
                <c:pt idx="26">
                  <c:v>1.4929799733424387E-4</c:v>
                </c:pt>
                <c:pt idx="27">
                  <c:v>1.300971539650318E-4</c:v>
                </c:pt>
                <c:pt idx="28">
                  <c:v>1.1106315672681416E-4</c:v>
                </c:pt>
                <c:pt idx="29">
                  <c:v>9.2054853022357228E-5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F-40BC-BF25-C37EAAB9ECED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'Tab-Emploi-rel'!$C$61:$AF$61</c:f>
              <c:numCache>
                <c:formatCode>0.0</c:formatCode>
                <c:ptCount val="30"/>
                <c:pt idx="0">
                  <c:v>4.8257431477903327E-6</c:v>
                </c:pt>
                <c:pt idx="1">
                  <c:v>1.0429210176924977E-5</c:v>
                </c:pt>
                <c:pt idx="2">
                  <c:v>1.4752044814544838E-5</c:v>
                </c:pt>
                <c:pt idx="3">
                  <c:v>1.7355128831449929E-5</c:v>
                </c:pt>
                <c:pt idx="4">
                  <c:v>1.8375827288882059E-5</c:v>
                </c:pt>
                <c:pt idx="5">
                  <c:v>1.8523044638955339E-5</c:v>
                </c:pt>
                <c:pt idx="6">
                  <c:v>1.7469467975365946E-5</c:v>
                </c:pt>
                <c:pt idx="7">
                  <c:v>1.684701604548035E-5</c:v>
                </c:pt>
                <c:pt idx="8">
                  <c:v>1.7020506876075902E-5</c:v>
                </c:pt>
                <c:pt idx="9">
                  <c:v>1.6855401730189113E-5</c:v>
                </c:pt>
                <c:pt idx="10">
                  <c:v>1.6796867072442921E-5</c:v>
                </c:pt>
                <c:pt idx="11">
                  <c:v>1.729155516260219E-5</c:v>
                </c:pt>
                <c:pt idx="12">
                  <c:v>1.7043397391341953E-5</c:v>
                </c:pt>
                <c:pt idx="13">
                  <c:v>1.5668410029242221E-5</c:v>
                </c:pt>
                <c:pt idx="14">
                  <c:v>1.3741080006013275E-5</c:v>
                </c:pt>
                <c:pt idx="15">
                  <c:v>1.1209391403781865E-5</c:v>
                </c:pt>
                <c:pt idx="16">
                  <c:v>9.4394783234150345E-6</c:v>
                </c:pt>
                <c:pt idx="17">
                  <c:v>8.2687922890408717E-6</c:v>
                </c:pt>
                <c:pt idx="18">
                  <c:v>7.578397856025688E-6</c:v>
                </c:pt>
                <c:pt idx="19">
                  <c:v>7.2574384368184916E-6</c:v>
                </c:pt>
                <c:pt idx="20">
                  <c:v>7.2781850233542262E-6</c:v>
                </c:pt>
                <c:pt idx="21">
                  <c:v>7.257042236423987E-6</c:v>
                </c:pt>
                <c:pt idx="22">
                  <c:v>7.176820266183625E-6</c:v>
                </c:pt>
                <c:pt idx="23">
                  <c:v>7.0274840648782078E-6</c:v>
                </c:pt>
                <c:pt idx="24">
                  <c:v>6.6066604012967932E-6</c:v>
                </c:pt>
                <c:pt idx="25">
                  <c:v>6.0466572323799272E-6</c:v>
                </c:pt>
                <c:pt idx="26">
                  <c:v>5.4358424101192919E-6</c:v>
                </c:pt>
                <c:pt idx="27">
                  <c:v>4.8070485041477883E-6</c:v>
                </c:pt>
                <c:pt idx="28">
                  <c:v>4.1747771138404343E-6</c:v>
                </c:pt>
                <c:pt idx="29">
                  <c:v>3.5336777702176097E-6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F-40BC-BF25-C37EAAB9ECED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'Tab-Emploi-rel'!$C$62:$AF$62</c:f>
              <c:numCache>
                <c:formatCode>0.0</c:formatCode>
                <c:ptCount val="30"/>
                <c:pt idx="0">
                  <c:v>7.8585436365049008E-6</c:v>
                </c:pt>
                <c:pt idx="1">
                  <c:v>1.697572448365071E-5</c:v>
                </c:pt>
                <c:pt idx="2">
                  <c:v>2.3995963340034743E-5</c:v>
                </c:pt>
                <c:pt idx="3">
                  <c:v>2.8209205122808577E-5</c:v>
                </c:pt>
                <c:pt idx="4">
                  <c:v>2.9846912929820196E-5</c:v>
                </c:pt>
                <c:pt idx="5">
                  <c:v>3.0069748531716197E-5</c:v>
                </c:pt>
                <c:pt idx="6">
                  <c:v>2.8347642942569835E-5</c:v>
                </c:pt>
                <c:pt idx="7">
                  <c:v>2.7338861766583516E-5</c:v>
                </c:pt>
                <c:pt idx="8">
                  <c:v>2.7634706876671194E-5</c:v>
                </c:pt>
                <c:pt idx="9">
                  <c:v>2.7383049301860356E-5</c:v>
                </c:pt>
                <c:pt idx="10">
                  <c:v>2.7306164734386633E-5</c:v>
                </c:pt>
                <c:pt idx="11">
                  <c:v>2.8129677834875747E-5</c:v>
                </c:pt>
                <c:pt idx="12">
                  <c:v>2.7741066977921423E-5</c:v>
                </c:pt>
                <c:pt idx="13">
                  <c:v>2.5515367418336768E-5</c:v>
                </c:pt>
                <c:pt idx="14">
                  <c:v>2.2390067857790554E-5</c:v>
                </c:pt>
                <c:pt idx="15">
                  <c:v>1.8281484462389615E-5</c:v>
                </c:pt>
                <c:pt idx="16">
                  <c:v>1.54141131326602E-5</c:v>
                </c:pt>
                <c:pt idx="17">
                  <c:v>1.3520811725753824E-5</c:v>
                </c:pt>
                <c:pt idx="18">
                  <c:v>1.2405051472252732E-5</c:v>
                </c:pt>
                <c:pt idx="19">
                  <c:v>1.1884674325849349E-5</c:v>
                </c:pt>
                <c:pt idx="20">
                  <c:v>1.1914090609326304E-5</c:v>
                </c:pt>
                <c:pt idx="21">
                  <c:v>1.1868999632542028E-5</c:v>
                </c:pt>
                <c:pt idx="22">
                  <c:v>1.1722792624893924E-5</c:v>
                </c:pt>
                <c:pt idx="23">
                  <c:v>1.1460914486132333E-5</c:v>
                </c:pt>
                <c:pt idx="24">
                  <c:v>1.0755512707825691E-5</c:v>
                </c:pt>
                <c:pt idx="25">
                  <c:v>9.823742429062717E-6</c:v>
                </c:pt>
                <c:pt idx="26">
                  <c:v>8.810787697920293E-6</c:v>
                </c:pt>
                <c:pt idx="27">
                  <c:v>7.7707759627674788E-6</c:v>
                </c:pt>
                <c:pt idx="28">
                  <c:v>6.7276252906788798E-6</c:v>
                </c:pt>
                <c:pt idx="29">
                  <c:v>5.672695106021976E-6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3F-40BC-BF25-C37EAAB9ECED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'Tab-Emploi-rel'!$C$63:$AF$63</c:f>
              <c:numCache>
                <c:formatCode>0.0</c:formatCode>
                <c:ptCount val="30"/>
                <c:pt idx="0">
                  <c:v>3.4634321699599157E-5</c:v>
                </c:pt>
                <c:pt idx="1">
                  <c:v>7.5125468724909319E-5</c:v>
                </c:pt>
                <c:pt idx="2">
                  <c:v>1.0661428127516477E-4</c:v>
                </c:pt>
                <c:pt idx="3">
                  <c:v>1.2577551808060333E-4</c:v>
                </c:pt>
                <c:pt idx="4">
                  <c:v>1.334634188409291E-4</c:v>
                </c:pt>
                <c:pt idx="5">
                  <c:v>1.3469602789063437E-4</c:v>
                </c:pt>
                <c:pt idx="6">
                  <c:v>1.2712614308404304E-4</c:v>
                </c:pt>
                <c:pt idx="7">
                  <c:v>6.473014020534182E-4</c:v>
                </c:pt>
                <c:pt idx="8">
                  <c:v>9.2186045376543987E-4</c:v>
                </c:pt>
                <c:pt idx="9">
                  <c:v>1.0418011966577565E-3</c:v>
                </c:pt>
                <c:pt idx="10">
                  <c:v>1.0802067762653716E-3</c:v>
                </c:pt>
                <c:pt idx="11">
                  <c:v>1.0820621250475582E-3</c:v>
                </c:pt>
                <c:pt idx="12">
                  <c:v>1.0611844301500186E-3</c:v>
                </c:pt>
                <c:pt idx="13">
                  <c:v>1.0266852495456435E-3</c:v>
                </c:pt>
                <c:pt idx="14">
                  <c:v>9.8826023364259152E-4</c:v>
                </c:pt>
                <c:pt idx="15">
                  <c:v>9.4778566967757341E-4</c:v>
                </c:pt>
                <c:pt idx="16">
                  <c:v>9.1563512378852862E-4</c:v>
                </c:pt>
                <c:pt idx="17">
                  <c:v>4.2548194529950329E-4</c:v>
                </c:pt>
                <c:pt idx="18">
                  <c:v>1.6493889576016903E-4</c:v>
                </c:pt>
                <c:pt idx="19">
                  <c:v>4.295268252255157E-5</c:v>
                </c:pt>
                <c:pt idx="20">
                  <c:v>-3.1076707073634471E-6</c:v>
                </c:pt>
                <c:pt idx="21">
                  <c:v>-1.3020872838276603E-5</c:v>
                </c:pt>
                <c:pt idx="22">
                  <c:v>-7.4075276999678508E-6</c:v>
                </c:pt>
                <c:pt idx="23">
                  <c:v>3.0280721230709861E-6</c:v>
                </c:pt>
                <c:pt idx="24">
                  <c:v>1.177856775515337E-5</c:v>
                </c:pt>
                <c:pt idx="25">
                  <c:v>1.7724837187494278E-5</c:v>
                </c:pt>
                <c:pt idx="26">
                  <c:v>2.0955558565083213E-5</c:v>
                </c:pt>
                <c:pt idx="27">
                  <c:v>2.1851627935426934E-5</c:v>
                </c:pt>
                <c:pt idx="28">
                  <c:v>2.0915505543887753E-5</c:v>
                </c:pt>
                <c:pt idx="29">
                  <c:v>1.8548429944602154E-5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3F-40BC-BF25-C37EAAB9ECED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'Tab-Emploi-rel'!$C$64:$AF$64</c:f>
              <c:numCache>
                <c:formatCode>0.0</c:formatCode>
                <c:ptCount val="30"/>
                <c:pt idx="0">
                  <c:v>3.5044887257886816E-5</c:v>
                </c:pt>
                <c:pt idx="1">
                  <c:v>7.5255021116081889E-5</c:v>
                </c:pt>
                <c:pt idx="2">
                  <c:v>1.0576383737217515E-4</c:v>
                </c:pt>
                <c:pt idx="3">
                  <c:v>1.2367474214321442E-4</c:v>
                </c:pt>
                <c:pt idx="4">
                  <c:v>1.3025841184323881E-4</c:v>
                </c:pt>
                <c:pt idx="5">
                  <c:v>1.3084084228823342E-4</c:v>
                </c:pt>
                <c:pt idx="6">
                  <c:v>1.2308797991846611E-4</c:v>
                </c:pt>
                <c:pt idx="7">
                  <c:v>1.1887666661214982E-4</c:v>
                </c:pt>
                <c:pt idx="8">
                  <c:v>1.2068323028056795E-4</c:v>
                </c:pt>
                <c:pt idx="9">
                  <c:v>1.2009911403300258E-4</c:v>
                </c:pt>
                <c:pt idx="10">
                  <c:v>1.2033315518650709E-4</c:v>
                </c:pt>
                <c:pt idx="11">
                  <c:v>1.2456091493408383E-4</c:v>
                </c:pt>
                <c:pt idx="12">
                  <c:v>1.2328704534203064E-4</c:v>
                </c:pt>
                <c:pt idx="13">
                  <c:v>1.1379687147050223E-4</c:v>
                </c:pt>
                <c:pt idx="14">
                  <c:v>1.003468747314503E-4</c:v>
                </c:pt>
                <c:pt idx="15">
                  <c:v>8.2558380564287472E-5</c:v>
                </c:pt>
                <c:pt idx="16">
                  <c:v>7.0340320687443242E-5</c:v>
                </c:pt>
                <c:pt idx="17">
                  <c:v>6.2365311472500071E-5</c:v>
                </c:pt>
                <c:pt idx="18">
                  <c:v>5.7684774235440332E-5</c:v>
                </c:pt>
                <c:pt idx="19">
                  <c:v>5.5454321410493037E-5</c:v>
                </c:pt>
                <c:pt idx="20">
                  <c:v>5.5469787640875272E-5</c:v>
                </c:pt>
                <c:pt idx="21">
                  <c:v>5.4963124428077578E-5</c:v>
                </c:pt>
                <c:pt idx="22">
                  <c:v>5.3874368963242567E-5</c:v>
                </c:pt>
                <c:pt idx="23">
                  <c:v>5.2190113249580212E-5</c:v>
                </c:pt>
                <c:pt idx="24">
                  <c:v>4.8494213886798633E-5</c:v>
                </c:pt>
                <c:pt idx="25">
                  <c:v>4.3810111049937721E-5</c:v>
                </c:pt>
                <c:pt idx="26">
                  <c:v>3.881297406665815E-5</c:v>
                </c:pt>
                <c:pt idx="27">
                  <c:v>3.3756428862348961E-5</c:v>
                </c:pt>
                <c:pt idx="28">
                  <c:v>2.8752692783249792E-5</c:v>
                </c:pt>
                <c:pt idx="29">
                  <c:v>2.3764941486359453E-5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3F-40BC-BF25-C37EAAB9ECED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'Tab-Emploi-rel'!$C$65:$AF$65</c:f>
              <c:numCache>
                <c:formatCode>0.0</c:formatCode>
                <c:ptCount val="30"/>
                <c:pt idx="0">
                  <c:v>8.6952626304124794E-6</c:v>
                </c:pt>
                <c:pt idx="1">
                  <c:v>1.8653888342106936E-5</c:v>
                </c:pt>
                <c:pt idx="2">
                  <c:v>2.6172270689313164E-5</c:v>
                </c:pt>
                <c:pt idx="3">
                  <c:v>3.0543894006382957E-5</c:v>
                </c:pt>
                <c:pt idx="4">
                  <c:v>3.210476655265067E-5</c:v>
                </c:pt>
                <c:pt idx="5">
                  <c:v>3.2192760258252538E-5</c:v>
                </c:pt>
                <c:pt idx="6">
                  <c:v>3.0236765561030666E-5</c:v>
                </c:pt>
                <c:pt idx="7">
                  <c:v>2.9185264210882691E-5</c:v>
                </c:pt>
                <c:pt idx="8">
                  <c:v>2.9647166025952117E-5</c:v>
                </c:pt>
                <c:pt idx="9">
                  <c:v>2.9524656016030649E-5</c:v>
                </c:pt>
                <c:pt idx="10">
                  <c:v>2.9607042911089032E-5</c:v>
                </c:pt>
                <c:pt idx="11">
                  <c:v>3.0679464540797535E-5</c:v>
                </c:pt>
                <c:pt idx="12">
                  <c:v>3.0382115327422225E-5</c:v>
                </c:pt>
                <c:pt idx="13">
                  <c:v>2.8042083488513104E-5</c:v>
                </c:pt>
                <c:pt idx="14">
                  <c:v>2.4721554421087947E-5</c:v>
                </c:pt>
                <c:pt idx="15">
                  <c:v>2.0330572220939655E-5</c:v>
                </c:pt>
                <c:pt idx="16">
                  <c:v>1.7327566984562262E-5</c:v>
                </c:pt>
                <c:pt idx="17">
                  <c:v>1.5378129871918918E-5</c:v>
                </c:pt>
                <c:pt idx="18">
                  <c:v>1.4239156085116832E-5</c:v>
                </c:pt>
                <c:pt idx="19">
                  <c:v>1.369683349025119E-5</c:v>
                </c:pt>
                <c:pt idx="20">
                  <c:v>1.3699134634288663E-5</c:v>
                </c:pt>
                <c:pt idx="21">
                  <c:v>1.3559947580877339E-5</c:v>
                </c:pt>
                <c:pt idx="22">
                  <c:v>1.3267123868026007E-5</c:v>
                </c:pt>
                <c:pt idx="23">
                  <c:v>1.2821358209257327E-5</c:v>
                </c:pt>
                <c:pt idx="24">
                  <c:v>1.1874859218047541E-5</c:v>
                </c:pt>
                <c:pt idx="25">
                  <c:v>1.0685029558704094E-5</c:v>
                </c:pt>
                <c:pt idx="26">
                  <c:v>9.4220875441158679E-6</c:v>
                </c:pt>
                <c:pt idx="27">
                  <c:v>8.1500771184519034E-6</c:v>
                </c:pt>
                <c:pt idx="28">
                  <c:v>6.8969793792405557E-6</c:v>
                </c:pt>
                <c:pt idx="29">
                  <c:v>5.6534566937293323E-6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3F-40BC-BF25-C37EAAB9ECED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'Tab-Emploi-rel'!$C$66:$AF$66</c:f>
              <c:numCache>
                <c:formatCode>0.0</c:formatCode>
                <c:ptCount val="30"/>
                <c:pt idx="0">
                  <c:v>1.2033318611703913E-3</c:v>
                </c:pt>
                <c:pt idx="1">
                  <c:v>1.8738814752582531E-3</c:v>
                </c:pt>
                <c:pt idx="2">
                  <c:v>2.2372626191790052E-3</c:v>
                </c:pt>
                <c:pt idx="3">
                  <c:v>2.4804040851102837E-3</c:v>
                </c:pt>
                <c:pt idx="4">
                  <c:v>2.6605021103887345E-3</c:v>
                </c:pt>
                <c:pt idx="5">
                  <c:v>2.8448726042731038E-3</c:v>
                </c:pt>
                <c:pt idx="6">
                  <c:v>2.9959282838754576E-3</c:v>
                </c:pt>
                <c:pt idx="7">
                  <c:v>3.0807304635212637E-3</c:v>
                </c:pt>
                <c:pt idx="8">
                  <c:v>3.1166542642812804E-3</c:v>
                </c:pt>
                <c:pt idx="9">
                  <c:v>3.1365226705670512E-3</c:v>
                </c:pt>
                <c:pt idx="10">
                  <c:v>2.7486617157119358E-3</c:v>
                </c:pt>
                <c:pt idx="11">
                  <c:v>2.5658130819701422E-3</c:v>
                </c:pt>
                <c:pt idx="12">
                  <c:v>2.4740352932328164E-3</c:v>
                </c:pt>
                <c:pt idx="13">
                  <c:v>2.4760227000543062E-3</c:v>
                </c:pt>
                <c:pt idx="14">
                  <c:v>2.5418228909275579E-3</c:v>
                </c:pt>
                <c:pt idx="15">
                  <c:v>2.6366892301802306E-3</c:v>
                </c:pt>
                <c:pt idx="16">
                  <c:v>2.7747745189573509E-3</c:v>
                </c:pt>
                <c:pt idx="17">
                  <c:v>2.8556554798311864E-3</c:v>
                </c:pt>
                <c:pt idx="18">
                  <c:v>2.8878993965831233E-3</c:v>
                </c:pt>
                <c:pt idx="19">
                  <c:v>2.8790927341253766E-3</c:v>
                </c:pt>
                <c:pt idx="20">
                  <c:v>2.9618615160284735E-3</c:v>
                </c:pt>
                <c:pt idx="21">
                  <c:v>2.9828594344069549E-3</c:v>
                </c:pt>
                <c:pt idx="22">
                  <c:v>2.9689228604106222E-3</c:v>
                </c:pt>
                <c:pt idx="23">
                  <c:v>2.9378121521959968E-3</c:v>
                </c:pt>
                <c:pt idx="24">
                  <c:v>2.8990124298166032E-3</c:v>
                </c:pt>
                <c:pt idx="25">
                  <c:v>2.8579930135791604E-3</c:v>
                </c:pt>
                <c:pt idx="26">
                  <c:v>2.8173530429220425E-3</c:v>
                </c:pt>
                <c:pt idx="27">
                  <c:v>2.7780785224314018E-3</c:v>
                </c:pt>
                <c:pt idx="28">
                  <c:v>2.7537491562747676E-3</c:v>
                </c:pt>
                <c:pt idx="29">
                  <c:v>2.7244870591237795E-3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3F-40BC-BF25-C37EAAB9ECED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'Tab-Emploi-rel'!$C$67:$AF$67</c:f>
              <c:numCache>
                <c:formatCode>0.0</c:formatCode>
                <c:ptCount val="30"/>
                <c:pt idx="0">
                  <c:v>2.7363362505009824E-2</c:v>
                </c:pt>
                <c:pt idx="1">
                  <c:v>5.08188758105175E-2</c:v>
                </c:pt>
                <c:pt idx="2">
                  <c:v>6.5985851498038192E-2</c:v>
                </c:pt>
                <c:pt idx="3">
                  <c:v>7.3851454237930186E-2</c:v>
                </c:pt>
                <c:pt idx="4">
                  <c:v>7.5904463930289698E-2</c:v>
                </c:pt>
                <c:pt idx="5">
                  <c:v>7.7125792429521792E-2</c:v>
                </c:pt>
                <c:pt idx="6">
                  <c:v>7.0107309822836958E-2</c:v>
                </c:pt>
                <c:pt idx="7">
                  <c:v>7.2250642519651784E-2</c:v>
                </c:pt>
                <c:pt idx="8">
                  <c:v>7.6398754761945839E-2</c:v>
                </c:pt>
                <c:pt idx="9">
                  <c:v>7.2609867694164679E-2</c:v>
                </c:pt>
                <c:pt idx="10">
                  <c:v>7.2822472022242832E-2</c:v>
                </c:pt>
                <c:pt idx="11">
                  <c:v>7.6038050924376654E-2</c:v>
                </c:pt>
                <c:pt idx="12">
                  <c:v>6.9564013571307495E-2</c:v>
                </c:pt>
                <c:pt idx="13">
                  <c:v>5.8196069758956512E-2</c:v>
                </c:pt>
                <c:pt idx="14">
                  <c:v>4.8221810335653897E-2</c:v>
                </c:pt>
                <c:pt idx="15">
                  <c:v>3.4847475532485093E-2</c:v>
                </c:pt>
                <c:pt idx="16">
                  <c:v>3.093143720504395E-2</c:v>
                </c:pt>
                <c:pt idx="17">
                  <c:v>2.6694147824871596E-2</c:v>
                </c:pt>
                <c:pt idx="18">
                  <c:v>2.3544583484676182E-2</c:v>
                </c:pt>
                <c:pt idx="19">
                  <c:v>2.1535653496209475E-2</c:v>
                </c:pt>
                <c:pt idx="20">
                  <c:v>2.1011410909099606E-2</c:v>
                </c:pt>
                <c:pt idx="21">
                  <c:v>1.9387677265292575E-2</c:v>
                </c:pt>
                <c:pt idx="22">
                  <c:v>1.8631432406386123E-2</c:v>
                </c:pt>
                <c:pt idx="23">
                  <c:v>1.8305683405298884E-2</c:v>
                </c:pt>
                <c:pt idx="24">
                  <c:v>1.6700112296029197E-2</c:v>
                </c:pt>
                <c:pt idx="25">
                  <c:v>1.5883289907060404E-2</c:v>
                </c:pt>
                <c:pt idx="26">
                  <c:v>1.548129905252601E-2</c:v>
                </c:pt>
                <c:pt idx="27">
                  <c:v>1.527579452412804E-2</c:v>
                </c:pt>
                <c:pt idx="28">
                  <c:v>1.5188363715879305E-2</c:v>
                </c:pt>
                <c:pt idx="29">
                  <c:v>1.5105667153107002E-2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3F-40BC-BF25-C37EAAB9ECED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'Tab-Emploi-rel'!$C$68:$AF$68</c:f>
              <c:numCache>
                <c:formatCode>0.0</c:formatCode>
                <c:ptCount val="30"/>
                <c:pt idx="0">
                  <c:v>4.1562295318873156E-2</c:v>
                </c:pt>
                <c:pt idx="1">
                  <c:v>6.085083961173781E-2</c:v>
                </c:pt>
                <c:pt idx="2">
                  <c:v>7.0860778890350168E-2</c:v>
                </c:pt>
                <c:pt idx="3">
                  <c:v>7.6081636581403989E-2</c:v>
                </c:pt>
                <c:pt idx="4">
                  <c:v>7.7629442606790749E-2</c:v>
                </c:pt>
                <c:pt idx="5">
                  <c:v>7.9431919653974573E-2</c:v>
                </c:pt>
                <c:pt idx="6">
                  <c:v>7.3448021982863612E-2</c:v>
                </c:pt>
                <c:pt idx="7">
                  <c:v>7.6551420508306503E-2</c:v>
                </c:pt>
                <c:pt idx="8">
                  <c:v>8.1734272295481816E-2</c:v>
                </c:pt>
                <c:pt idx="9">
                  <c:v>7.8438485873324082E-2</c:v>
                </c:pt>
                <c:pt idx="10">
                  <c:v>7.9140902969272189E-2</c:v>
                </c:pt>
                <c:pt idx="11">
                  <c:v>8.2989607639320506E-2</c:v>
                </c:pt>
                <c:pt idx="12">
                  <c:v>7.6449948835371068E-2</c:v>
                </c:pt>
                <c:pt idx="13">
                  <c:v>6.4631482591008843E-2</c:v>
                </c:pt>
                <c:pt idx="14">
                  <c:v>5.3777772250449302E-2</c:v>
                </c:pt>
                <c:pt idx="15">
                  <c:v>3.9285111218328173E-2</c:v>
                </c:pt>
                <c:pt idx="16">
                  <c:v>3.4256446946030278E-2</c:v>
                </c:pt>
                <c:pt idx="17">
                  <c:v>2.9246656731236553E-2</c:v>
                </c:pt>
                <c:pt idx="18">
                  <c:v>2.5613892807074646E-2</c:v>
                </c:pt>
                <c:pt idx="19">
                  <c:v>2.3369524350740599E-2</c:v>
                </c:pt>
                <c:pt idx="20">
                  <c:v>2.2870825352183568E-2</c:v>
                </c:pt>
                <c:pt idx="21">
                  <c:v>2.1180045514988859E-2</c:v>
                </c:pt>
                <c:pt idx="22">
                  <c:v>2.0434610717723244E-2</c:v>
                </c:pt>
                <c:pt idx="23">
                  <c:v>2.0157057427943353E-2</c:v>
                </c:pt>
                <c:pt idx="24">
                  <c:v>1.8444444116062424E-2</c:v>
                </c:pt>
                <c:pt idx="25">
                  <c:v>1.7557726260040974E-2</c:v>
                </c:pt>
                <c:pt idx="26">
                  <c:v>1.7119495483015692E-2</c:v>
                </c:pt>
                <c:pt idx="27">
                  <c:v>1.6892868238537362E-2</c:v>
                </c:pt>
                <c:pt idx="28">
                  <c:v>1.6791024619156651E-2</c:v>
                </c:pt>
                <c:pt idx="29">
                  <c:v>1.6688323308738377E-2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3F-40BC-BF25-C37EAAB9ECED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'Tab-Emploi-rel'!$C$69:$AF$69</c:f>
              <c:numCache>
                <c:formatCode>0.0</c:formatCode>
                <c:ptCount val="30"/>
                <c:pt idx="0">
                  <c:v>2.8439439145052618E-6</c:v>
                </c:pt>
                <c:pt idx="1">
                  <c:v>6.150965517033724E-6</c:v>
                </c:pt>
                <c:pt idx="2">
                  <c:v>8.7027301827419485E-6</c:v>
                </c:pt>
                <c:pt idx="3">
                  <c:v>1.0235507995499581E-5</c:v>
                </c:pt>
                <c:pt idx="4">
                  <c:v>1.0828091363000638E-5</c:v>
                </c:pt>
                <c:pt idx="5">
                  <c:v>1.0898238823274436E-5</c:v>
                </c:pt>
                <c:pt idx="6">
                  <c:v>1.0254834602699772E-5</c:v>
                </c:pt>
                <c:pt idx="7">
                  <c:v>9.8609981474226951E-6</c:v>
                </c:pt>
                <c:pt idx="8">
                  <c:v>9.9353392919659427E-6</c:v>
                </c:pt>
                <c:pt idx="9">
                  <c:v>9.811580511350888E-6</c:v>
                </c:pt>
                <c:pt idx="10">
                  <c:v>9.7520335265857528E-6</c:v>
                </c:pt>
                <c:pt idx="11">
                  <c:v>1.0021014159335811E-5</c:v>
                </c:pt>
                <c:pt idx="12">
                  <c:v>9.8557812915860195E-6</c:v>
                </c:pt>
                <c:pt idx="13">
                  <c:v>9.0289579425720111E-6</c:v>
                </c:pt>
                <c:pt idx="14">
                  <c:v>7.8787642783335252E-6</c:v>
                </c:pt>
                <c:pt idx="15">
                  <c:v>6.3756321993284896E-6</c:v>
                </c:pt>
                <c:pt idx="16">
                  <c:v>5.325344891691815E-6</c:v>
                </c:pt>
                <c:pt idx="17">
                  <c:v>4.6341464792238742E-6</c:v>
                </c:pt>
                <c:pt idx="18">
                  <c:v>4.2320738287717097E-6</c:v>
                </c:pt>
                <c:pt idx="19">
                  <c:v>4.0532059373677252E-6</c:v>
                </c:pt>
                <c:pt idx="20">
                  <c:v>4.0801883633959504E-6</c:v>
                </c:pt>
                <c:pt idx="21">
                  <c:v>4.0857869680253416E-6</c:v>
                </c:pt>
                <c:pt idx="22">
                  <c:v>4.058239513165905E-6</c:v>
                </c:pt>
                <c:pt idx="23">
                  <c:v>3.9904084815586382E-6</c:v>
                </c:pt>
                <c:pt idx="24">
                  <c:v>3.7620563017994752E-6</c:v>
                </c:pt>
                <c:pt idx="25">
                  <c:v>3.4501906113874578E-6</c:v>
                </c:pt>
                <c:pt idx="26">
                  <c:v>3.1065179362723381E-6</c:v>
                </c:pt>
                <c:pt idx="27">
                  <c:v>2.7502062052297394E-6</c:v>
                </c:pt>
                <c:pt idx="28">
                  <c:v>2.3897214995541839E-6</c:v>
                </c:pt>
                <c:pt idx="29">
                  <c:v>2.0218968687256791E-6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0891320"/>
        <c:axId val="210089479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7.0357430708279295E-2</c:v>
                </c:pt>
                <c:pt idx="1">
                  <c:v>0.11403542627267461</c:v>
                </c:pt>
                <c:pt idx="2">
                  <c:v>0.13977680036485715</c:v>
                </c:pt>
                <c:pt idx="3">
                  <c:v>0.15322551364737436</c:v>
                </c:pt>
                <c:pt idx="4">
                  <c:v>0.15705121913058973</c:v>
                </c:pt>
                <c:pt idx="5">
                  <c:v>0.16026420653812842</c:v>
                </c:pt>
                <c:pt idx="6">
                  <c:v>0.14736245266878439</c:v>
                </c:pt>
                <c:pt idx="7">
                  <c:v>0.15319052150129542</c:v>
                </c:pt>
                <c:pt idx="8">
                  <c:v>0.16284143361974765</c:v>
                </c:pt>
                <c:pt idx="9">
                  <c:v>0.15589278873817694</c:v>
                </c:pt>
                <c:pt idx="10">
                  <c:v>0.15645905884515771</c:v>
                </c:pt>
                <c:pt idx="11">
                  <c:v>0.16336516511647861</c:v>
                </c:pt>
                <c:pt idx="12">
                  <c:v>0.15023130976210775</c:v>
                </c:pt>
                <c:pt idx="13">
                  <c:v>0.12695945624395505</c:v>
                </c:pt>
                <c:pt idx="14">
                  <c:v>0.10608396153219445</c:v>
                </c:pt>
                <c:pt idx="15">
                  <c:v>7.8172414278906324E-2</c:v>
                </c:pt>
                <c:pt idx="16">
                  <c:v>6.926547230581874E-2</c:v>
                </c:pt>
                <c:pt idx="17">
                  <c:v>5.9564534263638794E-2</c:v>
                </c:pt>
                <c:pt idx="18">
                  <c:v>5.2527727418708231E-2</c:v>
                </c:pt>
                <c:pt idx="19">
                  <c:v>4.8131217721574832E-2</c:v>
                </c:pt>
                <c:pt idx="20">
                  <c:v>4.7145194483873526E-2</c:v>
                </c:pt>
                <c:pt idx="21">
                  <c:v>4.3839278338102812E-2</c:v>
                </c:pt>
                <c:pt idx="22">
                  <c:v>4.2323693626047931E-2</c:v>
                </c:pt>
                <c:pt idx="23">
                  <c:v>4.1690915679247736E-2</c:v>
                </c:pt>
                <c:pt idx="24">
                  <c:v>3.8322786632889107E-2</c:v>
                </c:pt>
                <c:pt idx="25">
                  <c:v>3.6558787029587959E-2</c:v>
                </c:pt>
                <c:pt idx="26">
                  <c:v>3.5653989344018158E-2</c:v>
                </c:pt>
                <c:pt idx="27">
                  <c:v>3.5155924603650204E-2</c:v>
                </c:pt>
                <c:pt idx="28">
                  <c:v>3.4914057949647991E-2</c:v>
                </c:pt>
                <c:pt idx="29">
                  <c:v>3.4669727471861173E-2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891320"/>
        <c:axId val="2100894792"/>
      </c:lineChart>
      <c:catAx>
        <c:axId val="2100891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0894792"/>
        <c:crosses val="autoZero"/>
        <c:auto val="1"/>
        <c:lblAlgn val="ctr"/>
        <c:lblOffset val="100"/>
        <c:tickLblSkip val="1"/>
        <c:noMultiLvlLbl val="0"/>
      </c:catAx>
      <c:valAx>
        <c:axId val="210089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0891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'Tab-Emploi-rel'!$AH$60:$AM$60</c:f>
              <c:numCache>
                <c:formatCode>0.0</c:formatCode>
                <c:ptCount val="6"/>
                <c:pt idx="0">
                  <c:v>3.6176828968146718E-4</c:v>
                </c:pt>
                <c:pt idx="1">
                  <c:v>4.7295942616499382E-4</c:v>
                </c:pt>
                <c:pt idx="2">
                  <c:v>4.4762975546989178E-4</c:v>
                </c:pt>
                <c:pt idx="3">
                  <c:v>2.5125506228749556E-4</c:v>
                </c:pt>
                <c:pt idx="4">
                  <c:v>2.02714234860427E-4</c:v>
                </c:pt>
                <c:pt idx="5">
                  <c:v>1.3015008837737963E-4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D-4BC0-99AA-EAADDFBE6353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'Tab-Emploi-rel'!$AH$61:$AM$61</c:f>
              <c:numCache>
                <c:formatCode>0.0</c:formatCode>
                <c:ptCount val="6"/>
                <c:pt idx="0">
                  <c:v>1.3147590851918427E-5</c:v>
                </c:pt>
                <c:pt idx="1">
                  <c:v>1.7343087453213331E-5</c:v>
                </c:pt>
                <c:pt idx="2">
                  <c:v>1.6108261932328511E-5</c:v>
                </c:pt>
                <c:pt idx="3">
                  <c:v>8.750699661816391E-6</c:v>
                </c:pt>
                <c:pt idx="4">
                  <c:v>7.0692383984273677E-6</c:v>
                </c:pt>
                <c:pt idx="5">
                  <c:v>4.7996006061410103E-6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D-4BC0-99AA-EAADDFBE6353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'Tab-Emploi-rel'!$AH$62:$AM$62</c:f>
              <c:numCache>
                <c:formatCode>0.0</c:formatCode>
                <c:ptCount val="6"/>
                <c:pt idx="0">
                  <c:v>2.1377269902563829E-5</c:v>
                </c:pt>
                <c:pt idx="1">
                  <c:v>2.8154801883880222E-5</c:v>
                </c:pt>
                <c:pt idx="2">
                  <c:v>2.6216468964662227E-5</c:v>
                </c:pt>
                <c:pt idx="3">
                  <c:v>1.4301227023781143E-5</c:v>
                </c:pt>
                <c:pt idx="4">
                  <c:v>1.1544462012144057E-5</c:v>
                </c:pt>
                <c:pt idx="5">
                  <c:v>7.7611252972902696E-6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2D-4BC0-99AA-EAADDFBE6353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'Tab-Emploi-rel'!$AH$63:$AM$63</c:f>
              <c:numCache>
                <c:formatCode>0.0</c:formatCode>
                <c:ptCount val="6"/>
                <c:pt idx="0">
                  <c:v>9.5122601724241141E-5</c:v>
                </c:pt>
                <c:pt idx="1">
                  <c:v>5.745570446902585E-4</c:v>
                </c:pt>
                <c:pt idx="2">
                  <c:v>1.0476797629302369E-3</c:v>
                </c:pt>
                <c:pt idx="3">
                  <c:v>4.9935886340966525E-4</c:v>
                </c:pt>
                <c:pt idx="4">
                  <c:v>-1.7458862734767088E-6</c:v>
                </c:pt>
                <c:pt idx="5">
                  <c:v>1.9999191835298866E-5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2D-4BC0-99AA-EAADDFBE6353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'Tab-Emploi-rel'!$AH$64:$AM$64</c:f>
              <c:numCache>
                <c:formatCode>0.0</c:formatCode>
                <c:ptCount val="6"/>
                <c:pt idx="0">
                  <c:v>9.3999379946519416E-5</c:v>
                </c:pt>
                <c:pt idx="1">
                  <c:v>1.2271756662648398E-4</c:v>
                </c:pt>
                <c:pt idx="2">
                  <c:v>1.1646497233291481E-4</c:v>
                </c:pt>
                <c:pt idx="3">
                  <c:v>6.5680621674032831E-5</c:v>
                </c:pt>
                <c:pt idx="4">
                  <c:v>5.2998321633714856E-5</c:v>
                </c:pt>
                <c:pt idx="5">
                  <c:v>3.3779429649710818E-5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2D-4BC0-99AA-EAADDFBE6353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'Tab-Emploi-rel'!$AH$65:$AM$65</c:f>
              <c:numCache>
                <c:formatCode>0.0</c:formatCode>
                <c:ptCount val="6"/>
                <c:pt idx="0">
                  <c:v>2.3234016444173241E-5</c:v>
                </c:pt>
                <c:pt idx="1">
                  <c:v>3.0157322414429731E-5</c:v>
                </c:pt>
                <c:pt idx="2">
                  <c:v>2.8686452137781966E-5</c:v>
                </c:pt>
                <c:pt idx="3">
                  <c:v>1.619445173055777E-5</c:v>
                </c:pt>
                <c:pt idx="4">
                  <c:v>1.3044484702099376E-5</c:v>
                </c:pt>
                <c:pt idx="5">
                  <c:v>8.1615260588483518E-6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2D-4BC0-99AA-EAADDFBE6353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'Tab-Emploi-rel'!$AH$66:$AM$66</c:f>
              <c:numCache>
                <c:formatCode>0.0</c:formatCode>
                <c:ptCount val="6"/>
                <c:pt idx="0">
                  <c:v>2.0910764302213337E-3</c:v>
                </c:pt>
                <c:pt idx="1">
                  <c:v>3.0349416573036314E-3</c:v>
                </c:pt>
                <c:pt idx="2">
                  <c:v>2.5612711363793518E-3</c:v>
                </c:pt>
                <c:pt idx="3">
                  <c:v>2.8068222719354534E-3</c:v>
                </c:pt>
                <c:pt idx="4">
                  <c:v>2.95009367857173E-3</c:v>
                </c:pt>
                <c:pt idx="5">
                  <c:v>2.7863321588662304E-3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2D-4BC0-99AA-EAADDFBE6353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'Tab-Emploi-rel'!$AH$67:$AM$67</c:f>
              <c:numCache>
                <c:formatCode>0.0</c:formatCode>
                <c:ptCount val="6"/>
                <c:pt idx="0">
                  <c:v>5.8784801596357086E-2</c:v>
                </c:pt>
                <c:pt idx="1">
                  <c:v>7.3698473445624219E-2</c:v>
                </c:pt>
                <c:pt idx="2">
                  <c:v>6.4968483322507486E-2</c:v>
                </c:pt>
                <c:pt idx="3">
                  <c:v>2.7510659508657258E-2</c:v>
                </c:pt>
                <c:pt idx="4">
                  <c:v>1.8807263256421274E-2</c:v>
                </c:pt>
                <c:pt idx="5">
                  <c:v>1.5386882870540153E-2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2D-4BC0-99AA-EAADDFBE6353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'Tab-Emploi-rel'!$AH$68:$AM$68</c:f>
              <c:numCache>
                <c:formatCode>0.0</c:formatCode>
                <c:ptCount val="6"/>
                <c:pt idx="0">
                  <c:v>6.5396998601831166E-2</c:v>
                </c:pt>
                <c:pt idx="1">
                  <c:v>7.792082406279012E-2</c:v>
                </c:pt>
                <c:pt idx="2">
                  <c:v>7.1397942857084382E-2</c:v>
                </c:pt>
                <c:pt idx="3">
                  <c:v>3.0354326410682052E-2</c:v>
                </c:pt>
                <c:pt idx="4">
                  <c:v>2.0617396625780292E-2</c:v>
                </c:pt>
                <c:pt idx="5">
                  <c:v>1.7009887581897809E-2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2D-4BC0-99AA-EAADDFBE6353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'Tab-Emploi-rel'!$AH$69:$AM$69</c:f>
              <c:numCache>
                <c:formatCode>0.0</c:formatCode>
                <c:ptCount val="6"/>
                <c:pt idx="0">
                  <c:v>7.7522477945562309E-6</c:v>
                </c:pt>
                <c:pt idx="1">
                  <c:v>1.0152198275342747E-5</c:v>
                </c:pt>
                <c:pt idx="2">
                  <c:v>9.3073102396826249E-6</c:v>
                </c:pt>
                <c:pt idx="3">
                  <c:v>4.9240806672767226E-6</c:v>
                </c:pt>
                <c:pt idx="4">
                  <c:v>3.9953359255890626E-6</c:v>
                </c:pt>
                <c:pt idx="5">
                  <c:v>2.7437066242338793E-6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7822888"/>
        <c:axId val="94782636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'Tab-Emploi-rel'!$AH$77:$AN$77</c:f>
              <c:numCache>
                <c:formatCode>0.0</c:formatCode>
                <c:ptCount val="7"/>
                <c:pt idx="0">
                  <c:v>0.12688927802475503</c:v>
                </c:pt>
                <c:pt idx="1">
                  <c:v>0.15591028061322657</c:v>
                </c:pt>
                <c:pt idx="2">
                  <c:v>0.1406197902999787</c:v>
                </c:pt>
                <c:pt idx="3">
                  <c:v>6.153227319772938E-2</c:v>
                </c:pt>
                <c:pt idx="4">
                  <c:v>4.266437375203222E-2</c:v>
                </c:pt>
                <c:pt idx="5">
                  <c:v>3.5390497279753096E-2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822888"/>
        <c:axId val="947826360"/>
      </c:lineChart>
      <c:catAx>
        <c:axId val="947822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7826360"/>
        <c:crosses val="autoZero"/>
        <c:auto val="1"/>
        <c:lblAlgn val="ctr"/>
        <c:lblOffset val="100"/>
        <c:noMultiLvlLbl val="0"/>
      </c:catAx>
      <c:valAx>
        <c:axId val="94782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7822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'Tab-Emploi-rel'!$AO$60:$AQ$60</c:f>
              <c:numCache>
                <c:formatCode>0.0</c:formatCode>
                <c:ptCount val="3"/>
                <c:pt idx="0">
                  <c:v>4.1736385792323053E-4</c:v>
                </c:pt>
                <c:pt idx="1">
                  <c:v>3.4944240887869365E-4</c:v>
                </c:pt>
                <c:pt idx="2">
                  <c:v>1.6643216161890331E-4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2-4C03-9D3A-B5B0352DADFA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'Tab-Emploi-rel'!$AO$61:$AQ$61</c:f>
              <c:numCache>
                <c:formatCode>0.0</c:formatCode>
                <c:ptCount val="3"/>
                <c:pt idx="0">
                  <c:v>1.5245339152565878E-5</c:v>
                </c:pt>
                <c:pt idx="1">
                  <c:v>1.2429480797072451E-5</c:v>
                </c:pt>
                <c:pt idx="2">
                  <c:v>5.934419502284189E-6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2-4C03-9D3A-B5B0352DADFA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'Tab-Emploi-rel'!$AO$62:$AQ$62</c:f>
              <c:numCache>
                <c:formatCode>0.0</c:formatCode>
                <c:ptCount val="3"/>
                <c:pt idx="0">
                  <c:v>2.4766035893222025E-5</c:v>
                </c:pt>
                <c:pt idx="1">
                  <c:v>2.0258847994221685E-5</c:v>
                </c:pt>
                <c:pt idx="2">
                  <c:v>9.6527936547171635E-6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62-4C03-9D3A-B5B0352DADFA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'Tab-Emploi-rel'!$AO$63:$AQ$63</c:f>
              <c:numCache>
                <c:formatCode>0.0</c:formatCode>
                <c:ptCount val="3"/>
                <c:pt idx="0">
                  <c:v>3.3483982320724984E-4</c:v>
                </c:pt>
                <c:pt idx="1">
                  <c:v>7.7351931316995109E-4</c:v>
                </c:pt>
                <c:pt idx="2">
                  <c:v>9.1266527809110793E-6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62-4C03-9D3A-B5B0352DADFA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'Tab-Emploi-rel'!$AO$64:$AQ$64</c:f>
              <c:numCache>
                <c:formatCode>0.0</c:formatCode>
                <c:ptCount val="3"/>
                <c:pt idx="0">
                  <c:v>1.083584732865017E-4</c:v>
                </c:pt>
                <c:pt idx="1">
                  <c:v>9.1072797003473823E-5</c:v>
                </c:pt>
                <c:pt idx="2">
                  <c:v>4.3388875641712837E-5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62-4C03-9D3A-B5B0352DADFA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'Tab-Emploi-rel'!$AO$65:$AQ$65</c:f>
              <c:numCache>
                <c:formatCode>0.0</c:formatCode>
                <c:ptCount val="3"/>
                <c:pt idx="0">
                  <c:v>2.6695669429301486E-5</c:v>
                </c:pt>
                <c:pt idx="1">
                  <c:v>2.2440451934169868E-5</c:v>
                </c:pt>
                <c:pt idx="2">
                  <c:v>1.0603005380473865E-5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62-4C03-9D3A-B5B0352DADFA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'Tab-Emploi-rel'!$AO$66:$AQ$66</c:f>
              <c:numCache>
                <c:formatCode>0.0</c:formatCode>
                <c:ptCount val="3"/>
                <c:pt idx="0">
                  <c:v>2.5630090437624826E-3</c:v>
                </c:pt>
                <c:pt idx="1">
                  <c:v>2.6840467041574024E-3</c:v>
                </c:pt>
                <c:pt idx="2">
                  <c:v>2.8682129187189804E-3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62-4C03-9D3A-B5B0352DADFA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'Tab-Emploi-rel'!$AO$67:$AQ$67</c:f>
              <c:numCache>
                <c:formatCode>0.0</c:formatCode>
                <c:ptCount val="3"/>
                <c:pt idx="0">
                  <c:v>6.6241637520990659E-2</c:v>
                </c:pt>
                <c:pt idx="1">
                  <c:v>4.6239571415582374E-2</c:v>
                </c:pt>
                <c:pt idx="2">
                  <c:v>1.7097073063480715E-2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62-4C03-9D3A-B5B0352DADFA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'Tab-Emploi-rel'!$AO$68:$AQ$68</c:f>
              <c:numCache>
                <c:formatCode>0.0</c:formatCode>
                <c:ptCount val="3"/>
                <c:pt idx="0">
                  <c:v>7.1658911332310643E-2</c:v>
                </c:pt>
                <c:pt idx="1">
                  <c:v>5.0876134633883213E-2</c:v>
                </c:pt>
                <c:pt idx="2">
                  <c:v>1.881364210383905E-2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62-4C03-9D3A-B5B0352DADFA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'Tab-Emploi-rel'!$AO$69:$AQ$69</c:f>
              <c:numCache>
                <c:formatCode>0.0</c:formatCode>
                <c:ptCount val="3"/>
                <c:pt idx="0">
                  <c:v>8.9522230349494891E-6</c:v>
                </c:pt>
                <c:pt idx="1">
                  <c:v>7.1156954534796737E-6</c:v>
                </c:pt>
                <c:pt idx="2">
                  <c:v>3.369521274911471E-6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9662504"/>
        <c:axId val="209965898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0.14139977931899078</c:v>
                </c:pt>
                <c:pt idx="1">
                  <c:v>0.10107603174885404</c:v>
                </c:pt>
                <c:pt idx="2">
                  <c:v>3.9027435515892661E-2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662504"/>
        <c:axId val="2099658984"/>
      </c:lineChart>
      <c:catAx>
        <c:axId val="209966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9658984"/>
        <c:crosses val="autoZero"/>
        <c:auto val="1"/>
        <c:lblAlgn val="ctr"/>
        <c:lblOffset val="100"/>
        <c:noMultiLvlLbl val="0"/>
      </c:catAx>
      <c:valAx>
        <c:axId val="209965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9662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</a:t>
            </a:r>
            <a:r>
              <a:rPr lang="nl-NL" baseline="0"/>
              <a:t> </a:t>
            </a:r>
            <a:r>
              <a:rPr lang="nl-NL"/>
              <a:t>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'Tab-Emploi-rel'!$C$87:$AF$87</c:f>
              <c:numCache>
                <c:formatCode>0.0</c:formatCode>
                <c:ptCount val="30"/>
                <c:pt idx="0">
                  <c:v>1.345383209392246E-4</c:v>
                </c:pt>
                <c:pt idx="1">
                  <c:v>2.8923909680034129E-4</c:v>
                </c:pt>
                <c:pt idx="2">
                  <c:v>4.0690622961580847E-4</c:v>
                </c:pt>
                <c:pt idx="3">
                  <c:v>4.7622474674993443E-4</c:v>
                </c:pt>
                <c:pt idx="4">
                  <c:v>5.0193305430202716E-4</c:v>
                </c:pt>
                <c:pt idx="5">
                  <c:v>5.0440118792788075E-4</c:v>
                </c:pt>
                <c:pt idx="6">
                  <c:v>4.7466974512420267E-4</c:v>
                </c:pt>
                <c:pt idx="7">
                  <c:v>4.583178009799348E-4</c:v>
                </c:pt>
                <c:pt idx="8">
                  <c:v>4.6497089492201468E-4</c:v>
                </c:pt>
                <c:pt idx="9">
                  <c:v>4.6243750187093609E-4</c:v>
                </c:pt>
                <c:pt idx="10">
                  <c:v>4.6302009823438555E-4</c:v>
                </c:pt>
                <c:pt idx="11">
                  <c:v>4.7894871913204269E-4</c:v>
                </c:pt>
                <c:pt idx="12">
                  <c:v>4.7381822571603103E-4</c:v>
                </c:pt>
                <c:pt idx="13">
                  <c:v>4.3714425404057865E-4</c:v>
                </c:pt>
                <c:pt idx="14">
                  <c:v>3.8521748022642057E-4</c:v>
                </c:pt>
                <c:pt idx="15">
                  <c:v>3.1659716738453397E-4</c:v>
                </c:pt>
                <c:pt idx="16">
                  <c:v>2.6933168797886744E-4</c:v>
                </c:pt>
                <c:pt idx="17">
                  <c:v>2.3842509056151768E-4</c:v>
                </c:pt>
                <c:pt idx="18">
                  <c:v>2.2027338113651135E-4</c:v>
                </c:pt>
                <c:pt idx="19">
                  <c:v>2.1164798437604739E-4</c:v>
                </c:pt>
                <c:pt idx="20">
                  <c:v>2.1176299099800129E-4</c:v>
                </c:pt>
                <c:pt idx="21">
                  <c:v>2.0998209540675186E-4</c:v>
                </c:pt>
                <c:pt idx="22">
                  <c:v>2.0603582399239724E-4</c:v>
                </c:pt>
                <c:pt idx="23">
                  <c:v>1.9984434319502689E-4</c:v>
                </c:pt>
                <c:pt idx="24">
                  <c:v>1.8594592070995781E-4</c:v>
                </c:pt>
                <c:pt idx="25">
                  <c:v>1.6823728083845103E-4</c:v>
                </c:pt>
                <c:pt idx="26">
                  <c:v>1.4929799733424387E-4</c:v>
                </c:pt>
                <c:pt idx="27">
                  <c:v>1.300971539650318E-4</c:v>
                </c:pt>
                <c:pt idx="28">
                  <c:v>1.1106315672681416E-4</c:v>
                </c:pt>
                <c:pt idx="29">
                  <c:v>9.2054853022357228E-5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8-4419-9A34-CFE387079FB1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'Tab-Emploi-rel'!$C$88:$AF$88</c:f>
              <c:numCache>
                <c:formatCode>0.0</c:formatCode>
                <c:ptCount val="30"/>
                <c:pt idx="0">
                  <c:v>4.8257431477903327E-6</c:v>
                </c:pt>
                <c:pt idx="1">
                  <c:v>1.0429210176924977E-5</c:v>
                </c:pt>
                <c:pt idx="2">
                  <c:v>1.4752044814544838E-5</c:v>
                </c:pt>
                <c:pt idx="3">
                  <c:v>1.7355128831449929E-5</c:v>
                </c:pt>
                <c:pt idx="4">
                  <c:v>1.8375827288882059E-5</c:v>
                </c:pt>
                <c:pt idx="5">
                  <c:v>1.8523044638955339E-5</c:v>
                </c:pt>
                <c:pt idx="6">
                  <c:v>1.7469467975365946E-5</c:v>
                </c:pt>
                <c:pt idx="7">
                  <c:v>1.684701604548035E-5</c:v>
                </c:pt>
                <c:pt idx="8">
                  <c:v>1.7020506876075902E-5</c:v>
                </c:pt>
                <c:pt idx="9">
                  <c:v>1.6855401730189113E-5</c:v>
                </c:pt>
                <c:pt idx="10">
                  <c:v>1.6796867072442921E-5</c:v>
                </c:pt>
                <c:pt idx="11">
                  <c:v>1.729155516260219E-5</c:v>
                </c:pt>
                <c:pt idx="12">
                  <c:v>1.7043397391341953E-5</c:v>
                </c:pt>
                <c:pt idx="13">
                  <c:v>1.5668410029242221E-5</c:v>
                </c:pt>
                <c:pt idx="14">
                  <c:v>1.3741080006013275E-5</c:v>
                </c:pt>
                <c:pt idx="15">
                  <c:v>1.1209391403781865E-5</c:v>
                </c:pt>
                <c:pt idx="16">
                  <c:v>9.4394783234150345E-6</c:v>
                </c:pt>
                <c:pt idx="17">
                  <c:v>8.2687922890408717E-6</c:v>
                </c:pt>
                <c:pt idx="18">
                  <c:v>7.578397856025688E-6</c:v>
                </c:pt>
                <c:pt idx="19">
                  <c:v>7.2574384368184916E-6</c:v>
                </c:pt>
                <c:pt idx="20">
                  <c:v>7.2781850233542262E-6</c:v>
                </c:pt>
                <c:pt idx="21">
                  <c:v>7.257042236423987E-6</c:v>
                </c:pt>
                <c:pt idx="22">
                  <c:v>7.176820266183625E-6</c:v>
                </c:pt>
                <c:pt idx="23">
                  <c:v>7.0274840648782078E-6</c:v>
                </c:pt>
                <c:pt idx="24">
                  <c:v>6.6066604012967932E-6</c:v>
                </c:pt>
                <c:pt idx="25">
                  <c:v>6.0466572323799272E-6</c:v>
                </c:pt>
                <c:pt idx="26">
                  <c:v>5.4358424101192919E-6</c:v>
                </c:pt>
                <c:pt idx="27">
                  <c:v>4.8070485041477883E-6</c:v>
                </c:pt>
                <c:pt idx="28">
                  <c:v>4.1747771138404343E-6</c:v>
                </c:pt>
                <c:pt idx="29">
                  <c:v>3.5336777702176097E-6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8-4419-9A34-CFE387079FB1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'Tab-Emploi-rel'!$C$89:$AF$89</c:f>
              <c:numCache>
                <c:formatCode>0.0</c:formatCode>
                <c:ptCount val="30"/>
                <c:pt idx="0">
                  <c:v>7.8585436365049008E-6</c:v>
                </c:pt>
                <c:pt idx="1">
                  <c:v>1.697572448365071E-5</c:v>
                </c:pt>
                <c:pt idx="2">
                  <c:v>2.3995963340034743E-5</c:v>
                </c:pt>
                <c:pt idx="3">
                  <c:v>2.8209205122808577E-5</c:v>
                </c:pt>
                <c:pt idx="4">
                  <c:v>2.9846912929820196E-5</c:v>
                </c:pt>
                <c:pt idx="5">
                  <c:v>3.0069748531716197E-5</c:v>
                </c:pt>
                <c:pt idx="6">
                  <c:v>2.8347642942569835E-5</c:v>
                </c:pt>
                <c:pt idx="7">
                  <c:v>2.7338861766583516E-5</c:v>
                </c:pt>
                <c:pt idx="8">
                  <c:v>2.7634706876671194E-5</c:v>
                </c:pt>
                <c:pt idx="9">
                  <c:v>2.7383049301860356E-5</c:v>
                </c:pt>
                <c:pt idx="10">
                  <c:v>2.7306164734386633E-5</c:v>
                </c:pt>
                <c:pt idx="11">
                  <c:v>2.8129677834875747E-5</c:v>
                </c:pt>
                <c:pt idx="12">
                  <c:v>2.7741066977921423E-5</c:v>
                </c:pt>
                <c:pt idx="13">
                  <c:v>2.5515367418336768E-5</c:v>
                </c:pt>
                <c:pt idx="14">
                  <c:v>2.2390067857790554E-5</c:v>
                </c:pt>
                <c:pt idx="15">
                  <c:v>1.8281484462389615E-5</c:v>
                </c:pt>
                <c:pt idx="16">
                  <c:v>1.54141131326602E-5</c:v>
                </c:pt>
                <c:pt idx="17">
                  <c:v>1.3520811725753824E-5</c:v>
                </c:pt>
                <c:pt idx="18">
                  <c:v>1.2405051472252732E-5</c:v>
                </c:pt>
                <c:pt idx="19">
                  <c:v>1.1884674325849349E-5</c:v>
                </c:pt>
                <c:pt idx="20">
                  <c:v>1.1914090609326304E-5</c:v>
                </c:pt>
                <c:pt idx="21">
                  <c:v>1.1868999632542028E-5</c:v>
                </c:pt>
                <c:pt idx="22">
                  <c:v>1.1722792624893924E-5</c:v>
                </c:pt>
                <c:pt idx="23">
                  <c:v>1.1460914486132333E-5</c:v>
                </c:pt>
                <c:pt idx="24">
                  <c:v>1.0755512707825691E-5</c:v>
                </c:pt>
                <c:pt idx="25">
                  <c:v>9.823742429062717E-6</c:v>
                </c:pt>
                <c:pt idx="26">
                  <c:v>8.810787697920293E-6</c:v>
                </c:pt>
                <c:pt idx="27">
                  <c:v>7.7707759627674788E-6</c:v>
                </c:pt>
                <c:pt idx="28">
                  <c:v>6.7276252906788798E-6</c:v>
                </c:pt>
                <c:pt idx="29">
                  <c:v>5.672695106021976E-6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8-4419-9A34-CFE387079FB1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'Tab-Emploi-rel'!$C$90:$AF$90</c:f>
              <c:numCache>
                <c:formatCode>0.0</c:formatCode>
                <c:ptCount val="30"/>
                <c:pt idx="0">
                  <c:v>3.4634321699599157E-5</c:v>
                </c:pt>
                <c:pt idx="1">
                  <c:v>7.5125468724909319E-5</c:v>
                </c:pt>
                <c:pt idx="2">
                  <c:v>1.0661428127516477E-4</c:v>
                </c:pt>
                <c:pt idx="3">
                  <c:v>1.2577551808060333E-4</c:v>
                </c:pt>
                <c:pt idx="4">
                  <c:v>1.334634188409291E-4</c:v>
                </c:pt>
                <c:pt idx="5">
                  <c:v>1.3469602789063437E-4</c:v>
                </c:pt>
                <c:pt idx="6">
                  <c:v>1.2712614308404304E-4</c:v>
                </c:pt>
                <c:pt idx="7">
                  <c:v>6.473014020534182E-4</c:v>
                </c:pt>
                <c:pt idx="8">
                  <c:v>9.2186045376543987E-4</c:v>
                </c:pt>
                <c:pt idx="9">
                  <c:v>1.0418011966577565E-3</c:v>
                </c:pt>
                <c:pt idx="10">
                  <c:v>1.0802067762653716E-3</c:v>
                </c:pt>
                <c:pt idx="11">
                  <c:v>1.0820621250475582E-3</c:v>
                </c:pt>
                <c:pt idx="12">
                  <c:v>1.0611844301500186E-3</c:v>
                </c:pt>
                <c:pt idx="13">
                  <c:v>1.0266852495456435E-3</c:v>
                </c:pt>
                <c:pt idx="14">
                  <c:v>9.8826023364259152E-4</c:v>
                </c:pt>
                <c:pt idx="15">
                  <c:v>9.4778566967757341E-4</c:v>
                </c:pt>
                <c:pt idx="16">
                  <c:v>9.1563512378852862E-4</c:v>
                </c:pt>
                <c:pt idx="17">
                  <c:v>4.2548194529950329E-4</c:v>
                </c:pt>
                <c:pt idx="18">
                  <c:v>1.6493889576016903E-4</c:v>
                </c:pt>
                <c:pt idx="19">
                  <c:v>4.295268252255157E-5</c:v>
                </c:pt>
                <c:pt idx="20">
                  <c:v>-3.1076707073634471E-6</c:v>
                </c:pt>
                <c:pt idx="21">
                  <c:v>-1.3020872838276603E-5</c:v>
                </c:pt>
                <c:pt idx="22">
                  <c:v>-7.4075276999678508E-6</c:v>
                </c:pt>
                <c:pt idx="23">
                  <c:v>3.0280721230709861E-6</c:v>
                </c:pt>
                <c:pt idx="24">
                  <c:v>1.177856775515337E-5</c:v>
                </c:pt>
                <c:pt idx="25">
                  <c:v>1.7724837187494278E-5</c:v>
                </c:pt>
                <c:pt idx="26">
                  <c:v>2.0955558565083213E-5</c:v>
                </c:pt>
                <c:pt idx="27">
                  <c:v>2.1851627935426934E-5</c:v>
                </c:pt>
                <c:pt idx="28">
                  <c:v>2.0915505543887753E-5</c:v>
                </c:pt>
                <c:pt idx="29">
                  <c:v>1.8548429944602154E-5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8-4419-9A34-CFE387079FB1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'Tab-Emploi-rel'!$C$91:$AF$91</c:f>
              <c:numCache>
                <c:formatCode>0.0</c:formatCode>
                <c:ptCount val="30"/>
                <c:pt idx="0">
                  <c:v>3.5044887257886816E-5</c:v>
                </c:pt>
                <c:pt idx="1">
                  <c:v>7.5255021116081889E-5</c:v>
                </c:pt>
                <c:pt idx="2">
                  <c:v>1.0576383737217515E-4</c:v>
                </c:pt>
                <c:pt idx="3">
                  <c:v>1.2367474214321442E-4</c:v>
                </c:pt>
                <c:pt idx="4">
                  <c:v>1.3025841184323881E-4</c:v>
                </c:pt>
                <c:pt idx="5">
                  <c:v>1.3084084228823342E-4</c:v>
                </c:pt>
                <c:pt idx="6">
                  <c:v>1.2308797991846611E-4</c:v>
                </c:pt>
                <c:pt idx="7">
                  <c:v>1.1887666661214982E-4</c:v>
                </c:pt>
                <c:pt idx="8">
                  <c:v>1.2068323028056795E-4</c:v>
                </c:pt>
                <c:pt idx="9">
                  <c:v>1.2009911403300258E-4</c:v>
                </c:pt>
                <c:pt idx="10">
                  <c:v>1.2033315518650709E-4</c:v>
                </c:pt>
                <c:pt idx="11">
                  <c:v>1.2456091493408383E-4</c:v>
                </c:pt>
                <c:pt idx="12">
                  <c:v>1.2328704534203064E-4</c:v>
                </c:pt>
                <c:pt idx="13">
                  <c:v>1.1379687147050223E-4</c:v>
                </c:pt>
                <c:pt idx="14">
                  <c:v>1.003468747314503E-4</c:v>
                </c:pt>
                <c:pt idx="15">
                  <c:v>8.2558380564287472E-5</c:v>
                </c:pt>
                <c:pt idx="16">
                  <c:v>7.0340320687443242E-5</c:v>
                </c:pt>
                <c:pt idx="17">
                  <c:v>6.2365311472500071E-5</c:v>
                </c:pt>
                <c:pt idx="18">
                  <c:v>5.7684774235440332E-5</c:v>
                </c:pt>
                <c:pt idx="19">
                  <c:v>5.5454321410493037E-5</c:v>
                </c:pt>
                <c:pt idx="20">
                  <c:v>5.5469787640875272E-5</c:v>
                </c:pt>
                <c:pt idx="21">
                  <c:v>5.4963124428077578E-5</c:v>
                </c:pt>
                <c:pt idx="22">
                  <c:v>5.3874368963242567E-5</c:v>
                </c:pt>
                <c:pt idx="23">
                  <c:v>5.2190113249580212E-5</c:v>
                </c:pt>
                <c:pt idx="24">
                  <c:v>4.8494213886798633E-5</c:v>
                </c:pt>
                <c:pt idx="25">
                  <c:v>4.3810111049937721E-5</c:v>
                </c:pt>
                <c:pt idx="26">
                  <c:v>3.881297406665815E-5</c:v>
                </c:pt>
                <c:pt idx="27">
                  <c:v>3.3756428862348961E-5</c:v>
                </c:pt>
                <c:pt idx="28">
                  <c:v>2.8752692783249792E-5</c:v>
                </c:pt>
                <c:pt idx="29">
                  <c:v>2.3764941486359453E-5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D8-4419-9A34-CFE387079FB1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'Tab-Emploi-rel'!$C$92:$AF$92</c:f>
              <c:numCache>
                <c:formatCode>0.0</c:formatCode>
                <c:ptCount val="30"/>
                <c:pt idx="0">
                  <c:v>8.6952626304124794E-6</c:v>
                </c:pt>
                <c:pt idx="1">
                  <c:v>1.8653888342106936E-5</c:v>
                </c:pt>
                <c:pt idx="2">
                  <c:v>2.6172270689313164E-5</c:v>
                </c:pt>
                <c:pt idx="3">
                  <c:v>3.0543894006382957E-5</c:v>
                </c:pt>
                <c:pt idx="4">
                  <c:v>3.210476655265067E-5</c:v>
                </c:pt>
                <c:pt idx="5">
                  <c:v>3.2192760258252538E-5</c:v>
                </c:pt>
                <c:pt idx="6">
                  <c:v>3.0236765561030666E-5</c:v>
                </c:pt>
                <c:pt idx="7">
                  <c:v>2.9185264210882691E-5</c:v>
                </c:pt>
                <c:pt idx="8">
                  <c:v>2.9647166025952117E-5</c:v>
                </c:pt>
                <c:pt idx="9">
                  <c:v>2.9524656016030649E-5</c:v>
                </c:pt>
                <c:pt idx="10">
                  <c:v>2.9607042911089032E-5</c:v>
                </c:pt>
                <c:pt idx="11">
                  <c:v>3.0679464540797535E-5</c:v>
                </c:pt>
                <c:pt idx="12">
                  <c:v>3.0382115327422225E-5</c:v>
                </c:pt>
                <c:pt idx="13">
                  <c:v>2.8042083488513104E-5</c:v>
                </c:pt>
                <c:pt idx="14">
                  <c:v>2.4721554421087947E-5</c:v>
                </c:pt>
                <c:pt idx="15">
                  <c:v>2.0330572220939655E-5</c:v>
                </c:pt>
                <c:pt idx="16">
                  <c:v>1.7327566984562262E-5</c:v>
                </c:pt>
                <c:pt idx="17">
                  <c:v>1.5378129871918918E-5</c:v>
                </c:pt>
                <c:pt idx="18">
                  <c:v>1.4239156085116832E-5</c:v>
                </c:pt>
                <c:pt idx="19">
                  <c:v>1.369683349025119E-5</c:v>
                </c:pt>
                <c:pt idx="20">
                  <c:v>1.3699134634288663E-5</c:v>
                </c:pt>
                <c:pt idx="21">
                  <c:v>1.3559947580877339E-5</c:v>
                </c:pt>
                <c:pt idx="22">
                  <c:v>1.3267123868026007E-5</c:v>
                </c:pt>
                <c:pt idx="23">
                  <c:v>1.2821358209257327E-5</c:v>
                </c:pt>
                <c:pt idx="24">
                  <c:v>1.1874859218047541E-5</c:v>
                </c:pt>
                <c:pt idx="25">
                  <c:v>1.0685029558704094E-5</c:v>
                </c:pt>
                <c:pt idx="26">
                  <c:v>9.4220875441158679E-6</c:v>
                </c:pt>
                <c:pt idx="27">
                  <c:v>8.1500771184519034E-6</c:v>
                </c:pt>
                <c:pt idx="28">
                  <c:v>6.8969793792405557E-6</c:v>
                </c:pt>
                <c:pt idx="29">
                  <c:v>5.6534566937293323E-6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D8-4419-9A34-CFE387079FB1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'Tab-Emploi-rel'!$C$93:$AF$93</c:f>
              <c:numCache>
                <c:formatCode>0.0</c:formatCode>
                <c:ptCount val="30"/>
                <c:pt idx="0">
                  <c:v>7.0131833628967882E-2</c:v>
                </c:pt>
                <c:pt idx="1">
                  <c:v>0.1135497478630306</c:v>
                </c:pt>
                <c:pt idx="2">
                  <c:v>0.1390925957377501</c:v>
                </c:pt>
                <c:pt idx="3">
                  <c:v>0.15242373041243995</c:v>
                </c:pt>
                <c:pt idx="4">
                  <c:v>0.15620523673883219</c:v>
                </c:pt>
                <c:pt idx="5">
                  <c:v>0.15941348292659274</c:v>
                </c:pt>
                <c:pt idx="6">
                  <c:v>0.14656151492417874</c:v>
                </c:pt>
                <c:pt idx="7">
                  <c:v>0.15189265448962697</c:v>
                </c:pt>
                <c:pt idx="8">
                  <c:v>0.16125961666100089</c:v>
                </c:pt>
                <c:pt idx="9">
                  <c:v>0.15419468781856718</c:v>
                </c:pt>
                <c:pt idx="10">
                  <c:v>0.15472178874075351</c:v>
                </c:pt>
                <c:pt idx="11">
                  <c:v>0.16160349265982663</c:v>
                </c:pt>
                <c:pt idx="12">
                  <c:v>0.14849785348120298</c:v>
                </c:pt>
                <c:pt idx="13">
                  <c:v>0.12531260400796224</c:v>
                </c:pt>
                <c:pt idx="14">
                  <c:v>0.10454928424130909</c:v>
                </c:pt>
                <c:pt idx="15">
                  <c:v>7.677565161319283E-2</c:v>
                </c:pt>
                <c:pt idx="16">
                  <c:v>6.7967984014923266E-2</c:v>
                </c:pt>
                <c:pt idx="17">
                  <c:v>5.8801094182418558E-2</c:v>
                </c:pt>
                <c:pt idx="18">
                  <c:v>5.2050607762162721E-2</c:v>
                </c:pt>
                <c:pt idx="19">
                  <c:v>4.7788323787012817E-2</c:v>
                </c:pt>
                <c:pt idx="20">
                  <c:v>4.6848177965675045E-2</c:v>
                </c:pt>
                <c:pt idx="21">
                  <c:v>4.3554668001656416E-2</c:v>
                </c:pt>
                <c:pt idx="22">
                  <c:v>4.2039024224033154E-2</c:v>
                </c:pt>
                <c:pt idx="23">
                  <c:v>4.1404543393919795E-2</c:v>
                </c:pt>
                <c:pt idx="24">
                  <c:v>3.8047330898210024E-2</c:v>
                </c:pt>
                <c:pt idx="25">
                  <c:v>3.630245937129193E-2</c:v>
                </c:pt>
                <c:pt idx="26">
                  <c:v>3.5421254096400019E-2</c:v>
                </c:pt>
                <c:pt idx="27">
                  <c:v>3.4949491491302033E-2</c:v>
                </c:pt>
                <c:pt idx="28">
                  <c:v>3.4735527212810278E-2</c:v>
                </c:pt>
                <c:pt idx="29">
                  <c:v>3.4520499417837885E-2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7767272"/>
        <c:axId val="947757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7.0357430708279295E-2</c:v>
                </c:pt>
                <c:pt idx="1">
                  <c:v>0.11403542627267461</c:v>
                </c:pt>
                <c:pt idx="2">
                  <c:v>0.13977680036485715</c:v>
                </c:pt>
                <c:pt idx="3">
                  <c:v>0.15322551364737436</c:v>
                </c:pt>
                <c:pt idx="4">
                  <c:v>0.15705121913058973</c:v>
                </c:pt>
                <c:pt idx="5">
                  <c:v>0.16026420653812842</c:v>
                </c:pt>
                <c:pt idx="6">
                  <c:v>0.14736245266878439</c:v>
                </c:pt>
                <c:pt idx="7">
                  <c:v>0.15319052150129542</c:v>
                </c:pt>
                <c:pt idx="8">
                  <c:v>0.16284143361974765</c:v>
                </c:pt>
                <c:pt idx="9">
                  <c:v>0.15589278873817694</c:v>
                </c:pt>
                <c:pt idx="10">
                  <c:v>0.15645905884515771</c:v>
                </c:pt>
                <c:pt idx="11">
                  <c:v>0.16336516511647861</c:v>
                </c:pt>
                <c:pt idx="12">
                  <c:v>0.15023130976210775</c:v>
                </c:pt>
                <c:pt idx="13">
                  <c:v>0.12695945624395505</c:v>
                </c:pt>
                <c:pt idx="14">
                  <c:v>0.10608396153219445</c:v>
                </c:pt>
                <c:pt idx="15">
                  <c:v>7.8172414278906324E-2</c:v>
                </c:pt>
                <c:pt idx="16">
                  <c:v>6.926547230581874E-2</c:v>
                </c:pt>
                <c:pt idx="17">
                  <c:v>5.9564534263638794E-2</c:v>
                </c:pt>
                <c:pt idx="18">
                  <c:v>5.2527727418708231E-2</c:v>
                </c:pt>
                <c:pt idx="19">
                  <c:v>4.8131217721574832E-2</c:v>
                </c:pt>
                <c:pt idx="20">
                  <c:v>4.7145194483873526E-2</c:v>
                </c:pt>
                <c:pt idx="21">
                  <c:v>4.3839278338102812E-2</c:v>
                </c:pt>
                <c:pt idx="22">
                  <c:v>4.2323693626047931E-2</c:v>
                </c:pt>
                <c:pt idx="23">
                  <c:v>4.1690915679247736E-2</c:v>
                </c:pt>
                <c:pt idx="24">
                  <c:v>3.8322786632889107E-2</c:v>
                </c:pt>
                <c:pt idx="25">
                  <c:v>3.6558787029587959E-2</c:v>
                </c:pt>
                <c:pt idx="26">
                  <c:v>3.5653989344018158E-2</c:v>
                </c:pt>
                <c:pt idx="27">
                  <c:v>3.5155924603650204E-2</c:v>
                </c:pt>
                <c:pt idx="28">
                  <c:v>3.4914057949647991E-2</c:v>
                </c:pt>
                <c:pt idx="29">
                  <c:v>3.4669727471861173E-2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767272"/>
        <c:axId val="947757208"/>
      </c:lineChart>
      <c:catAx>
        <c:axId val="947767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7757208"/>
        <c:crosses val="autoZero"/>
        <c:auto val="1"/>
        <c:lblAlgn val="ctr"/>
        <c:lblOffset val="100"/>
        <c:tickLblSkip val="1"/>
        <c:noMultiLvlLbl val="0"/>
      </c:catAx>
      <c:valAx>
        <c:axId val="94775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7767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'Tab-Emploi-rel'!$AH$87:$AM$87</c:f>
              <c:numCache>
                <c:formatCode>0.0</c:formatCode>
                <c:ptCount val="6"/>
                <c:pt idx="0">
                  <c:v>3.6176828968146718E-4</c:v>
                </c:pt>
                <c:pt idx="1">
                  <c:v>4.7295942616499382E-4</c:v>
                </c:pt>
                <c:pt idx="2">
                  <c:v>4.4762975546989178E-4</c:v>
                </c:pt>
                <c:pt idx="3">
                  <c:v>2.5125506228749556E-4</c:v>
                </c:pt>
                <c:pt idx="4">
                  <c:v>2.02714234860427E-4</c:v>
                </c:pt>
                <c:pt idx="5">
                  <c:v>1.3015008837737963E-4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7-46CE-AF6E-6928E97FEEE2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'Tab-Emploi-rel'!$AH$88:$AM$88</c:f>
              <c:numCache>
                <c:formatCode>0.0</c:formatCode>
                <c:ptCount val="6"/>
                <c:pt idx="0">
                  <c:v>1.3147590851918427E-5</c:v>
                </c:pt>
                <c:pt idx="1">
                  <c:v>1.7343087453213331E-5</c:v>
                </c:pt>
                <c:pt idx="2">
                  <c:v>1.6108261932328511E-5</c:v>
                </c:pt>
                <c:pt idx="3">
                  <c:v>8.750699661816391E-6</c:v>
                </c:pt>
                <c:pt idx="4">
                  <c:v>7.0692383984273677E-6</c:v>
                </c:pt>
                <c:pt idx="5">
                  <c:v>4.7996006061410103E-6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17-46CE-AF6E-6928E97FEEE2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'Tab-Emploi-rel'!$AH$89:$AM$89</c:f>
              <c:numCache>
                <c:formatCode>0.0</c:formatCode>
                <c:ptCount val="6"/>
                <c:pt idx="0">
                  <c:v>2.1377269902563829E-5</c:v>
                </c:pt>
                <c:pt idx="1">
                  <c:v>2.8154801883880222E-5</c:v>
                </c:pt>
                <c:pt idx="2">
                  <c:v>2.6216468964662227E-5</c:v>
                </c:pt>
                <c:pt idx="3">
                  <c:v>1.4301227023781143E-5</c:v>
                </c:pt>
                <c:pt idx="4">
                  <c:v>1.1544462012144057E-5</c:v>
                </c:pt>
                <c:pt idx="5">
                  <c:v>7.7611252972902696E-6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17-46CE-AF6E-6928E97FEEE2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'Tab-Emploi-rel'!$AH$90:$AM$90</c:f>
              <c:numCache>
                <c:formatCode>0.0</c:formatCode>
                <c:ptCount val="6"/>
                <c:pt idx="0">
                  <c:v>9.5122601724241141E-5</c:v>
                </c:pt>
                <c:pt idx="1">
                  <c:v>5.745570446902585E-4</c:v>
                </c:pt>
                <c:pt idx="2">
                  <c:v>1.0476797629302369E-3</c:v>
                </c:pt>
                <c:pt idx="3">
                  <c:v>4.9935886340966525E-4</c:v>
                </c:pt>
                <c:pt idx="4">
                  <c:v>-1.7458862734767088E-6</c:v>
                </c:pt>
                <c:pt idx="5">
                  <c:v>1.9999191835298866E-5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17-46CE-AF6E-6928E97FEEE2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'Tab-Emploi-rel'!$AH$91:$AM$91</c:f>
              <c:numCache>
                <c:formatCode>0.0</c:formatCode>
                <c:ptCount val="6"/>
                <c:pt idx="0">
                  <c:v>9.3999379946519416E-5</c:v>
                </c:pt>
                <c:pt idx="1">
                  <c:v>1.2271756662648398E-4</c:v>
                </c:pt>
                <c:pt idx="2">
                  <c:v>1.1646497233291481E-4</c:v>
                </c:pt>
                <c:pt idx="3">
                  <c:v>6.5680621674032831E-5</c:v>
                </c:pt>
                <c:pt idx="4">
                  <c:v>5.2998321633714856E-5</c:v>
                </c:pt>
                <c:pt idx="5">
                  <c:v>3.3779429649710818E-5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7-46CE-AF6E-6928E97FEEE2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'Tab-Emploi-rel'!$AH$92:$AM$92</c:f>
              <c:numCache>
                <c:formatCode>0.0</c:formatCode>
                <c:ptCount val="6"/>
                <c:pt idx="0">
                  <c:v>2.3234016444173241E-5</c:v>
                </c:pt>
                <c:pt idx="1">
                  <c:v>3.0157322414429731E-5</c:v>
                </c:pt>
                <c:pt idx="2">
                  <c:v>2.8686452137781966E-5</c:v>
                </c:pt>
                <c:pt idx="3">
                  <c:v>1.619445173055777E-5</c:v>
                </c:pt>
                <c:pt idx="4">
                  <c:v>1.3044484702099376E-5</c:v>
                </c:pt>
                <c:pt idx="5">
                  <c:v>8.1615260588483518E-6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17-46CE-AF6E-6928E97FEEE2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'Tab-Emploi-rel'!$AH$93:$AM$93</c:f>
              <c:numCache>
                <c:formatCode>0.0</c:formatCode>
                <c:ptCount val="6"/>
                <c:pt idx="0">
                  <c:v>0.12628062887620412</c:v>
                </c:pt>
                <c:pt idx="1">
                  <c:v>0.15466439136399329</c:v>
                </c:pt>
                <c:pt idx="2">
                  <c:v>0.13893700462621089</c:v>
                </c:pt>
                <c:pt idx="3">
                  <c:v>6.0676732271942035E-2</c:v>
                </c:pt>
                <c:pt idx="4">
                  <c:v>4.237874889669889E-2</c:v>
                </c:pt>
                <c:pt idx="5">
                  <c:v>3.5185846317928433E-2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0957928"/>
        <c:axId val="210096141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'Tab-Emploi-rel'!$AH$77:$AM$77</c:f>
              <c:numCache>
                <c:formatCode>0.0</c:formatCode>
                <c:ptCount val="6"/>
                <c:pt idx="0">
                  <c:v>0.12688927802475503</c:v>
                </c:pt>
                <c:pt idx="1">
                  <c:v>0.15591028061322657</c:v>
                </c:pt>
                <c:pt idx="2">
                  <c:v>0.1406197902999787</c:v>
                </c:pt>
                <c:pt idx="3">
                  <c:v>6.153227319772938E-2</c:v>
                </c:pt>
                <c:pt idx="4">
                  <c:v>4.266437375203222E-2</c:v>
                </c:pt>
                <c:pt idx="5">
                  <c:v>3.5390497279753096E-2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957928"/>
        <c:axId val="2100961416"/>
      </c:lineChart>
      <c:catAx>
        <c:axId val="210095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0961416"/>
        <c:crosses val="autoZero"/>
        <c:auto val="1"/>
        <c:lblAlgn val="ctr"/>
        <c:lblOffset val="100"/>
        <c:noMultiLvlLbl val="0"/>
      </c:catAx>
      <c:valAx>
        <c:axId val="210096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095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'Tab-Emploi-rel'!$AO$87:$AQ$87</c:f>
              <c:numCache>
                <c:formatCode>0.0</c:formatCode>
                <c:ptCount val="3"/>
                <c:pt idx="0">
                  <c:v>4.1736385792323053E-4</c:v>
                </c:pt>
                <c:pt idx="1">
                  <c:v>3.4944240887869365E-4</c:v>
                </c:pt>
                <c:pt idx="2">
                  <c:v>1.6643216161890331E-4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A-4B06-A10D-EA359CCB2F36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'Tab-Emploi-rel'!$AO$88:$AQ$88</c:f>
              <c:numCache>
                <c:formatCode>0.0</c:formatCode>
                <c:ptCount val="3"/>
                <c:pt idx="0">
                  <c:v>1.5245339152565878E-5</c:v>
                </c:pt>
                <c:pt idx="1">
                  <c:v>1.2429480797072451E-5</c:v>
                </c:pt>
                <c:pt idx="2">
                  <c:v>5.934419502284189E-6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A-4B06-A10D-EA359CCB2F36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'Tab-Emploi-rel'!$AO$89:$AQ$89</c:f>
              <c:numCache>
                <c:formatCode>0.0</c:formatCode>
                <c:ptCount val="3"/>
                <c:pt idx="0">
                  <c:v>2.4766035893222025E-5</c:v>
                </c:pt>
                <c:pt idx="1">
                  <c:v>2.0258847994221685E-5</c:v>
                </c:pt>
                <c:pt idx="2">
                  <c:v>9.6527936547171635E-6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7A-4B06-A10D-EA359CCB2F36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'Tab-Emploi-rel'!$AO$90:$AQ$90</c:f>
              <c:numCache>
                <c:formatCode>0.0</c:formatCode>
                <c:ptCount val="3"/>
                <c:pt idx="0">
                  <c:v>3.3483982320724984E-4</c:v>
                </c:pt>
                <c:pt idx="1">
                  <c:v>7.7351931316995109E-4</c:v>
                </c:pt>
                <c:pt idx="2">
                  <c:v>9.1266527809110793E-6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7A-4B06-A10D-EA359CCB2F36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'Tab-Emploi-rel'!$AO$91:$AQ$91</c:f>
              <c:numCache>
                <c:formatCode>0.0</c:formatCode>
                <c:ptCount val="3"/>
                <c:pt idx="0">
                  <c:v>1.083584732865017E-4</c:v>
                </c:pt>
                <c:pt idx="1">
                  <c:v>9.1072797003473823E-5</c:v>
                </c:pt>
                <c:pt idx="2">
                  <c:v>4.3388875641712837E-5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7A-4B06-A10D-EA359CCB2F36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'Tab-Emploi-rel'!$AO$92:$AQ$92</c:f>
              <c:numCache>
                <c:formatCode>0.0</c:formatCode>
                <c:ptCount val="3"/>
                <c:pt idx="0">
                  <c:v>2.6695669429301486E-5</c:v>
                </c:pt>
                <c:pt idx="1">
                  <c:v>2.2440451934169868E-5</c:v>
                </c:pt>
                <c:pt idx="2">
                  <c:v>1.0603005380473865E-5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7A-4B06-A10D-EA359CCB2F36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'Tab-Emploi-rel'!$AO$93:$AQ$93</c:f>
              <c:numCache>
                <c:formatCode>0.0</c:formatCode>
                <c:ptCount val="3"/>
                <c:pt idx="0">
                  <c:v>0.1404725101200987</c:v>
                </c:pt>
                <c:pt idx="1">
                  <c:v>9.9806868449076463E-2</c:v>
                </c:pt>
                <c:pt idx="2">
                  <c:v>3.8782297607313665E-2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0825672"/>
        <c:axId val="94781488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0.14139977931899078</c:v>
                </c:pt>
                <c:pt idx="1">
                  <c:v>0.10107603174885404</c:v>
                </c:pt>
                <c:pt idx="2">
                  <c:v>3.9027435515892661E-2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825672"/>
        <c:axId val="947814888"/>
      </c:lineChart>
      <c:catAx>
        <c:axId val="2100825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7814888"/>
        <c:crosses val="autoZero"/>
        <c:auto val="1"/>
        <c:lblAlgn val="ctr"/>
        <c:lblOffset val="100"/>
        <c:noMultiLvlLbl val="0"/>
      </c:catAx>
      <c:valAx>
        <c:axId val="94781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082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'Tab-Production-rel'!$C$77:$AF$77</c:f>
              <c:numCache>
                <c:formatCode>0.0</c:formatCode>
                <c:ptCount val="30"/>
                <c:pt idx="0">
                  <c:v>0.14208719722497998</c:v>
                </c:pt>
                <c:pt idx="1">
                  <c:v>0.13149321893873706</c:v>
                </c:pt>
                <c:pt idx="2">
                  <c:v>0.13545534671306028</c:v>
                </c:pt>
                <c:pt idx="3">
                  <c:v>0.14064481182350558</c:v>
                </c:pt>
                <c:pt idx="4">
                  <c:v>0.14178155745460311</c:v>
                </c:pt>
                <c:pt idx="5">
                  <c:v>0.14904465567725891</c:v>
                </c:pt>
                <c:pt idx="6">
                  <c:v>0.13085643159556559</c:v>
                </c:pt>
                <c:pt idx="7">
                  <c:v>0.15301354824325558</c:v>
                </c:pt>
                <c:pt idx="8">
                  <c:v>0.1657342532824066</c:v>
                </c:pt>
                <c:pt idx="9">
                  <c:v>0.14850905660136104</c:v>
                </c:pt>
                <c:pt idx="10">
                  <c:v>0.15515677609809247</c:v>
                </c:pt>
                <c:pt idx="11">
                  <c:v>0.16700782335503975</c:v>
                </c:pt>
                <c:pt idx="12">
                  <c:v>0.14105919032784539</c:v>
                </c:pt>
                <c:pt idx="13">
                  <c:v>0.11525302011049596</c:v>
                </c:pt>
                <c:pt idx="14">
                  <c:v>9.9730714730352582E-2</c:v>
                </c:pt>
                <c:pt idx="15">
                  <c:v>7.0497258617818817E-2</c:v>
                </c:pt>
                <c:pt idx="16">
                  <c:v>7.5941011831938382E-2</c:v>
                </c:pt>
                <c:pt idx="17">
                  <c:v>6.515700151865797E-2</c:v>
                </c:pt>
                <c:pt idx="18">
                  <c:v>5.9562797693046184E-2</c:v>
                </c:pt>
                <c:pt idx="19">
                  <c:v>5.6284105967415191E-2</c:v>
                </c:pt>
                <c:pt idx="20">
                  <c:v>5.712962624922719E-2</c:v>
                </c:pt>
                <c:pt idx="21">
                  <c:v>5.1114844110426216E-2</c:v>
                </c:pt>
                <c:pt idx="22">
                  <c:v>5.0281786431544497E-2</c:v>
                </c:pt>
                <c:pt idx="23">
                  <c:v>4.9572362307753789E-2</c:v>
                </c:pt>
                <c:pt idx="24">
                  <c:v>4.3767512060262505E-2</c:v>
                </c:pt>
                <c:pt idx="25">
                  <c:v>4.3001795282712411E-2</c:v>
                </c:pt>
                <c:pt idx="26">
                  <c:v>4.2366207789864628E-2</c:v>
                </c:pt>
                <c:pt idx="27">
                  <c:v>4.1765680111259931E-2</c:v>
                </c:pt>
                <c:pt idx="28">
                  <c:v>4.1383373026114341E-2</c:v>
                </c:pt>
                <c:pt idx="29">
                  <c:v>4.0817592445350666E-2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D-4B68-B1A6-03490284DA8E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'Tab-Production-rel'!$C$78:$AF$78</c:f>
              <c:numCache>
                <c:formatCode>0.0</c:formatCode>
                <c:ptCount val="30"/>
                <c:pt idx="0">
                  <c:v>6.1100739021638255E-2</c:v>
                </c:pt>
                <c:pt idx="1">
                  <c:v>8.5109057804320348E-2</c:v>
                </c:pt>
                <c:pt idx="2">
                  <c:v>9.8839565522130579E-2</c:v>
                </c:pt>
                <c:pt idx="3">
                  <c:v>0.10651635910018557</c:v>
                </c:pt>
                <c:pt idx="4">
                  <c:v>0.108239278069426</c:v>
                </c:pt>
                <c:pt idx="5">
                  <c:v>0.10959463747377686</c:v>
                </c:pt>
                <c:pt idx="6">
                  <c:v>9.9074631496234369E-2</c:v>
                </c:pt>
                <c:pt idx="7">
                  <c:v>0.10208908736589131</c:v>
                </c:pt>
                <c:pt idx="8">
                  <c:v>0.10635829555928646</c:v>
                </c:pt>
                <c:pt idx="9">
                  <c:v>9.8404258010676926E-2</c:v>
                </c:pt>
                <c:pt idx="10">
                  <c:v>9.6388345292449662E-2</c:v>
                </c:pt>
                <c:pt idx="11">
                  <c:v>9.8998353822186774E-2</c:v>
                </c:pt>
                <c:pt idx="12">
                  <c:v>8.6844205112804801E-2</c:v>
                </c:pt>
                <c:pt idx="13">
                  <c:v>6.9101635240633466E-2</c:v>
                </c:pt>
                <c:pt idx="14">
                  <c:v>5.3507798186598475E-2</c:v>
                </c:pt>
                <c:pt idx="15">
                  <c:v>3.2717418590267923E-2</c:v>
                </c:pt>
                <c:pt idx="16">
                  <c:v>2.5999067008250394E-2</c:v>
                </c:pt>
                <c:pt idx="17">
                  <c:v>1.7972077307669278E-2</c:v>
                </c:pt>
                <c:pt idx="18">
                  <c:v>1.2580339087077001E-2</c:v>
                </c:pt>
                <c:pt idx="19">
                  <c:v>9.5377029140734145E-3</c:v>
                </c:pt>
                <c:pt idx="20">
                  <c:v>9.5308292571144575E-3</c:v>
                </c:pt>
                <c:pt idx="21">
                  <c:v>7.833158916024055E-3</c:v>
                </c:pt>
                <c:pt idx="22">
                  <c:v>7.8938670488725455E-3</c:v>
                </c:pt>
                <c:pt idx="23">
                  <c:v>8.6521216582617563E-3</c:v>
                </c:pt>
                <c:pt idx="24">
                  <c:v>7.4248017718782644E-3</c:v>
                </c:pt>
                <c:pt idx="25">
                  <c:v>7.6030914125377958E-3</c:v>
                </c:pt>
                <c:pt idx="26">
                  <c:v>8.2715146494829611E-3</c:v>
                </c:pt>
                <c:pt idx="27">
                  <c:v>9.128686918426953E-3</c:v>
                </c:pt>
                <c:pt idx="28">
                  <c:v>1.0113216636313765E-2</c:v>
                </c:pt>
                <c:pt idx="29">
                  <c:v>1.0989245499674768E-2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D-4B68-B1A6-03490284DA8E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'Tab-Production-rel'!$C$79:$AF$79</c:f>
              <c:numCache>
                <c:formatCode>0.0</c:formatCode>
                <c:ptCount val="30"/>
                <c:pt idx="0">
                  <c:v>1.9496934358739372E-2</c:v>
                </c:pt>
                <c:pt idx="1">
                  <c:v>2.4090726226229094E-2</c:v>
                </c:pt>
                <c:pt idx="2">
                  <c:v>2.6005595506242117E-2</c:v>
                </c:pt>
                <c:pt idx="3">
                  <c:v>2.6511785226185098E-2</c:v>
                </c:pt>
                <c:pt idx="4">
                  <c:v>2.5413446545901171E-2</c:v>
                </c:pt>
                <c:pt idx="5">
                  <c:v>2.4428834836982011E-2</c:v>
                </c:pt>
                <c:pt idx="6">
                  <c:v>1.9685937044855484E-2</c:v>
                </c:pt>
                <c:pt idx="7">
                  <c:v>1.9794339161423466E-2</c:v>
                </c:pt>
                <c:pt idx="8">
                  <c:v>1.9893540609776852E-2</c:v>
                </c:pt>
                <c:pt idx="9">
                  <c:v>1.6002636997865968E-2</c:v>
                </c:pt>
                <c:pt idx="10">
                  <c:v>1.4617713729444976E-2</c:v>
                </c:pt>
                <c:pt idx="11">
                  <c:v>1.4732449916407948E-2</c:v>
                </c:pt>
                <c:pt idx="12">
                  <c:v>1.0054058379539718E-2</c:v>
                </c:pt>
                <c:pt idx="13">
                  <c:v>4.3731178103858523E-3</c:v>
                </c:pt>
                <c:pt idx="14">
                  <c:v>8.8258041192989904E-6</c:v>
                </c:pt>
                <c:pt idx="15">
                  <c:v>-5.7426004790602858E-3</c:v>
                </c:pt>
                <c:pt idx="16">
                  <c:v>-6.5124045494121055E-3</c:v>
                </c:pt>
                <c:pt idx="17">
                  <c:v>-8.005129513581892E-3</c:v>
                </c:pt>
                <c:pt idx="18">
                  <c:v>-8.5320903591694294E-3</c:v>
                </c:pt>
                <c:pt idx="19">
                  <c:v>-8.2759312108629177E-3</c:v>
                </c:pt>
                <c:pt idx="20">
                  <c:v>-7.0734673904284109E-3</c:v>
                </c:pt>
                <c:pt idx="21">
                  <c:v>-6.5293018271636886E-3</c:v>
                </c:pt>
                <c:pt idx="22">
                  <c:v>-5.3903123319169154E-3</c:v>
                </c:pt>
                <c:pt idx="23">
                  <c:v>-4.1310302435431396E-3</c:v>
                </c:pt>
                <c:pt idx="24">
                  <c:v>-3.6156624809897228E-3</c:v>
                </c:pt>
                <c:pt idx="25">
                  <c:v>-2.6525048348792187E-3</c:v>
                </c:pt>
                <c:pt idx="26">
                  <c:v>-1.6593919195793674E-3</c:v>
                </c:pt>
                <c:pt idx="27">
                  <c:v>-7.3054449259718035E-4</c:v>
                </c:pt>
                <c:pt idx="28">
                  <c:v>1.2883933515958797E-4</c:v>
                </c:pt>
                <c:pt idx="29">
                  <c:v>8.5108525463862585E-4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AD-4B68-B1A6-03490284DA8E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'Tab-Production-rel'!$C$80:$AF$80</c:f>
              <c:numCache>
                <c:formatCode>0.0</c:formatCode>
                <c:ptCount val="30"/>
                <c:pt idx="0">
                  <c:v>3.4287005825061278E-3</c:v>
                </c:pt>
                <c:pt idx="1">
                  <c:v>5.6407716797068361E-3</c:v>
                </c:pt>
                <c:pt idx="2">
                  <c:v>6.8136201017511642E-3</c:v>
                </c:pt>
                <c:pt idx="3">
                  <c:v>7.3555108895725103E-3</c:v>
                </c:pt>
                <c:pt idx="4">
                  <c:v>7.45839006247416E-3</c:v>
                </c:pt>
                <c:pt idx="5">
                  <c:v>7.5211819686587965E-3</c:v>
                </c:pt>
                <c:pt idx="6">
                  <c:v>7.0109128550660798E-3</c:v>
                </c:pt>
                <c:pt idx="7">
                  <c:v>7.197745055216513E-3</c:v>
                </c:pt>
                <c:pt idx="8">
                  <c:v>7.7141410488324492E-3</c:v>
                </c:pt>
                <c:pt idx="9">
                  <c:v>7.6514388024473343E-3</c:v>
                </c:pt>
                <c:pt idx="10">
                  <c:v>7.773235864746075E-3</c:v>
                </c:pt>
                <c:pt idx="11">
                  <c:v>8.2156760659807711E-3</c:v>
                </c:pt>
                <c:pt idx="12">
                  <c:v>7.9020902017472444E-3</c:v>
                </c:pt>
                <c:pt idx="13">
                  <c:v>7.056047838048962E-3</c:v>
                </c:pt>
                <c:pt idx="14">
                  <c:v>6.1998726405243379E-3</c:v>
                </c:pt>
                <c:pt idx="15">
                  <c:v>5.0582589164088476E-3</c:v>
                </c:pt>
                <c:pt idx="16">
                  <c:v>4.6203701860719985E-3</c:v>
                </c:pt>
                <c:pt idx="17">
                  <c:v>4.262376221498324E-3</c:v>
                </c:pt>
                <c:pt idx="18">
                  <c:v>3.9996557429345658E-3</c:v>
                </c:pt>
                <c:pt idx="19">
                  <c:v>3.8177411612953164E-3</c:v>
                </c:pt>
                <c:pt idx="20">
                  <c:v>3.7521401060612281E-3</c:v>
                </c:pt>
                <c:pt idx="21">
                  <c:v>3.5512854965833334E-3</c:v>
                </c:pt>
                <c:pt idx="22">
                  <c:v>3.3526271084610331E-3</c:v>
                </c:pt>
                <c:pt idx="23">
                  <c:v>3.1505599746603718E-3</c:v>
                </c:pt>
                <c:pt idx="24">
                  <c:v>2.8030414246864237E-3</c:v>
                </c:pt>
                <c:pt idx="25">
                  <c:v>2.4763994222915778E-3</c:v>
                </c:pt>
                <c:pt idx="26">
                  <c:v>2.1764118407715726E-3</c:v>
                </c:pt>
                <c:pt idx="27">
                  <c:v>1.8921358841599771E-3</c:v>
                </c:pt>
                <c:pt idx="28">
                  <c:v>1.6218040248532643E-3</c:v>
                </c:pt>
                <c:pt idx="29">
                  <c:v>1.3563159803686605E-3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AD-4B68-B1A6-03490284DA8E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'Tab-Production-rel'!$C$81:$AF$81</c:f>
              <c:numCache>
                <c:formatCode>0.0</c:formatCode>
                <c:ptCount val="30"/>
                <c:pt idx="0">
                  <c:v>4.1419524311213053E-3</c:v>
                </c:pt>
                <c:pt idx="1">
                  <c:v>5.9745151001899298E-3</c:v>
                </c:pt>
                <c:pt idx="2">
                  <c:v>7.1486578362394216E-3</c:v>
                </c:pt>
                <c:pt idx="3">
                  <c:v>7.9566781544874402E-3</c:v>
                </c:pt>
                <c:pt idx="4">
                  <c:v>8.4047417176376024E-3</c:v>
                </c:pt>
                <c:pt idx="5">
                  <c:v>8.8555666003545148E-3</c:v>
                </c:pt>
                <c:pt idx="6">
                  <c:v>8.5259911698081954E-3</c:v>
                </c:pt>
                <c:pt idx="7">
                  <c:v>9.0816531550860329E-3</c:v>
                </c:pt>
                <c:pt idx="8">
                  <c:v>9.7464225001522818E-3</c:v>
                </c:pt>
                <c:pt idx="9">
                  <c:v>9.5726046560817239E-3</c:v>
                </c:pt>
                <c:pt idx="10">
                  <c:v>9.7530477175519405E-3</c:v>
                </c:pt>
                <c:pt idx="11">
                  <c:v>1.0203481819546259E-2</c:v>
                </c:pt>
                <c:pt idx="12">
                  <c:v>9.6249592101706211E-3</c:v>
                </c:pt>
                <c:pt idx="13">
                  <c:v>8.5763417003686931E-3</c:v>
                </c:pt>
                <c:pt idx="14">
                  <c:v>7.5836467966216084E-3</c:v>
                </c:pt>
                <c:pt idx="15">
                  <c:v>6.1632799356840318E-3</c:v>
                </c:pt>
                <c:pt idx="16">
                  <c:v>5.5978455125225389E-3</c:v>
                </c:pt>
                <c:pt idx="17">
                  <c:v>4.9091244445599947E-3</c:v>
                </c:pt>
                <c:pt idx="18">
                  <c:v>4.3334686903907585E-3</c:v>
                </c:pt>
                <c:pt idx="19">
                  <c:v>3.8726090460473547E-3</c:v>
                </c:pt>
                <c:pt idx="20">
                  <c:v>3.5840554042160951E-3</c:v>
                </c:pt>
                <c:pt idx="21">
                  <c:v>3.1731054612514232E-3</c:v>
                </c:pt>
                <c:pt idx="22">
                  <c:v>2.8727524883230232E-3</c:v>
                </c:pt>
                <c:pt idx="23">
                  <c:v>2.6292444785970138E-3</c:v>
                </c:pt>
                <c:pt idx="24">
                  <c:v>2.2677776841420133E-3</c:v>
                </c:pt>
                <c:pt idx="25">
                  <c:v>2.0175888540693524E-3</c:v>
                </c:pt>
                <c:pt idx="26">
                  <c:v>1.828137243404797E-3</c:v>
                </c:pt>
                <c:pt idx="27">
                  <c:v>1.6807307526240588E-3</c:v>
                </c:pt>
                <c:pt idx="28">
                  <c:v>1.5712882474116332E-3</c:v>
                </c:pt>
                <c:pt idx="29">
                  <c:v>1.4846973842389713E-3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AD-4B68-B1A6-03490284DA8E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'Tab-Production-rel'!$C$82:$AF$82</c:f>
              <c:numCache>
                <c:formatCode>0.0</c:formatCode>
                <c:ptCount val="30"/>
                <c:pt idx="0">
                  <c:v>2.9536405479168395E-3</c:v>
                </c:pt>
                <c:pt idx="1">
                  <c:v>3.8600815658083104E-3</c:v>
                </c:pt>
                <c:pt idx="2">
                  <c:v>4.3006164801096388E-3</c:v>
                </c:pt>
                <c:pt idx="3">
                  <c:v>4.4868595759425204E-3</c:v>
                </c:pt>
                <c:pt idx="4">
                  <c:v>4.4064268955778694E-3</c:v>
                </c:pt>
                <c:pt idx="5">
                  <c:v>4.3252195259083264E-3</c:v>
                </c:pt>
                <c:pt idx="6">
                  <c:v>3.6742481928158442E-3</c:v>
                </c:pt>
                <c:pt idx="7">
                  <c:v>3.7223699524789504E-3</c:v>
                </c:pt>
                <c:pt idx="8">
                  <c:v>3.8039959895978699E-3</c:v>
                </c:pt>
                <c:pt idx="9">
                  <c:v>3.2909772314077121E-3</c:v>
                </c:pt>
                <c:pt idx="10">
                  <c:v>3.1166094791153145E-3</c:v>
                </c:pt>
                <c:pt idx="11">
                  <c:v>3.1727000528050005E-3</c:v>
                </c:pt>
                <c:pt idx="12">
                  <c:v>2.5123941127430205E-3</c:v>
                </c:pt>
                <c:pt idx="13">
                  <c:v>1.6474893456121956E-3</c:v>
                </c:pt>
                <c:pt idx="14">
                  <c:v>9.4286345239283018E-4</c:v>
                </c:pt>
                <c:pt idx="15">
                  <c:v>1.5884166597288129E-5</c:v>
                </c:pt>
                <c:pt idx="16">
                  <c:v>-1.874025497183529E-4</c:v>
                </c:pt>
                <c:pt idx="17">
                  <c:v>-4.7225491845484047E-4</c:v>
                </c:pt>
                <c:pt idx="18">
                  <c:v>-6.1793378266433068E-4</c:v>
                </c:pt>
                <c:pt idx="19">
                  <c:v>-6.455626680484703E-4</c:v>
                </c:pt>
                <c:pt idx="20">
                  <c:v>-5.2803503532538394E-4</c:v>
                </c:pt>
                <c:pt idx="21">
                  <c:v>-5.0262460552101497E-4</c:v>
                </c:pt>
                <c:pt idx="22">
                  <c:v>-3.9153173226169136E-4</c:v>
                </c:pt>
                <c:pt idx="23">
                  <c:v>-2.5651941112774543E-4</c:v>
                </c:pt>
                <c:pt idx="24">
                  <c:v>-2.2816745181567964E-4</c:v>
                </c:pt>
                <c:pt idx="25">
                  <c:v>-1.3374697634657479E-4</c:v>
                </c:pt>
                <c:pt idx="26">
                  <c:v>-2.683495009465171E-5</c:v>
                </c:pt>
                <c:pt idx="27">
                  <c:v>7.7968009999644541E-5</c:v>
                </c:pt>
                <c:pt idx="28">
                  <c:v>1.7898565292302911E-4</c:v>
                </c:pt>
                <c:pt idx="29">
                  <c:v>2.655521140679304E-4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0741288"/>
        <c:axId val="210074477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'Tab-Production-rel'!$C$50:$AF$50</c:f>
              <c:numCache>
                <c:formatCode>0.0</c:formatCode>
                <c:ptCount val="30"/>
                <c:pt idx="0">
                  <c:v>0.23320915778053397</c:v>
                </c:pt>
                <c:pt idx="1">
                  <c:v>0.25616835919461955</c:v>
                </c:pt>
                <c:pt idx="2">
                  <c:v>0.2785633989679237</c:v>
                </c:pt>
                <c:pt idx="3">
                  <c:v>0.2934720126883672</c:v>
                </c:pt>
                <c:pt idx="4">
                  <c:v>0.29570384317361142</c:v>
                </c:pt>
                <c:pt idx="5">
                  <c:v>0.30377008564725916</c:v>
                </c:pt>
                <c:pt idx="6">
                  <c:v>0.26882814513715658</c:v>
                </c:pt>
                <c:pt idx="7">
                  <c:v>0.29489874841319708</c:v>
                </c:pt>
                <c:pt idx="8">
                  <c:v>0.31325067604901502</c:v>
                </c:pt>
                <c:pt idx="9">
                  <c:v>0.28343098874215045</c:v>
                </c:pt>
                <c:pt idx="10">
                  <c:v>0.28680572957537898</c:v>
                </c:pt>
                <c:pt idx="11">
                  <c:v>0.30233047801255797</c:v>
                </c:pt>
                <c:pt idx="12">
                  <c:v>0.25799689368486423</c:v>
                </c:pt>
                <c:pt idx="13">
                  <c:v>0.20600764680744899</c:v>
                </c:pt>
                <c:pt idx="14">
                  <c:v>0.16797372221917239</c:v>
                </c:pt>
                <c:pt idx="15">
                  <c:v>0.10870950335282181</c:v>
                </c:pt>
                <c:pt idx="16">
                  <c:v>0.10545850895746778</c:v>
                </c:pt>
                <c:pt idx="17">
                  <c:v>8.3823191149368093E-2</c:v>
                </c:pt>
                <c:pt idx="18">
                  <c:v>7.1326250688863446E-2</c:v>
                </c:pt>
                <c:pt idx="19">
                  <c:v>6.4590673477415983E-2</c:v>
                </c:pt>
                <c:pt idx="20">
                  <c:v>6.6395160491117267E-2</c:v>
                </c:pt>
                <c:pt idx="21">
                  <c:v>5.8640455175318351E-2</c:v>
                </c:pt>
                <c:pt idx="22">
                  <c:v>5.8619188209174666E-2</c:v>
                </c:pt>
                <c:pt idx="23">
                  <c:v>5.9616751929736367E-2</c:v>
                </c:pt>
                <c:pt idx="24">
                  <c:v>5.2419303979456267E-2</c:v>
                </c:pt>
                <c:pt idx="25">
                  <c:v>5.231262339520093E-2</c:v>
                </c:pt>
                <c:pt idx="26">
                  <c:v>5.2956055151009984E-2</c:v>
                </c:pt>
                <c:pt idx="27">
                  <c:v>5.3814648701133727E-2</c:v>
                </c:pt>
                <c:pt idx="28">
                  <c:v>5.499751614377324E-2</c:v>
                </c:pt>
                <c:pt idx="29">
                  <c:v>5.5764501409183431E-2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741288"/>
        <c:axId val="2100744776"/>
      </c:lineChart>
      <c:catAx>
        <c:axId val="2100741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0744776"/>
        <c:crosses val="autoZero"/>
        <c:auto val="1"/>
        <c:lblAlgn val="ctr"/>
        <c:lblOffset val="100"/>
        <c:tickLblSkip val="1"/>
        <c:noMultiLvlLbl val="0"/>
      </c:catAx>
      <c:valAx>
        <c:axId val="210074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0741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'Tab-Production-rel'!$AH$77:$AM$77</c:f>
              <c:numCache>
                <c:formatCode>0.0</c:formatCode>
                <c:ptCount val="6"/>
                <c:pt idx="0">
                  <c:v>0.13829242643097719</c:v>
                </c:pt>
                <c:pt idx="1">
                  <c:v>0.14943158907996953</c:v>
                </c:pt>
                <c:pt idx="2">
                  <c:v>0.13564150492436525</c:v>
                </c:pt>
                <c:pt idx="3">
                  <c:v>6.5488435125775318E-2</c:v>
                </c:pt>
                <c:pt idx="4">
                  <c:v>5.0373226231842837E-2</c:v>
                </c:pt>
                <c:pt idx="5">
                  <c:v>4.186692973106039E-2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C-4444-B204-32850AA31F26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'Tab-Production-rel'!$AH$78:$AM$78</c:f>
              <c:numCache>
                <c:formatCode>0.0</c:formatCode>
                <c:ptCount val="6"/>
                <c:pt idx="0">
                  <c:v>9.1960999903540147E-2</c:v>
                </c:pt>
                <c:pt idx="1">
                  <c:v>0.10310418198117319</c:v>
                </c:pt>
                <c:pt idx="2">
                  <c:v>8.0968067530934634E-2</c:v>
                </c:pt>
                <c:pt idx="3">
                  <c:v>1.9761320981467601E-2</c:v>
                </c:pt>
                <c:pt idx="4">
                  <c:v>8.2669557304302158E-3</c:v>
                </c:pt>
                <c:pt idx="5">
                  <c:v>9.2211510232872475E-3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C-4444-B204-32850AA31F26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'Tab-Production-rel'!$AH$79:$AM$79</c:f>
              <c:numCache>
                <c:formatCode>0.0</c:formatCode>
                <c:ptCount val="6"/>
                <c:pt idx="0">
                  <c:v>2.430369757265937E-2</c:v>
                </c:pt>
                <c:pt idx="1">
                  <c:v>1.996105773018076E-2</c:v>
                </c:pt>
                <c:pt idx="2">
                  <c:v>8.7572331279795572E-3</c:v>
                </c:pt>
                <c:pt idx="3">
                  <c:v>-7.4136312224173263E-3</c:v>
                </c:pt>
                <c:pt idx="4">
                  <c:v>-5.3479548548083754E-3</c:v>
                </c:pt>
                <c:pt idx="5">
                  <c:v>-8.1250333145151056E-4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5C-4444-B204-32850AA31F26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'Tab-Production-rel'!$AH$80:$AM$80</c:f>
              <c:numCache>
                <c:formatCode>0.0</c:formatCode>
                <c:ptCount val="6"/>
                <c:pt idx="0">
                  <c:v>6.1393986632021598E-3</c:v>
                </c:pt>
                <c:pt idx="1">
                  <c:v>7.4190839460442342E-3</c:v>
                </c:pt>
                <c:pt idx="2">
                  <c:v>7.4293845222094786E-3</c:v>
                </c:pt>
                <c:pt idx="3">
                  <c:v>4.35168044564181E-3</c:v>
                </c:pt>
                <c:pt idx="4">
                  <c:v>3.3219308220904776E-3</c:v>
                </c:pt>
                <c:pt idx="5">
                  <c:v>1.9046134304890106E-3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5C-4444-B204-32850AA31F26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'Tab-Production-rel'!$AH$81:$AM$81</c:f>
              <c:numCache>
                <c:formatCode>0.0</c:formatCode>
                <c:ptCount val="6"/>
                <c:pt idx="0">
                  <c:v>6.725309047935139E-3</c:v>
                </c:pt>
                <c:pt idx="1">
                  <c:v>9.1564476162965501E-3</c:v>
                </c:pt>
                <c:pt idx="2">
                  <c:v>9.1482954488518245E-3</c:v>
                </c:pt>
                <c:pt idx="3">
                  <c:v>4.9752655258409354E-3</c:v>
                </c:pt>
                <c:pt idx="4">
                  <c:v>2.9053871033059139E-3</c:v>
                </c:pt>
                <c:pt idx="5">
                  <c:v>1.7164884963497625E-3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5C-4444-B204-32850AA31F26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'Tab-Production-rel'!$AH$82:$AM$82</c:f>
              <c:numCache>
                <c:formatCode>0.0</c:formatCode>
                <c:ptCount val="6"/>
                <c:pt idx="0">
                  <c:v>4.0015250130710353E-3</c:v>
                </c:pt>
                <c:pt idx="1">
                  <c:v>3.7633621784417407E-3</c:v>
                </c:pt>
                <c:pt idx="2">
                  <c:v>2.2784112885336724E-3</c:v>
                </c:pt>
                <c:pt idx="3">
                  <c:v>-3.8145395045774123E-4</c:v>
                </c:pt>
                <c:pt idx="4">
                  <c:v>-3.8137564721030302E-4</c:v>
                </c:pt>
                <c:pt idx="5">
                  <c:v>7.2384770109875518E-5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0663480"/>
        <c:axId val="210066696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'Tab-Production-rel'!$AH$50:$AM$50</c:f>
              <c:numCache>
                <c:formatCode>0.0</c:formatCode>
                <c:ptCount val="6"/>
                <c:pt idx="0">
                  <c:v>0.27142335436101117</c:v>
                </c:pt>
                <c:pt idx="1">
                  <c:v>0.29283572879775566</c:v>
                </c:pt>
                <c:pt idx="2">
                  <c:v>0.24422289405988451</c:v>
                </c:pt>
                <c:pt idx="3">
                  <c:v>8.6781625525187422E-2</c:v>
                </c:pt>
                <c:pt idx="4">
                  <c:v>5.9138171956960583E-2</c:v>
                </c:pt>
                <c:pt idx="5">
                  <c:v>5.3969068960060262E-2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663480"/>
        <c:axId val="2100666968"/>
      </c:lineChart>
      <c:catAx>
        <c:axId val="210066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0666968"/>
        <c:crosses val="autoZero"/>
        <c:auto val="1"/>
        <c:lblAlgn val="ctr"/>
        <c:lblOffset val="100"/>
        <c:noMultiLvlLbl val="0"/>
      </c:catAx>
      <c:valAx>
        <c:axId val="210066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066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'Tab-Production-rel'!$AO$77:$AQ$77</c:f>
              <c:numCache>
                <c:formatCode>0.0</c:formatCode>
                <c:ptCount val="3"/>
                <c:pt idx="0">
                  <c:v>0.14386200775547336</c:v>
                </c:pt>
                <c:pt idx="1">
                  <c:v>0.10056497002507028</c:v>
                </c:pt>
                <c:pt idx="2">
                  <c:v>4.612007798145161E-2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E-4DCF-AD04-C63B2ED67F62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'Tab-Production-rel'!$AO$78:$AQ$78</c:f>
              <c:numCache>
                <c:formatCode>0.0</c:formatCode>
                <c:ptCount val="3"/>
                <c:pt idx="0">
                  <c:v>9.7532590942356667E-2</c:v>
                </c:pt>
                <c:pt idx="1">
                  <c:v>5.0364694256201117E-2</c:v>
                </c:pt>
                <c:pt idx="2">
                  <c:v>8.7440533768587316E-3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E-4DCF-AD04-C63B2ED67F62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'Tab-Production-rel'!$AO$79:$AQ$79</c:f>
              <c:numCache>
                <c:formatCode>0.0</c:formatCode>
                <c:ptCount val="3"/>
                <c:pt idx="0">
                  <c:v>2.2132377651420065E-2</c:v>
                </c:pt>
                <c:pt idx="1">
                  <c:v>6.7180095278111546E-4</c:v>
                </c:pt>
                <c:pt idx="2">
                  <c:v>-3.0802290931299429E-3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4E-4DCF-AD04-C63B2ED67F62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'Tab-Production-rel'!$AO$80:$AQ$80</c:f>
              <c:numCache>
                <c:formatCode>0.0</c:formatCode>
                <c:ptCount val="3"/>
                <c:pt idx="0">
                  <c:v>6.7792413046231965E-3</c:v>
                </c:pt>
                <c:pt idx="1">
                  <c:v>5.8905324839256448E-3</c:v>
                </c:pt>
                <c:pt idx="2">
                  <c:v>2.6132721262897441E-3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4E-4DCF-AD04-C63B2ED67F62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'Tab-Production-rel'!$AO$81:$AQ$81</c:f>
              <c:numCache>
                <c:formatCode>0.0</c:formatCode>
                <c:ptCount val="3"/>
                <c:pt idx="0">
                  <c:v>7.9408783321158437E-3</c:v>
                </c:pt>
                <c:pt idx="1">
                  <c:v>7.0617804873463804E-3</c:v>
                </c:pt>
                <c:pt idx="2">
                  <c:v>2.3109377998278384E-3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4E-4DCF-AD04-C63B2ED67F62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'Tab-Production-rel'!$AO$82:$AQ$82</c:f>
              <c:numCache>
                <c:formatCode>0.0</c:formatCode>
                <c:ptCount val="3"/>
                <c:pt idx="0">
                  <c:v>3.882443595756388E-3</c:v>
                </c:pt>
                <c:pt idx="1">
                  <c:v>9.4847866903796554E-4</c:v>
                </c:pt>
                <c:pt idx="2">
                  <c:v>-1.5449543855021377E-4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0625768"/>
        <c:axId val="210061432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'Tab-Production-rel'!$AO$50:$AQ$50</c:f>
              <c:numCache>
                <c:formatCode>0.0</c:formatCode>
                <c:ptCount val="3"/>
                <c:pt idx="0">
                  <c:v>0.28212954157938341</c:v>
                </c:pt>
                <c:pt idx="1">
                  <c:v>0.16550225979253597</c:v>
                </c:pt>
                <c:pt idx="2">
                  <c:v>5.6553620458510423E-2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625768"/>
        <c:axId val="2100614328"/>
      </c:lineChart>
      <c:catAx>
        <c:axId val="2100625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0614328"/>
        <c:crosses val="autoZero"/>
        <c:auto val="1"/>
        <c:lblAlgn val="ctr"/>
        <c:lblOffset val="100"/>
        <c:noMultiLvlLbl val="0"/>
      </c:catAx>
      <c:valAx>
        <c:axId val="210061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0625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'Tab-Emploi'!$AO$77:$AQ$77</c:f>
              <c:numCache>
                <c:formatCode>0.0</c:formatCode>
                <c:ptCount val="3"/>
                <c:pt idx="0">
                  <c:v>40.23141967250001</c:v>
                </c:pt>
                <c:pt idx="1">
                  <c:v>29.662380611100001</c:v>
                </c:pt>
                <c:pt idx="2">
                  <c:v>11.803402094700004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0-41C4-B527-CAF806619732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'Tab-Emploi'!$AO$78:$AQ$78</c:f>
              <c:numCache>
                <c:formatCode>0.0</c:formatCode>
                <c:ptCount val="3"/>
                <c:pt idx="0">
                  <c:v>38.664270150000206</c:v>
                </c:pt>
                <c:pt idx="1">
                  <c:v>18.556701760000205</c:v>
                </c:pt>
                <c:pt idx="2">
                  <c:v>-0.72460674999916819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0-41C4-B527-CAF806619732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'Tab-Emploi'!$AO$79:$AQ$79</c:f>
              <c:numCache>
                <c:formatCode>0.0</c:formatCode>
                <c:ptCount val="3"/>
                <c:pt idx="0">
                  <c:v>4.1575461370000273</c:v>
                </c:pt>
                <c:pt idx="1">
                  <c:v>0.32703136999994831</c:v>
                </c:pt>
                <c:pt idx="2">
                  <c:v>-0.59778082000001265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0-41C4-B527-CAF806619732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'Tab-Emploi'!$AO$80:$AQ$80</c:f>
              <c:numCache>
                <c:formatCode>0.0</c:formatCode>
                <c:ptCount val="3"/>
                <c:pt idx="0">
                  <c:v>1.7916123999999853</c:v>
                </c:pt>
                <c:pt idx="1">
                  <c:v>1.5177514000000201</c:v>
                </c:pt>
                <c:pt idx="2">
                  <c:v>0.62656899999997218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90-41C4-B527-CAF806619732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'Tab-Emploi'!$AO$81:$AQ$81</c:f>
              <c:numCache>
                <c:formatCode>0.0</c:formatCode>
                <c:ptCount val="3"/>
                <c:pt idx="0">
                  <c:v>0.31957147999999336</c:v>
                </c:pt>
                <c:pt idx="1">
                  <c:v>0.15757127999999057</c:v>
                </c:pt>
                <c:pt idx="2">
                  <c:v>-9.6865000000036609E-3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90-41C4-B527-CAF806619732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'Tab-Emploi'!$AO$82:$AQ$82</c:f>
              <c:numCache>
                <c:formatCode>0.0</c:formatCode>
                <c:ptCount val="3"/>
                <c:pt idx="0">
                  <c:v>1.3003129200000003</c:v>
                </c:pt>
                <c:pt idx="1">
                  <c:v>-6.9914551999988805E-2</c:v>
                </c:pt>
                <c:pt idx="2">
                  <c:v>-0.46883010699999655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90-41C4-B527-CAF806619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8617272"/>
        <c:axId val="-213861378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'Tab-Emploi'!$AO$50:$AQ$50</c:f>
              <c:numCache>
                <c:formatCode>0.0</c:formatCode>
                <c:ptCount val="3"/>
                <c:pt idx="0">
                  <c:v>86.46473400000032</c:v>
                </c:pt>
                <c:pt idx="1">
                  <c:v>50.151519999999806</c:v>
                </c:pt>
                <c:pt idx="2">
                  <c:v>10.629068999999436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F-4974-AE74-8C7C7665F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617272"/>
        <c:axId val="-2138613784"/>
      </c:lineChart>
      <c:catAx>
        <c:axId val="-2138617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8613784"/>
        <c:crosses val="autoZero"/>
        <c:auto val="1"/>
        <c:lblAlgn val="ctr"/>
        <c:lblOffset val="100"/>
        <c:noMultiLvlLbl val="0"/>
      </c:catAx>
      <c:valAx>
        <c:axId val="-213861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8617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'Tab-Production-rel'!$C$60:$AF$60</c:f>
              <c:numCache>
                <c:formatCode>0.0</c:formatCode>
                <c:ptCount val="30"/>
                <c:pt idx="0">
                  <c:v>2.212188872299666E-4</c:v>
                </c:pt>
                <c:pt idx="1">
                  <c:v>3.6140061210496204E-4</c:v>
                </c:pt>
                <c:pt idx="2">
                  <c:v>4.2813170779444225E-4</c:v>
                </c:pt>
                <c:pt idx="3">
                  <c:v>4.5141696968801164E-4</c:v>
                </c:pt>
                <c:pt idx="4">
                  <c:v>4.4683439011366583E-4</c:v>
                </c:pt>
                <c:pt idx="5">
                  <c:v>4.4192864789441343E-4</c:v>
                </c:pt>
                <c:pt idx="6">
                  <c:v>4.0325952868451169E-4</c:v>
                </c:pt>
                <c:pt idx="7">
                  <c:v>4.1264421847354789E-4</c:v>
                </c:pt>
                <c:pt idx="8">
                  <c:v>4.4634761550771786E-4</c:v>
                </c:pt>
                <c:pt idx="9">
                  <c:v>4.440467254667254E-4</c:v>
                </c:pt>
                <c:pt idx="10">
                  <c:v>4.5410668303203216E-4</c:v>
                </c:pt>
                <c:pt idx="11">
                  <c:v>4.8580869821805147E-4</c:v>
                </c:pt>
                <c:pt idx="12">
                  <c:v>4.6906348144544588E-4</c:v>
                </c:pt>
                <c:pt idx="13">
                  <c:v>4.1803194181410459E-4</c:v>
                </c:pt>
                <c:pt idx="14">
                  <c:v>3.6756000612047567E-4</c:v>
                </c:pt>
                <c:pt idx="15">
                  <c:v>3.0043342541725553E-4</c:v>
                </c:pt>
                <c:pt idx="16">
                  <c:v>2.8007381064825906E-4</c:v>
                </c:pt>
                <c:pt idx="17">
                  <c:v>2.6567863147983689E-4</c:v>
                </c:pt>
                <c:pt idx="18">
                  <c:v>2.5660412137690414E-4</c:v>
                </c:pt>
                <c:pt idx="19">
                  <c:v>2.5133112771041948E-4</c:v>
                </c:pt>
                <c:pt idx="20">
                  <c:v>2.5184003895004222E-4</c:v>
                </c:pt>
                <c:pt idx="21">
                  <c:v>2.4170114472713759E-4</c:v>
                </c:pt>
                <c:pt idx="22">
                  <c:v>2.2984017590671984E-4</c:v>
                </c:pt>
                <c:pt idx="23">
                  <c:v>2.1632505001709668E-4</c:v>
                </c:pt>
                <c:pt idx="24">
                  <c:v>1.9225170845989147E-4</c:v>
                </c:pt>
                <c:pt idx="25">
                  <c:v>1.6867752538589172E-4</c:v>
                </c:pt>
                <c:pt idx="26">
                  <c:v>1.4637896519643044E-4</c:v>
                </c:pt>
                <c:pt idx="27">
                  <c:v>1.2476399232195357E-4</c:v>
                </c:pt>
                <c:pt idx="28">
                  <c:v>1.037969932757354E-4</c:v>
                </c:pt>
                <c:pt idx="29">
                  <c:v>8.2971889666353123E-5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0-40C7-9735-46A9F8B09BD6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'Tab-Production-rel'!$C$61:$AF$61</c:f>
              <c:numCache>
                <c:formatCode>0.0</c:formatCode>
                <c:ptCount val="30"/>
                <c:pt idx="0">
                  <c:v>1.1127647585015277E-5</c:v>
                </c:pt>
                <c:pt idx="1">
                  <c:v>1.8195731685976796E-5</c:v>
                </c:pt>
                <c:pt idx="2">
                  <c:v>2.156489989775339E-5</c:v>
                </c:pt>
                <c:pt idx="3">
                  <c:v>2.2740802946802833E-5</c:v>
                </c:pt>
                <c:pt idx="4">
                  <c:v>2.2510694741800787E-5</c:v>
                </c:pt>
                <c:pt idx="5">
                  <c:v>2.2263693118640059E-5</c:v>
                </c:pt>
                <c:pt idx="6">
                  <c:v>2.0321421620864196E-5</c:v>
                </c:pt>
                <c:pt idx="7">
                  <c:v>2.0797327757127883E-5</c:v>
                </c:pt>
                <c:pt idx="8">
                  <c:v>2.2502842662795996E-5</c:v>
                </c:pt>
                <c:pt idx="9">
                  <c:v>2.2402125075800188E-5</c:v>
                </c:pt>
                <c:pt idx="10">
                  <c:v>2.2921813221028969E-5</c:v>
                </c:pt>
                <c:pt idx="11">
                  <c:v>2.4530669358820538E-5</c:v>
                </c:pt>
                <c:pt idx="12">
                  <c:v>2.370400539303504E-5</c:v>
                </c:pt>
                <c:pt idx="13">
                  <c:v>2.1148415255156271E-5</c:v>
                </c:pt>
                <c:pt idx="14">
                  <c:v>1.861657926830451E-5</c:v>
                </c:pt>
                <c:pt idx="15">
                  <c:v>1.5245316677543083E-5</c:v>
                </c:pt>
                <c:pt idx="16">
                  <c:v>1.4223801746691983E-5</c:v>
                </c:pt>
                <c:pt idx="17">
                  <c:v>1.3503773641334358E-5</c:v>
                </c:pt>
                <c:pt idx="18">
                  <c:v>1.3049829229581818E-5</c:v>
                </c:pt>
                <c:pt idx="19">
                  <c:v>1.278422095539011E-5</c:v>
                </c:pt>
                <c:pt idx="20">
                  <c:v>1.2806161306838271E-5</c:v>
                </c:pt>
                <c:pt idx="21">
                  <c:v>1.228938132463127E-5</c:v>
                </c:pt>
                <c:pt idx="22">
                  <c:v>1.1681963534587616E-5</c:v>
                </c:pt>
                <c:pt idx="23">
                  <c:v>1.0988346710659305E-5</c:v>
                </c:pt>
                <c:pt idx="24">
                  <c:v>9.7613837136690221E-6</c:v>
                </c:pt>
                <c:pt idx="25">
                  <c:v>8.5572889563029815E-6</c:v>
                </c:pt>
                <c:pt idx="26">
                  <c:v>7.4164859091330474E-6</c:v>
                </c:pt>
                <c:pt idx="27">
                  <c:v>6.3098694521620502E-6</c:v>
                </c:pt>
                <c:pt idx="28">
                  <c:v>5.2360665557981994E-6</c:v>
                </c:pt>
                <c:pt idx="29">
                  <c:v>4.1699431288153881E-6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E0-40C7-9735-46A9F8B09BD6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'Tab-Production-rel'!$C$62:$AF$62</c:f>
              <c:numCache>
                <c:formatCode>0.0</c:formatCode>
                <c:ptCount val="30"/>
                <c:pt idx="0">
                  <c:v>1.7166833479015373E-5</c:v>
                </c:pt>
                <c:pt idx="1">
                  <c:v>2.8081594754501451E-5</c:v>
                </c:pt>
                <c:pt idx="2">
                  <c:v>3.3286900071338106E-5</c:v>
                </c:pt>
                <c:pt idx="3">
                  <c:v>3.510467950105088E-5</c:v>
                </c:pt>
                <c:pt idx="4">
                  <c:v>3.4750925101478953E-5</c:v>
                </c:pt>
                <c:pt idx="5">
                  <c:v>3.4369511722120802E-5</c:v>
                </c:pt>
                <c:pt idx="6">
                  <c:v>3.1372477751821628E-5</c:v>
                </c:pt>
                <c:pt idx="7">
                  <c:v>3.2104263325846577E-5</c:v>
                </c:pt>
                <c:pt idx="8">
                  <c:v>3.4735020171208161E-5</c:v>
                </c:pt>
                <c:pt idx="9">
                  <c:v>3.4580516261459741E-5</c:v>
                </c:pt>
                <c:pt idx="10">
                  <c:v>3.5381445354290954E-5</c:v>
                </c:pt>
                <c:pt idx="11">
                  <c:v>3.7863156597396698E-5</c:v>
                </c:pt>
                <c:pt idx="12">
                  <c:v>3.6588689942508503E-5</c:v>
                </c:pt>
                <c:pt idx="13">
                  <c:v>3.2644905685487376E-5</c:v>
                </c:pt>
                <c:pt idx="14">
                  <c:v>2.8736047483512399E-5</c:v>
                </c:pt>
                <c:pt idx="15">
                  <c:v>2.3532350172160553E-5</c:v>
                </c:pt>
                <c:pt idx="16">
                  <c:v>2.195314861393256E-5</c:v>
                </c:pt>
                <c:pt idx="17">
                  <c:v>2.0841499798701672E-5</c:v>
                </c:pt>
                <c:pt idx="18">
                  <c:v>2.0141136360790009E-5</c:v>
                </c:pt>
                <c:pt idx="19">
                  <c:v>1.9731950641514968E-5</c:v>
                </c:pt>
                <c:pt idx="20">
                  <c:v>1.9766876871736372E-5</c:v>
                </c:pt>
                <c:pt idx="21">
                  <c:v>1.8971292519366675E-5</c:v>
                </c:pt>
                <c:pt idx="22">
                  <c:v>1.8035684216521442E-5</c:v>
                </c:pt>
                <c:pt idx="23">
                  <c:v>1.6967181305154299E-5</c:v>
                </c:pt>
                <c:pt idx="24">
                  <c:v>1.5075978401089775E-5</c:v>
                </c:pt>
                <c:pt idx="25">
                  <c:v>1.321964682672278E-5</c:v>
                </c:pt>
                <c:pt idx="26">
                  <c:v>1.146095091488554E-5</c:v>
                </c:pt>
                <c:pt idx="27">
                  <c:v>9.7550687546923342E-6</c:v>
                </c:pt>
                <c:pt idx="28">
                  <c:v>8.0997922404422602E-6</c:v>
                </c:pt>
                <c:pt idx="29">
                  <c:v>6.4562834287849267E-6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E0-40C7-9735-46A9F8B09BD6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'Tab-Production-rel'!$C$63:$AF$63</c:f>
              <c:numCache>
                <c:formatCode>0.0</c:formatCode>
                <c:ptCount val="30"/>
                <c:pt idx="0">
                  <c:v>5.6378543097575749E-5</c:v>
                </c:pt>
                <c:pt idx="1">
                  <c:v>9.2369117056705633E-5</c:v>
                </c:pt>
                <c:pt idx="2">
                  <c:v>1.0958300601605285E-4</c:v>
                </c:pt>
                <c:pt idx="3">
                  <c:v>1.1561111144707314E-4</c:v>
                </c:pt>
                <c:pt idx="4">
                  <c:v>1.144753403279026E-4</c:v>
                </c:pt>
                <c:pt idx="5">
                  <c:v>1.1324602274347059E-4</c:v>
                </c:pt>
                <c:pt idx="6">
                  <c:v>1.0345516963246368E-4</c:v>
                </c:pt>
                <c:pt idx="7">
                  <c:v>9.8413987036745408E-4</c:v>
                </c:pt>
                <c:pt idx="8">
                  <c:v>1.0093613403295823E-3</c:v>
                </c:pt>
                <c:pt idx="9">
                  <c:v>1.004159716915433E-3</c:v>
                </c:pt>
                <c:pt idx="10">
                  <c:v>9.9804220324511907E-4</c:v>
                </c:pt>
                <c:pt idx="11">
                  <c:v>9.96675771565527E-4</c:v>
                </c:pt>
                <c:pt idx="12">
                  <c:v>9.8291395942670169E-4</c:v>
                </c:pt>
                <c:pt idx="13">
                  <c:v>9.6043291206816784E-4</c:v>
                </c:pt>
                <c:pt idx="14">
                  <c:v>9.3813793101780248E-4</c:v>
                </c:pt>
                <c:pt idx="15">
                  <c:v>9.1168371455301424E-4</c:v>
                </c:pt>
                <c:pt idx="16">
                  <c:v>8.9721255651219406E-4</c:v>
                </c:pt>
                <c:pt idx="17">
                  <c:v>1.0818325582727954E-4</c:v>
                </c:pt>
                <c:pt idx="18">
                  <c:v>8.1711741469830973E-5</c:v>
                </c:pt>
                <c:pt idx="19">
                  <c:v>7.499125651620132E-5</c:v>
                </c:pt>
                <c:pt idx="20">
                  <c:v>7.3318950081581813E-5</c:v>
                </c:pt>
                <c:pt idx="21">
                  <c:v>6.9640670949326077E-5</c:v>
                </c:pt>
                <c:pt idx="22">
                  <c:v>6.5607679446680651E-5</c:v>
                </c:pt>
                <c:pt idx="23">
                  <c:v>6.1126084448218042E-5</c:v>
                </c:pt>
                <c:pt idx="24">
                  <c:v>5.3925130090153002E-5</c:v>
                </c:pt>
                <c:pt idx="25">
                  <c:v>4.6833758292916696E-5</c:v>
                </c:pt>
                <c:pt idx="26">
                  <c:v>4.0083918229893544E-5</c:v>
                </c:pt>
                <c:pt idx="27">
                  <c:v>3.3546234579940244E-5</c:v>
                </c:pt>
                <c:pt idx="28">
                  <c:v>2.7224443730711319E-5</c:v>
                </c:pt>
                <c:pt idx="29">
                  <c:v>2.0998023585815475E-5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E0-40C7-9735-46A9F8B09BD6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'Tab-Production-rel'!$C$64:$AF$64</c:f>
              <c:numCache>
                <c:formatCode>0.0</c:formatCode>
                <c:ptCount val="30"/>
                <c:pt idx="0">
                  <c:v>5.6941130635462154E-5</c:v>
                </c:pt>
                <c:pt idx="1">
                  <c:v>9.2959913088994783E-5</c:v>
                </c:pt>
                <c:pt idx="2">
                  <c:v>1.1009112145336631E-4</c:v>
                </c:pt>
                <c:pt idx="3">
                  <c:v>1.1606573829873348E-4</c:v>
                </c:pt>
                <c:pt idx="4">
                  <c:v>1.1488273248952141E-4</c:v>
                </c:pt>
                <c:pt idx="5">
                  <c:v>1.136237221234205E-4</c:v>
                </c:pt>
                <c:pt idx="6">
                  <c:v>1.036711042553381E-4</c:v>
                </c:pt>
                <c:pt idx="7">
                  <c:v>1.0609303319497548E-4</c:v>
                </c:pt>
                <c:pt idx="8">
                  <c:v>1.1475792602400472E-4</c:v>
                </c:pt>
                <c:pt idx="9">
                  <c:v>1.1414423077952945E-4</c:v>
                </c:pt>
                <c:pt idx="10">
                  <c:v>1.16720669352922E-4</c:v>
                </c:pt>
                <c:pt idx="11">
                  <c:v>1.2486525385065292E-4</c:v>
                </c:pt>
                <c:pt idx="12">
                  <c:v>1.2053326799309868E-4</c:v>
                </c:pt>
                <c:pt idx="13">
                  <c:v>1.0739001430725707E-4</c:v>
                </c:pt>
                <c:pt idx="14">
                  <c:v>9.4403269149345847E-5</c:v>
                </c:pt>
                <c:pt idx="15">
                  <c:v>7.7131111467847706E-5</c:v>
                </c:pt>
                <c:pt idx="16">
                  <c:v>7.1902154765223346E-5</c:v>
                </c:pt>
                <c:pt idx="17">
                  <c:v>6.8196643093984839E-5</c:v>
                </c:pt>
                <c:pt idx="18">
                  <c:v>6.5859706048502386E-5</c:v>
                </c:pt>
                <c:pt idx="19">
                  <c:v>6.4502590872320446E-5</c:v>
                </c:pt>
                <c:pt idx="20">
                  <c:v>6.4636057508512515E-5</c:v>
                </c:pt>
                <c:pt idx="21">
                  <c:v>6.203059404780151E-5</c:v>
                </c:pt>
                <c:pt idx="22">
                  <c:v>5.8988042364139538E-5</c:v>
                </c:pt>
                <c:pt idx="23">
                  <c:v>5.5523214269149627E-5</c:v>
                </c:pt>
                <c:pt idx="24">
                  <c:v>4.9343221963317462E-5</c:v>
                </c:pt>
                <c:pt idx="25">
                  <c:v>4.3296141402537222E-5</c:v>
                </c:pt>
                <c:pt idx="26">
                  <c:v>3.7578343435048539E-5</c:v>
                </c:pt>
                <c:pt idx="27">
                  <c:v>3.2036242679364373E-5</c:v>
                </c:pt>
                <c:pt idx="28">
                  <c:v>2.6660544277949939E-5</c:v>
                </c:pt>
                <c:pt idx="29">
                  <c:v>2.132085053070435E-5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E0-40C7-9735-46A9F8B09BD6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'Tab-Production-rel'!$C$65:$AF$65</c:f>
              <c:numCache>
                <c:formatCode>0.0</c:formatCode>
                <c:ptCount val="30"/>
                <c:pt idx="0">
                  <c:v>2.3340989233390851E-5</c:v>
                </c:pt>
                <c:pt idx="1">
                  <c:v>3.8159120526802065E-5</c:v>
                </c:pt>
                <c:pt idx="2">
                  <c:v>4.5220392359136389E-5</c:v>
                </c:pt>
                <c:pt idx="3">
                  <c:v>4.7690305654728455E-5</c:v>
                </c:pt>
                <c:pt idx="4">
                  <c:v>4.7211842837542596E-5</c:v>
                </c:pt>
                <c:pt idx="5">
                  <c:v>4.6688510329855141E-5</c:v>
                </c:pt>
                <c:pt idx="6">
                  <c:v>4.2592450591071672E-5</c:v>
                </c:pt>
                <c:pt idx="7">
                  <c:v>4.3552580059060862E-5</c:v>
                </c:pt>
                <c:pt idx="8">
                  <c:v>4.7075886809605912E-5</c:v>
                </c:pt>
                <c:pt idx="9">
                  <c:v>4.679731802521389E-5</c:v>
                </c:pt>
                <c:pt idx="10">
                  <c:v>4.7816045601044761E-5</c:v>
                </c:pt>
                <c:pt idx="11">
                  <c:v>5.1119489851745121E-5</c:v>
                </c:pt>
                <c:pt idx="12">
                  <c:v>4.931495471045217E-5</c:v>
                </c:pt>
                <c:pt idx="13">
                  <c:v>4.388937876296652E-5</c:v>
                </c:pt>
                <c:pt idx="14">
                  <c:v>3.852197017830322E-5</c:v>
                </c:pt>
                <c:pt idx="15">
                  <c:v>3.1400993492272822E-5</c:v>
                </c:pt>
                <c:pt idx="16">
                  <c:v>2.9217331719123526E-5</c:v>
                </c:pt>
                <c:pt idx="17">
                  <c:v>2.7675086529198234E-5</c:v>
                </c:pt>
                <c:pt idx="18">
                  <c:v>2.670353304576994E-5</c:v>
                </c:pt>
                <c:pt idx="19">
                  <c:v>2.614381591877475E-5</c:v>
                </c:pt>
                <c:pt idx="20">
                  <c:v>2.6205359032753052E-5</c:v>
                </c:pt>
                <c:pt idx="21">
                  <c:v>2.5154486978871355E-5</c:v>
                </c:pt>
                <c:pt idx="22">
                  <c:v>2.3929900769609131E-5</c:v>
                </c:pt>
                <c:pt idx="23">
                  <c:v>2.2538202732816093E-5</c:v>
                </c:pt>
                <c:pt idx="24">
                  <c:v>2.0038115849974576E-5</c:v>
                </c:pt>
                <c:pt idx="25">
                  <c:v>1.7593374665174623E-5</c:v>
                </c:pt>
                <c:pt idx="26">
                  <c:v>1.5285584516198129E-5</c:v>
                </c:pt>
                <c:pt idx="27">
                  <c:v>1.3050889183279374E-5</c:v>
                </c:pt>
                <c:pt idx="28">
                  <c:v>1.0884340615961007E-5</c:v>
                </c:pt>
                <c:pt idx="29">
                  <c:v>8.7317067109895096E-6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E0-40C7-9735-46A9F8B09BD6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'Tab-Production-rel'!$C$66:$AF$66</c:f>
              <c:numCache>
                <c:formatCode>0.0</c:formatCode>
                <c:ptCount val="30"/>
                <c:pt idx="0">
                  <c:v>6.2283283646705949E-3</c:v>
                </c:pt>
                <c:pt idx="1">
                  <c:v>6.4968944220912617E-3</c:v>
                </c:pt>
                <c:pt idx="2">
                  <c:v>6.7630472810205934E-3</c:v>
                </c:pt>
                <c:pt idx="3">
                  <c:v>7.2628977710389384E-3</c:v>
                </c:pt>
                <c:pt idx="4">
                  <c:v>7.7488781212802643E-3</c:v>
                </c:pt>
                <c:pt idx="5">
                  <c:v>8.4027873974287289E-3</c:v>
                </c:pt>
                <c:pt idx="6">
                  <c:v>8.8563743390284774E-3</c:v>
                </c:pt>
                <c:pt idx="7">
                  <c:v>9.0428613477230302E-3</c:v>
                </c:pt>
                <c:pt idx="8">
                  <c:v>9.1342068083240247E-3</c:v>
                </c:pt>
                <c:pt idx="9">
                  <c:v>9.2490799958046977E-3</c:v>
                </c:pt>
                <c:pt idx="10">
                  <c:v>7.306108074591585E-3</c:v>
                </c:pt>
                <c:pt idx="11">
                  <c:v>7.4236908302520947E-3</c:v>
                </c:pt>
                <c:pt idx="12">
                  <c:v>7.4241945273354325E-3</c:v>
                </c:pt>
                <c:pt idx="13">
                  <c:v>7.6514213943683334E-3</c:v>
                </c:pt>
                <c:pt idx="14">
                  <c:v>7.9610253986232022E-3</c:v>
                </c:pt>
                <c:pt idx="15">
                  <c:v>8.2638934501489004E-3</c:v>
                </c:pt>
                <c:pt idx="16">
                  <c:v>8.726853517845851E-3</c:v>
                </c:pt>
                <c:pt idx="17">
                  <c:v>8.7975415499109283E-3</c:v>
                </c:pt>
                <c:pt idx="18">
                  <c:v>8.7809418860461085E-3</c:v>
                </c:pt>
                <c:pt idx="19">
                  <c:v>8.6824586144698731E-3</c:v>
                </c:pt>
                <c:pt idx="20">
                  <c:v>9.154719386994286E-3</c:v>
                </c:pt>
                <c:pt idx="21">
                  <c:v>9.0669435779136866E-3</c:v>
                </c:pt>
                <c:pt idx="22">
                  <c:v>8.9646595271488001E-3</c:v>
                </c:pt>
                <c:pt idx="23">
                  <c:v>8.8606247749881597E-3</c:v>
                </c:pt>
                <c:pt idx="24">
                  <c:v>8.7545984524372376E-3</c:v>
                </c:pt>
                <c:pt idx="25">
                  <c:v>8.6500069734794603E-3</c:v>
                </c:pt>
                <c:pt idx="26">
                  <c:v>8.5470846812938459E-3</c:v>
                </c:pt>
                <c:pt idx="27">
                  <c:v>8.4455872829637211E-3</c:v>
                </c:pt>
                <c:pt idx="28">
                  <c:v>8.4138926199299434E-3</c:v>
                </c:pt>
                <c:pt idx="29">
                  <c:v>8.3164417150381753E-3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E0-40C7-9735-46A9F8B09BD6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'Tab-Production-rel'!$C$67:$AF$67</c:f>
              <c:numCache>
                <c:formatCode>0.0</c:formatCode>
                <c:ptCount val="30"/>
                <c:pt idx="0">
                  <c:v>6.6919164038539897E-2</c:v>
                </c:pt>
                <c:pt idx="1">
                  <c:v>6.1753404603754572E-2</c:v>
                </c:pt>
                <c:pt idx="2">
                  <c:v>6.3591939001092654E-2</c:v>
                </c:pt>
                <c:pt idx="3">
                  <c:v>6.591246271804671E-2</c:v>
                </c:pt>
                <c:pt idx="4">
                  <c:v>6.6236909826277557E-2</c:v>
                </c:pt>
                <c:pt idx="5">
                  <c:v>6.9538375043640577E-2</c:v>
                </c:pt>
                <c:pt idx="6">
                  <c:v>6.025799966863099E-2</c:v>
                </c:pt>
                <c:pt idx="7">
                  <c:v>7.0783810731741378E-2</c:v>
                </c:pt>
                <c:pt idx="8">
                  <c:v>7.7045553191454619E-2</c:v>
                </c:pt>
                <c:pt idx="9">
                  <c:v>6.837719533111887E-2</c:v>
                </c:pt>
                <c:pt idx="10">
                  <c:v>7.2662068909342417E-2</c:v>
                </c:pt>
                <c:pt idx="11">
                  <c:v>7.848920532330117E-2</c:v>
                </c:pt>
                <c:pt idx="12">
                  <c:v>6.552604731726884E-2</c:v>
                </c:pt>
                <c:pt idx="13">
                  <c:v>5.2562031551640812E-2</c:v>
                </c:pt>
                <c:pt idx="14">
                  <c:v>4.4712771023621173E-2</c:v>
                </c:pt>
                <c:pt idx="15">
                  <c:v>3.0022670468010503E-2</c:v>
                </c:pt>
                <c:pt idx="16">
                  <c:v>3.2561774793892058E-2</c:v>
                </c:pt>
                <c:pt idx="17">
                  <c:v>2.7554310783705651E-2</c:v>
                </c:pt>
                <c:pt idx="18">
                  <c:v>2.4800521294197447E-2</c:v>
                </c:pt>
                <c:pt idx="19">
                  <c:v>2.3231544249776897E-2</c:v>
                </c:pt>
                <c:pt idx="20">
                  <c:v>2.3427436119564712E-2</c:v>
                </c:pt>
                <c:pt idx="21">
                  <c:v>2.049186272815853E-2</c:v>
                </c:pt>
                <c:pt idx="22">
                  <c:v>2.015497461403035E-2</c:v>
                </c:pt>
                <c:pt idx="23">
                  <c:v>1.9881031082689436E-2</c:v>
                </c:pt>
                <c:pt idx="24">
                  <c:v>1.7080523338170457E-2</c:v>
                </c:pt>
                <c:pt idx="25">
                  <c:v>1.6795039135382498E-2</c:v>
                </c:pt>
                <c:pt idx="26">
                  <c:v>1.6569383572407451E-2</c:v>
                </c:pt>
                <c:pt idx="27">
                  <c:v>1.6358514963536339E-2</c:v>
                </c:pt>
                <c:pt idx="28">
                  <c:v>1.6220061533846624E-2</c:v>
                </c:pt>
                <c:pt idx="29">
                  <c:v>1.6022124467706483E-2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E0-40C7-9735-46A9F8B09BD6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'Tab-Production-rel'!$C$68:$AF$68</c:f>
              <c:numCache>
                <c:formatCode>0.0</c:formatCode>
                <c:ptCount val="30"/>
                <c:pt idx="0">
                  <c:v>6.8547472467277604E-2</c:v>
                </c:pt>
                <c:pt idx="1">
                  <c:v>6.2601833838745277E-2</c:v>
                </c:pt>
                <c:pt idx="2">
                  <c:v>6.4340715584408112E-2</c:v>
                </c:pt>
                <c:pt idx="3">
                  <c:v>6.6668406113245537E-2</c:v>
                </c:pt>
                <c:pt idx="4">
                  <c:v>6.7002807317169566E-2</c:v>
                </c:pt>
                <c:pt idx="5">
                  <c:v>7.0319206728348779E-2</c:v>
                </c:pt>
                <c:pt idx="6">
                  <c:v>6.1026271246133239E-2</c:v>
                </c:pt>
                <c:pt idx="7">
                  <c:v>7.1576167454121764E-2</c:v>
                </c:pt>
                <c:pt idx="8">
                  <c:v>7.7867399440546631E-2</c:v>
                </c:pt>
                <c:pt idx="9">
                  <c:v>6.9204382464656433E-2</c:v>
                </c:pt>
                <c:pt idx="10">
                  <c:v>7.3501050787915564E-2</c:v>
                </c:pt>
                <c:pt idx="11">
                  <c:v>7.936062012988887E-2</c:v>
                </c:pt>
                <c:pt idx="12">
                  <c:v>6.6413826374175103E-2</c:v>
                </c:pt>
                <c:pt idx="13">
                  <c:v>5.344441036642545E-2</c:v>
                </c:pt>
                <c:pt idx="14">
                  <c:v>4.5560698176981919E-2</c:v>
                </c:pt>
                <c:pt idx="15">
                  <c:v>3.0842856845142597E-2</c:v>
                </c:pt>
                <c:pt idx="16">
                  <c:v>3.3329946080564464E-2</c:v>
                </c:pt>
                <c:pt idx="17">
                  <c:v>2.829360660969317E-2</c:v>
                </c:pt>
                <c:pt idx="18">
                  <c:v>2.5510047288549217E-2</c:v>
                </c:pt>
                <c:pt idx="19">
                  <c:v>2.3913545888035664E-2</c:v>
                </c:pt>
                <c:pt idx="20">
                  <c:v>2.4091814499907219E-2</c:v>
                </c:pt>
                <c:pt idx="21">
                  <c:v>2.1119451086503493E-2</c:v>
                </c:pt>
                <c:pt idx="22">
                  <c:v>2.0747604373384767E-2</c:v>
                </c:pt>
                <c:pt idx="23">
                  <c:v>2.0441156710549479E-2</c:v>
                </c:pt>
                <c:pt idx="24">
                  <c:v>1.7586587161165693E-2</c:v>
                </c:pt>
                <c:pt idx="25">
                  <c:v>1.7253826737726796E-2</c:v>
                </c:pt>
                <c:pt idx="26">
                  <c:v>1.6987419521148451E-2</c:v>
                </c:pt>
                <c:pt idx="27">
                  <c:v>1.6738610300182838E-2</c:v>
                </c:pt>
                <c:pt idx="28">
                  <c:v>1.6564604099491159E-2</c:v>
                </c:pt>
                <c:pt idx="29">
                  <c:v>1.6332053407410681E-2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E0-40C7-9735-46A9F8B09BD6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'Tab-Production-rel'!$C$69:$AF$69</c:f>
              <c:numCache>
                <c:formatCode>0.0</c:formatCode>
                <c:ptCount val="30"/>
                <c:pt idx="0">
                  <c:v>6.0583232314637617E-6</c:v>
                </c:pt>
                <c:pt idx="1">
                  <c:v>9.9199849279917358E-6</c:v>
                </c:pt>
                <c:pt idx="2">
                  <c:v>1.1766818946838146E-5</c:v>
                </c:pt>
                <c:pt idx="3">
                  <c:v>1.2415613637996006E-5</c:v>
                </c:pt>
                <c:pt idx="4">
                  <c:v>1.2296264263836166E-5</c:v>
                </c:pt>
                <c:pt idx="5">
                  <c:v>1.2166399908887503E-5</c:v>
                </c:pt>
                <c:pt idx="6">
                  <c:v>1.1114189236822805E-5</c:v>
                </c:pt>
                <c:pt idx="7">
                  <c:v>1.1377416491406689E-5</c:v>
                </c:pt>
                <c:pt idx="8">
                  <c:v>1.2313210576393916E-5</c:v>
                </c:pt>
                <c:pt idx="9">
                  <c:v>1.2268177256877132E-5</c:v>
                </c:pt>
                <c:pt idx="10">
                  <c:v>1.2559466436471693E-5</c:v>
                </c:pt>
                <c:pt idx="11">
                  <c:v>1.3444032155408966E-5</c:v>
                </c:pt>
                <c:pt idx="12">
                  <c:v>1.30037501547635E-5</c:v>
                </c:pt>
                <c:pt idx="13">
                  <c:v>1.1619230168224261E-5</c:v>
                </c:pt>
                <c:pt idx="14">
                  <c:v>1.0244327908554588E-5</c:v>
                </c:pt>
                <c:pt idx="15">
                  <c:v>8.4109427367268036E-6</c:v>
                </c:pt>
                <c:pt idx="16">
                  <c:v>7.8546356305809994E-6</c:v>
                </c:pt>
                <c:pt idx="17">
                  <c:v>7.4636849778976824E-6</c:v>
                </c:pt>
                <c:pt idx="18">
                  <c:v>7.2171567220334532E-6</c:v>
                </c:pt>
                <c:pt idx="19">
                  <c:v>7.072252518127586E-6</c:v>
                </c:pt>
                <c:pt idx="20">
                  <c:v>7.0827990095110305E-6</c:v>
                </c:pt>
                <c:pt idx="21">
                  <c:v>6.7991473033731426E-6</c:v>
                </c:pt>
                <c:pt idx="22">
                  <c:v>6.4644707423255542E-6</c:v>
                </c:pt>
                <c:pt idx="23">
                  <c:v>6.0816600436188352E-6</c:v>
                </c:pt>
                <c:pt idx="24">
                  <c:v>5.407570011024538E-6</c:v>
                </c:pt>
                <c:pt idx="25">
                  <c:v>4.7447005941126629E-6</c:v>
                </c:pt>
                <c:pt idx="26">
                  <c:v>4.1157668132844864E-6</c:v>
                </c:pt>
                <c:pt idx="27">
                  <c:v>3.5052676056391523E-6</c:v>
                </c:pt>
                <c:pt idx="28">
                  <c:v>2.9125921500145711E-6</c:v>
                </c:pt>
                <c:pt idx="29">
                  <c:v>2.3241581438666371E-6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0540392"/>
        <c:axId val="210054386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0.14208719722497998</c:v>
                </c:pt>
                <c:pt idx="1">
                  <c:v>0.13149321893873706</c:v>
                </c:pt>
                <c:pt idx="2">
                  <c:v>0.13545534671306028</c:v>
                </c:pt>
                <c:pt idx="3">
                  <c:v>0.14064481182350558</c:v>
                </c:pt>
                <c:pt idx="4">
                  <c:v>0.14178155745460311</c:v>
                </c:pt>
                <c:pt idx="5">
                  <c:v>0.14904465567725891</c:v>
                </c:pt>
                <c:pt idx="6">
                  <c:v>0.13085643159556559</c:v>
                </c:pt>
                <c:pt idx="7">
                  <c:v>0.15301354824325558</c:v>
                </c:pt>
                <c:pt idx="8">
                  <c:v>0.1657342532824066</c:v>
                </c:pt>
                <c:pt idx="9">
                  <c:v>0.14850905660136104</c:v>
                </c:pt>
                <c:pt idx="10">
                  <c:v>0.15515677609809247</c:v>
                </c:pt>
                <c:pt idx="11">
                  <c:v>0.16700782335503975</c:v>
                </c:pt>
                <c:pt idx="12">
                  <c:v>0.14105919032784539</c:v>
                </c:pt>
                <c:pt idx="13">
                  <c:v>0.11525302011049596</c:v>
                </c:pt>
                <c:pt idx="14">
                  <c:v>9.9730714730352582E-2</c:v>
                </c:pt>
                <c:pt idx="15">
                  <c:v>7.0497258617818817E-2</c:v>
                </c:pt>
                <c:pt idx="16">
                  <c:v>7.5941011831938382E-2</c:v>
                </c:pt>
                <c:pt idx="17">
                  <c:v>6.515700151865797E-2</c:v>
                </c:pt>
                <c:pt idx="18">
                  <c:v>5.9562797693046184E-2</c:v>
                </c:pt>
                <c:pt idx="19">
                  <c:v>5.6284105967415191E-2</c:v>
                </c:pt>
                <c:pt idx="20">
                  <c:v>5.712962624922719E-2</c:v>
                </c:pt>
                <c:pt idx="21">
                  <c:v>5.1114844110426216E-2</c:v>
                </c:pt>
                <c:pt idx="22">
                  <c:v>5.0281786431544497E-2</c:v>
                </c:pt>
                <c:pt idx="23">
                  <c:v>4.9572362307753789E-2</c:v>
                </c:pt>
                <c:pt idx="24">
                  <c:v>4.3767512060262505E-2</c:v>
                </c:pt>
                <c:pt idx="25">
                  <c:v>4.3001795282712411E-2</c:v>
                </c:pt>
                <c:pt idx="26">
                  <c:v>4.2366207789864628E-2</c:v>
                </c:pt>
                <c:pt idx="27">
                  <c:v>4.1765680111259931E-2</c:v>
                </c:pt>
                <c:pt idx="28">
                  <c:v>4.1383373026114341E-2</c:v>
                </c:pt>
                <c:pt idx="29">
                  <c:v>4.0817592445350666E-2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540392"/>
        <c:axId val="2100543864"/>
      </c:lineChart>
      <c:catAx>
        <c:axId val="2100540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0543864"/>
        <c:crosses val="autoZero"/>
        <c:auto val="1"/>
        <c:lblAlgn val="ctr"/>
        <c:lblOffset val="100"/>
        <c:tickLblSkip val="1"/>
        <c:noMultiLvlLbl val="0"/>
      </c:catAx>
      <c:valAx>
        <c:axId val="210054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0540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'Tab-Production-rel'!$AH$60:$AM$60</c:f>
              <c:numCache>
                <c:formatCode>0.0</c:formatCode>
                <c:ptCount val="6"/>
                <c:pt idx="0">
                  <c:v>3.8180051338620964E-4</c:v>
                </c:pt>
                <c:pt idx="1">
                  <c:v>4.2964534720538324E-4</c:v>
                </c:pt>
                <c:pt idx="2">
                  <c:v>4.3891416212602196E-4</c:v>
                </c:pt>
                <c:pt idx="3">
                  <c:v>2.7082422332653502E-4</c:v>
                </c:pt>
                <c:pt idx="4">
                  <c:v>2.2639162361217757E-4</c:v>
                </c:pt>
                <c:pt idx="5">
                  <c:v>1.2531787316927284E-4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4-4279-9093-A11C03392202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'Tab-Production-rel'!$AH$61:$AM$61</c:f>
              <c:numCache>
                <c:formatCode>0.0</c:formatCode>
                <c:ptCount val="6"/>
                <c:pt idx="0">
                  <c:v>1.9227955371469819E-5</c:v>
                </c:pt>
                <c:pt idx="1">
                  <c:v>2.1657482047045665E-5</c:v>
                </c:pt>
                <c:pt idx="2">
                  <c:v>2.2184296499269062E-5</c:v>
                </c:pt>
                <c:pt idx="3">
                  <c:v>1.3761388450108271E-5</c:v>
                </c:pt>
                <c:pt idx="4">
                  <c:v>1.1505447318077096E-5</c:v>
                </c:pt>
                <c:pt idx="5">
                  <c:v>6.3379308004423331E-6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4-4279-9093-A11C03392202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'Tab-Production-rel'!$AH$62:$AM$62</c:f>
              <c:numCache>
                <c:formatCode>0.0</c:formatCode>
                <c:ptCount val="6"/>
                <c:pt idx="0">
                  <c:v>2.9678186581476953E-5</c:v>
                </c:pt>
                <c:pt idx="1">
                  <c:v>3.3432357846491386E-5</c:v>
                </c:pt>
                <c:pt idx="2">
                  <c:v>3.4242849012639186E-5</c:v>
                </c:pt>
                <c:pt idx="3">
                  <c:v>2.1240017117419949E-5</c:v>
                </c:pt>
                <c:pt idx="4">
                  <c:v>1.7763402662773712E-5</c:v>
                </c:pt>
                <c:pt idx="5">
                  <c:v>9.7983484331055679E-6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4-4279-9093-A11C03392202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'Tab-Production-rel'!$AH$63:$AM$63</c:f>
              <c:numCache>
                <c:formatCode>0.0</c:formatCode>
                <c:ptCount val="6"/>
                <c:pt idx="0">
                  <c:v>9.7683423589061999E-5</c:v>
                </c:pt>
                <c:pt idx="1">
                  <c:v>6.4287242399768067E-4</c:v>
                </c:pt>
                <c:pt idx="2">
                  <c:v>9.7524055546466368E-4</c:v>
                </c:pt>
                <c:pt idx="3">
                  <c:v>4.14756504975704E-4</c:v>
                </c:pt>
                <c:pt idx="4">
                  <c:v>6.4723703003191911E-5</c:v>
                </c:pt>
                <c:pt idx="5">
                  <c:v>3.373727568385545E-5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04-4279-9093-A11C03392202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'Tab-Production-rel'!$AH$64:$AM$64</c:f>
              <c:numCache>
                <c:formatCode>0.0</c:formatCode>
                <c:ptCount val="6"/>
                <c:pt idx="0">
                  <c:v>9.8188127193215625E-5</c:v>
                </c:pt>
                <c:pt idx="1">
                  <c:v>1.1045800327545364E-4</c:v>
                </c:pt>
                <c:pt idx="2">
                  <c:v>1.127824949306553E-4</c:v>
                </c:pt>
                <c:pt idx="3">
                  <c:v>6.9518441249575744E-5</c:v>
                </c:pt>
                <c:pt idx="4">
                  <c:v>5.8104226030584127E-5</c:v>
                </c:pt>
                <c:pt idx="5">
                  <c:v>3.2178424465120885E-5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04-4279-9093-A11C03392202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'Tab-Production-rel'!$AH$65:$AM$65</c:f>
              <c:numCache>
                <c:formatCode>0.0</c:formatCode>
                <c:ptCount val="6"/>
                <c:pt idx="0">
                  <c:v>4.0324530122320074E-5</c:v>
                </c:pt>
                <c:pt idx="1">
                  <c:v>4.5341349162961495E-5</c:v>
                </c:pt>
                <c:pt idx="2">
                  <c:v>4.6132367820902356E-5</c:v>
                </c:pt>
                <c:pt idx="3">
                  <c:v>2.8228152141027856E-5</c:v>
                </c:pt>
                <c:pt idx="4">
                  <c:v>2.3573213072804842E-5</c:v>
                </c:pt>
                <c:pt idx="5">
                  <c:v>1.3109179138320528E-5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04-4279-9093-A11C03392202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'Tab-Production-rel'!$AH$66:$AM$66</c:f>
              <c:numCache>
                <c:formatCode>0.0</c:formatCode>
                <c:ptCount val="6"/>
                <c:pt idx="0">
                  <c:v>6.9000091920203305E-3</c:v>
                </c:pt>
                <c:pt idx="1">
                  <c:v>8.9370619776617914E-3</c:v>
                </c:pt>
                <c:pt idx="2">
                  <c:v>7.5532880450341292E-3</c:v>
                </c:pt>
                <c:pt idx="3">
                  <c:v>8.6503378036843319E-3</c:v>
                </c:pt>
                <c:pt idx="4">
                  <c:v>8.9603091438964326E-3</c:v>
                </c:pt>
                <c:pt idx="5">
                  <c:v>8.4746026545410302E-3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04-4279-9093-A11C03392202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'Tab-Production-rel'!$AH$67:$AM$67</c:f>
              <c:numCache>
                <c:formatCode>0.0</c:formatCode>
                <c:ptCount val="6"/>
                <c:pt idx="0">
                  <c:v>6.4882776037542278E-2</c:v>
                </c:pt>
                <c:pt idx="1">
                  <c:v>6.9200586793317281E-2</c:v>
                </c:pt>
                <c:pt idx="2">
                  <c:v>6.2790424825034871E-2</c:v>
                </c:pt>
                <c:pt idx="3">
                  <c:v>2.7634164317916508E-2</c:v>
                </c:pt>
                <c:pt idx="4">
                  <c:v>2.0207165576522697E-2</c:v>
                </c:pt>
                <c:pt idx="5">
                  <c:v>1.6393024734575878E-2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04-4279-9093-A11C03392202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'Tab-Production-rel'!$AH$68:$AM$68</c:f>
              <c:numCache>
                <c:formatCode>0.0</c:formatCode>
                <c:ptCount val="6"/>
                <c:pt idx="0">
                  <c:v>6.5832247064169222E-2</c:v>
                </c:pt>
                <c:pt idx="1">
                  <c:v>6.9998685466761371E-2</c:v>
                </c:pt>
                <c:pt idx="2">
                  <c:v>6.365612116707739E-2</c:v>
                </c:pt>
                <c:pt idx="3">
                  <c:v>2.8378000542397024E-2</c:v>
                </c:pt>
                <c:pt idx="4">
                  <c:v>2.0797322766302133E-2</c:v>
                </c:pt>
                <c:pt idx="5">
                  <c:v>1.6775302813191985E-2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04-4279-9093-A11C03392202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'Tab-Production-rel'!$AH$69:$AM$69</c:f>
              <c:numCache>
                <c:formatCode>0.0</c:formatCode>
                <c:ptCount val="6"/>
                <c:pt idx="0">
                  <c:v>1.0491401001625163E-5</c:v>
                </c:pt>
                <c:pt idx="1">
                  <c:v>1.1847878694077608E-5</c:v>
                </c:pt>
                <c:pt idx="2">
                  <c:v>1.2174161364684602E-5</c:v>
                </c:pt>
                <c:pt idx="3">
                  <c:v>7.6037345170733051E-6</c:v>
                </c:pt>
                <c:pt idx="4">
                  <c:v>6.3671294219706213E-6</c:v>
                </c:pt>
                <c:pt idx="5">
                  <c:v>3.5204970613835025E-6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9469912"/>
        <c:axId val="209947338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'Tab-Production-rel'!$AH$77:$AN$77</c:f>
              <c:numCache>
                <c:formatCode>0.0</c:formatCode>
                <c:ptCount val="7"/>
                <c:pt idx="0">
                  <c:v>0.13829242643097719</c:v>
                </c:pt>
                <c:pt idx="1">
                  <c:v>0.14943158907996953</c:v>
                </c:pt>
                <c:pt idx="2">
                  <c:v>0.13564150492436525</c:v>
                </c:pt>
                <c:pt idx="3">
                  <c:v>6.5488435125775318E-2</c:v>
                </c:pt>
                <c:pt idx="4">
                  <c:v>5.0373226231842837E-2</c:v>
                </c:pt>
                <c:pt idx="5">
                  <c:v>4.186692973106039E-2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469912"/>
        <c:axId val="2099473384"/>
      </c:lineChart>
      <c:catAx>
        <c:axId val="209946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9473384"/>
        <c:crosses val="autoZero"/>
        <c:auto val="1"/>
        <c:lblAlgn val="ctr"/>
        <c:lblOffset val="100"/>
        <c:noMultiLvlLbl val="0"/>
      </c:catAx>
      <c:valAx>
        <c:axId val="209947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946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'Tab-Production-rel'!$AO$60:$AQ$60</c:f>
              <c:numCache>
                <c:formatCode>0.0</c:formatCode>
                <c:ptCount val="3"/>
                <c:pt idx="0">
                  <c:v>4.0572293029579641E-4</c:v>
                </c:pt>
                <c:pt idx="1">
                  <c:v>3.5486919272627847E-4</c:v>
                </c:pt>
                <c:pt idx="2">
                  <c:v>1.7585474839072521E-4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2-44FB-A886-33E850CFB01E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'Tab-Production-rel'!$AO$61:$AQ$61</c:f>
              <c:numCache>
                <c:formatCode>0.0</c:formatCode>
                <c:ptCount val="3"/>
                <c:pt idx="0">
                  <c:v>2.0442718709257742E-5</c:v>
                </c:pt>
                <c:pt idx="1">
                  <c:v>1.7972842474688668E-5</c:v>
                </c:pt>
                <c:pt idx="2">
                  <c:v>8.9216890592597154E-6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2-44FB-A886-33E850CFB01E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'Tab-Production-rel'!$AO$62:$AQ$62</c:f>
              <c:numCache>
                <c:formatCode>0.0</c:formatCode>
                <c:ptCount val="3"/>
                <c:pt idx="0">
                  <c:v>3.1555272213984168E-5</c:v>
                </c:pt>
                <c:pt idx="1">
                  <c:v>2.7741433065029567E-5</c:v>
                </c:pt>
                <c:pt idx="2">
                  <c:v>1.3780875547939641E-5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22-44FB-A886-33E850CFB01E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'Tab-Production-rel'!$AO$63:$AQ$63</c:f>
              <c:numCache>
                <c:formatCode>0.0</c:formatCode>
                <c:ptCount val="3"/>
                <c:pt idx="0">
                  <c:v>3.7027792379337135E-4</c:v>
                </c:pt>
                <c:pt idx="1">
                  <c:v>6.9499853022018379E-4</c:v>
                </c:pt>
                <c:pt idx="2">
                  <c:v>4.9230489343523684E-5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22-44FB-A886-33E850CFB01E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'Tab-Production-rel'!$AO$64:$AQ$64</c:f>
              <c:numCache>
                <c:formatCode>0.0</c:formatCode>
                <c:ptCount val="3"/>
                <c:pt idx="0">
                  <c:v>1.0432306523433464E-4</c:v>
                </c:pt>
                <c:pt idx="1">
                  <c:v>9.1150468090115517E-5</c:v>
                </c:pt>
                <c:pt idx="2">
                  <c:v>4.5141325247852502E-5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2-44FB-A886-33E850CFB01E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'Tab-Production-rel'!$AO$65:$AQ$65</c:f>
              <c:numCache>
                <c:formatCode>0.0</c:formatCode>
                <c:ptCount val="3"/>
                <c:pt idx="0">
                  <c:v>4.2832939642640781E-5</c:v>
                </c:pt>
                <c:pt idx="1">
                  <c:v>3.7180259980965107E-5</c:v>
                </c:pt>
                <c:pt idx="2">
                  <c:v>1.8341196105562686E-5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22-44FB-A886-33E850CFB01E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'Tab-Production-rel'!$AO$66:$AQ$66</c:f>
              <c:numCache>
                <c:formatCode>0.0</c:formatCode>
                <c:ptCount val="3"/>
                <c:pt idx="0">
                  <c:v>7.9185355848410618E-3</c:v>
                </c:pt>
                <c:pt idx="1">
                  <c:v>8.1018129243592314E-3</c:v>
                </c:pt>
                <c:pt idx="2">
                  <c:v>8.7174558992187314E-3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22-44FB-A886-33E850CFB01E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'Tab-Production-rel'!$AO$67:$AQ$67</c:f>
              <c:numCache>
                <c:formatCode>0.0</c:formatCode>
                <c:ptCount val="3"/>
                <c:pt idx="0">
                  <c:v>6.704168141542978E-2</c:v>
                </c:pt>
                <c:pt idx="1">
                  <c:v>4.5212294571475686E-2</c:v>
                </c:pt>
                <c:pt idx="2">
                  <c:v>1.8300095155549288E-2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22-44FB-A886-33E850CFB01E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'Tab-Production-rel'!$AO$68:$AQ$68</c:f>
              <c:numCache>
                <c:formatCode>0.0</c:formatCode>
                <c:ptCount val="3"/>
                <c:pt idx="0">
                  <c:v>6.7915466265465296E-2</c:v>
                </c:pt>
                <c:pt idx="1">
                  <c:v>4.601706085473721E-2</c:v>
                </c:pt>
                <c:pt idx="2">
                  <c:v>1.8786312789747059E-2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22-44FB-A886-33E850CFB01E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'Tab-Production-rel'!$AO$69:$AQ$69</c:f>
              <c:numCache>
                <c:formatCode>0.0</c:formatCode>
                <c:ptCount val="3"/>
                <c:pt idx="0">
                  <c:v>1.1169639847851387E-5</c:v>
                </c:pt>
                <c:pt idx="1">
                  <c:v>9.8889479408789544E-6</c:v>
                </c:pt>
                <c:pt idx="2">
                  <c:v>4.9438132416770623E-6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9520984"/>
        <c:axId val="209952445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0.14386200775547336</c:v>
                </c:pt>
                <c:pt idx="1">
                  <c:v>0.10056497002507028</c:v>
                </c:pt>
                <c:pt idx="2">
                  <c:v>4.612007798145161E-2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520984"/>
        <c:axId val="2099524456"/>
      </c:lineChart>
      <c:catAx>
        <c:axId val="2099520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9524456"/>
        <c:crosses val="autoZero"/>
        <c:auto val="1"/>
        <c:lblAlgn val="ctr"/>
        <c:lblOffset val="100"/>
        <c:noMultiLvlLbl val="0"/>
      </c:catAx>
      <c:valAx>
        <c:axId val="209952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952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'Tab-Production-rel'!$C$87:$AF$87</c:f>
              <c:numCache>
                <c:formatCode>0.0</c:formatCode>
                <c:ptCount val="30"/>
                <c:pt idx="0">
                  <c:v>2.212188872299666E-4</c:v>
                </c:pt>
                <c:pt idx="1">
                  <c:v>3.6140061210496204E-4</c:v>
                </c:pt>
                <c:pt idx="2">
                  <c:v>4.2813170779444225E-4</c:v>
                </c:pt>
                <c:pt idx="3">
                  <c:v>4.5141696968801164E-4</c:v>
                </c:pt>
                <c:pt idx="4">
                  <c:v>4.4683439011366583E-4</c:v>
                </c:pt>
                <c:pt idx="5">
                  <c:v>4.4192864789441343E-4</c:v>
                </c:pt>
                <c:pt idx="6">
                  <c:v>4.0325952868451169E-4</c:v>
                </c:pt>
                <c:pt idx="7">
                  <c:v>4.1264421847354789E-4</c:v>
                </c:pt>
                <c:pt idx="8">
                  <c:v>4.4634761550771786E-4</c:v>
                </c:pt>
                <c:pt idx="9">
                  <c:v>4.440467254667254E-4</c:v>
                </c:pt>
                <c:pt idx="10">
                  <c:v>4.5410668303203216E-4</c:v>
                </c:pt>
                <c:pt idx="11">
                  <c:v>4.8580869821805147E-4</c:v>
                </c:pt>
                <c:pt idx="12">
                  <c:v>4.6906348144544588E-4</c:v>
                </c:pt>
                <c:pt idx="13">
                  <c:v>4.1803194181410459E-4</c:v>
                </c:pt>
                <c:pt idx="14">
                  <c:v>3.6756000612047567E-4</c:v>
                </c:pt>
                <c:pt idx="15">
                  <c:v>3.0043342541725553E-4</c:v>
                </c:pt>
                <c:pt idx="16">
                  <c:v>2.8007381064825906E-4</c:v>
                </c:pt>
                <c:pt idx="17">
                  <c:v>2.6567863147983689E-4</c:v>
                </c:pt>
                <c:pt idx="18">
                  <c:v>2.5660412137690414E-4</c:v>
                </c:pt>
                <c:pt idx="19">
                  <c:v>2.5133112771041948E-4</c:v>
                </c:pt>
                <c:pt idx="20">
                  <c:v>2.5184003895004222E-4</c:v>
                </c:pt>
                <c:pt idx="21">
                  <c:v>2.4170114472713759E-4</c:v>
                </c:pt>
                <c:pt idx="22">
                  <c:v>2.2984017590671984E-4</c:v>
                </c:pt>
                <c:pt idx="23">
                  <c:v>2.1632505001709668E-4</c:v>
                </c:pt>
                <c:pt idx="24">
                  <c:v>1.9225170845989147E-4</c:v>
                </c:pt>
                <c:pt idx="25">
                  <c:v>1.6867752538589172E-4</c:v>
                </c:pt>
                <c:pt idx="26">
                  <c:v>1.4637896519643044E-4</c:v>
                </c:pt>
                <c:pt idx="27">
                  <c:v>1.2476399232195357E-4</c:v>
                </c:pt>
                <c:pt idx="28">
                  <c:v>1.037969932757354E-4</c:v>
                </c:pt>
                <c:pt idx="29">
                  <c:v>8.2971889666353123E-5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4-4018-BAC6-F1CFD0E9D479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'Tab-Production-rel'!$C$88:$AF$88</c:f>
              <c:numCache>
                <c:formatCode>0.0</c:formatCode>
                <c:ptCount val="30"/>
                <c:pt idx="0">
                  <c:v>1.1127647585015277E-5</c:v>
                </c:pt>
                <c:pt idx="1">
                  <c:v>1.8195731685976796E-5</c:v>
                </c:pt>
                <c:pt idx="2">
                  <c:v>2.156489989775339E-5</c:v>
                </c:pt>
                <c:pt idx="3">
                  <c:v>2.2740802946802833E-5</c:v>
                </c:pt>
                <c:pt idx="4">
                  <c:v>2.2510694741800787E-5</c:v>
                </c:pt>
                <c:pt idx="5">
                  <c:v>2.2263693118640059E-5</c:v>
                </c:pt>
                <c:pt idx="6">
                  <c:v>2.0321421620864196E-5</c:v>
                </c:pt>
                <c:pt idx="7">
                  <c:v>2.0797327757127883E-5</c:v>
                </c:pt>
                <c:pt idx="8">
                  <c:v>2.2502842662795996E-5</c:v>
                </c:pt>
                <c:pt idx="9">
                  <c:v>2.2402125075800188E-5</c:v>
                </c:pt>
                <c:pt idx="10">
                  <c:v>2.2921813221028969E-5</c:v>
                </c:pt>
                <c:pt idx="11">
                  <c:v>2.4530669358820538E-5</c:v>
                </c:pt>
                <c:pt idx="12">
                  <c:v>2.370400539303504E-5</c:v>
                </c:pt>
                <c:pt idx="13">
                  <c:v>2.1148415255156271E-5</c:v>
                </c:pt>
                <c:pt idx="14">
                  <c:v>1.861657926830451E-5</c:v>
                </c:pt>
                <c:pt idx="15">
                  <c:v>1.5245316677543083E-5</c:v>
                </c:pt>
                <c:pt idx="16">
                  <c:v>1.4223801746691983E-5</c:v>
                </c:pt>
                <c:pt idx="17">
                  <c:v>1.3503773641334358E-5</c:v>
                </c:pt>
                <c:pt idx="18">
                  <c:v>1.3049829229581818E-5</c:v>
                </c:pt>
                <c:pt idx="19">
                  <c:v>1.278422095539011E-5</c:v>
                </c:pt>
                <c:pt idx="20">
                  <c:v>1.2806161306838271E-5</c:v>
                </c:pt>
                <c:pt idx="21">
                  <c:v>1.228938132463127E-5</c:v>
                </c:pt>
                <c:pt idx="22">
                  <c:v>1.1681963534587616E-5</c:v>
                </c:pt>
                <c:pt idx="23">
                  <c:v>1.0988346710659305E-5</c:v>
                </c:pt>
                <c:pt idx="24">
                  <c:v>9.7613837136690221E-6</c:v>
                </c:pt>
                <c:pt idx="25">
                  <c:v>8.5572889563029815E-6</c:v>
                </c:pt>
                <c:pt idx="26">
                  <c:v>7.4164859091330474E-6</c:v>
                </c:pt>
                <c:pt idx="27">
                  <c:v>6.3098694521620502E-6</c:v>
                </c:pt>
                <c:pt idx="28">
                  <c:v>5.2360665557981994E-6</c:v>
                </c:pt>
                <c:pt idx="29">
                  <c:v>4.1699431288153881E-6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D4-4018-BAC6-F1CFD0E9D479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'Tab-Production-rel'!$C$89:$AF$89</c:f>
              <c:numCache>
                <c:formatCode>0.0</c:formatCode>
                <c:ptCount val="30"/>
                <c:pt idx="0">
                  <c:v>1.7166833479015373E-5</c:v>
                </c:pt>
                <c:pt idx="1">
                  <c:v>2.8081594754501451E-5</c:v>
                </c:pt>
                <c:pt idx="2">
                  <c:v>3.3286900071338106E-5</c:v>
                </c:pt>
                <c:pt idx="3">
                  <c:v>3.510467950105088E-5</c:v>
                </c:pt>
                <c:pt idx="4">
                  <c:v>3.4750925101478953E-5</c:v>
                </c:pt>
                <c:pt idx="5">
                  <c:v>3.4369511722120802E-5</c:v>
                </c:pt>
                <c:pt idx="6">
                  <c:v>3.1372477751821628E-5</c:v>
                </c:pt>
                <c:pt idx="7">
                  <c:v>3.2104263325846577E-5</c:v>
                </c:pt>
                <c:pt idx="8">
                  <c:v>3.4735020171208161E-5</c:v>
                </c:pt>
                <c:pt idx="9">
                  <c:v>3.4580516261459741E-5</c:v>
                </c:pt>
                <c:pt idx="10">
                  <c:v>3.5381445354290954E-5</c:v>
                </c:pt>
                <c:pt idx="11">
                  <c:v>3.7863156597396698E-5</c:v>
                </c:pt>
                <c:pt idx="12">
                  <c:v>3.6588689942508503E-5</c:v>
                </c:pt>
                <c:pt idx="13">
                  <c:v>3.2644905685487376E-5</c:v>
                </c:pt>
                <c:pt idx="14">
                  <c:v>2.8736047483512399E-5</c:v>
                </c:pt>
                <c:pt idx="15">
                  <c:v>2.3532350172160553E-5</c:v>
                </c:pt>
                <c:pt idx="16">
                  <c:v>2.195314861393256E-5</c:v>
                </c:pt>
                <c:pt idx="17">
                  <c:v>2.0841499798701672E-5</c:v>
                </c:pt>
                <c:pt idx="18">
                  <c:v>2.0141136360790009E-5</c:v>
                </c:pt>
                <c:pt idx="19">
                  <c:v>1.9731950641514968E-5</c:v>
                </c:pt>
                <c:pt idx="20">
                  <c:v>1.9766876871736372E-5</c:v>
                </c:pt>
                <c:pt idx="21">
                  <c:v>1.8971292519366675E-5</c:v>
                </c:pt>
                <c:pt idx="22">
                  <c:v>1.8035684216521442E-5</c:v>
                </c:pt>
                <c:pt idx="23">
                  <c:v>1.6967181305154299E-5</c:v>
                </c:pt>
                <c:pt idx="24">
                  <c:v>1.5075978401089775E-5</c:v>
                </c:pt>
                <c:pt idx="25">
                  <c:v>1.321964682672278E-5</c:v>
                </c:pt>
                <c:pt idx="26">
                  <c:v>1.146095091488554E-5</c:v>
                </c:pt>
                <c:pt idx="27">
                  <c:v>9.7550687546923342E-6</c:v>
                </c:pt>
                <c:pt idx="28">
                  <c:v>8.0997922404422602E-6</c:v>
                </c:pt>
                <c:pt idx="29">
                  <c:v>6.4562834287849267E-6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D4-4018-BAC6-F1CFD0E9D479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'Tab-Production-rel'!$C$90:$AF$90</c:f>
              <c:numCache>
                <c:formatCode>0.0</c:formatCode>
                <c:ptCount val="30"/>
                <c:pt idx="0">
                  <c:v>5.6378543097575749E-5</c:v>
                </c:pt>
                <c:pt idx="1">
                  <c:v>9.2369117056705633E-5</c:v>
                </c:pt>
                <c:pt idx="2">
                  <c:v>1.0958300601605285E-4</c:v>
                </c:pt>
                <c:pt idx="3">
                  <c:v>1.1561111144707314E-4</c:v>
                </c:pt>
                <c:pt idx="4">
                  <c:v>1.144753403279026E-4</c:v>
                </c:pt>
                <c:pt idx="5">
                  <c:v>1.1324602274347059E-4</c:v>
                </c:pt>
                <c:pt idx="6">
                  <c:v>1.0345516963246368E-4</c:v>
                </c:pt>
                <c:pt idx="7">
                  <c:v>9.8413987036745408E-4</c:v>
                </c:pt>
                <c:pt idx="8">
                  <c:v>1.0093613403295823E-3</c:v>
                </c:pt>
                <c:pt idx="9">
                  <c:v>1.004159716915433E-3</c:v>
                </c:pt>
                <c:pt idx="10">
                  <c:v>9.9804220324511907E-4</c:v>
                </c:pt>
                <c:pt idx="11">
                  <c:v>9.96675771565527E-4</c:v>
                </c:pt>
                <c:pt idx="12">
                  <c:v>9.8291395942670169E-4</c:v>
                </c:pt>
                <c:pt idx="13">
                  <c:v>9.6043291206816784E-4</c:v>
                </c:pt>
                <c:pt idx="14">
                  <c:v>9.3813793101780248E-4</c:v>
                </c:pt>
                <c:pt idx="15">
                  <c:v>9.1168371455301424E-4</c:v>
                </c:pt>
                <c:pt idx="16">
                  <c:v>8.9721255651219406E-4</c:v>
                </c:pt>
                <c:pt idx="17">
                  <c:v>1.0818325582727954E-4</c:v>
                </c:pt>
                <c:pt idx="18">
                  <c:v>8.1711741469830973E-5</c:v>
                </c:pt>
                <c:pt idx="19">
                  <c:v>7.499125651620132E-5</c:v>
                </c:pt>
                <c:pt idx="20">
                  <c:v>7.3318950081581813E-5</c:v>
                </c:pt>
                <c:pt idx="21">
                  <c:v>6.9640670949326077E-5</c:v>
                </c:pt>
                <c:pt idx="22">
                  <c:v>6.5607679446680651E-5</c:v>
                </c:pt>
                <c:pt idx="23">
                  <c:v>6.1126084448218042E-5</c:v>
                </c:pt>
                <c:pt idx="24">
                  <c:v>5.3925130090153002E-5</c:v>
                </c:pt>
                <c:pt idx="25">
                  <c:v>4.6833758292916696E-5</c:v>
                </c:pt>
                <c:pt idx="26">
                  <c:v>4.0083918229893544E-5</c:v>
                </c:pt>
                <c:pt idx="27">
                  <c:v>3.3546234579940244E-5</c:v>
                </c:pt>
                <c:pt idx="28">
                  <c:v>2.7224443730711319E-5</c:v>
                </c:pt>
                <c:pt idx="29">
                  <c:v>2.0998023585815475E-5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D4-4018-BAC6-F1CFD0E9D479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'Tab-Production-rel'!$C$91:$AF$91</c:f>
              <c:numCache>
                <c:formatCode>0.0</c:formatCode>
                <c:ptCount val="30"/>
                <c:pt idx="0">
                  <c:v>5.6941130635462154E-5</c:v>
                </c:pt>
                <c:pt idx="1">
                  <c:v>9.2959913088994783E-5</c:v>
                </c:pt>
                <c:pt idx="2">
                  <c:v>1.1009112145336631E-4</c:v>
                </c:pt>
                <c:pt idx="3">
                  <c:v>1.1606573829873348E-4</c:v>
                </c:pt>
                <c:pt idx="4">
                  <c:v>1.1488273248952141E-4</c:v>
                </c:pt>
                <c:pt idx="5">
                  <c:v>1.136237221234205E-4</c:v>
                </c:pt>
                <c:pt idx="6">
                  <c:v>1.036711042553381E-4</c:v>
                </c:pt>
                <c:pt idx="7">
                  <c:v>1.0609303319497548E-4</c:v>
                </c:pt>
                <c:pt idx="8">
                  <c:v>1.1475792602400472E-4</c:v>
                </c:pt>
                <c:pt idx="9">
                  <c:v>1.1414423077952945E-4</c:v>
                </c:pt>
                <c:pt idx="10">
                  <c:v>1.16720669352922E-4</c:v>
                </c:pt>
                <c:pt idx="11">
                  <c:v>1.2486525385065292E-4</c:v>
                </c:pt>
                <c:pt idx="12">
                  <c:v>1.2053326799309868E-4</c:v>
                </c:pt>
                <c:pt idx="13">
                  <c:v>1.0739001430725707E-4</c:v>
                </c:pt>
                <c:pt idx="14">
                  <c:v>9.4403269149345847E-5</c:v>
                </c:pt>
                <c:pt idx="15">
                  <c:v>7.7131111467847706E-5</c:v>
                </c:pt>
                <c:pt idx="16">
                  <c:v>7.1902154765223346E-5</c:v>
                </c:pt>
                <c:pt idx="17">
                  <c:v>6.8196643093984839E-5</c:v>
                </c:pt>
                <c:pt idx="18">
                  <c:v>6.5859706048502386E-5</c:v>
                </c:pt>
                <c:pt idx="19">
                  <c:v>6.4502590872320446E-5</c:v>
                </c:pt>
                <c:pt idx="20">
                  <c:v>6.4636057508512515E-5</c:v>
                </c:pt>
                <c:pt idx="21">
                  <c:v>6.203059404780151E-5</c:v>
                </c:pt>
                <c:pt idx="22">
                  <c:v>5.8988042364139538E-5</c:v>
                </c:pt>
                <c:pt idx="23">
                  <c:v>5.5523214269149627E-5</c:v>
                </c:pt>
                <c:pt idx="24">
                  <c:v>4.9343221963317462E-5</c:v>
                </c:pt>
                <c:pt idx="25">
                  <c:v>4.3296141402537222E-5</c:v>
                </c:pt>
                <c:pt idx="26">
                  <c:v>3.7578343435048539E-5</c:v>
                </c:pt>
                <c:pt idx="27">
                  <c:v>3.2036242679364373E-5</c:v>
                </c:pt>
                <c:pt idx="28">
                  <c:v>2.6660544277949939E-5</c:v>
                </c:pt>
                <c:pt idx="29">
                  <c:v>2.132085053070435E-5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D4-4018-BAC6-F1CFD0E9D479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'Tab-Production-rel'!$C$92:$AF$92</c:f>
              <c:numCache>
                <c:formatCode>0.0</c:formatCode>
                <c:ptCount val="30"/>
                <c:pt idx="0">
                  <c:v>2.3340989233390851E-5</c:v>
                </c:pt>
                <c:pt idx="1">
                  <c:v>3.8159120526802065E-5</c:v>
                </c:pt>
                <c:pt idx="2">
                  <c:v>4.5220392359136389E-5</c:v>
                </c:pt>
                <c:pt idx="3">
                  <c:v>4.7690305654728455E-5</c:v>
                </c:pt>
                <c:pt idx="4">
                  <c:v>4.7211842837542596E-5</c:v>
                </c:pt>
                <c:pt idx="5">
                  <c:v>4.6688510329855141E-5</c:v>
                </c:pt>
                <c:pt idx="6">
                  <c:v>4.2592450591071672E-5</c:v>
                </c:pt>
                <c:pt idx="7">
                  <c:v>4.3552580059060862E-5</c:v>
                </c:pt>
                <c:pt idx="8">
                  <c:v>4.7075886809605912E-5</c:v>
                </c:pt>
                <c:pt idx="9">
                  <c:v>4.679731802521389E-5</c:v>
                </c:pt>
                <c:pt idx="10">
                  <c:v>4.7816045601044761E-5</c:v>
                </c:pt>
                <c:pt idx="11">
                  <c:v>5.1119489851745121E-5</c:v>
                </c:pt>
                <c:pt idx="12">
                  <c:v>4.931495471045217E-5</c:v>
                </c:pt>
                <c:pt idx="13">
                  <c:v>4.388937876296652E-5</c:v>
                </c:pt>
                <c:pt idx="14">
                  <c:v>3.852197017830322E-5</c:v>
                </c:pt>
                <c:pt idx="15">
                  <c:v>3.1400993492272822E-5</c:v>
                </c:pt>
                <c:pt idx="16">
                  <c:v>2.9217331719123526E-5</c:v>
                </c:pt>
                <c:pt idx="17">
                  <c:v>2.7675086529198234E-5</c:v>
                </c:pt>
                <c:pt idx="18">
                  <c:v>2.670353304576994E-5</c:v>
                </c:pt>
                <c:pt idx="19">
                  <c:v>2.614381591877475E-5</c:v>
                </c:pt>
                <c:pt idx="20">
                  <c:v>2.6205359032753052E-5</c:v>
                </c:pt>
                <c:pt idx="21">
                  <c:v>2.5154486978871355E-5</c:v>
                </c:pt>
                <c:pt idx="22">
                  <c:v>2.3929900769609131E-5</c:v>
                </c:pt>
                <c:pt idx="23">
                  <c:v>2.2538202732816093E-5</c:v>
                </c:pt>
                <c:pt idx="24">
                  <c:v>2.0038115849974576E-5</c:v>
                </c:pt>
                <c:pt idx="25">
                  <c:v>1.7593374665174623E-5</c:v>
                </c:pt>
                <c:pt idx="26">
                  <c:v>1.5285584516198129E-5</c:v>
                </c:pt>
                <c:pt idx="27">
                  <c:v>1.3050889183279374E-5</c:v>
                </c:pt>
                <c:pt idx="28">
                  <c:v>1.0884340615961007E-5</c:v>
                </c:pt>
                <c:pt idx="29">
                  <c:v>8.7317067109895096E-6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D4-4018-BAC6-F1CFD0E9D479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'Tab-Production-rel'!$C$93:$AF$93</c:f>
              <c:numCache>
                <c:formatCode>0.0</c:formatCode>
                <c:ptCount val="30"/>
                <c:pt idx="0">
                  <c:v>0.14170102319371958</c:v>
                </c:pt>
                <c:pt idx="1">
                  <c:v>0.13086205284951913</c:v>
                </c:pt>
                <c:pt idx="2">
                  <c:v>0.13470746868546821</c:v>
                </c:pt>
                <c:pt idx="3">
                  <c:v>0.13985618221596918</c:v>
                </c:pt>
                <c:pt idx="4">
                  <c:v>0.14100089152899123</c:v>
                </c:pt>
                <c:pt idx="5">
                  <c:v>0.14827253556932699</c:v>
                </c:pt>
                <c:pt idx="6">
                  <c:v>0.13015175944302954</c:v>
                </c:pt>
                <c:pt idx="7">
                  <c:v>0.15141421695007759</c:v>
                </c:pt>
                <c:pt idx="8">
                  <c:v>0.16405947265090168</c:v>
                </c:pt>
                <c:pt idx="9">
                  <c:v>0.14684292596883688</c:v>
                </c:pt>
                <c:pt idx="10">
                  <c:v>0.15348178723828604</c:v>
                </c:pt>
                <c:pt idx="11">
                  <c:v>0.16528696031559756</c:v>
                </c:pt>
                <c:pt idx="12">
                  <c:v>0.13937707196893415</c:v>
                </c:pt>
                <c:pt idx="13">
                  <c:v>0.11366948254260283</c:v>
                </c:pt>
                <c:pt idx="14">
                  <c:v>9.8244738927134839E-2</c:v>
                </c:pt>
                <c:pt idx="15">
                  <c:v>6.9137831706038724E-2</c:v>
                </c:pt>
                <c:pt idx="16">
                  <c:v>7.4626429027932956E-2</c:v>
                </c:pt>
                <c:pt idx="17">
                  <c:v>6.4652922628287646E-2</c:v>
                </c:pt>
                <c:pt idx="18">
                  <c:v>5.9098727625514803E-2</c:v>
                </c:pt>
                <c:pt idx="19">
                  <c:v>5.5834621004800564E-2</c:v>
                </c:pt>
                <c:pt idx="20">
                  <c:v>5.668105280547573E-2</c:v>
                </c:pt>
                <c:pt idx="21">
                  <c:v>5.0685056539879085E-2</c:v>
                </c:pt>
                <c:pt idx="22">
                  <c:v>4.9873702985306238E-2</c:v>
                </c:pt>
                <c:pt idx="23">
                  <c:v>4.9188894228270691E-2</c:v>
                </c:pt>
                <c:pt idx="24">
                  <c:v>4.3427116521784409E-2</c:v>
                </c:pt>
                <c:pt idx="25">
                  <c:v>4.2703617547182868E-2</c:v>
                </c:pt>
                <c:pt idx="26">
                  <c:v>4.2108003541663032E-2</c:v>
                </c:pt>
                <c:pt idx="27">
                  <c:v>4.1546217814288536E-2</c:v>
                </c:pt>
                <c:pt idx="28">
                  <c:v>4.120147084541774E-2</c:v>
                </c:pt>
                <c:pt idx="29">
                  <c:v>4.0672943748299203E-2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9291512"/>
        <c:axId val="209929500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0.14208719722497998</c:v>
                </c:pt>
                <c:pt idx="1">
                  <c:v>0.13149321893873706</c:v>
                </c:pt>
                <c:pt idx="2">
                  <c:v>0.13545534671306028</c:v>
                </c:pt>
                <c:pt idx="3">
                  <c:v>0.14064481182350558</c:v>
                </c:pt>
                <c:pt idx="4">
                  <c:v>0.14178155745460311</c:v>
                </c:pt>
                <c:pt idx="5">
                  <c:v>0.14904465567725891</c:v>
                </c:pt>
                <c:pt idx="6">
                  <c:v>0.13085643159556559</c:v>
                </c:pt>
                <c:pt idx="7">
                  <c:v>0.15301354824325558</c:v>
                </c:pt>
                <c:pt idx="8">
                  <c:v>0.1657342532824066</c:v>
                </c:pt>
                <c:pt idx="9">
                  <c:v>0.14850905660136104</c:v>
                </c:pt>
                <c:pt idx="10">
                  <c:v>0.15515677609809247</c:v>
                </c:pt>
                <c:pt idx="11">
                  <c:v>0.16700782335503975</c:v>
                </c:pt>
                <c:pt idx="12">
                  <c:v>0.14105919032784539</c:v>
                </c:pt>
                <c:pt idx="13">
                  <c:v>0.11525302011049596</c:v>
                </c:pt>
                <c:pt idx="14">
                  <c:v>9.9730714730352582E-2</c:v>
                </c:pt>
                <c:pt idx="15">
                  <c:v>7.0497258617818817E-2</c:v>
                </c:pt>
                <c:pt idx="16">
                  <c:v>7.5941011831938382E-2</c:v>
                </c:pt>
                <c:pt idx="17">
                  <c:v>6.515700151865797E-2</c:v>
                </c:pt>
                <c:pt idx="18">
                  <c:v>5.9562797693046184E-2</c:v>
                </c:pt>
                <c:pt idx="19">
                  <c:v>5.6284105967415191E-2</c:v>
                </c:pt>
                <c:pt idx="20">
                  <c:v>5.712962624922719E-2</c:v>
                </c:pt>
                <c:pt idx="21">
                  <c:v>5.1114844110426216E-2</c:v>
                </c:pt>
                <c:pt idx="22">
                  <c:v>5.0281786431544497E-2</c:v>
                </c:pt>
                <c:pt idx="23">
                  <c:v>4.9572362307753789E-2</c:v>
                </c:pt>
                <c:pt idx="24">
                  <c:v>4.3767512060262505E-2</c:v>
                </c:pt>
                <c:pt idx="25">
                  <c:v>4.3001795282712411E-2</c:v>
                </c:pt>
                <c:pt idx="26">
                  <c:v>4.2366207789864628E-2</c:v>
                </c:pt>
                <c:pt idx="27">
                  <c:v>4.1765680111259931E-2</c:v>
                </c:pt>
                <c:pt idx="28">
                  <c:v>4.1383373026114341E-2</c:v>
                </c:pt>
                <c:pt idx="29">
                  <c:v>4.0817592445350666E-2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291512"/>
        <c:axId val="2099295000"/>
      </c:lineChart>
      <c:catAx>
        <c:axId val="2099291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9295000"/>
        <c:crosses val="autoZero"/>
        <c:auto val="1"/>
        <c:lblAlgn val="ctr"/>
        <c:lblOffset val="100"/>
        <c:tickLblSkip val="1"/>
        <c:noMultiLvlLbl val="0"/>
      </c:catAx>
      <c:valAx>
        <c:axId val="209929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9291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'Tab-Production-rel'!$AH$87:$AM$87</c:f>
              <c:numCache>
                <c:formatCode>0.0</c:formatCode>
                <c:ptCount val="6"/>
                <c:pt idx="0">
                  <c:v>3.8180051338620964E-4</c:v>
                </c:pt>
                <c:pt idx="1">
                  <c:v>4.2964534720538324E-4</c:v>
                </c:pt>
                <c:pt idx="2">
                  <c:v>4.3891416212602196E-4</c:v>
                </c:pt>
                <c:pt idx="3">
                  <c:v>2.7082422332653502E-4</c:v>
                </c:pt>
                <c:pt idx="4">
                  <c:v>2.2639162361217757E-4</c:v>
                </c:pt>
                <c:pt idx="5">
                  <c:v>1.2531787316927284E-4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0-4879-99A4-1704894C6307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'Tab-Production-rel'!$AH$88:$AM$88</c:f>
              <c:numCache>
                <c:formatCode>0.0</c:formatCode>
                <c:ptCount val="6"/>
                <c:pt idx="0">
                  <c:v>1.9227955371469819E-5</c:v>
                </c:pt>
                <c:pt idx="1">
                  <c:v>2.1657482047045665E-5</c:v>
                </c:pt>
                <c:pt idx="2">
                  <c:v>2.2184296499269062E-5</c:v>
                </c:pt>
                <c:pt idx="3">
                  <c:v>1.3761388450108271E-5</c:v>
                </c:pt>
                <c:pt idx="4">
                  <c:v>1.1505447318077096E-5</c:v>
                </c:pt>
                <c:pt idx="5">
                  <c:v>6.3379308004423331E-6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0-4879-99A4-1704894C6307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'Tab-Production-rel'!$AH$89:$AM$89</c:f>
              <c:numCache>
                <c:formatCode>0.0</c:formatCode>
                <c:ptCount val="6"/>
                <c:pt idx="0">
                  <c:v>2.9678186581476953E-5</c:v>
                </c:pt>
                <c:pt idx="1">
                  <c:v>3.3432357846491386E-5</c:v>
                </c:pt>
                <c:pt idx="2">
                  <c:v>3.4242849012639186E-5</c:v>
                </c:pt>
                <c:pt idx="3">
                  <c:v>2.1240017117419949E-5</c:v>
                </c:pt>
                <c:pt idx="4">
                  <c:v>1.7763402662773712E-5</c:v>
                </c:pt>
                <c:pt idx="5">
                  <c:v>9.7983484331055679E-6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F0-4879-99A4-1704894C6307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'Tab-Production-rel'!$AH$90:$AM$90</c:f>
              <c:numCache>
                <c:formatCode>0.0</c:formatCode>
                <c:ptCount val="6"/>
                <c:pt idx="0">
                  <c:v>9.7683423589061999E-5</c:v>
                </c:pt>
                <c:pt idx="1">
                  <c:v>6.4287242399768067E-4</c:v>
                </c:pt>
                <c:pt idx="2">
                  <c:v>9.7524055546466368E-4</c:v>
                </c:pt>
                <c:pt idx="3">
                  <c:v>4.14756504975704E-4</c:v>
                </c:pt>
                <c:pt idx="4">
                  <c:v>6.4723703003191911E-5</c:v>
                </c:pt>
                <c:pt idx="5">
                  <c:v>3.373727568385545E-5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F0-4879-99A4-1704894C6307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'Tab-Production-rel'!$AH$91:$AM$91</c:f>
              <c:numCache>
                <c:formatCode>0.0</c:formatCode>
                <c:ptCount val="6"/>
                <c:pt idx="0">
                  <c:v>9.8188127193215625E-5</c:v>
                </c:pt>
                <c:pt idx="1">
                  <c:v>1.1045800327545364E-4</c:v>
                </c:pt>
                <c:pt idx="2">
                  <c:v>1.127824949306553E-4</c:v>
                </c:pt>
                <c:pt idx="3">
                  <c:v>6.9518441249575744E-5</c:v>
                </c:pt>
                <c:pt idx="4">
                  <c:v>5.8104226030584127E-5</c:v>
                </c:pt>
                <c:pt idx="5">
                  <c:v>3.2178424465120885E-5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F0-4879-99A4-1704894C6307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'Tab-Production-rel'!$AH$92:$AM$92</c:f>
              <c:numCache>
                <c:formatCode>0.0</c:formatCode>
                <c:ptCount val="6"/>
                <c:pt idx="0">
                  <c:v>4.0324530122320074E-5</c:v>
                </c:pt>
                <c:pt idx="1">
                  <c:v>4.5341349162961495E-5</c:v>
                </c:pt>
                <c:pt idx="2">
                  <c:v>4.6132367820902356E-5</c:v>
                </c:pt>
                <c:pt idx="3">
                  <c:v>2.8228152141027856E-5</c:v>
                </c:pt>
                <c:pt idx="4">
                  <c:v>2.3573213072804842E-5</c:v>
                </c:pt>
                <c:pt idx="5">
                  <c:v>1.3109179138320528E-5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F0-4879-99A4-1704894C6307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'Tab-Production-rel'!$AH$93:$AM$93</c:f>
              <c:numCache>
                <c:formatCode>0.0</c:formatCode>
                <c:ptCount val="6"/>
                <c:pt idx="0">
                  <c:v>0.13762552369473346</c:v>
                </c:pt>
                <c:pt idx="1">
                  <c:v>0.14814818211643455</c:v>
                </c:pt>
                <c:pt idx="2">
                  <c:v>0.13401200819851106</c:v>
                </c:pt>
                <c:pt idx="3">
                  <c:v>6.4670106398514948E-2</c:v>
                </c:pt>
                <c:pt idx="4">
                  <c:v>4.9971164616143232E-2</c:v>
                </c:pt>
                <c:pt idx="5">
                  <c:v>4.1646450699370285E-2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0415624"/>
        <c:axId val="210041247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'Tab-Production-rel'!$AH$77:$AM$77</c:f>
              <c:numCache>
                <c:formatCode>0.0</c:formatCode>
                <c:ptCount val="6"/>
                <c:pt idx="0">
                  <c:v>0.13829242643097719</c:v>
                </c:pt>
                <c:pt idx="1">
                  <c:v>0.14943158907996953</c:v>
                </c:pt>
                <c:pt idx="2">
                  <c:v>0.13564150492436525</c:v>
                </c:pt>
                <c:pt idx="3">
                  <c:v>6.5488435125775318E-2</c:v>
                </c:pt>
                <c:pt idx="4">
                  <c:v>5.0373226231842837E-2</c:v>
                </c:pt>
                <c:pt idx="5">
                  <c:v>4.186692973106039E-2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415624"/>
        <c:axId val="2100412472"/>
      </c:lineChart>
      <c:catAx>
        <c:axId val="210041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0412472"/>
        <c:crosses val="autoZero"/>
        <c:auto val="1"/>
        <c:lblAlgn val="ctr"/>
        <c:lblOffset val="100"/>
        <c:noMultiLvlLbl val="0"/>
      </c:catAx>
      <c:valAx>
        <c:axId val="210041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0415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'Tab-Production-rel'!$AO$87:$AQ$87</c:f>
              <c:numCache>
                <c:formatCode>0.0</c:formatCode>
                <c:ptCount val="3"/>
                <c:pt idx="0">
                  <c:v>4.0572293029579641E-4</c:v>
                </c:pt>
                <c:pt idx="1">
                  <c:v>3.5486919272627847E-4</c:v>
                </c:pt>
                <c:pt idx="2">
                  <c:v>1.7585474839072521E-4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5-4B57-B086-1DD24674002B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'Tab-Production-rel'!$AO$88:$AQ$88</c:f>
              <c:numCache>
                <c:formatCode>0.0</c:formatCode>
                <c:ptCount val="3"/>
                <c:pt idx="0">
                  <c:v>2.0442718709257742E-5</c:v>
                </c:pt>
                <c:pt idx="1">
                  <c:v>1.7972842474688668E-5</c:v>
                </c:pt>
                <c:pt idx="2">
                  <c:v>8.9216890592597154E-6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5-4B57-B086-1DD24674002B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'Tab-Production-rel'!$AO$89:$AQ$89</c:f>
              <c:numCache>
                <c:formatCode>0.0</c:formatCode>
                <c:ptCount val="3"/>
                <c:pt idx="0">
                  <c:v>3.1555272213984168E-5</c:v>
                </c:pt>
                <c:pt idx="1">
                  <c:v>2.7741433065029567E-5</c:v>
                </c:pt>
                <c:pt idx="2">
                  <c:v>1.3780875547939641E-5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C5-4B57-B086-1DD24674002B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'Tab-Production-rel'!$AO$90:$AQ$90</c:f>
              <c:numCache>
                <c:formatCode>0.0</c:formatCode>
                <c:ptCount val="3"/>
                <c:pt idx="0">
                  <c:v>3.7027792379337135E-4</c:v>
                </c:pt>
                <c:pt idx="1">
                  <c:v>6.9499853022018379E-4</c:v>
                </c:pt>
                <c:pt idx="2">
                  <c:v>4.9230489343523684E-5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C5-4B57-B086-1DD24674002B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'Tab-Production-rel'!$AO$91:$AQ$91</c:f>
              <c:numCache>
                <c:formatCode>0.0</c:formatCode>
                <c:ptCount val="3"/>
                <c:pt idx="0">
                  <c:v>1.0432306523433464E-4</c:v>
                </c:pt>
                <c:pt idx="1">
                  <c:v>9.1150468090115517E-5</c:v>
                </c:pt>
                <c:pt idx="2">
                  <c:v>4.5141325247852502E-5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C5-4B57-B086-1DD24674002B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'Tab-Production-rel'!$AO$92:$AQ$92</c:f>
              <c:numCache>
                <c:formatCode>0.0</c:formatCode>
                <c:ptCount val="3"/>
                <c:pt idx="0">
                  <c:v>4.2832939642640781E-5</c:v>
                </c:pt>
                <c:pt idx="1">
                  <c:v>3.7180259980965107E-5</c:v>
                </c:pt>
                <c:pt idx="2">
                  <c:v>1.8341196105562686E-5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C5-4B57-B086-1DD24674002B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'Tab-Production-rel'!$AO$93:$AQ$93</c:f>
              <c:numCache>
                <c:formatCode>0.0</c:formatCode>
                <c:ptCount val="3"/>
                <c:pt idx="0">
                  <c:v>0.14288685290558401</c:v>
                </c:pt>
                <c:pt idx="1">
                  <c:v>9.9341057298513002E-2</c:v>
                </c:pt>
                <c:pt idx="2">
                  <c:v>4.5808807657756759E-2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9353800"/>
        <c:axId val="209935728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0.14386200775547336</c:v>
                </c:pt>
                <c:pt idx="1">
                  <c:v>0.10056497002507028</c:v>
                </c:pt>
                <c:pt idx="2">
                  <c:v>4.612007798145161E-2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353800"/>
        <c:axId val="2099357288"/>
      </c:lineChart>
      <c:catAx>
        <c:axId val="2099353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9357288"/>
        <c:crosses val="autoZero"/>
        <c:auto val="1"/>
        <c:lblAlgn val="ctr"/>
        <c:lblOffset val="100"/>
        <c:noMultiLvlLbl val="0"/>
      </c:catAx>
      <c:valAx>
        <c:axId val="209935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9353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valeur ajoutée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'Tab-VA-rel'!$C$77:$AF$77</c:f>
              <c:numCache>
                <c:formatCode>0.0</c:formatCode>
                <c:ptCount val="30"/>
                <c:pt idx="0">
                  <c:v>0.13255686268724115</c:v>
                </c:pt>
                <c:pt idx="1">
                  <c:v>0.10067846386480545</c:v>
                </c:pt>
                <c:pt idx="2">
                  <c:v>0.10447472648871771</c:v>
                </c:pt>
                <c:pt idx="3">
                  <c:v>0.10976572573540269</c:v>
                </c:pt>
                <c:pt idx="4">
                  <c:v>0.11105402194977633</c:v>
                </c:pt>
                <c:pt idx="5">
                  <c:v>0.11799671551986383</c:v>
                </c:pt>
                <c:pt idx="6">
                  <c:v>0.10135765438713985</c:v>
                </c:pt>
                <c:pt idx="7">
                  <c:v>0.12357761517554287</c:v>
                </c:pt>
                <c:pt idx="8">
                  <c:v>0.13290194261656482</c:v>
                </c:pt>
                <c:pt idx="9">
                  <c:v>0.11603960086092978</c:v>
                </c:pt>
                <c:pt idx="10">
                  <c:v>0.12436808637879261</c:v>
                </c:pt>
                <c:pt idx="11">
                  <c:v>0.13462912814539613</c:v>
                </c:pt>
                <c:pt idx="12">
                  <c:v>0.11008433783614534</c:v>
                </c:pt>
                <c:pt idx="13">
                  <c:v>8.9614395443401176E-2</c:v>
                </c:pt>
                <c:pt idx="14">
                  <c:v>7.8433567145838962E-2</c:v>
                </c:pt>
                <c:pt idx="15">
                  <c:v>5.3757745633206074E-2</c:v>
                </c:pt>
                <c:pt idx="16">
                  <c:v>6.1469159214637255E-2</c:v>
                </c:pt>
                <c:pt idx="17">
                  <c:v>5.1001233669961649E-2</c:v>
                </c:pt>
                <c:pt idx="18">
                  <c:v>4.6768131025330707E-2</c:v>
                </c:pt>
                <c:pt idx="19">
                  <c:v>4.4261559943384959E-2</c:v>
                </c:pt>
                <c:pt idx="20">
                  <c:v>4.5125542808264099E-2</c:v>
                </c:pt>
                <c:pt idx="21">
                  <c:v>3.9452973583513302E-2</c:v>
                </c:pt>
                <c:pt idx="22">
                  <c:v>3.9222909136720177E-2</c:v>
                </c:pt>
                <c:pt idx="23">
                  <c:v>3.8623323521368713E-2</c:v>
                </c:pt>
                <c:pt idx="24">
                  <c:v>3.3394444790733405E-2</c:v>
                </c:pt>
                <c:pt idx="25">
                  <c:v>3.3273984887133866E-2</c:v>
                </c:pt>
                <c:pt idx="26">
                  <c:v>3.2770235283683821E-2</c:v>
                </c:pt>
                <c:pt idx="27">
                  <c:v>3.2249725619566544E-2</c:v>
                </c:pt>
                <c:pt idx="28">
                  <c:v>3.1920989769873079E-2</c:v>
                </c:pt>
                <c:pt idx="29">
                  <c:v>3.1427054301787591E-2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F-4C99-A73D-8F59D7F97AD2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'Tab-VA-rel'!$C$78:$AF$78</c:f>
              <c:numCache>
                <c:formatCode>0.0</c:formatCode>
                <c:ptCount val="30"/>
                <c:pt idx="0">
                  <c:v>7.4411443695738322E-2</c:v>
                </c:pt>
                <c:pt idx="1">
                  <c:v>9.9074222221107025E-2</c:v>
                </c:pt>
                <c:pt idx="2">
                  <c:v>0.11396161859777372</c:v>
                </c:pt>
                <c:pt idx="3">
                  <c:v>0.12260828069946336</c:v>
                </c:pt>
                <c:pt idx="4">
                  <c:v>0.12451041209674618</c:v>
                </c:pt>
                <c:pt idx="5">
                  <c:v>0.12634336295461857</c:v>
                </c:pt>
                <c:pt idx="6">
                  <c:v>0.11363779881693607</c:v>
                </c:pt>
                <c:pt idx="7">
                  <c:v>0.11818303117656578</c:v>
                </c:pt>
                <c:pt idx="8">
                  <c:v>0.12316479257204349</c:v>
                </c:pt>
                <c:pt idx="9">
                  <c:v>0.11304024046484874</c:v>
                </c:pt>
                <c:pt idx="10">
                  <c:v>0.11105684224447052</c:v>
                </c:pt>
                <c:pt idx="11">
                  <c:v>0.11429386275114953</c:v>
                </c:pt>
                <c:pt idx="12">
                  <c:v>9.9160078898461332E-2</c:v>
                </c:pt>
                <c:pt idx="13">
                  <c:v>7.8326289805686358E-2</c:v>
                </c:pt>
                <c:pt idx="14">
                  <c:v>6.0575374683583628E-2</c:v>
                </c:pt>
                <c:pt idx="15">
                  <c:v>3.629386062875075E-2</c:v>
                </c:pt>
                <c:pt idx="16">
                  <c:v>2.9473400331231685E-2</c:v>
                </c:pt>
                <c:pt idx="17">
                  <c:v>1.998813472844713E-2</c:v>
                </c:pt>
                <c:pt idx="18">
                  <c:v>1.3772429018329913E-2</c:v>
                </c:pt>
                <c:pt idx="19">
                  <c:v>1.029002001351559E-2</c:v>
                </c:pt>
                <c:pt idx="20">
                  <c:v>1.0385595552383829E-2</c:v>
                </c:pt>
                <c:pt idx="21">
                  <c:v>8.253027024218703E-3</c:v>
                </c:pt>
                <c:pt idx="22">
                  <c:v>8.442881644887856E-3</c:v>
                </c:pt>
                <c:pt idx="23">
                  <c:v>9.4072090249408078E-3</c:v>
                </c:pt>
                <c:pt idx="24">
                  <c:v>7.9265176523784283E-3</c:v>
                </c:pt>
                <c:pt idx="25">
                  <c:v>8.3270291347730795E-3</c:v>
                </c:pt>
                <c:pt idx="26">
                  <c:v>9.2341028506662086E-3</c:v>
                </c:pt>
                <c:pt idx="27">
                  <c:v>1.0326294417283149E-2</c:v>
                </c:pt>
                <c:pt idx="28">
                  <c:v>1.1555122354514861E-2</c:v>
                </c:pt>
                <c:pt idx="29">
                  <c:v>1.2637785308192232E-2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F-4C99-A73D-8F59D7F97AD2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'Tab-VA-rel'!$C$79:$AF$79</c:f>
              <c:numCache>
                <c:formatCode>0.0</c:formatCode>
                <c:ptCount val="30"/>
                <c:pt idx="0">
                  <c:v>1.4817026380400923E-2</c:v>
                </c:pt>
                <c:pt idx="1">
                  <c:v>1.5852387213183911E-2</c:v>
                </c:pt>
                <c:pt idx="2">
                  <c:v>1.6657972408786872E-2</c:v>
                </c:pt>
                <c:pt idx="3">
                  <c:v>1.694966844399088E-2</c:v>
                </c:pt>
                <c:pt idx="4">
                  <c:v>1.6233201054707116E-2</c:v>
                </c:pt>
                <c:pt idx="5">
                  <c:v>1.5780986042625591E-2</c:v>
                </c:pt>
                <c:pt idx="6">
                  <c:v>1.2421888712478381E-2</c:v>
                </c:pt>
                <c:pt idx="7">
                  <c:v>1.3167433046864166E-2</c:v>
                </c:pt>
                <c:pt idx="8">
                  <c:v>1.3272226734433382E-2</c:v>
                </c:pt>
                <c:pt idx="9">
                  <c:v>1.0273660527714555E-2</c:v>
                </c:pt>
                <c:pt idx="10">
                  <c:v>9.6753462977596655E-3</c:v>
                </c:pt>
                <c:pt idx="11">
                  <c:v>9.9227225626497412E-3</c:v>
                </c:pt>
                <c:pt idx="12">
                  <c:v>6.3079630340021724E-3</c:v>
                </c:pt>
                <c:pt idx="13">
                  <c:v>2.5264346145537448E-3</c:v>
                </c:pt>
                <c:pt idx="14">
                  <c:v>-9.7584529170831238E-5</c:v>
                </c:pt>
                <c:pt idx="15">
                  <c:v>-3.9623234596371454E-3</c:v>
                </c:pt>
                <c:pt idx="16">
                  <c:v>-3.9078502692640503E-3</c:v>
                </c:pt>
                <c:pt idx="17">
                  <c:v>-5.0361323476588024E-3</c:v>
                </c:pt>
                <c:pt idx="18">
                  <c:v>-5.3755318932364026E-3</c:v>
                </c:pt>
                <c:pt idx="19">
                  <c:v>-5.2097622715854934E-3</c:v>
                </c:pt>
                <c:pt idx="20">
                  <c:v>-4.4032926946944622E-3</c:v>
                </c:pt>
                <c:pt idx="21">
                  <c:v>-4.1930868956713769E-3</c:v>
                </c:pt>
                <c:pt idx="22">
                  <c:v>-3.4263193014114901E-3</c:v>
                </c:pt>
                <c:pt idx="23">
                  <c:v>-2.6140081335803613E-3</c:v>
                </c:pt>
                <c:pt idx="24">
                  <c:v>-2.3702466544179342E-3</c:v>
                </c:pt>
                <c:pt idx="25">
                  <c:v>-1.6810677065684299E-3</c:v>
                </c:pt>
                <c:pt idx="26">
                  <c:v>-1.0135840212374125E-3</c:v>
                </c:pt>
                <c:pt idx="27">
                  <c:v>-4.0103865191203525E-4</c:v>
                </c:pt>
                <c:pt idx="28">
                  <c:v>1.6760710749702014E-4</c:v>
                </c:pt>
                <c:pt idx="29">
                  <c:v>6.4148748923001245E-4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CF-4C99-A73D-8F59D7F97AD2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'Tab-VA-rel'!$C$80:$AF$80</c:f>
              <c:numCache>
                <c:formatCode>0.0</c:formatCode>
                <c:ptCount val="30"/>
                <c:pt idx="0">
                  <c:v>2.9963004453923765E-3</c:v>
                </c:pt>
                <c:pt idx="1">
                  <c:v>4.5487892667109764E-3</c:v>
                </c:pt>
                <c:pt idx="2">
                  <c:v>5.3163888293133142E-3</c:v>
                </c:pt>
                <c:pt idx="3">
                  <c:v>5.6705863878381514E-3</c:v>
                </c:pt>
                <c:pt idx="4">
                  <c:v>5.7207034625304807E-3</c:v>
                </c:pt>
                <c:pt idx="5">
                  <c:v>5.7815899403611789E-3</c:v>
                </c:pt>
                <c:pt idx="6">
                  <c:v>5.338090689926309E-3</c:v>
                </c:pt>
                <c:pt idx="7">
                  <c:v>5.5571952953115053E-3</c:v>
                </c:pt>
                <c:pt idx="8">
                  <c:v>5.9815644570511825E-3</c:v>
                </c:pt>
                <c:pt idx="9">
                  <c:v>5.8535188510707749E-3</c:v>
                </c:pt>
                <c:pt idx="10">
                  <c:v>5.9494478714314106E-3</c:v>
                </c:pt>
                <c:pt idx="11">
                  <c:v>6.3103191504738729E-3</c:v>
                </c:pt>
                <c:pt idx="12">
                  <c:v>5.9745852852948348E-3</c:v>
                </c:pt>
                <c:pt idx="13">
                  <c:v>5.2581012534886626E-3</c:v>
                </c:pt>
                <c:pt idx="14">
                  <c:v>4.5984106870349799E-3</c:v>
                </c:pt>
                <c:pt idx="15">
                  <c:v>3.6918473943343133E-3</c:v>
                </c:pt>
                <c:pt idx="16">
                  <c:v>3.4292230686693605E-3</c:v>
                </c:pt>
                <c:pt idx="17">
                  <c:v>3.1585802906946578E-3</c:v>
                </c:pt>
                <c:pt idx="18">
                  <c:v>2.9594441743836194E-3</c:v>
                </c:pt>
                <c:pt idx="19">
                  <c:v>2.8250264570132536E-3</c:v>
                </c:pt>
                <c:pt idx="20">
                  <c:v>2.7883428146330299E-3</c:v>
                </c:pt>
                <c:pt idx="21">
                  <c:v>2.6251214979755425E-3</c:v>
                </c:pt>
                <c:pt idx="22">
                  <c:v>2.4823394251045137E-3</c:v>
                </c:pt>
                <c:pt idx="23">
                  <c:v>2.3399270160088708E-3</c:v>
                </c:pt>
                <c:pt idx="24">
                  <c:v>2.0717314519452276E-3</c:v>
                </c:pt>
                <c:pt idx="25">
                  <c:v>1.8378132683876337E-3</c:v>
                </c:pt>
                <c:pt idx="26">
                  <c:v>1.6245687470802525E-3</c:v>
                </c:pt>
                <c:pt idx="27">
                  <c:v>1.4199363751348575E-3</c:v>
                </c:pt>
                <c:pt idx="28">
                  <c:v>1.2235956290408199E-3</c:v>
                </c:pt>
                <c:pt idx="29">
                  <c:v>1.0280302925355308E-3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CF-4C99-A73D-8F59D7F97AD2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'Tab-VA-rel'!$C$81:$AF$81</c:f>
              <c:numCache>
                <c:formatCode>0.0</c:formatCode>
                <c:ptCount val="30"/>
                <c:pt idx="0">
                  <c:v>2.6826063942279421E-3</c:v>
                </c:pt>
                <c:pt idx="1">
                  <c:v>3.2630160254114764E-3</c:v>
                </c:pt>
                <c:pt idx="2">
                  <c:v>3.678531783531616E-3</c:v>
                </c:pt>
                <c:pt idx="3">
                  <c:v>3.9664732692363041E-3</c:v>
                </c:pt>
                <c:pt idx="4">
                  <c:v>4.071643525342116E-3</c:v>
                </c:pt>
                <c:pt idx="5">
                  <c:v>4.2243491220503478E-3</c:v>
                </c:pt>
                <c:pt idx="6">
                  <c:v>3.8688199888219535E-3</c:v>
                </c:pt>
                <c:pt idx="7">
                  <c:v>4.196048036717288E-3</c:v>
                </c:pt>
                <c:pt idx="8">
                  <c:v>4.477223356142924E-3</c:v>
                </c:pt>
                <c:pt idx="9">
                  <c:v>4.1909209462332462E-3</c:v>
                </c:pt>
                <c:pt idx="10">
                  <c:v>4.2584020582685225E-3</c:v>
                </c:pt>
                <c:pt idx="11">
                  <c:v>4.4681551570456982E-3</c:v>
                </c:pt>
                <c:pt idx="12">
                  <c:v>3.9759543611971081E-3</c:v>
                </c:pt>
                <c:pt idx="13">
                  <c:v>3.3329438516215195E-3</c:v>
                </c:pt>
                <c:pt idx="14">
                  <c:v>2.8191102032450325E-3</c:v>
                </c:pt>
                <c:pt idx="15">
                  <c:v>2.0403207592683097E-3</c:v>
                </c:pt>
                <c:pt idx="16">
                  <c:v>1.8897818032806613E-3</c:v>
                </c:pt>
                <c:pt idx="17">
                  <c:v>1.5554299036393514E-3</c:v>
                </c:pt>
                <c:pt idx="18">
                  <c:v>1.3130252376105306E-3</c:v>
                </c:pt>
                <c:pt idx="19">
                  <c:v>1.1405381248260197E-3</c:v>
                </c:pt>
                <c:pt idx="20">
                  <c:v>1.0699768757531632E-3</c:v>
                </c:pt>
                <c:pt idx="21">
                  <c:v>8.9908707192078131E-4</c:v>
                </c:pt>
                <c:pt idx="22">
                  <c:v>8.1777229226562905E-4</c:v>
                </c:pt>
                <c:pt idx="23">
                  <c:v>7.5932406053964884E-4</c:v>
                </c:pt>
                <c:pt idx="24">
                  <c:v>6.1344098368275605E-4</c:v>
                </c:pt>
                <c:pt idx="25">
                  <c:v>5.5309244853148044E-4</c:v>
                </c:pt>
                <c:pt idx="26">
                  <c:v>5.1415193932436137E-4</c:v>
                </c:pt>
                <c:pt idx="27">
                  <c:v>4.8822211382428102E-4</c:v>
                </c:pt>
                <c:pt idx="28">
                  <c:v>4.7563608159892514E-4</c:v>
                </c:pt>
                <c:pt idx="29">
                  <c:v>4.6746110158544613E-4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CF-4C99-A73D-8F59D7F97AD2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'Tab-VA-rel'!$C$82:$AF$82</c:f>
              <c:numCache>
                <c:formatCode>0.0</c:formatCode>
                <c:ptCount val="30"/>
                <c:pt idx="0">
                  <c:v>2.4934817278328089E-3</c:v>
                </c:pt>
                <c:pt idx="1">
                  <c:v>2.9269423116348369E-3</c:v>
                </c:pt>
                <c:pt idx="2">
                  <c:v>3.1865353065914769E-3</c:v>
                </c:pt>
                <c:pt idx="3">
                  <c:v>3.304795407188981E-3</c:v>
                </c:pt>
                <c:pt idx="4">
                  <c:v>3.2264325197221351E-3</c:v>
                </c:pt>
                <c:pt idx="5">
                  <c:v>3.1719019166217334E-3</c:v>
                </c:pt>
                <c:pt idx="6">
                  <c:v>2.6308635035554423E-3</c:v>
                </c:pt>
                <c:pt idx="7">
                  <c:v>2.7377638302504316E-3</c:v>
                </c:pt>
                <c:pt idx="8">
                  <c:v>2.7922598308059172E-3</c:v>
                </c:pt>
                <c:pt idx="9">
                  <c:v>2.3337366984021121E-3</c:v>
                </c:pt>
                <c:pt idx="10">
                  <c:v>2.2285801867963037E-3</c:v>
                </c:pt>
                <c:pt idx="11">
                  <c:v>2.2835239525703932E-3</c:v>
                </c:pt>
                <c:pt idx="12">
                  <c:v>1.7054859370577028E-3</c:v>
                </c:pt>
                <c:pt idx="13">
                  <c:v>1.0358539346484667E-3</c:v>
                </c:pt>
                <c:pt idx="14">
                  <c:v>5.2978536482579637E-4</c:v>
                </c:pt>
                <c:pt idx="15">
                  <c:v>-1.8224767079551665E-4</c:v>
                </c:pt>
                <c:pt idx="16">
                  <c:v>-2.6039025820535509E-4</c:v>
                </c:pt>
                <c:pt idx="17">
                  <c:v>-4.8691223694805118E-4</c:v>
                </c:pt>
                <c:pt idx="18">
                  <c:v>-5.8837711164111091E-4</c:v>
                </c:pt>
                <c:pt idx="19">
                  <c:v>-6.0025476346142195E-4</c:v>
                </c:pt>
                <c:pt idx="20">
                  <c:v>-4.9918537357093013E-4</c:v>
                </c:pt>
                <c:pt idx="21">
                  <c:v>-4.8869201448655019E-4</c:v>
                </c:pt>
                <c:pt idx="22">
                  <c:v>-3.9260743997190608E-4</c:v>
                </c:pt>
                <c:pt idx="23">
                  <c:v>-2.82672349317958E-4</c:v>
                </c:pt>
                <c:pt idx="24">
                  <c:v>-2.6438821400917231E-4</c:v>
                </c:pt>
                <c:pt idx="25">
                  <c:v>-1.7749648606348251E-4</c:v>
                </c:pt>
                <c:pt idx="26">
                  <c:v>-8.673900864961863E-5</c:v>
                </c:pt>
                <c:pt idx="27">
                  <c:v>-8.3759899652594266E-8</c:v>
                </c:pt>
                <c:pt idx="28">
                  <c:v>8.3023243574989003E-5</c:v>
                </c:pt>
                <c:pt idx="29">
                  <c:v>1.5373758010903284E-4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1001736"/>
        <c:axId val="210039386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'Tab-VA-rel'!$C$50:$AF$50</c:f>
              <c:numCache>
                <c:formatCode>0.0</c:formatCode>
                <c:ptCount val="30"/>
                <c:pt idx="0">
                  <c:v>0.2299577798084762</c:v>
                </c:pt>
                <c:pt idx="1">
                  <c:v>0.22634379969448393</c:v>
                </c:pt>
                <c:pt idx="2">
                  <c:v>0.24727576808900587</c:v>
                </c:pt>
                <c:pt idx="3">
                  <c:v>0.26226552936594594</c:v>
                </c:pt>
                <c:pt idx="4">
                  <c:v>0.26481636551172194</c:v>
                </c:pt>
                <c:pt idx="5">
                  <c:v>0.2732988902472977</c:v>
                </c:pt>
                <c:pt idx="6">
                  <c:v>0.23925513670592924</c:v>
                </c:pt>
                <c:pt idx="7">
                  <c:v>0.26741903014539936</c:v>
                </c:pt>
                <c:pt idx="8">
                  <c:v>0.28259000696129188</c:v>
                </c:pt>
                <c:pt idx="9">
                  <c:v>0.25173165672873754</c:v>
                </c:pt>
                <c:pt idx="10">
                  <c:v>0.25753668902288585</c:v>
                </c:pt>
                <c:pt idx="11">
                  <c:v>0.27190768567004753</c:v>
                </c:pt>
                <c:pt idx="12">
                  <c:v>0.22720842402130792</c:v>
                </c:pt>
                <c:pt idx="13">
                  <c:v>0.18009404791392569</c:v>
                </c:pt>
                <c:pt idx="14">
                  <c:v>0.1468586953049078</c:v>
                </c:pt>
                <c:pt idx="15">
                  <c:v>9.163920323820296E-2</c:v>
                </c:pt>
                <c:pt idx="16">
                  <c:v>9.2093302751683481E-2</c:v>
                </c:pt>
                <c:pt idx="17">
                  <c:v>7.0180375345962887E-2</c:v>
                </c:pt>
                <c:pt idx="18">
                  <c:v>5.8849124443738354E-2</c:v>
                </c:pt>
                <c:pt idx="19">
                  <c:v>5.2707133525586869E-2</c:v>
                </c:pt>
                <c:pt idx="20">
                  <c:v>5.4466997401370065E-2</c:v>
                </c:pt>
                <c:pt idx="21">
                  <c:v>4.6548446296346135E-2</c:v>
                </c:pt>
                <c:pt idx="22">
                  <c:v>4.7146988602730922E-2</c:v>
                </c:pt>
                <c:pt idx="23">
                  <c:v>4.8233105863237924E-2</c:v>
                </c:pt>
                <c:pt idx="24">
                  <c:v>4.1371509532805995E-2</c:v>
                </c:pt>
                <c:pt idx="25">
                  <c:v>4.2133378980957481E-2</c:v>
                </c:pt>
                <c:pt idx="26">
                  <c:v>4.3042739978282896E-2</c:v>
                </c:pt>
                <c:pt idx="27">
                  <c:v>4.4083049700027743E-2</c:v>
                </c:pt>
                <c:pt idx="28">
                  <c:v>4.5425959929712434E-2</c:v>
                </c:pt>
                <c:pt idx="29">
                  <c:v>4.6355545913501217E-2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001736"/>
        <c:axId val="2100393864"/>
      </c:lineChart>
      <c:catAx>
        <c:axId val="2121001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0393864"/>
        <c:crosses val="autoZero"/>
        <c:auto val="1"/>
        <c:lblAlgn val="ctr"/>
        <c:lblOffset val="100"/>
        <c:tickLblSkip val="1"/>
        <c:noMultiLvlLbl val="0"/>
      </c:catAx>
      <c:valAx>
        <c:axId val="210039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001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 b="0" i="0" u="none" strike="noStrike" baseline="0">
                <a:effectLst/>
              </a:rPr>
              <a:t>Variation relative de la valeur ajoutée </a:t>
            </a:r>
            <a:r>
              <a:rPr lang="nl-NL" sz="1300"/>
              <a:t>par secteur</a:t>
            </a:r>
          </a:p>
        </c:rich>
      </c:tx>
      <c:layout>
        <c:manualLayout>
          <c:xMode val="edge"/>
          <c:yMode val="edge"/>
          <c:x val="0.133711274170379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1319693406616"/>
          <c:y val="0.112975367038829"/>
          <c:w val="0.86513686236505205"/>
          <c:h val="0.718485564901929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'Tab-VA-rel'!$AH$77:$AM$77</c:f>
              <c:numCache>
                <c:formatCode>0.0</c:formatCode>
                <c:ptCount val="6"/>
                <c:pt idx="0">
                  <c:v>0.11170596014518866</c:v>
                </c:pt>
                <c:pt idx="1">
                  <c:v>0.11837470571200823</c:v>
                </c:pt>
                <c:pt idx="2">
                  <c:v>0.10742590298991483</c:v>
                </c:pt>
                <c:pt idx="3">
                  <c:v>5.1451565897304131E-2</c:v>
                </c:pt>
                <c:pt idx="4">
                  <c:v>3.9163838768119942E-2</c:v>
                </c:pt>
                <c:pt idx="5">
                  <c:v>3.2328397972408981E-2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9-439C-AD6B-6151F1C7F890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'Tab-VA-rel'!$AH$78:$AM$78</c:f>
              <c:numCache>
                <c:formatCode>0.0</c:formatCode>
                <c:ptCount val="6"/>
                <c:pt idx="0">
                  <c:v>0.10691319546216571</c:v>
                </c:pt>
                <c:pt idx="1">
                  <c:v>0.11887384519700253</c:v>
                </c:pt>
                <c:pt idx="2">
                  <c:v>9.2682489676670282E-2</c:v>
                </c:pt>
                <c:pt idx="3">
                  <c:v>2.1963568944055011E-2</c:v>
                </c:pt>
                <c:pt idx="4">
                  <c:v>8.8830461797619244E-3</c:v>
                </c:pt>
                <c:pt idx="5">
                  <c:v>1.0416066813085906E-2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E9-439C-AD6B-6151F1C7F890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'Tab-VA-rel'!$AH$79:$AM$79</c:f>
              <c:numCache>
                <c:formatCode>0.0</c:formatCode>
                <c:ptCount val="6"/>
                <c:pt idx="0">
                  <c:v>1.610205110021394E-2</c:v>
                </c:pt>
                <c:pt idx="1">
                  <c:v>1.2983239012823214E-2</c:v>
                </c:pt>
                <c:pt idx="2">
                  <c:v>5.6669763959588991E-3</c:v>
                </c:pt>
                <c:pt idx="3">
                  <c:v>-4.6983200482763783E-3</c:v>
                </c:pt>
                <c:pt idx="4">
                  <c:v>-3.4013907359551248E-3</c:v>
                </c:pt>
                <c:pt idx="5">
                  <c:v>-4.5731915659816903E-4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E9-439C-AD6B-6151F1C7F890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'Tab-VA-rel'!$AH$80:$AM$80</c:f>
              <c:numCache>
                <c:formatCode>0.0</c:formatCode>
                <c:ptCount val="6"/>
                <c:pt idx="0">
                  <c:v>4.8505536783570603E-3</c:v>
                </c:pt>
                <c:pt idx="1">
                  <c:v>5.7023918467441906E-3</c:v>
                </c:pt>
                <c:pt idx="2">
                  <c:v>5.6181728495447517E-3</c:v>
                </c:pt>
                <c:pt idx="3">
                  <c:v>3.2128242770190405E-3</c:v>
                </c:pt>
                <c:pt idx="4">
                  <c:v>2.4614924411334371E-3</c:v>
                </c:pt>
                <c:pt idx="5">
                  <c:v>1.4267888624358187E-3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E9-439C-AD6B-6151F1C7F890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'Tab-VA-rel'!$AH$81:$AM$81</c:f>
              <c:numCache>
                <c:formatCode>0.0</c:formatCode>
                <c:ptCount val="6"/>
                <c:pt idx="0">
                  <c:v>3.5324541995498913E-3</c:v>
                </c:pt>
                <c:pt idx="1">
                  <c:v>4.1914722899931518E-3</c:v>
                </c:pt>
                <c:pt idx="2">
                  <c:v>3.7709131262755754E-3</c:v>
                </c:pt>
                <c:pt idx="3">
                  <c:v>1.5878191657249744E-3</c:v>
                </c:pt>
                <c:pt idx="4">
                  <c:v>8.3192025683239573E-4</c:v>
                </c:pt>
                <c:pt idx="5">
                  <c:v>4.9971273697289886E-4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9-439C-AD6B-6151F1C7F890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'Tab-VA-rel'!$AH$82:$AM$82</c:f>
              <c:numCache>
                <c:formatCode>0.0</c:formatCode>
                <c:ptCount val="6"/>
                <c:pt idx="0">
                  <c:v>3.0276374545940479E-3</c:v>
                </c:pt>
                <c:pt idx="1">
                  <c:v>2.7333051559271272E-3</c:v>
                </c:pt>
                <c:pt idx="2">
                  <c:v>1.5566458751797325E-3</c:v>
                </c:pt>
                <c:pt idx="3">
                  <c:v>-4.2363640821029117E-4</c:v>
                </c:pt>
                <c:pt idx="4">
                  <c:v>-3.8550907827130336E-4</c:v>
                </c:pt>
                <c:pt idx="5">
                  <c:v>-5.5116861857463778E-6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6993352"/>
        <c:axId val="211666117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'Tab-VA-rel'!$AH$50:$AM$50</c:f>
              <c:numCache>
                <c:formatCode>0.0</c:formatCode>
                <c:ptCount val="6"/>
                <c:pt idx="0">
                  <c:v>0.24613184849392677</c:v>
                </c:pt>
                <c:pt idx="1">
                  <c:v>0.26285894415773114</c:v>
                </c:pt>
                <c:pt idx="2">
                  <c:v>0.21672110838661496</c:v>
                </c:pt>
                <c:pt idx="3">
                  <c:v>7.309382786103491E-2</c:v>
                </c:pt>
                <c:pt idx="4">
                  <c:v>4.7553409539298208E-2</c:v>
                </c:pt>
                <c:pt idx="5">
                  <c:v>4.4208134900496354E-2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993352"/>
        <c:axId val="2116661176"/>
      </c:lineChart>
      <c:catAx>
        <c:axId val="2116993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661176"/>
        <c:crosses val="autoZero"/>
        <c:auto val="1"/>
        <c:lblAlgn val="ctr"/>
        <c:lblOffset val="40"/>
        <c:noMultiLvlLbl val="0"/>
      </c:catAx>
      <c:valAx>
        <c:axId val="2116661176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</a:t>
                </a:r>
                <a:r>
                  <a:rPr lang="fr-FR" baseline="0"/>
                  <a:t> %)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2.0691869466645E-3"/>
              <c:y val="0.289145974576037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99335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605330307189307E-3"/>
          <c:y val="0.85974142829232603"/>
          <c:w val="0.99163947960396104"/>
          <c:h val="0.1372190188040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'Tab-VA-rel'!$AO$77:$AQ$77</c:f>
              <c:numCache>
                <c:formatCode>0.0</c:formatCode>
                <c:ptCount val="3"/>
                <c:pt idx="0">
                  <c:v>0.11504033292859844</c:v>
                </c:pt>
                <c:pt idx="1">
                  <c:v>7.9438734443609479E-2</c:v>
                </c:pt>
                <c:pt idx="2">
                  <c:v>3.5746118370264465E-2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2-4D6D-97E5-046A47506B49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'Tab-VA-rel'!$AO$78:$AQ$78</c:f>
              <c:numCache>
                <c:formatCode>0.0</c:formatCode>
                <c:ptCount val="3"/>
                <c:pt idx="0">
                  <c:v>0.11289352032958412</c:v>
                </c:pt>
                <c:pt idx="1">
                  <c:v>5.732302931036265E-2</c:v>
                </c:pt>
                <c:pt idx="2">
                  <c:v>9.649556496423916E-3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2-4D6D-97E5-046A47506B49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'Tab-VA-rel'!$AO$79:$AQ$79</c:f>
              <c:numCache>
                <c:formatCode>0.0</c:formatCode>
                <c:ptCount val="3"/>
                <c:pt idx="0">
                  <c:v>1.4542645056518578E-2</c:v>
                </c:pt>
                <c:pt idx="1">
                  <c:v>4.8432817384126041E-4</c:v>
                </c:pt>
                <c:pt idx="2">
                  <c:v>-1.929354946276647E-3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82-4D6D-97E5-046A47506B49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'Tab-VA-rel'!$AO$80:$AQ$80</c:f>
              <c:numCache>
                <c:formatCode>0.0</c:formatCode>
                <c:ptCount val="3"/>
                <c:pt idx="0">
                  <c:v>5.2764727625506259E-3</c:v>
                </c:pt>
                <c:pt idx="1">
                  <c:v>4.4154985632818963E-3</c:v>
                </c:pt>
                <c:pt idx="2">
                  <c:v>1.944140651784628E-3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82-4D6D-97E5-046A47506B49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'Tab-VA-rel'!$AO$81:$AQ$81</c:f>
              <c:numCache>
                <c:formatCode>0.0</c:formatCode>
                <c:ptCount val="3"/>
                <c:pt idx="0">
                  <c:v>3.8619632447715216E-3</c:v>
                </c:pt>
                <c:pt idx="1">
                  <c:v>2.6793661460002751E-3</c:v>
                </c:pt>
                <c:pt idx="2">
                  <c:v>6.6581649690264735E-4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82-4D6D-97E5-046A47506B49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'Tab-VA-rel'!$AO$82:$AQ$82</c:f>
              <c:numCache>
                <c:formatCode>0.0</c:formatCode>
                <c:ptCount val="3"/>
                <c:pt idx="0">
                  <c:v>2.8804713052605875E-3</c:v>
                </c:pt>
                <c:pt idx="1">
                  <c:v>5.6650473348472067E-4</c:v>
                </c:pt>
                <c:pt idx="2">
                  <c:v>-1.9551038222852488E-4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6959768"/>
        <c:axId val="211695077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'Tab-VA-rel'!$AO$50:$AQ$50</c:f>
              <c:numCache>
                <c:formatCode>0.0</c:formatCode>
                <c:ptCount val="3"/>
                <c:pt idx="0">
                  <c:v>0.25449539632582896</c:v>
                </c:pt>
                <c:pt idx="1">
                  <c:v>0.14490746812382493</c:v>
                </c:pt>
                <c:pt idx="2">
                  <c:v>4.5880772219897281E-2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959768"/>
        <c:axId val="2116950776"/>
      </c:lineChart>
      <c:catAx>
        <c:axId val="2116959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950776"/>
        <c:crosses val="autoZero"/>
        <c:auto val="1"/>
        <c:lblAlgn val="ctr"/>
        <c:lblOffset val="100"/>
        <c:noMultiLvlLbl val="0"/>
      </c:catAx>
      <c:valAx>
        <c:axId val="211695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959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'Tab-VA-rel'!$C$60:$AF$60</c:f>
              <c:numCache>
                <c:formatCode>0.0</c:formatCode>
                <c:ptCount val="30"/>
                <c:pt idx="0">
                  <c:v>1.9933761956052173E-4</c:v>
                </c:pt>
                <c:pt idx="1">
                  <c:v>3.0165175813892935E-4</c:v>
                </c:pt>
                <c:pt idx="2">
                  <c:v>3.4584219090159955E-4</c:v>
                </c:pt>
                <c:pt idx="3">
                  <c:v>3.6039771559954922E-4</c:v>
                </c:pt>
                <c:pt idx="4">
                  <c:v>3.5533645964637076E-4</c:v>
                </c:pt>
                <c:pt idx="5">
                  <c:v>3.5296729037417911E-4</c:v>
                </c:pt>
                <c:pt idx="6">
                  <c:v>3.1980309315769902E-4</c:v>
                </c:pt>
                <c:pt idx="7">
                  <c:v>3.3302010913516386E-4</c:v>
                </c:pt>
                <c:pt idx="8">
                  <c:v>3.626254736438739E-4</c:v>
                </c:pt>
                <c:pt idx="9">
                  <c:v>3.5652423102585371E-4</c:v>
                </c:pt>
                <c:pt idx="10">
                  <c:v>3.6534251472118088E-4</c:v>
                </c:pt>
                <c:pt idx="11">
                  <c:v>3.9262598649827978E-4</c:v>
                </c:pt>
                <c:pt idx="12">
                  <c:v>3.7384347925956569E-4</c:v>
                </c:pt>
                <c:pt idx="13">
                  <c:v>3.2940135733400201E-4</c:v>
                </c:pt>
                <c:pt idx="14">
                  <c:v>2.8953617553363381E-4</c:v>
                </c:pt>
                <c:pt idx="15">
                  <c:v>2.3461357752355808E-4</c:v>
                </c:pt>
                <c:pt idx="16">
                  <c:v>2.2335073334966946E-4</c:v>
                </c:pt>
                <c:pt idx="17">
                  <c:v>2.1226648547398899E-4</c:v>
                </c:pt>
                <c:pt idx="18">
                  <c:v>2.0499754612975148E-4</c:v>
                </c:pt>
                <c:pt idx="19">
                  <c:v>2.0073720816912447E-4</c:v>
                </c:pt>
                <c:pt idx="20">
                  <c:v>2.0148634204763367E-4</c:v>
                </c:pt>
                <c:pt idx="21">
                  <c:v>1.9221811815463763E-4</c:v>
                </c:pt>
                <c:pt idx="22">
                  <c:v>1.8271446687579074E-4</c:v>
                </c:pt>
                <c:pt idx="23">
                  <c:v>1.7209856187419564E-4</c:v>
                </c:pt>
                <c:pt idx="24">
                  <c:v>1.5219169017887505E-4</c:v>
                </c:pt>
                <c:pt idx="25">
                  <c:v>1.3387269651300981E-4</c:v>
                </c:pt>
                <c:pt idx="26">
                  <c:v>1.1664374884315189E-4</c:v>
                </c:pt>
                <c:pt idx="27">
                  <c:v>9.977851191633592E-5</c:v>
                </c:pt>
                <c:pt idx="28">
                  <c:v>8.3316761232859449E-5</c:v>
                </c:pt>
                <c:pt idx="29">
                  <c:v>6.6828918971734705E-5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7-43F0-8084-65CEAA7AA9D3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'Tab-VA-rel'!$C$61:$AF$61</c:f>
              <c:numCache>
                <c:formatCode>0.0</c:formatCode>
                <c:ptCount val="30"/>
                <c:pt idx="0">
                  <c:v>1.0172655341503505E-5</c:v>
                </c:pt>
                <c:pt idx="1">
                  <c:v>1.5440721799468483E-5</c:v>
                </c:pt>
                <c:pt idx="2">
                  <c:v>1.7725698144840005E-5</c:v>
                </c:pt>
                <c:pt idx="3">
                  <c:v>1.8479269574632193E-5</c:v>
                </c:pt>
                <c:pt idx="4">
                  <c:v>1.8222646935600027E-5</c:v>
                </c:pt>
                <c:pt idx="5">
                  <c:v>1.8100744009782165E-5</c:v>
                </c:pt>
                <c:pt idx="6">
                  <c:v>1.641193925627771E-5</c:v>
                </c:pt>
                <c:pt idx="7">
                  <c:v>1.708745740407263E-5</c:v>
                </c:pt>
                <c:pt idx="8">
                  <c:v>1.8612829108229508E-5</c:v>
                </c:pt>
                <c:pt idx="9">
                  <c:v>1.8324061209209094E-5</c:v>
                </c:pt>
                <c:pt idx="10">
                  <c:v>1.878961416944419E-5</c:v>
                </c:pt>
                <c:pt idx="11">
                  <c:v>2.0199177329849133E-5</c:v>
                </c:pt>
                <c:pt idx="12">
                  <c:v>1.9261923632714241E-5</c:v>
                </c:pt>
                <c:pt idx="13">
                  <c:v>1.7003766357710987E-5</c:v>
                </c:pt>
                <c:pt idx="14">
                  <c:v>1.4969830976810776E-5</c:v>
                </c:pt>
                <c:pt idx="15">
                  <c:v>1.2166179359108356E-5</c:v>
                </c:pt>
                <c:pt idx="16">
                  <c:v>1.158568586111729E-5</c:v>
                </c:pt>
                <c:pt idx="17">
                  <c:v>1.1021951993942314E-5</c:v>
                </c:pt>
                <c:pt idx="18">
                  <c:v>1.0651549716107637E-5</c:v>
                </c:pt>
                <c:pt idx="19">
                  <c:v>1.0431720557693E-5</c:v>
                </c:pt>
                <c:pt idx="20">
                  <c:v>1.0464144010370159E-5</c:v>
                </c:pt>
                <c:pt idx="21">
                  <c:v>9.982690338401251E-6</c:v>
                </c:pt>
                <c:pt idx="22">
                  <c:v>9.4836439939758802E-6</c:v>
                </c:pt>
                <c:pt idx="23">
                  <c:v>8.9247498133571045E-6</c:v>
                </c:pt>
                <c:pt idx="24">
                  <c:v>7.8896284726630919E-6</c:v>
                </c:pt>
                <c:pt idx="25">
                  <c:v>6.9322996652225558E-6</c:v>
                </c:pt>
                <c:pt idx="26">
                  <c:v>6.0302915556247754E-6</c:v>
                </c:pt>
                <c:pt idx="27">
                  <c:v>5.1473881531382228E-6</c:v>
                </c:pt>
                <c:pt idx="28">
                  <c:v>4.2858025797650154E-6</c:v>
                </c:pt>
                <c:pt idx="29">
                  <c:v>3.4238587709380095E-6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07-43F0-8084-65CEAA7AA9D3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'Tab-VA-rel'!$C$62:$AF$62</c:f>
              <c:numCache>
                <c:formatCode>0.0</c:formatCode>
                <c:ptCount val="30"/>
                <c:pt idx="0">
                  <c:v>1.4964181812409962E-5</c:v>
                </c:pt>
                <c:pt idx="1">
                  <c:v>2.2562484181996608E-5</c:v>
                </c:pt>
                <c:pt idx="2">
                  <c:v>2.5822282613525706E-5</c:v>
                </c:pt>
                <c:pt idx="3">
                  <c:v>2.6889888911346538E-5</c:v>
                </c:pt>
                <c:pt idx="4">
                  <c:v>2.6506732511982586E-5</c:v>
                </c:pt>
                <c:pt idx="5">
                  <c:v>2.6340738620178578E-5</c:v>
                </c:pt>
                <c:pt idx="6">
                  <c:v>2.3867288066216308E-5</c:v>
                </c:pt>
                <c:pt idx="7">
                  <c:v>2.4890865093826419E-5</c:v>
                </c:pt>
                <c:pt idx="8">
                  <c:v>2.7129628894199054E-5</c:v>
                </c:pt>
                <c:pt idx="9">
                  <c:v>2.667866401541864E-5</c:v>
                </c:pt>
                <c:pt idx="10">
                  <c:v>2.7360850584245811E-5</c:v>
                </c:pt>
                <c:pt idx="11">
                  <c:v>2.9425397684742979E-5</c:v>
                </c:pt>
                <c:pt idx="12">
                  <c:v>2.8022539397602292E-5</c:v>
                </c:pt>
                <c:pt idx="13">
                  <c:v>2.4709560337008503E-5</c:v>
                </c:pt>
                <c:pt idx="14">
                  <c:v>2.1752487432625967E-5</c:v>
                </c:pt>
                <c:pt idx="15">
                  <c:v>1.766317443763701E-5</c:v>
                </c:pt>
                <c:pt idx="16">
                  <c:v>1.6853904233678991E-5</c:v>
                </c:pt>
                <c:pt idx="17">
                  <c:v>1.6036796056449932E-5</c:v>
                </c:pt>
                <c:pt idx="18">
                  <c:v>1.5497887650044045E-5</c:v>
                </c:pt>
                <c:pt idx="19">
                  <c:v>1.5178091440888137E-5</c:v>
                </c:pt>
                <c:pt idx="20">
                  <c:v>1.522844177444992E-5</c:v>
                </c:pt>
                <c:pt idx="21">
                  <c:v>1.4520559219674628E-5</c:v>
                </c:pt>
                <c:pt idx="22">
                  <c:v>1.3795383909115501E-5</c:v>
                </c:pt>
                <c:pt idx="23">
                  <c:v>1.2984891750471098E-5</c:v>
                </c:pt>
                <c:pt idx="24">
                  <c:v>1.1475481761012288E-5</c:v>
                </c:pt>
                <c:pt idx="25">
                  <c:v>1.0087807450957435E-5</c:v>
                </c:pt>
                <c:pt idx="26">
                  <c:v>8.7812348086552477E-6</c:v>
                </c:pt>
                <c:pt idx="27">
                  <c:v>7.5011741731071417E-6</c:v>
                </c:pt>
                <c:pt idx="28">
                  <c:v>6.2512454725678553E-6</c:v>
                </c:pt>
                <c:pt idx="29">
                  <c:v>4.9997156667643605E-6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07-43F0-8084-65CEAA7AA9D3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'Tab-VA-rel'!$C$63:$AF$63</c:f>
              <c:numCache>
                <c:formatCode>0.0</c:formatCode>
                <c:ptCount val="30"/>
                <c:pt idx="0">
                  <c:v>5.0918807807611211E-5</c:v>
                </c:pt>
                <c:pt idx="1">
                  <c:v>7.7332518829571073E-5</c:v>
                </c:pt>
                <c:pt idx="2">
                  <c:v>8.8814822060107696E-5</c:v>
                </c:pt>
                <c:pt idx="3">
                  <c:v>9.2614081680726857E-5</c:v>
                </c:pt>
                <c:pt idx="4">
                  <c:v>9.1342207837318679E-5</c:v>
                </c:pt>
                <c:pt idx="5">
                  <c:v>9.07375032060542E-5</c:v>
                </c:pt>
                <c:pt idx="6">
                  <c:v>8.2293587278764254E-5</c:v>
                </c:pt>
                <c:pt idx="7">
                  <c:v>8.7814445364799577E-4</c:v>
                </c:pt>
                <c:pt idx="8">
                  <c:v>8.0439960360967333E-4</c:v>
                </c:pt>
                <c:pt idx="9">
                  <c:v>7.9329848571723326E-4</c:v>
                </c:pt>
                <c:pt idx="10">
                  <c:v>7.9298242302943377E-4</c:v>
                </c:pt>
                <c:pt idx="11">
                  <c:v>7.9668407097203281E-4</c:v>
                </c:pt>
                <c:pt idx="12">
                  <c:v>7.8745893335757362E-4</c:v>
                </c:pt>
                <c:pt idx="13">
                  <c:v>7.7072180672508076E-4</c:v>
                </c:pt>
                <c:pt idx="14">
                  <c:v>7.5448475172022788E-4</c:v>
                </c:pt>
                <c:pt idx="15">
                  <c:v>7.3398437671204906E-4</c:v>
                </c:pt>
                <c:pt idx="16">
                  <c:v>7.243446535065099E-4</c:v>
                </c:pt>
                <c:pt idx="17">
                  <c:v>1.4739748830073085E-5</c:v>
                </c:pt>
                <c:pt idx="18">
                  <c:v>7.6779624258237569E-5</c:v>
                </c:pt>
                <c:pt idx="19">
                  <c:v>7.6673082377089866E-5</c:v>
                </c:pt>
                <c:pt idx="20">
                  <c:v>7.1654417504049753E-5</c:v>
                </c:pt>
                <c:pt idx="21">
                  <c:v>6.4674789786709798E-5</c:v>
                </c:pt>
                <c:pt idx="22">
                  <c:v>5.865657322513886E-5</c:v>
                </c:pt>
                <c:pt idx="23">
                  <c:v>5.3151723090597937E-5</c:v>
                </c:pt>
                <c:pt idx="24">
                  <c:v>4.5847854784519774E-5</c:v>
                </c:pt>
                <c:pt idx="25">
                  <c:v>3.9352855263526611E-5</c:v>
                </c:pt>
                <c:pt idx="26">
                  <c:v>3.3442397278842286E-5</c:v>
                </c:pt>
                <c:pt idx="27">
                  <c:v>2.7857813633649192E-5</c:v>
                </c:pt>
                <c:pt idx="28">
                  <c:v>2.2555944142953834E-5</c:v>
                </c:pt>
                <c:pt idx="29">
                  <c:v>1.7390458840006976E-5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07-43F0-8084-65CEAA7AA9D3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'Tab-VA-rel'!$C$64:$AF$64</c:f>
              <c:numCache>
                <c:formatCode>0.0</c:formatCode>
                <c:ptCount val="30"/>
                <c:pt idx="0">
                  <c:v>5.3859453435659267E-5</c:v>
                </c:pt>
                <c:pt idx="1">
                  <c:v>8.2015325834923326E-5</c:v>
                </c:pt>
                <c:pt idx="2">
                  <c:v>9.4300365035460208E-5</c:v>
                </c:pt>
                <c:pt idx="3">
                  <c:v>9.8374370216193561E-5</c:v>
                </c:pt>
                <c:pt idx="4">
                  <c:v>9.7026467639278893E-5</c:v>
                </c:pt>
                <c:pt idx="5">
                  <c:v>9.6336736081524584E-5</c:v>
                </c:pt>
                <c:pt idx="6">
                  <c:v>8.7328739479397747E-5</c:v>
                </c:pt>
                <c:pt idx="7">
                  <c:v>9.0782713370703762E-5</c:v>
                </c:pt>
                <c:pt idx="8">
                  <c:v>9.8778749970530484E-5</c:v>
                </c:pt>
                <c:pt idx="9">
                  <c:v>9.7196060503462709E-5</c:v>
                </c:pt>
                <c:pt idx="10">
                  <c:v>9.9564546520995313E-5</c:v>
                </c:pt>
                <c:pt idx="11">
                  <c:v>1.0694439935668104E-4</c:v>
                </c:pt>
                <c:pt idx="12">
                  <c:v>1.0193033733566802E-4</c:v>
                </c:pt>
                <c:pt idx="13">
                  <c:v>8.9873970231331933E-5</c:v>
                </c:pt>
                <c:pt idx="14">
                  <c:v>7.8968425886583683E-5</c:v>
                </c:pt>
                <c:pt idx="15">
                  <c:v>6.3996764110666615E-5</c:v>
                </c:pt>
                <c:pt idx="16">
                  <c:v>6.079184331138916E-5</c:v>
                </c:pt>
                <c:pt idx="17">
                  <c:v>5.7749003979508047E-5</c:v>
                </c:pt>
                <c:pt idx="18">
                  <c:v>5.576316517712522E-5</c:v>
                </c:pt>
                <c:pt idx="19">
                  <c:v>5.4604110815318592E-5</c:v>
                </c:pt>
                <c:pt idx="20">
                  <c:v>5.4807561167567905E-5</c:v>
                </c:pt>
                <c:pt idx="21">
                  <c:v>5.2317562761249623E-5</c:v>
                </c:pt>
                <c:pt idx="22">
                  <c:v>4.9739383017139936E-5</c:v>
                </c:pt>
                <c:pt idx="23">
                  <c:v>4.685485642453125E-5</c:v>
                </c:pt>
                <c:pt idx="24">
                  <c:v>4.1456771910807467E-5</c:v>
                </c:pt>
                <c:pt idx="25">
                  <c:v>3.646426215703431E-5</c:v>
                </c:pt>
                <c:pt idx="26">
                  <c:v>3.1767458818429575E-5</c:v>
                </c:pt>
                <c:pt idx="27">
                  <c:v>2.71739050276694E-5</c:v>
                </c:pt>
                <c:pt idx="28">
                  <c:v>2.2692476521517797E-5</c:v>
                </c:pt>
                <c:pt idx="29">
                  <c:v>1.8206420447444643E-5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07-43F0-8084-65CEAA7AA9D3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'Tab-VA-rel'!$C$65:$AF$65</c:f>
              <c:numCache>
                <c:formatCode>0.0</c:formatCode>
                <c:ptCount val="30"/>
                <c:pt idx="0">
                  <c:v>1.7264907064342649E-5</c:v>
                </c:pt>
                <c:pt idx="1">
                  <c:v>2.530232396580267E-5</c:v>
                </c:pt>
                <c:pt idx="2">
                  <c:v>2.8576257917194148E-5</c:v>
                </c:pt>
                <c:pt idx="3">
                  <c:v>2.9610588952327675E-5</c:v>
                </c:pt>
                <c:pt idx="4">
                  <c:v>2.9133242655979552E-5</c:v>
                </c:pt>
                <c:pt idx="5">
                  <c:v>2.8987268512603728E-5</c:v>
                </c:pt>
                <c:pt idx="6">
                  <c:v>2.6155452398271832E-5</c:v>
                </c:pt>
                <c:pt idx="7">
                  <c:v>2.7440924957825605E-5</c:v>
                </c:pt>
                <c:pt idx="8">
                  <c:v>2.9952614865898329E-5</c:v>
                </c:pt>
                <c:pt idx="9">
                  <c:v>2.9255373262135532E-5</c:v>
                </c:pt>
                <c:pt idx="10">
                  <c:v>2.9978547098963558E-5</c:v>
                </c:pt>
                <c:pt idx="11">
                  <c:v>3.2266921176459492E-5</c:v>
                </c:pt>
                <c:pt idx="12">
                  <c:v>3.0483609914143166E-5</c:v>
                </c:pt>
                <c:pt idx="13">
                  <c:v>2.6659034591435283E-5</c:v>
                </c:pt>
                <c:pt idx="14">
                  <c:v>2.3374840507965362E-5</c:v>
                </c:pt>
                <c:pt idx="15">
                  <c:v>1.8789236556765291E-5</c:v>
                </c:pt>
                <c:pt idx="16">
                  <c:v>1.8041720962312205E-5</c:v>
                </c:pt>
                <c:pt idx="17">
                  <c:v>1.7137063251858004E-5</c:v>
                </c:pt>
                <c:pt idx="18">
                  <c:v>1.6534377078342337E-5</c:v>
                </c:pt>
                <c:pt idx="19">
                  <c:v>1.6184708692859862E-5</c:v>
                </c:pt>
                <c:pt idx="20">
                  <c:v>1.6268921908951683E-5</c:v>
                </c:pt>
                <c:pt idx="21">
                  <c:v>1.5477386249234614E-5</c:v>
                </c:pt>
                <c:pt idx="22">
                  <c:v>1.4716094517382052E-5</c:v>
                </c:pt>
                <c:pt idx="23">
                  <c:v>1.3876216915012205E-5</c:v>
                </c:pt>
                <c:pt idx="24">
                  <c:v>1.224266010590408E-5</c:v>
                </c:pt>
                <c:pt idx="25">
                  <c:v>1.0787901425228485E-5</c:v>
                </c:pt>
                <c:pt idx="26">
                  <c:v>9.4268982918067254E-6</c:v>
                </c:pt>
                <c:pt idx="27">
                  <c:v>8.0890433172714667E-6</c:v>
                </c:pt>
                <c:pt idx="28">
                  <c:v>6.7794188899655677E-6</c:v>
                </c:pt>
                <c:pt idx="29">
                  <c:v>5.4612661383250026E-6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07-43F0-8084-65CEAA7AA9D3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'Tab-VA-rel'!$C$66:$AF$66</c:f>
              <c:numCache>
                <c:formatCode>0.0</c:formatCode>
                <c:ptCount val="30"/>
                <c:pt idx="0">
                  <c:v>4.4696039006578451E-3</c:v>
                </c:pt>
                <c:pt idx="1">
                  <c:v>3.8413995227924067E-3</c:v>
                </c:pt>
                <c:pt idx="2">
                  <c:v>3.966537749640277E-3</c:v>
                </c:pt>
                <c:pt idx="3">
                  <c:v>4.3295415983752436E-3</c:v>
                </c:pt>
                <c:pt idx="4">
                  <c:v>4.6490152979668945E-3</c:v>
                </c:pt>
                <c:pt idx="5">
                  <c:v>5.0806367085215534E-3</c:v>
                </c:pt>
                <c:pt idx="6">
                  <c:v>5.3422847181339057E-3</c:v>
                </c:pt>
                <c:pt idx="7">
                  <c:v>5.4345807263188094E-3</c:v>
                </c:pt>
                <c:pt idx="8">
                  <c:v>5.4928806434352759E-3</c:v>
                </c:pt>
                <c:pt idx="9">
                  <c:v>5.5793995728754438E-3</c:v>
                </c:pt>
                <c:pt idx="10">
                  <c:v>4.1906131954927827E-3</c:v>
                </c:pt>
                <c:pt idx="11">
                  <c:v>4.5324147328661222E-3</c:v>
                </c:pt>
                <c:pt idx="12">
                  <c:v>4.5346670893024058E-3</c:v>
                </c:pt>
                <c:pt idx="13">
                  <c:v>4.6896534541980492E-3</c:v>
                </c:pt>
                <c:pt idx="14">
                  <c:v>4.8755675046563791E-3</c:v>
                </c:pt>
                <c:pt idx="15">
                  <c:v>5.0466795975174375E-3</c:v>
                </c:pt>
                <c:pt idx="16">
                  <c:v>5.3355471795871034E-3</c:v>
                </c:pt>
                <c:pt idx="17">
                  <c:v>5.3260744241391414E-3</c:v>
                </c:pt>
                <c:pt idx="18">
                  <c:v>5.3060271318624598E-3</c:v>
                </c:pt>
                <c:pt idx="19">
                  <c:v>5.2430061781367273E-3</c:v>
                </c:pt>
                <c:pt idx="20">
                  <c:v>5.5983792759692003E-3</c:v>
                </c:pt>
                <c:pt idx="21">
                  <c:v>5.478800317625653E-3</c:v>
                </c:pt>
                <c:pt idx="22">
                  <c:v>5.4165876769211507E-3</c:v>
                </c:pt>
                <c:pt idx="23">
                  <c:v>5.3600526132243764E-3</c:v>
                </c:pt>
                <c:pt idx="24">
                  <c:v>5.3010644366841405E-3</c:v>
                </c:pt>
                <c:pt idx="25">
                  <c:v>5.2417893609705739E-3</c:v>
                </c:pt>
                <c:pt idx="26">
                  <c:v>5.1823387651099674E-3</c:v>
                </c:pt>
                <c:pt idx="27">
                  <c:v>5.1228264737823697E-3</c:v>
                </c:pt>
                <c:pt idx="28">
                  <c:v>5.1124335528426809E-3</c:v>
                </c:pt>
                <c:pt idx="29">
                  <c:v>5.0456431486639412E-3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07-43F0-8084-65CEAA7AA9D3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'Tab-VA-rel'!$C$67:$AF$67</c:f>
              <c:numCache>
                <c:formatCode>0.0</c:formatCode>
                <c:ptCount val="30"/>
                <c:pt idx="0">
                  <c:v>6.6153495788855196E-2</c:v>
                </c:pt>
                <c:pt idx="1">
                  <c:v>4.8367586485470085E-2</c:v>
                </c:pt>
                <c:pt idx="2">
                  <c:v>5.0069341517344407E-2</c:v>
                </c:pt>
                <c:pt idx="3">
                  <c:v>5.2652364119597589E-2</c:v>
                </c:pt>
                <c:pt idx="4">
                  <c:v>5.3260079481595619E-2</c:v>
                </c:pt>
                <c:pt idx="5">
                  <c:v>5.6629766925905343E-2</c:v>
                </c:pt>
                <c:pt idx="6">
                  <c:v>4.8203264261233336E-2</c:v>
                </c:pt>
                <c:pt idx="7">
                  <c:v>5.8997070115682268E-2</c:v>
                </c:pt>
                <c:pt idx="8">
                  <c:v>6.3732602362088192E-2</c:v>
                </c:pt>
                <c:pt idx="9">
                  <c:v>5.5201221177904006E-2</c:v>
                </c:pt>
                <c:pt idx="10">
                  <c:v>6.0094071147757909E-2</c:v>
                </c:pt>
                <c:pt idx="11">
                  <c:v>6.5108539661869524E-2</c:v>
                </c:pt>
                <c:pt idx="12">
                  <c:v>5.2723815890636939E-2</c:v>
                </c:pt>
                <c:pt idx="13">
                  <c:v>4.2271626743713625E-2</c:v>
                </c:pt>
                <c:pt idx="14">
                  <c:v>3.6475285586355502E-2</c:v>
                </c:pt>
                <c:pt idx="15">
                  <c:v>2.3917181743598834E-2</c:v>
                </c:pt>
                <c:pt idx="16">
                  <c:v>2.7625155775321313E-2</c:v>
                </c:pt>
                <c:pt idx="17">
                  <c:v>2.2712631339147669E-2</c:v>
                </c:pt>
                <c:pt idx="18">
                  <c:v>2.0555553673242109E-2</c:v>
                </c:pt>
                <c:pt idx="19">
                  <c:v>1.9333547418073086E-2</c:v>
                </c:pt>
                <c:pt idx="20">
                  <c:v>1.9611378925690565E-2</c:v>
                </c:pt>
                <c:pt idx="21">
                  <c:v>1.6832611052237562E-2</c:v>
                </c:pt>
                <c:pt idx="22">
                  <c:v>1.676925868206278E-2</c:v>
                </c:pt>
                <c:pt idx="23">
                  <c:v>1.6523829797166347E-2</c:v>
                </c:pt>
                <c:pt idx="24">
                  <c:v>1.3948660840418015E-2</c:v>
                </c:pt>
                <c:pt idx="25">
                  <c:v>1.3946049571737932E-2</c:v>
                </c:pt>
                <c:pt idx="26">
                  <c:v>1.3755489948364022E-2</c:v>
                </c:pt>
                <c:pt idx="27">
                  <c:v>1.3555486763816163E-2</c:v>
                </c:pt>
                <c:pt idx="28">
                  <c:v>1.3425776144057423E-2</c:v>
                </c:pt>
                <c:pt idx="29">
                  <c:v>1.3239984364350279E-2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07-43F0-8084-65CEAA7AA9D3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'Tab-VA-rel'!$C$68:$AF$68</c:f>
              <c:numCache>
                <c:formatCode>0.0</c:formatCode>
                <c:ptCount val="30"/>
                <c:pt idx="0">
                  <c:v>6.1581995988537225E-2</c:v>
                </c:pt>
                <c:pt idx="1">
                  <c:v>4.7937251837004854E-2</c:v>
                </c:pt>
                <c:pt idx="2">
                  <c:v>4.982869243357186E-2</c:v>
                </c:pt>
                <c:pt idx="3">
                  <c:v>5.2148000319622898E-2</c:v>
                </c:pt>
                <c:pt idx="4">
                  <c:v>5.2518039662472184E-2</c:v>
                </c:pt>
                <c:pt idx="5">
                  <c:v>5.5663586307978914E-2</c:v>
                </c:pt>
                <c:pt idx="6">
                  <c:v>4.7247869482115117E-2</c:v>
                </c:pt>
                <c:pt idx="7">
                  <c:v>5.7765879395929434E-2</c:v>
                </c:pt>
                <c:pt idx="8">
                  <c:v>6.2325474876584852E-2</c:v>
                </c:pt>
                <c:pt idx="9">
                  <c:v>5.3928392513657893E-2</c:v>
                </c:pt>
                <c:pt idx="10">
                  <c:v>5.8739849453650246E-2</c:v>
                </c:pt>
                <c:pt idx="11">
                  <c:v>6.3599783660938006E-2</c:v>
                </c:pt>
                <c:pt idx="12">
                  <c:v>5.147511339076196E-2</c:v>
                </c:pt>
                <c:pt idx="13">
                  <c:v>4.1386177078811849E-2</c:v>
                </c:pt>
                <c:pt idx="14">
                  <c:v>3.5892105316412612E-2</c:v>
                </c:pt>
                <c:pt idx="15">
                  <c:v>2.3706591073473365E-2</c:v>
                </c:pt>
                <c:pt idx="16">
                  <c:v>2.7447697574867452E-2</c:v>
                </c:pt>
                <c:pt idx="17">
                  <c:v>2.2628075231129197E-2</c:v>
                </c:pt>
                <c:pt idx="18">
                  <c:v>2.052101072453965E-2</c:v>
                </c:pt>
                <c:pt idx="19">
                  <c:v>1.9305987135858627E-2</c:v>
                </c:pt>
                <c:pt idx="20">
                  <c:v>1.9540636019040145E-2</c:v>
                </c:pt>
                <c:pt idx="21">
                  <c:v>1.6787367050302881E-2</c:v>
                </c:pt>
                <c:pt idx="22">
                  <c:v>1.6703192502778512E-2</c:v>
                </c:pt>
                <c:pt idx="23">
                  <c:v>1.6427054256243519E-2</c:v>
                </c:pt>
                <c:pt idx="24">
                  <c:v>1.3869634092283974E-2</c:v>
                </c:pt>
                <c:pt idx="25">
                  <c:v>1.3845139946815932E-2</c:v>
                </c:pt>
                <c:pt idx="26">
                  <c:v>1.3623252759719453E-2</c:v>
                </c:pt>
                <c:pt idx="27">
                  <c:v>1.3393241685733333E-2</c:v>
                </c:pt>
                <c:pt idx="28">
                  <c:v>1.3234705768719532E-2</c:v>
                </c:pt>
                <c:pt idx="29">
                  <c:v>1.3023356117517615E-2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07-43F0-8084-65CEAA7AA9D3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'Tab-VA-rel'!$C$69:$AF$69</c:f>
              <c:numCache>
                <c:formatCode>0.0</c:formatCode>
                <c:ptCount val="30"/>
                <c:pt idx="0">
                  <c:v>5.2493841688361488E-6</c:v>
                </c:pt>
                <c:pt idx="1">
                  <c:v>7.9208867874181356E-6</c:v>
                </c:pt>
                <c:pt idx="2">
                  <c:v>9.0731714884497047E-6</c:v>
                </c:pt>
                <c:pt idx="3">
                  <c:v>9.4537828721781485E-6</c:v>
                </c:pt>
                <c:pt idx="4">
                  <c:v>9.3197505150989905E-6</c:v>
                </c:pt>
                <c:pt idx="5">
                  <c:v>9.2552966536961948E-6</c:v>
                </c:pt>
                <c:pt idx="6">
                  <c:v>8.3758260208658297E-6</c:v>
                </c:pt>
                <c:pt idx="7">
                  <c:v>8.7184140027620213E-6</c:v>
                </c:pt>
                <c:pt idx="8">
                  <c:v>9.4858343640700441E-6</c:v>
                </c:pt>
                <c:pt idx="9">
                  <c:v>9.3107207591203736E-6</c:v>
                </c:pt>
                <c:pt idx="10">
                  <c:v>9.5340857674132729E-6</c:v>
                </c:pt>
                <c:pt idx="11">
                  <c:v>1.0244136704414189E-5</c:v>
                </c:pt>
                <c:pt idx="12">
                  <c:v>9.7406425467614779E-6</c:v>
                </c:pt>
                <c:pt idx="13">
                  <c:v>8.568671101087899E-6</c:v>
                </c:pt>
                <c:pt idx="14">
                  <c:v>7.5222263566275363E-6</c:v>
                </c:pt>
                <c:pt idx="15">
                  <c:v>6.0799099166556568E-6</c:v>
                </c:pt>
                <c:pt idx="16">
                  <c:v>5.790143636708821E-6</c:v>
                </c:pt>
                <c:pt idx="17">
                  <c:v>5.5016259598223849E-6</c:v>
                </c:pt>
                <c:pt idx="18">
                  <c:v>5.3153456768813054E-6</c:v>
                </c:pt>
                <c:pt idx="19">
                  <c:v>5.2102892635480494E-6</c:v>
                </c:pt>
                <c:pt idx="20">
                  <c:v>5.2387591511662847E-6</c:v>
                </c:pt>
                <c:pt idx="21">
                  <c:v>5.0040568372943517E-6</c:v>
                </c:pt>
                <c:pt idx="22">
                  <c:v>4.7647294191984848E-6</c:v>
                </c:pt>
                <c:pt idx="23">
                  <c:v>4.4958548663125077E-6</c:v>
                </c:pt>
                <c:pt idx="24">
                  <c:v>3.9813341334983505E-6</c:v>
                </c:pt>
                <c:pt idx="25">
                  <c:v>3.5081851344454887E-6</c:v>
                </c:pt>
                <c:pt idx="26">
                  <c:v>3.0617808938715707E-6</c:v>
                </c:pt>
                <c:pt idx="27">
                  <c:v>2.6228600135075714E-6</c:v>
                </c:pt>
                <c:pt idx="28">
                  <c:v>2.1926554138219546E-6</c:v>
                </c:pt>
                <c:pt idx="29">
                  <c:v>1.7600324205447012E-6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0930424"/>
        <c:axId val="212092821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0.13255686268724115</c:v>
                </c:pt>
                <c:pt idx="1">
                  <c:v>0.10067846386480545</c:v>
                </c:pt>
                <c:pt idx="2">
                  <c:v>0.10447472648871771</c:v>
                </c:pt>
                <c:pt idx="3">
                  <c:v>0.10976572573540269</c:v>
                </c:pt>
                <c:pt idx="4">
                  <c:v>0.11105402194977633</c:v>
                </c:pt>
                <c:pt idx="5">
                  <c:v>0.11799671551986383</c:v>
                </c:pt>
                <c:pt idx="6">
                  <c:v>0.10135765438713985</c:v>
                </c:pt>
                <c:pt idx="7">
                  <c:v>0.12357761517554287</c:v>
                </c:pt>
                <c:pt idx="8">
                  <c:v>0.13290194261656482</c:v>
                </c:pt>
                <c:pt idx="9">
                  <c:v>0.11603960086092978</c:v>
                </c:pt>
                <c:pt idx="10">
                  <c:v>0.12436808637879261</c:v>
                </c:pt>
                <c:pt idx="11">
                  <c:v>0.13462912814539613</c:v>
                </c:pt>
                <c:pt idx="12">
                  <c:v>0.11008433783614534</c:v>
                </c:pt>
                <c:pt idx="13">
                  <c:v>8.9614395443401176E-2</c:v>
                </c:pt>
                <c:pt idx="14">
                  <c:v>7.8433567145838962E-2</c:v>
                </c:pt>
                <c:pt idx="15">
                  <c:v>5.3757745633206074E-2</c:v>
                </c:pt>
                <c:pt idx="16">
                  <c:v>6.1469159214637255E-2</c:v>
                </c:pt>
                <c:pt idx="17">
                  <c:v>5.1001233669961649E-2</c:v>
                </c:pt>
                <c:pt idx="18">
                  <c:v>4.6768131025330707E-2</c:v>
                </c:pt>
                <c:pt idx="19">
                  <c:v>4.4261559943384959E-2</c:v>
                </c:pt>
                <c:pt idx="20">
                  <c:v>4.5125542808264099E-2</c:v>
                </c:pt>
                <c:pt idx="21">
                  <c:v>3.9452973583513302E-2</c:v>
                </c:pt>
                <c:pt idx="22">
                  <c:v>3.9222909136720177E-2</c:v>
                </c:pt>
                <c:pt idx="23">
                  <c:v>3.8623323521368713E-2</c:v>
                </c:pt>
                <c:pt idx="24">
                  <c:v>3.3394444790733405E-2</c:v>
                </c:pt>
                <c:pt idx="25">
                  <c:v>3.3273984887133866E-2</c:v>
                </c:pt>
                <c:pt idx="26">
                  <c:v>3.2770235283683821E-2</c:v>
                </c:pt>
                <c:pt idx="27">
                  <c:v>3.2249725619566544E-2</c:v>
                </c:pt>
                <c:pt idx="28">
                  <c:v>3.1920989769873079E-2</c:v>
                </c:pt>
                <c:pt idx="29">
                  <c:v>3.1427054301787591E-2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930424"/>
        <c:axId val="2120928216"/>
      </c:lineChart>
      <c:catAx>
        <c:axId val="2120930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0928216"/>
        <c:crosses val="autoZero"/>
        <c:auto val="1"/>
        <c:lblAlgn val="ctr"/>
        <c:lblOffset val="100"/>
        <c:tickLblSkip val="1"/>
        <c:noMultiLvlLbl val="0"/>
      </c:catAx>
      <c:valAx>
        <c:axId val="212092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0930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'Tab-Emploi'!$C$60:$AF$60</c:f>
              <c:numCache>
                <c:formatCode>0.0</c:formatCode>
                <c:ptCount val="30"/>
                <c:pt idx="0">
                  <c:v>3.7553299999999012E-2</c:v>
                </c:pt>
                <c:pt idx="1">
                  <c:v>8.1043500000006929E-2</c:v>
                </c:pt>
                <c:pt idx="2">
                  <c:v>0.11445799999999906</c:v>
                </c:pt>
                <c:pt idx="3">
                  <c:v>0.13448379999999815</c:v>
                </c:pt>
                <c:pt idx="4">
                  <c:v>0.14230279999999595</c:v>
                </c:pt>
                <c:pt idx="5">
                  <c:v>0.14356490000000122</c:v>
                </c:pt>
                <c:pt idx="6">
                  <c:v>0.13563040000001081</c:v>
                </c:pt>
                <c:pt idx="7">
                  <c:v>0.13146509999999978</c:v>
                </c:pt>
                <c:pt idx="8">
                  <c:v>0.1338843000000054</c:v>
                </c:pt>
                <c:pt idx="9">
                  <c:v>0.13365840000000162</c:v>
                </c:pt>
                <c:pt idx="10">
                  <c:v>0.13432559999999683</c:v>
                </c:pt>
                <c:pt idx="11">
                  <c:v>0.13945580000000746</c:v>
                </c:pt>
                <c:pt idx="12">
                  <c:v>0.13845769999998936</c:v>
                </c:pt>
                <c:pt idx="13">
                  <c:v>0.12818969999999297</c:v>
                </c:pt>
                <c:pt idx="14">
                  <c:v>0.11334910000000775</c:v>
                </c:pt>
                <c:pt idx="15">
                  <c:v>9.3467099999998027E-2</c:v>
                </c:pt>
                <c:pt idx="16">
                  <c:v>7.9768299999997794E-2</c:v>
                </c:pt>
                <c:pt idx="17">
                  <c:v>7.0832600000002799E-2</c:v>
                </c:pt>
                <c:pt idx="18">
                  <c:v>6.5633400000010056E-2</c:v>
                </c:pt>
                <c:pt idx="19">
                  <c:v>6.3241099999999051E-2</c:v>
                </c:pt>
                <c:pt idx="20">
                  <c:v>6.3445000000001528E-2</c:v>
                </c:pt>
                <c:pt idx="21">
                  <c:v>6.3071199999995997E-2</c:v>
                </c:pt>
                <c:pt idx="22">
                  <c:v>6.2034699999998111E-2</c:v>
                </c:pt>
                <c:pt idx="23">
                  <c:v>6.0307600000015782E-2</c:v>
                </c:pt>
                <c:pt idx="24">
                  <c:v>5.6234799999998586E-2</c:v>
                </c:pt>
                <c:pt idx="25">
                  <c:v>5.0984099999993759E-2</c:v>
                </c:pt>
                <c:pt idx="26">
                  <c:v>4.533380000000875E-2</c:v>
                </c:pt>
                <c:pt idx="27">
                  <c:v>3.9578500000004624E-2</c:v>
                </c:pt>
                <c:pt idx="28">
                  <c:v>3.3850000000001046E-2</c:v>
                </c:pt>
                <c:pt idx="29">
                  <c:v>2.8106800000017529E-2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6-438C-BBC9-51E9F10409A6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'Tab-Emploi'!$C$61:$AF$61</c:f>
              <c:numCache>
                <c:formatCode>0.0</c:formatCode>
                <c:ptCount val="30"/>
                <c:pt idx="0">
                  <c:v>1.3469960000005443E-3</c:v>
                </c:pt>
                <c:pt idx="1">
                  <c:v>2.922218000000143E-3</c:v>
                </c:pt>
                <c:pt idx="2">
                  <c:v>4.1495789999999033E-3</c:v>
                </c:pt>
                <c:pt idx="3">
                  <c:v>4.9010129999995655E-3</c:v>
                </c:pt>
                <c:pt idx="4">
                  <c:v>5.2097220000000277E-3</c:v>
                </c:pt>
                <c:pt idx="5">
                  <c:v>5.2721110000000238E-3</c:v>
                </c:pt>
                <c:pt idx="6">
                  <c:v>4.9916620000001188E-3</c:v>
                </c:pt>
                <c:pt idx="7">
                  <c:v>4.832442999999742E-3</c:v>
                </c:pt>
                <c:pt idx="8">
                  <c:v>4.9009060000004823E-3</c:v>
                </c:pt>
                <c:pt idx="9">
                  <c:v>4.8717199999996907E-3</c:v>
                </c:pt>
                <c:pt idx="10">
                  <c:v>4.8728970000002647E-3</c:v>
                </c:pt>
                <c:pt idx="11">
                  <c:v>5.0347930000000929E-3</c:v>
                </c:pt>
                <c:pt idx="12">
                  <c:v>4.9803690000000955E-3</c:v>
                </c:pt>
                <c:pt idx="13">
                  <c:v>4.5946589999994458E-3</c:v>
                </c:pt>
                <c:pt idx="14">
                  <c:v>4.0432719999996536E-3</c:v>
                </c:pt>
                <c:pt idx="15">
                  <c:v>3.3092820000000245E-3</c:v>
                </c:pt>
                <c:pt idx="16">
                  <c:v>2.7957019999993449E-3</c:v>
                </c:pt>
                <c:pt idx="17">
                  <c:v>2.4565370000004805E-3</c:v>
                </c:pt>
                <c:pt idx="18">
                  <c:v>2.2580850000002428E-3</c:v>
                </c:pt>
                <c:pt idx="19">
                  <c:v>2.1685460000000489E-3</c:v>
                </c:pt>
                <c:pt idx="20">
                  <c:v>2.1805720000003248E-3</c:v>
                </c:pt>
                <c:pt idx="21">
                  <c:v>2.1797590000005584E-3</c:v>
                </c:pt>
                <c:pt idx="22">
                  <c:v>2.1608469999998547E-3</c:v>
                </c:pt>
                <c:pt idx="23">
                  <c:v>2.1207040000001953E-3</c:v>
                </c:pt>
                <c:pt idx="24">
                  <c:v>1.998023000000515E-3</c:v>
                </c:pt>
                <c:pt idx="25">
                  <c:v>1.8324319999996064E-3</c:v>
                </c:pt>
                <c:pt idx="26">
                  <c:v>1.6505740000001268E-3</c:v>
                </c:pt>
                <c:pt idx="27">
                  <c:v>1.4624129999996072E-3</c:v>
                </c:pt>
                <c:pt idx="28">
                  <c:v>1.2723949999999817E-3</c:v>
                </c:pt>
                <c:pt idx="29">
                  <c:v>1.0789259999999246E-3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6-438C-BBC9-51E9F10409A6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'Tab-Emploi'!$C$62:$AF$62</c:f>
              <c:numCache>
                <c:formatCode>0.0</c:formatCode>
                <c:ptCount val="30"/>
                <c:pt idx="0">
                  <c:v>2.4270840000006899E-3</c:v>
                </c:pt>
                <c:pt idx="1">
                  <c:v>5.2267360000000096E-3</c:v>
                </c:pt>
                <c:pt idx="2">
                  <c:v>7.3619559999995587E-3</c:v>
                </c:pt>
                <c:pt idx="3">
                  <c:v>8.6254629999995558E-3</c:v>
                </c:pt>
                <c:pt idx="4">
                  <c:v>9.1020070000000786E-3</c:v>
                </c:pt>
                <c:pt idx="5">
                  <c:v>9.1628459999997247E-3</c:v>
                </c:pt>
                <c:pt idx="6">
                  <c:v>8.6397430000006992E-3</c:v>
                </c:pt>
                <c:pt idx="7">
                  <c:v>8.3715790000002954E-3</c:v>
                </c:pt>
                <c:pt idx="8">
                  <c:v>8.5366419999992615E-3</c:v>
                </c:pt>
                <c:pt idx="9">
                  <c:v>8.533517000000046E-3</c:v>
                </c:pt>
                <c:pt idx="10">
                  <c:v>8.5892250000014769E-3</c:v>
                </c:pt>
                <c:pt idx="11">
                  <c:v>8.9329589999991299E-3</c:v>
                </c:pt>
                <c:pt idx="12">
                  <c:v>8.8781680000007412E-3</c:v>
                </c:pt>
                <c:pt idx="13">
                  <c:v>8.2231579999998416E-3</c:v>
                </c:pt>
                <c:pt idx="14">
                  <c:v>7.2742439999995412E-3</c:v>
                </c:pt>
                <c:pt idx="15">
                  <c:v>6.0020739999995243E-3</c:v>
                </c:pt>
                <c:pt idx="16">
                  <c:v>5.1319270000007577E-3</c:v>
                </c:pt>
                <c:pt idx="17">
                  <c:v>4.5686170000003301E-3</c:v>
                </c:pt>
                <c:pt idx="18">
                  <c:v>4.2427470000010459E-3</c:v>
                </c:pt>
                <c:pt idx="19">
                  <c:v>4.0926579999993606E-3</c:v>
                </c:pt>
                <c:pt idx="20">
                  <c:v>4.1043130000009143E-3</c:v>
                </c:pt>
                <c:pt idx="21">
                  <c:v>4.0729289999994478E-3</c:v>
                </c:pt>
                <c:pt idx="22">
                  <c:v>3.994558000000481E-3</c:v>
                </c:pt>
                <c:pt idx="23">
                  <c:v>3.869137999998884E-3</c:v>
                </c:pt>
                <c:pt idx="24">
                  <c:v>3.5912610000004008E-3</c:v>
                </c:pt>
                <c:pt idx="25">
                  <c:v>3.2380849999995576E-3</c:v>
                </c:pt>
                <c:pt idx="26">
                  <c:v>2.8609830000014824E-3</c:v>
                </c:pt>
                <c:pt idx="27">
                  <c:v>2.479437999999945E-3</c:v>
                </c:pt>
                <c:pt idx="28">
                  <c:v>2.1020720000013426E-3</c:v>
                </c:pt>
                <c:pt idx="29">
                  <c:v>1.7261510000015079E-3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F6-438C-BBC9-51E9F10409A6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'Tab-Emploi'!$C$63:$AF$63</c:f>
              <c:numCache>
                <c:formatCode>0.0</c:formatCode>
                <c:ptCount val="30"/>
                <c:pt idx="0">
                  <c:v>2.1935329999998032E-3</c:v>
                </c:pt>
                <c:pt idx="1">
                  <c:v>4.7565220000000963E-3</c:v>
                </c:pt>
                <c:pt idx="2">
                  <c:v>6.7497860000003129E-3</c:v>
                </c:pt>
                <c:pt idx="3">
                  <c:v>7.9661569999993631E-3</c:v>
                </c:pt>
                <c:pt idx="4">
                  <c:v>8.4618840000008078E-3</c:v>
                </c:pt>
                <c:pt idx="5">
                  <c:v>8.5585849999993968E-3</c:v>
                </c:pt>
                <c:pt idx="6">
                  <c:v>8.0999520000002434E-3</c:v>
                </c:pt>
                <c:pt idx="7">
                  <c:v>7.841952000000596E-3</c:v>
                </c:pt>
                <c:pt idx="8">
                  <c:v>7.9571720000002344E-3</c:v>
                </c:pt>
                <c:pt idx="9">
                  <c:v>7.9145280000005869E-3</c:v>
                </c:pt>
                <c:pt idx="10">
                  <c:v>7.9217229999999361E-3</c:v>
                </c:pt>
                <c:pt idx="11">
                  <c:v>8.1905359999998595E-3</c:v>
                </c:pt>
                <c:pt idx="12">
                  <c:v>8.1064090000007027E-3</c:v>
                </c:pt>
                <c:pt idx="13">
                  <c:v>7.4822150000004584E-3</c:v>
                </c:pt>
                <c:pt idx="14">
                  <c:v>6.5882109999995109E-3</c:v>
                </c:pt>
                <c:pt idx="15">
                  <c:v>5.3971339999998591E-3</c:v>
                </c:pt>
                <c:pt idx="16">
                  <c:v>4.5652169999996772E-3</c:v>
                </c:pt>
                <c:pt idx="17">
                  <c:v>4.0168349999998298E-3</c:v>
                </c:pt>
                <c:pt idx="18">
                  <c:v>3.6962510000000393E-3</c:v>
                </c:pt>
                <c:pt idx="19">
                  <c:v>3.5511790000004595E-3</c:v>
                </c:pt>
                <c:pt idx="20">
                  <c:v>3.5695070000008045E-3</c:v>
                </c:pt>
                <c:pt idx="21">
                  <c:v>3.5650280000005807E-3</c:v>
                </c:pt>
                <c:pt idx="22">
                  <c:v>3.5295800000003652E-3</c:v>
                </c:pt>
                <c:pt idx="23">
                  <c:v>3.4585930000003984E-3</c:v>
                </c:pt>
                <c:pt idx="24">
                  <c:v>3.2527419999999196E-3</c:v>
                </c:pt>
                <c:pt idx="25">
                  <c:v>2.9770730000002743E-3</c:v>
                </c:pt>
                <c:pt idx="26">
                  <c:v>2.6753639999999024E-3</c:v>
                </c:pt>
                <c:pt idx="27">
                  <c:v>2.3640460000002861E-3</c:v>
                </c:pt>
                <c:pt idx="28">
                  <c:v>2.0504560000000893E-3</c:v>
                </c:pt>
                <c:pt idx="29">
                  <c:v>1.7320249999999149E-3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F6-438C-BBC9-51E9F10409A6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'Tab-Emploi'!$C$64:$AF$64</c:f>
              <c:numCache>
                <c:formatCode>0.0</c:formatCode>
                <c:ptCount val="30"/>
                <c:pt idx="0">
                  <c:v>9.6673799999997811E-3</c:v>
                </c:pt>
                <c:pt idx="1">
                  <c:v>2.1049819999998221E-2</c:v>
                </c:pt>
                <c:pt idx="2">
                  <c:v>2.9989360000001852E-2</c:v>
                </c:pt>
                <c:pt idx="3">
                  <c:v>3.5518459999998697E-2</c:v>
                </c:pt>
                <c:pt idx="4">
                  <c:v>3.7838149999998905E-2</c:v>
                </c:pt>
                <c:pt idx="5">
                  <c:v>3.83377799999991E-2</c:v>
                </c:pt>
                <c:pt idx="6">
                  <c:v>3.6324560000000616E-2</c:v>
                </c:pt>
                <c:pt idx="7">
                  <c:v>0.18567365999999907</c:v>
                </c:pt>
                <c:pt idx="8">
                  <c:v>0.26544164999999964</c:v>
                </c:pt>
                <c:pt idx="9">
                  <c:v>0.30111199999999982</c:v>
                </c:pt>
                <c:pt idx="10">
                  <c:v>0.31337608000000117</c:v>
                </c:pt>
                <c:pt idx="11">
                  <c:v>0.31506470999999792</c:v>
                </c:pt>
                <c:pt idx="12">
                  <c:v>0.31009603999999769</c:v>
                </c:pt>
                <c:pt idx="13">
                  <c:v>0.30106874999999889</c:v>
                </c:pt>
                <c:pt idx="14">
                  <c:v>0.29079264000000649</c:v>
                </c:pt>
                <c:pt idx="15">
                  <c:v>0.27980913000000385</c:v>
                </c:pt>
                <c:pt idx="16">
                  <c:v>0.27118478999999951</c:v>
                </c:pt>
                <c:pt idx="17">
                  <c:v>0.12640444999999545</c:v>
                </c:pt>
                <c:pt idx="18">
                  <c:v>4.9145749999993882E-2</c:v>
                </c:pt>
                <c:pt idx="19">
                  <c:v>1.2834400000002688E-2</c:v>
                </c:pt>
                <c:pt idx="20">
                  <c:v>-9.3107000000003382E-4</c:v>
                </c:pt>
                <c:pt idx="21">
                  <c:v>-3.9110100000030457E-3</c:v>
                </c:pt>
                <c:pt idx="22">
                  <c:v>-2.2303100000016229E-3</c:v>
                </c:pt>
                <c:pt idx="23">
                  <c:v>9.1379000000557653E-4</c:v>
                </c:pt>
                <c:pt idx="24">
                  <c:v>3.5621399999996584E-3</c:v>
                </c:pt>
                <c:pt idx="25">
                  <c:v>5.3714900000016996E-3</c:v>
                </c:pt>
                <c:pt idx="26">
                  <c:v>6.3630799999998544E-3</c:v>
                </c:pt>
                <c:pt idx="27">
                  <c:v>6.6477599999998915E-3</c:v>
                </c:pt>
                <c:pt idx="28">
                  <c:v>6.3746599999987552E-3</c:v>
                </c:pt>
                <c:pt idx="29">
                  <c:v>5.6633300000044073E-3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F6-438C-BBC9-51E9F10409A6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'Tab-Emploi'!$C$65:$AF$65</c:f>
              <c:numCache>
                <c:formatCode>0.0</c:formatCode>
                <c:ptCount val="30"/>
                <c:pt idx="0">
                  <c:v>9.7819799999996349E-3</c:v>
                </c:pt>
                <c:pt idx="1">
                  <c:v>2.1086119999999653E-2</c:v>
                </c:pt>
                <c:pt idx="2">
                  <c:v>2.9750140000000869E-2</c:v>
                </c:pt>
                <c:pt idx="3">
                  <c:v>3.4925210000000817E-2</c:v>
                </c:pt>
                <c:pt idx="4">
                  <c:v>3.6929499999999393E-2</c:v>
                </c:pt>
                <c:pt idx="5">
                  <c:v>3.7240499999999344E-2</c:v>
                </c:pt>
                <c:pt idx="6">
                  <c:v>3.5170709999999161E-2</c:v>
                </c:pt>
                <c:pt idx="7">
                  <c:v>3.4098900000000043E-2</c:v>
                </c:pt>
                <c:pt idx="8">
                  <c:v>3.474967999999734E-2</c:v>
                </c:pt>
                <c:pt idx="9">
                  <c:v>3.471226999999999E-2</c:v>
                </c:pt>
                <c:pt idx="10">
                  <c:v>3.4909550000001843E-2</c:v>
                </c:pt>
                <c:pt idx="11">
                  <c:v>3.6268479999996828E-2</c:v>
                </c:pt>
                <c:pt idx="12">
                  <c:v>3.6026559999996266E-2</c:v>
                </c:pt>
                <c:pt idx="13">
                  <c:v>3.3370189999999411E-2</c:v>
                </c:pt>
                <c:pt idx="14">
                  <c:v>2.9526769999996816E-2</c:v>
                </c:pt>
                <c:pt idx="15">
                  <c:v>2.4373220000001083E-2</c:v>
                </c:pt>
                <c:pt idx="16">
                  <c:v>2.0832779999999218E-2</c:v>
                </c:pt>
                <c:pt idx="17">
                  <c:v>1.8527820000002748E-2</c:v>
                </c:pt>
                <c:pt idx="18">
                  <c:v>1.7187950000000285E-2</c:v>
                </c:pt>
                <c:pt idx="19">
                  <c:v>1.6569930000002842E-2</c:v>
                </c:pt>
                <c:pt idx="20">
                  <c:v>1.6618959999995297E-2</c:v>
                </c:pt>
                <c:pt idx="21">
                  <c:v>1.6508979999997564E-2</c:v>
                </c:pt>
                <c:pt idx="22">
                  <c:v>1.6220869999997944E-2</c:v>
                </c:pt>
                <c:pt idx="23">
                  <c:v>1.5749560000003271E-2</c:v>
                </c:pt>
                <c:pt idx="24">
                  <c:v>1.4665890000003401E-2</c:v>
                </c:pt>
                <c:pt idx="25">
                  <c:v>1.3276600000004635E-2</c:v>
                </c:pt>
                <c:pt idx="26">
                  <c:v>1.1785420000002489E-2</c:v>
                </c:pt>
                <c:pt idx="27">
                  <c:v>1.0269469999997227E-2</c:v>
                </c:pt>
                <c:pt idx="28">
                  <c:v>8.7632900000045311E-3</c:v>
                </c:pt>
                <c:pt idx="29">
                  <c:v>7.2560699999968392E-3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F6-438C-BBC9-51E9F10409A6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'Tab-Emploi'!$C$66:$AF$66</c:f>
              <c:numCache>
                <c:formatCode>0.0</c:formatCode>
                <c:ptCount val="30"/>
                <c:pt idx="0">
                  <c:v>0.33588261000000053</c:v>
                </c:pt>
                <c:pt idx="1">
                  <c:v>0.52505319999999855</c:v>
                </c:pt>
                <c:pt idx="2">
                  <c:v>0.62931601000000015</c:v>
                </c:pt>
                <c:pt idx="3">
                  <c:v>0.70045533999999954</c:v>
                </c:pt>
                <c:pt idx="4">
                  <c:v>0.75427767999999951</c:v>
                </c:pt>
                <c:pt idx="5">
                  <c:v>0.80972024000000076</c:v>
                </c:pt>
                <c:pt idx="6">
                  <c:v>0.85604561000000068</c:v>
                </c:pt>
                <c:pt idx="7">
                  <c:v>0.8836849400000002</c:v>
                </c:pt>
                <c:pt idx="8">
                  <c:v>0.89741332000000007</c:v>
                </c:pt>
                <c:pt idx="9">
                  <c:v>0.90654974999999993</c:v>
                </c:pt>
                <c:pt idx="10">
                  <c:v>0.79740736000000112</c:v>
                </c:pt>
                <c:pt idx="11">
                  <c:v>0.74708940999999918</c:v>
                </c:pt>
                <c:pt idx="12">
                  <c:v>0.72295495999999915</c:v>
                </c:pt>
                <c:pt idx="13">
                  <c:v>0.7260775000000006</c:v>
                </c:pt>
                <c:pt idx="14">
                  <c:v>0.74792384000000034</c:v>
                </c:pt>
                <c:pt idx="15">
                  <c:v>0.77841409000000006</c:v>
                </c:pt>
                <c:pt idx="16">
                  <c:v>0.82180841000000093</c:v>
                </c:pt>
                <c:pt idx="17">
                  <c:v>0.84837339000000078</c:v>
                </c:pt>
                <c:pt idx="18">
                  <c:v>0.86048825000000129</c:v>
                </c:pt>
                <c:pt idx="19">
                  <c:v>0.8602821899999995</c:v>
                </c:pt>
                <c:pt idx="20">
                  <c:v>0.88738501000000092</c:v>
                </c:pt>
                <c:pt idx="21">
                  <c:v>0.89594555000000042</c:v>
                </c:pt>
                <c:pt idx="22">
                  <c:v>0.89390396000000116</c:v>
                </c:pt>
                <c:pt idx="23">
                  <c:v>0.88655199000000096</c:v>
                </c:pt>
                <c:pt idx="24">
                  <c:v>0.87673546999999985</c:v>
                </c:pt>
                <c:pt idx="25">
                  <c:v>0.86611124999999944</c:v>
                </c:pt>
                <c:pt idx="26">
                  <c:v>0.85547912000000004</c:v>
                </c:pt>
                <c:pt idx="27">
                  <c:v>0.84515438999999937</c:v>
                </c:pt>
                <c:pt idx="28">
                  <c:v>0.83929191000000003</c:v>
                </c:pt>
                <c:pt idx="29">
                  <c:v>0.83185851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F6-438C-BBC9-51E9F10409A6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'Tab-Emploi'!$C$67:$AF$67</c:f>
              <c:numCache>
                <c:formatCode>0.0</c:formatCode>
                <c:ptCount val="30"/>
                <c:pt idx="0">
                  <c:v>7.637857779</c:v>
                </c:pt>
                <c:pt idx="1">
                  <c:v>14.239221485999998</c:v>
                </c:pt>
                <c:pt idx="2">
                  <c:v>18.561054220999999</c:v>
                </c:pt>
                <c:pt idx="3">
                  <c:v>20.855329902999998</c:v>
                </c:pt>
                <c:pt idx="4">
                  <c:v>21.519638240999999</c:v>
                </c:pt>
                <c:pt idx="5">
                  <c:v>21.951884616000001</c:v>
                </c:pt>
                <c:pt idx="6">
                  <c:v>20.032206754000001</c:v>
                </c:pt>
                <c:pt idx="7">
                  <c:v>20.724566935000002</c:v>
                </c:pt>
                <c:pt idx="8">
                  <c:v>21.998352830000002</c:v>
                </c:pt>
                <c:pt idx="9">
                  <c:v>20.986444007999999</c:v>
                </c:pt>
                <c:pt idx="10">
                  <c:v>21.126344806999999</c:v>
                </c:pt>
                <c:pt idx="11">
                  <c:v>22.140047146000001</c:v>
                </c:pt>
                <c:pt idx="12">
                  <c:v>20.327781413</c:v>
                </c:pt>
                <c:pt idx="13">
                  <c:v>17.065617709999998</c:v>
                </c:pt>
                <c:pt idx="14">
                  <c:v>14.189124539999998</c:v>
                </c:pt>
                <c:pt idx="15">
                  <c:v>10.287813082</c:v>
                </c:pt>
                <c:pt idx="16">
                  <c:v>9.1610021120000003</c:v>
                </c:pt>
                <c:pt idx="17">
                  <c:v>7.9304400840000007</c:v>
                </c:pt>
                <c:pt idx="18">
                  <c:v>7.0154235510000005</c:v>
                </c:pt>
                <c:pt idx="19">
                  <c:v>6.4349226870000011</c:v>
                </c:pt>
                <c:pt idx="20">
                  <c:v>6.2950988690000003</c:v>
                </c:pt>
                <c:pt idx="21">
                  <c:v>5.8233730259999996</c:v>
                </c:pt>
                <c:pt idx="22">
                  <c:v>5.6096813529999991</c:v>
                </c:pt>
                <c:pt idx="23">
                  <c:v>5.524158527</c:v>
                </c:pt>
                <c:pt idx="24">
                  <c:v>5.0505408849999993</c:v>
                </c:pt>
                <c:pt idx="25">
                  <c:v>4.813411373000001</c:v>
                </c:pt>
                <c:pt idx="26">
                  <c:v>4.7008407850000005</c:v>
                </c:pt>
                <c:pt idx="27">
                  <c:v>4.6472425810000004</c:v>
                </c:pt>
                <c:pt idx="28">
                  <c:v>4.6291328909999994</c:v>
                </c:pt>
                <c:pt idx="29">
                  <c:v>4.6121627659999991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F6-438C-BBC9-51E9F10409A6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'Tab-Emploi'!$C$68:$AF$68</c:f>
              <c:numCache>
                <c:formatCode>0.0</c:formatCode>
                <c:ptCount val="30"/>
                <c:pt idx="0">
                  <c:v>11.601165629999997</c:v>
                </c:pt>
                <c:pt idx="1">
                  <c:v>17.050132829999995</c:v>
                </c:pt>
                <c:pt idx="2">
                  <c:v>19.932314720000008</c:v>
                </c:pt>
                <c:pt idx="3">
                  <c:v>21.485123709999996</c:v>
                </c:pt>
                <c:pt idx="4">
                  <c:v>22.008686120000007</c:v>
                </c:pt>
                <c:pt idx="5">
                  <c:v>22.608264760000012</c:v>
                </c:pt>
                <c:pt idx="6">
                  <c:v>20.986769649999999</c:v>
                </c:pt>
                <c:pt idx="7">
                  <c:v>21.95821355999999</c:v>
                </c:pt>
                <c:pt idx="8">
                  <c:v>23.534668409999995</c:v>
                </c:pt>
                <c:pt idx="9">
                  <c:v>22.671090639999989</c:v>
                </c:pt>
                <c:pt idx="10">
                  <c:v>22.95936897</c:v>
                </c:pt>
                <c:pt idx="11">
                  <c:v>24.164136290000002</c:v>
                </c:pt>
                <c:pt idx="12">
                  <c:v>22.339968169999992</c:v>
                </c:pt>
                <c:pt idx="13">
                  <c:v>18.952760529999992</c:v>
                </c:pt>
                <c:pt idx="14">
                  <c:v>15.823949839999997</c:v>
                </c:pt>
                <c:pt idx="15">
                  <c:v>11.597909889999997</c:v>
                </c:pt>
                <c:pt idx="16">
                  <c:v>10.145774369999998</c:v>
                </c:pt>
                <c:pt idx="17">
                  <c:v>8.6887530700000042</c:v>
                </c:pt>
                <c:pt idx="18">
                  <c:v>7.6320019400000092</c:v>
                </c:pt>
                <c:pt idx="19">
                  <c:v>6.9828892099999962</c:v>
                </c:pt>
                <c:pt idx="20">
                  <c:v>6.8521865299999973</c:v>
                </c:pt>
                <c:pt idx="21">
                  <c:v>6.3617370999999991</c:v>
                </c:pt>
                <c:pt idx="22">
                  <c:v>6.1525948300000124</c:v>
                </c:pt>
                <c:pt idx="23">
                  <c:v>6.0828529699999905</c:v>
                </c:pt>
                <c:pt idx="24">
                  <c:v>5.5780714200000006</c:v>
                </c:pt>
                <c:pt idx="25">
                  <c:v>5.320847239999992</c:v>
                </c:pt>
                <c:pt idx="26">
                  <c:v>5.198273240000006</c:v>
                </c:pt>
                <c:pt idx="27">
                  <c:v>5.1391930200000076</c:v>
                </c:pt>
                <c:pt idx="28">
                  <c:v>5.1175943499999903</c:v>
                </c:pt>
                <c:pt idx="29">
                  <c:v>5.0953898699999911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F6-438C-BBC9-51E9F10409A6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'Tab-Emploi'!$C$69:$AF$69</c:f>
              <c:numCache>
                <c:formatCode>0.0</c:formatCode>
                <c:ptCount val="30"/>
                <c:pt idx="0">
                  <c:v>7.9382199999988856E-4</c:v>
                </c:pt>
                <c:pt idx="1">
                  <c:v>1.7234730000001974E-3</c:v>
                </c:pt>
                <c:pt idx="2">
                  <c:v>2.4479770000001011E-3</c:v>
                </c:pt>
                <c:pt idx="3">
                  <c:v>2.8904629999999543E-3</c:v>
                </c:pt>
                <c:pt idx="4">
                  <c:v>3.0698669999997819E-3</c:v>
                </c:pt>
                <c:pt idx="5">
                  <c:v>3.1019050000002935E-3</c:v>
                </c:pt>
                <c:pt idx="6">
                  <c:v>2.9301789999998107E-3</c:v>
                </c:pt>
                <c:pt idx="7">
                  <c:v>2.8285549999997883E-3</c:v>
                </c:pt>
                <c:pt idx="8">
                  <c:v>2.8607940000000553E-3</c:v>
                </c:pt>
                <c:pt idx="9">
                  <c:v>2.8358430000001711E-3</c:v>
                </c:pt>
                <c:pt idx="10">
                  <c:v>2.8291380000000643E-3</c:v>
                </c:pt>
                <c:pt idx="11">
                  <c:v>2.9178249999999295E-3</c:v>
                </c:pt>
                <c:pt idx="12">
                  <c:v>2.8800259999997024E-3</c:v>
                </c:pt>
                <c:pt idx="13">
                  <c:v>2.6476829999997342E-3</c:v>
                </c:pt>
                <c:pt idx="14">
                  <c:v>2.3183030000000215E-3</c:v>
                </c:pt>
                <c:pt idx="15">
                  <c:v>1.882240000000035E-3</c:v>
                </c:pt>
                <c:pt idx="16">
                  <c:v>1.5772140000001045E-3</c:v>
                </c:pt>
                <c:pt idx="17">
                  <c:v>1.3767369999997392E-3</c:v>
                </c:pt>
                <c:pt idx="18">
                  <c:v>1.2610030000002048E-3</c:v>
                </c:pt>
                <c:pt idx="19">
                  <c:v>1.2111109999999314E-3</c:v>
                </c:pt>
                <c:pt idx="20">
                  <c:v>1.2224399999998248E-3</c:v>
                </c:pt>
                <c:pt idx="21">
                  <c:v>1.2272260000001367E-3</c:v>
                </c:pt>
                <c:pt idx="22">
                  <c:v>1.2218829999999237E-3</c:v>
                </c:pt>
                <c:pt idx="23">
                  <c:v>1.2041970000002955E-3</c:v>
                </c:pt>
                <c:pt idx="24">
                  <c:v>1.1377420000000527E-3</c:v>
                </c:pt>
                <c:pt idx="25">
                  <c:v>1.0455760000001035E-3</c:v>
                </c:pt>
                <c:pt idx="26">
                  <c:v>9.4328300000023901E-4</c:v>
                </c:pt>
                <c:pt idx="27">
                  <c:v>8.3667499999995343E-4</c:v>
                </c:pt>
                <c:pt idx="28">
                  <c:v>7.2834300000002017E-4</c:v>
                </c:pt>
                <c:pt idx="29">
                  <c:v>6.1733899999971698E-4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F6-438C-BBC9-51E9F1040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1131064"/>
        <c:axId val="-212112759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19.638670113999996</c:v>
                </c:pt>
                <c:pt idx="1">
                  <c:v>31.952215904999996</c:v>
                </c:pt>
                <c:pt idx="2">
                  <c:v>39.317591749000016</c:v>
                </c:pt>
                <c:pt idx="3">
                  <c:v>43.270219518999994</c:v>
                </c:pt>
                <c:pt idx="4">
                  <c:v>44.525515970999997</c:v>
                </c:pt>
                <c:pt idx="5">
                  <c:v>45.615108243000016</c:v>
                </c:pt>
                <c:pt idx="6">
                  <c:v>42.106809220000017</c:v>
                </c:pt>
                <c:pt idx="7">
                  <c:v>43.941577623999997</c:v>
                </c:pt>
                <c:pt idx="8">
                  <c:v>46.888765704000001</c:v>
                </c:pt>
                <c:pt idx="9">
                  <c:v>45.05772267599999</c:v>
                </c:pt>
                <c:pt idx="10">
                  <c:v>45.389945350000005</c:v>
                </c:pt>
                <c:pt idx="11">
                  <c:v>47.567137948999999</c:v>
                </c:pt>
                <c:pt idx="12">
                  <c:v>43.900129814999971</c:v>
                </c:pt>
                <c:pt idx="13">
                  <c:v>37.230032094999977</c:v>
                </c:pt>
                <c:pt idx="14">
                  <c:v>31.214890760000007</c:v>
                </c:pt>
                <c:pt idx="15">
                  <c:v>23.078377241999998</c:v>
                </c:pt>
                <c:pt idx="16">
                  <c:v>20.514440821999997</c:v>
                </c:pt>
                <c:pt idx="17">
                  <c:v>17.695750140000008</c:v>
                </c:pt>
                <c:pt idx="18">
                  <c:v>15.651338927000015</c:v>
                </c:pt>
                <c:pt idx="19">
                  <c:v>14.381763011</c:v>
                </c:pt>
                <c:pt idx="20">
                  <c:v>14.124880130999998</c:v>
                </c:pt>
                <c:pt idx="21">
                  <c:v>13.16776978799999</c:v>
                </c:pt>
                <c:pt idx="22">
                  <c:v>12.743112271000008</c:v>
                </c:pt>
                <c:pt idx="23">
                  <c:v>12.581187069000016</c:v>
                </c:pt>
                <c:pt idx="24">
                  <c:v>11.589790373000003</c:v>
                </c:pt>
                <c:pt idx="25">
                  <c:v>11.079095218999992</c:v>
                </c:pt>
                <c:pt idx="26">
                  <c:v>10.826205649000018</c:v>
                </c:pt>
                <c:pt idx="27">
                  <c:v>10.695228293000008</c:v>
                </c:pt>
                <c:pt idx="28">
                  <c:v>10.641160366999996</c:v>
                </c:pt>
                <c:pt idx="29">
                  <c:v>10.585591787000011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11D-4313-8384-2A0D65739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131064"/>
        <c:axId val="-2121127592"/>
      </c:lineChart>
      <c:catAx>
        <c:axId val="-2121131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1127592"/>
        <c:crosses val="autoZero"/>
        <c:auto val="1"/>
        <c:lblAlgn val="ctr"/>
        <c:lblOffset val="100"/>
        <c:tickLblSkip val="1"/>
        <c:noMultiLvlLbl val="0"/>
      </c:catAx>
      <c:valAx>
        <c:axId val="-212112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1131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'Tab-VA-rel'!$AH$60:$AM$60</c:f>
              <c:numCache>
                <c:formatCode>0.0</c:formatCode>
                <c:ptCount val="6"/>
                <c:pt idx="0">
                  <c:v>3.1251314876939415E-4</c:v>
                </c:pt>
                <c:pt idx="1">
                  <c:v>3.4498803946735393E-4</c:v>
                </c:pt>
                <c:pt idx="2">
                  <c:v>3.5014990266933241E-4</c:v>
                </c:pt>
                <c:pt idx="3">
                  <c:v>2.1519311012921849E-4</c:v>
                </c:pt>
                <c:pt idx="4">
                  <c:v>1.8014183582622657E-4</c:v>
                </c:pt>
                <c:pt idx="5">
                  <c:v>1.0008812749541835E-4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6-4449-B349-46491B18A622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'Tab-VA-rel'!$AH$61:$AM$61</c:f>
              <c:numCache>
                <c:formatCode>0.0</c:formatCode>
                <c:ptCount val="6"/>
                <c:pt idx="0">
                  <c:v>1.6008198359208839E-5</c:v>
                </c:pt>
                <c:pt idx="1">
                  <c:v>1.7707406197514221E-5</c:v>
                </c:pt>
                <c:pt idx="2">
                  <c:v>1.8044862493305866E-5</c:v>
                </c:pt>
                <c:pt idx="3">
                  <c:v>1.1171417497593721E-5</c:v>
                </c:pt>
                <c:pt idx="4">
                  <c:v>9.3489713257534966E-6</c:v>
                </c:pt>
                <c:pt idx="5">
                  <c:v>5.1639281449377157E-6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6-4449-B349-46491B18A622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'Tab-VA-rel'!$AH$62:$AM$62</c:f>
              <c:numCache>
                <c:formatCode>0.0</c:formatCode>
                <c:ptCount val="6"/>
                <c:pt idx="0">
                  <c:v>2.3349114006252277E-5</c:v>
                </c:pt>
                <c:pt idx="1">
                  <c:v>2.5781436937967798E-5</c:v>
                </c:pt>
                <c:pt idx="2">
                  <c:v>2.6254167087245112E-5</c:v>
                </c:pt>
                <c:pt idx="3">
                  <c:v>1.6245970763739625E-5</c:v>
                </c:pt>
                <c:pt idx="4">
                  <c:v>1.3600951682944686E-5</c:v>
                </c:pt>
                <c:pt idx="5">
                  <c:v>7.5242355144104092E-6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6-4449-B349-46491B18A622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'Tab-VA-rel'!$AH$63:$AM$63</c:f>
              <c:numCache>
                <c:formatCode>0.0</c:formatCode>
                <c:ptCount val="6"/>
                <c:pt idx="0">
                  <c:v>8.0204487643067087E-5</c:v>
                </c:pt>
                <c:pt idx="1">
                  <c:v>5.2977472669194414E-4</c:v>
                </c:pt>
                <c:pt idx="2">
                  <c:v>7.8046639716086968E-4</c:v>
                </c:pt>
                <c:pt idx="3">
                  <c:v>3.253042971367919E-4</c:v>
                </c:pt>
                <c:pt idx="4">
                  <c:v>5.8797071678203222E-5</c:v>
                </c:pt>
                <c:pt idx="5">
                  <c:v>2.8119893831795782E-5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6-4449-B349-46491B18A622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'Tab-VA-rel'!$AH$64:$AM$64</c:f>
              <c:numCache>
                <c:formatCode>0.0</c:formatCode>
                <c:ptCount val="6"/>
                <c:pt idx="0">
                  <c:v>8.5115196432303055E-5</c:v>
                </c:pt>
                <c:pt idx="1">
                  <c:v>9.4084599881123863E-5</c:v>
                </c:pt>
                <c:pt idx="2">
                  <c:v>9.5456335866251995E-5</c:v>
                </c:pt>
                <c:pt idx="3">
                  <c:v>5.8580977478801525E-5</c:v>
                </c:pt>
                <c:pt idx="4">
                  <c:v>4.9035227056259232E-5</c:v>
                </c:pt>
                <c:pt idx="5">
                  <c:v>2.7260904594419143E-5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6-4449-B349-46491B18A622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'Tab-VA-rel'!$AH$65:$AM$65</c:f>
              <c:numCache>
                <c:formatCode>0.0</c:formatCode>
                <c:ptCount val="6"/>
                <c:pt idx="0">
                  <c:v>2.5977464111129338E-5</c:v>
                </c:pt>
                <c:pt idx="1">
                  <c:v>2.8358326799347005E-5</c:v>
                </c:pt>
                <c:pt idx="2">
                  <c:v>2.8552590657793374E-5</c:v>
                </c:pt>
                <c:pt idx="3">
                  <c:v>1.7337421308427537E-5</c:v>
                </c:pt>
                <c:pt idx="4">
                  <c:v>1.4516255939296926E-5</c:v>
                </c:pt>
                <c:pt idx="5">
                  <c:v>8.1089056125194481E-6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6-4449-B349-46491B18A622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'Tab-VA-rel'!$AH$66:$AM$66</c:f>
              <c:numCache>
                <c:formatCode>0.0</c:formatCode>
                <c:ptCount val="6"/>
                <c:pt idx="0">
                  <c:v>4.2512196138865333E-3</c:v>
                </c:pt>
                <c:pt idx="1">
                  <c:v>5.3859564738569978E-3</c:v>
                </c:pt>
                <c:pt idx="2">
                  <c:v>4.5645831953031474E-3</c:v>
                </c:pt>
                <c:pt idx="3">
                  <c:v>5.2514669022485734E-3</c:v>
                </c:pt>
                <c:pt idx="4">
                  <c:v>5.4309768640849049E-3</c:v>
                </c:pt>
                <c:pt idx="5">
                  <c:v>5.1410062602739066E-3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16-4449-B349-46491B18A622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'Tab-VA-rel'!$AH$67:$AM$67</c:f>
              <c:numCache>
                <c:formatCode>0.0</c:formatCode>
                <c:ptCount val="6"/>
                <c:pt idx="0">
                  <c:v>5.4100573478572576E-2</c:v>
                </c:pt>
                <c:pt idx="1">
                  <c:v>5.6552784968562628E-2</c:v>
                </c:pt>
                <c:pt idx="2">
                  <c:v>5.13346678060667E-2</c:v>
                </c:pt>
                <c:pt idx="3">
                  <c:v>2.2828813989876601E-2</c:v>
                </c:pt>
                <c:pt idx="4">
                  <c:v>1.6737147859515054E-2</c:v>
                </c:pt>
                <c:pt idx="5">
                  <c:v>1.3584557358465163E-2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16-4449-B349-46491B18A622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'Tab-VA-rel'!$AH$68:$AM$68</c:f>
              <c:numCache>
                <c:formatCode>0.0</c:formatCode>
                <c:ptCount val="6"/>
                <c:pt idx="0">
                  <c:v>5.2802796048241805E-2</c:v>
                </c:pt>
                <c:pt idx="1">
                  <c:v>5.5386240515253239E-2</c:v>
                </c:pt>
                <c:pt idx="2">
                  <c:v>5.021860578011493E-2</c:v>
                </c:pt>
                <c:pt idx="3">
                  <c:v>2.2721872347973661E-2</c:v>
                </c:pt>
                <c:pt idx="4">
                  <c:v>1.6665576784129808E-2</c:v>
                </c:pt>
                <c:pt idx="5">
                  <c:v>1.3423939255701173E-2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16-4449-B349-46491B18A622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'Tab-VA-rel'!$AH$69:$AM$69</c:f>
              <c:numCache>
                <c:formatCode>0.0</c:formatCode>
                <c:ptCount val="6"/>
                <c:pt idx="0">
                  <c:v>8.2033951663962273E-6</c:v>
                </c:pt>
                <c:pt idx="1">
                  <c:v>9.029218360102892E-6</c:v>
                </c:pt>
                <c:pt idx="2">
                  <c:v>9.1219524952608745E-6</c:v>
                </c:pt>
                <c:pt idx="3">
                  <c:v>5.5794628907232429E-6</c:v>
                </c:pt>
                <c:pt idx="4">
                  <c:v>4.6969468814939955E-6</c:v>
                </c:pt>
                <c:pt idx="5">
                  <c:v>2.6291027752382576E-6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6866840"/>
        <c:axId val="21168540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'Tab-VA-rel'!$AH$77:$AN$77</c:f>
              <c:numCache>
                <c:formatCode>0.0</c:formatCode>
                <c:ptCount val="7"/>
                <c:pt idx="0">
                  <c:v>0.11170596014518866</c:v>
                </c:pt>
                <c:pt idx="1">
                  <c:v>0.11837470571200823</c:v>
                </c:pt>
                <c:pt idx="2">
                  <c:v>0.10742590298991483</c:v>
                </c:pt>
                <c:pt idx="3">
                  <c:v>5.1451565897304131E-2</c:v>
                </c:pt>
                <c:pt idx="4">
                  <c:v>3.9163838768119942E-2</c:v>
                </c:pt>
                <c:pt idx="5">
                  <c:v>3.2328397972408981E-2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866840"/>
        <c:axId val="2116854008"/>
      </c:lineChart>
      <c:catAx>
        <c:axId val="211686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854008"/>
        <c:crosses val="autoZero"/>
        <c:auto val="1"/>
        <c:lblAlgn val="ctr"/>
        <c:lblOffset val="100"/>
        <c:noMultiLvlLbl val="0"/>
      </c:catAx>
      <c:valAx>
        <c:axId val="211685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866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'Tab-VA-rel'!$AO$60:$AQ$60</c:f>
              <c:numCache>
                <c:formatCode>0.0</c:formatCode>
                <c:ptCount val="3"/>
                <c:pt idx="0">
                  <c:v>3.2875059411837401E-4</c:v>
                </c:pt>
                <c:pt idx="1">
                  <c:v>2.8267150639927545E-4</c:v>
                </c:pt>
                <c:pt idx="2">
                  <c:v>1.4011498166082245E-4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F-4200-9508-731031249BC4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'Tab-VA-rel'!$AO$61:$AQ$61</c:f>
              <c:numCache>
                <c:formatCode>0.0</c:formatCode>
                <c:ptCount val="3"/>
                <c:pt idx="0">
                  <c:v>1.685780227836153E-5</c:v>
                </c:pt>
                <c:pt idx="1">
                  <c:v>1.4608139995449793E-5</c:v>
                </c:pt>
                <c:pt idx="2">
                  <c:v>7.2564497353456066E-6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F-4200-9508-731031249BC4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'Tab-VA-rel'!$AO$62:$AQ$62</c:f>
              <c:numCache>
                <c:formatCode>0.0</c:formatCode>
                <c:ptCount val="3"/>
                <c:pt idx="0">
                  <c:v>2.4565275472110037E-5</c:v>
                </c:pt>
                <c:pt idx="1">
                  <c:v>2.125006892549237E-5</c:v>
                </c:pt>
                <c:pt idx="2">
                  <c:v>1.0562593598677548E-5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F-4200-9508-731031249BC4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'Tab-VA-rel'!$AO$63:$AQ$63</c:f>
              <c:numCache>
                <c:formatCode>0.0</c:formatCode>
                <c:ptCount val="3"/>
                <c:pt idx="0">
                  <c:v>3.0498960716750559E-4</c:v>
                </c:pt>
                <c:pt idx="1">
                  <c:v>5.5288534714883076E-4</c:v>
                </c:pt>
                <c:pt idx="2">
                  <c:v>4.3458482754999499E-5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BF-4200-9508-731031249BC4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'Tab-VA-rel'!$AO$64:$AQ$64</c:f>
              <c:numCache>
                <c:formatCode>0.0</c:formatCode>
                <c:ptCount val="3"/>
                <c:pt idx="0">
                  <c:v>8.9599898156713466E-5</c:v>
                </c:pt>
                <c:pt idx="1">
                  <c:v>7.7018656672526753E-5</c:v>
                </c:pt>
                <c:pt idx="2">
                  <c:v>3.8148065825339186E-5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BF-4200-9508-731031249BC4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'Tab-VA-rel'!$AO$65:$AQ$65</c:f>
              <c:numCache>
                <c:formatCode>0.0</c:formatCode>
                <c:ptCount val="3"/>
                <c:pt idx="0">
                  <c:v>2.716789545523817E-5</c:v>
                </c:pt>
                <c:pt idx="1">
                  <c:v>2.2945005983110456E-5</c:v>
                </c:pt>
                <c:pt idx="2">
                  <c:v>1.1312580775908186E-5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BF-4200-9508-731031249BC4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'Tab-VA-rel'!$AO$66:$AQ$66</c:f>
              <c:numCache>
                <c:formatCode>0.0</c:formatCode>
                <c:ptCount val="3"/>
                <c:pt idx="0">
                  <c:v>4.818588043871766E-3</c:v>
                </c:pt>
                <c:pt idx="1">
                  <c:v>4.90802504877586E-3</c:v>
                </c:pt>
                <c:pt idx="2">
                  <c:v>5.2859915621794058E-3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BF-4200-9508-731031249BC4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'Tab-VA-rel'!$AO$67:$AQ$67</c:f>
              <c:numCache>
                <c:formatCode>0.0</c:formatCode>
                <c:ptCount val="3"/>
                <c:pt idx="0">
                  <c:v>5.5326679223567599E-2</c:v>
                </c:pt>
                <c:pt idx="1">
                  <c:v>3.708174089797165E-2</c:v>
                </c:pt>
                <c:pt idx="2">
                  <c:v>1.5160852608990107E-2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BF-4200-9508-731031249BC4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'Tab-VA-rel'!$AO$68:$AQ$68</c:f>
              <c:numCache>
                <c:formatCode>0.0</c:formatCode>
                <c:ptCount val="3"/>
                <c:pt idx="0">
                  <c:v>5.4094518281747522E-2</c:v>
                </c:pt>
                <c:pt idx="1">
                  <c:v>3.6470239064044299E-2</c:v>
                </c:pt>
                <c:pt idx="2">
                  <c:v>1.5044758019915491E-2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BF-4200-9508-731031249BC4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'Tab-VA-rel'!$AO$69:$AQ$69</c:f>
              <c:numCache>
                <c:formatCode>0.0</c:formatCode>
                <c:ptCount val="3"/>
                <c:pt idx="0">
                  <c:v>8.6163067632495597E-6</c:v>
                </c:pt>
                <c:pt idx="1">
                  <c:v>7.3507076929920587E-6</c:v>
                </c:pt>
                <c:pt idx="2">
                  <c:v>3.6630248283661268E-6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6753736"/>
        <c:axId val="211675264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0.11504033292859844</c:v>
                </c:pt>
                <c:pt idx="1">
                  <c:v>7.9438734443609479E-2</c:v>
                </c:pt>
                <c:pt idx="2">
                  <c:v>3.5746118370264465E-2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753736"/>
        <c:axId val="2116752648"/>
      </c:lineChart>
      <c:catAx>
        <c:axId val="2116753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752648"/>
        <c:crosses val="autoZero"/>
        <c:auto val="1"/>
        <c:lblAlgn val="ctr"/>
        <c:lblOffset val="100"/>
        <c:noMultiLvlLbl val="0"/>
      </c:catAx>
      <c:valAx>
        <c:axId val="211675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75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'Tab-VA-rel'!$C$87:$AF$87</c:f>
              <c:numCache>
                <c:formatCode>0.0</c:formatCode>
                <c:ptCount val="30"/>
                <c:pt idx="0">
                  <c:v>1.9933761956052173E-4</c:v>
                </c:pt>
                <c:pt idx="1">
                  <c:v>3.0165175813892935E-4</c:v>
                </c:pt>
                <c:pt idx="2">
                  <c:v>3.4584219090159955E-4</c:v>
                </c:pt>
                <c:pt idx="3">
                  <c:v>3.6039771559954922E-4</c:v>
                </c:pt>
                <c:pt idx="4">
                  <c:v>3.5533645964637076E-4</c:v>
                </c:pt>
                <c:pt idx="5">
                  <c:v>3.5296729037417911E-4</c:v>
                </c:pt>
                <c:pt idx="6">
                  <c:v>3.1980309315769902E-4</c:v>
                </c:pt>
                <c:pt idx="7">
                  <c:v>3.3302010913516386E-4</c:v>
                </c:pt>
                <c:pt idx="8">
                  <c:v>3.626254736438739E-4</c:v>
                </c:pt>
                <c:pt idx="9">
                  <c:v>3.5652423102585371E-4</c:v>
                </c:pt>
                <c:pt idx="10">
                  <c:v>3.6534251472118088E-4</c:v>
                </c:pt>
                <c:pt idx="11">
                  <c:v>3.9262598649827978E-4</c:v>
                </c:pt>
                <c:pt idx="12">
                  <c:v>3.7384347925956569E-4</c:v>
                </c:pt>
                <c:pt idx="13">
                  <c:v>3.2940135733400201E-4</c:v>
                </c:pt>
                <c:pt idx="14">
                  <c:v>2.8953617553363381E-4</c:v>
                </c:pt>
                <c:pt idx="15">
                  <c:v>2.3461357752355808E-4</c:v>
                </c:pt>
                <c:pt idx="16">
                  <c:v>2.2335073334966946E-4</c:v>
                </c:pt>
                <c:pt idx="17">
                  <c:v>2.1226648547398899E-4</c:v>
                </c:pt>
                <c:pt idx="18">
                  <c:v>2.0499754612975148E-4</c:v>
                </c:pt>
                <c:pt idx="19">
                  <c:v>2.0073720816912447E-4</c:v>
                </c:pt>
                <c:pt idx="20">
                  <c:v>2.0148634204763367E-4</c:v>
                </c:pt>
                <c:pt idx="21">
                  <c:v>1.9221811815463763E-4</c:v>
                </c:pt>
                <c:pt idx="22">
                  <c:v>1.8271446687579074E-4</c:v>
                </c:pt>
                <c:pt idx="23">
                  <c:v>1.7209856187419564E-4</c:v>
                </c:pt>
                <c:pt idx="24">
                  <c:v>1.5219169017887505E-4</c:v>
                </c:pt>
                <c:pt idx="25">
                  <c:v>1.3387269651300981E-4</c:v>
                </c:pt>
                <c:pt idx="26">
                  <c:v>1.1664374884315189E-4</c:v>
                </c:pt>
                <c:pt idx="27">
                  <c:v>9.977851191633592E-5</c:v>
                </c:pt>
                <c:pt idx="28">
                  <c:v>8.3316761232859449E-5</c:v>
                </c:pt>
                <c:pt idx="29">
                  <c:v>6.6828918971734705E-5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B-49DE-B868-A5526A166549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'Tab-VA-rel'!$C$88:$AF$88</c:f>
              <c:numCache>
                <c:formatCode>0.0</c:formatCode>
                <c:ptCount val="30"/>
                <c:pt idx="0">
                  <c:v>1.0172655341503505E-5</c:v>
                </c:pt>
                <c:pt idx="1">
                  <c:v>1.5440721799468483E-5</c:v>
                </c:pt>
                <c:pt idx="2">
                  <c:v>1.7725698144840005E-5</c:v>
                </c:pt>
                <c:pt idx="3">
                  <c:v>1.8479269574632193E-5</c:v>
                </c:pt>
                <c:pt idx="4">
                  <c:v>1.8222646935600027E-5</c:v>
                </c:pt>
                <c:pt idx="5">
                  <c:v>1.8100744009782165E-5</c:v>
                </c:pt>
                <c:pt idx="6">
                  <c:v>1.641193925627771E-5</c:v>
                </c:pt>
                <c:pt idx="7">
                  <c:v>1.708745740407263E-5</c:v>
                </c:pt>
                <c:pt idx="8">
                  <c:v>1.8612829108229508E-5</c:v>
                </c:pt>
                <c:pt idx="9">
                  <c:v>1.8324061209209094E-5</c:v>
                </c:pt>
                <c:pt idx="10">
                  <c:v>1.878961416944419E-5</c:v>
                </c:pt>
                <c:pt idx="11">
                  <c:v>2.0199177329849133E-5</c:v>
                </c:pt>
                <c:pt idx="12">
                  <c:v>1.9261923632714241E-5</c:v>
                </c:pt>
                <c:pt idx="13">
                  <c:v>1.7003766357710987E-5</c:v>
                </c:pt>
                <c:pt idx="14">
                  <c:v>1.4969830976810776E-5</c:v>
                </c:pt>
                <c:pt idx="15">
                  <c:v>1.2166179359108356E-5</c:v>
                </c:pt>
                <c:pt idx="16">
                  <c:v>1.158568586111729E-5</c:v>
                </c:pt>
                <c:pt idx="17">
                  <c:v>1.1021951993942314E-5</c:v>
                </c:pt>
                <c:pt idx="18">
                  <c:v>1.0651549716107637E-5</c:v>
                </c:pt>
                <c:pt idx="19">
                  <c:v>1.0431720557693E-5</c:v>
                </c:pt>
                <c:pt idx="20">
                  <c:v>1.0464144010370159E-5</c:v>
                </c:pt>
                <c:pt idx="21">
                  <c:v>9.982690338401251E-6</c:v>
                </c:pt>
                <c:pt idx="22">
                  <c:v>9.4836439939758802E-6</c:v>
                </c:pt>
                <c:pt idx="23">
                  <c:v>8.9247498133571045E-6</c:v>
                </c:pt>
                <c:pt idx="24">
                  <c:v>7.8896284726630919E-6</c:v>
                </c:pt>
                <c:pt idx="25">
                  <c:v>6.9322996652225558E-6</c:v>
                </c:pt>
                <c:pt idx="26">
                  <c:v>6.0302915556247754E-6</c:v>
                </c:pt>
                <c:pt idx="27">
                  <c:v>5.1473881531382228E-6</c:v>
                </c:pt>
                <c:pt idx="28">
                  <c:v>4.2858025797650154E-6</c:v>
                </c:pt>
                <c:pt idx="29">
                  <c:v>3.4238587709380095E-6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AB-49DE-B868-A5526A166549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'Tab-VA-rel'!$C$89:$AF$89</c:f>
              <c:numCache>
                <c:formatCode>0.0</c:formatCode>
                <c:ptCount val="30"/>
                <c:pt idx="0">
                  <c:v>1.4964181812409962E-5</c:v>
                </c:pt>
                <c:pt idx="1">
                  <c:v>2.2562484181996608E-5</c:v>
                </c:pt>
                <c:pt idx="2">
                  <c:v>2.5822282613525706E-5</c:v>
                </c:pt>
                <c:pt idx="3">
                  <c:v>2.6889888911346538E-5</c:v>
                </c:pt>
                <c:pt idx="4">
                  <c:v>2.6506732511982586E-5</c:v>
                </c:pt>
                <c:pt idx="5">
                  <c:v>2.6340738620178578E-5</c:v>
                </c:pt>
                <c:pt idx="6">
                  <c:v>2.3867288066216308E-5</c:v>
                </c:pt>
                <c:pt idx="7">
                  <c:v>2.4890865093826419E-5</c:v>
                </c:pt>
                <c:pt idx="8">
                  <c:v>2.7129628894199054E-5</c:v>
                </c:pt>
                <c:pt idx="9">
                  <c:v>2.667866401541864E-5</c:v>
                </c:pt>
                <c:pt idx="10">
                  <c:v>2.7360850584245811E-5</c:v>
                </c:pt>
                <c:pt idx="11">
                  <c:v>2.9425397684742979E-5</c:v>
                </c:pt>
                <c:pt idx="12">
                  <c:v>2.8022539397602292E-5</c:v>
                </c:pt>
                <c:pt idx="13">
                  <c:v>2.4709560337008503E-5</c:v>
                </c:pt>
                <c:pt idx="14">
                  <c:v>2.1752487432625967E-5</c:v>
                </c:pt>
                <c:pt idx="15">
                  <c:v>1.766317443763701E-5</c:v>
                </c:pt>
                <c:pt idx="16">
                  <c:v>1.6853904233678991E-5</c:v>
                </c:pt>
                <c:pt idx="17">
                  <c:v>1.6036796056449932E-5</c:v>
                </c:pt>
                <c:pt idx="18">
                  <c:v>1.5497887650044045E-5</c:v>
                </c:pt>
                <c:pt idx="19">
                  <c:v>1.5178091440888137E-5</c:v>
                </c:pt>
                <c:pt idx="20">
                  <c:v>1.522844177444992E-5</c:v>
                </c:pt>
                <c:pt idx="21">
                  <c:v>1.4520559219674628E-5</c:v>
                </c:pt>
                <c:pt idx="22">
                  <c:v>1.3795383909115501E-5</c:v>
                </c:pt>
                <c:pt idx="23">
                  <c:v>1.2984891750471098E-5</c:v>
                </c:pt>
                <c:pt idx="24">
                  <c:v>1.1475481761012288E-5</c:v>
                </c:pt>
                <c:pt idx="25">
                  <c:v>1.0087807450957435E-5</c:v>
                </c:pt>
                <c:pt idx="26">
                  <c:v>8.7812348086552477E-6</c:v>
                </c:pt>
                <c:pt idx="27">
                  <c:v>7.5011741731071417E-6</c:v>
                </c:pt>
                <c:pt idx="28">
                  <c:v>6.2512454725678553E-6</c:v>
                </c:pt>
                <c:pt idx="29">
                  <c:v>4.9997156667643605E-6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AB-49DE-B868-A5526A166549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'Tab-VA-rel'!$C$90:$AF$90</c:f>
              <c:numCache>
                <c:formatCode>0.0</c:formatCode>
                <c:ptCount val="30"/>
                <c:pt idx="0">
                  <c:v>5.0918807807611211E-5</c:v>
                </c:pt>
                <c:pt idx="1">
                  <c:v>7.7332518829571073E-5</c:v>
                </c:pt>
                <c:pt idx="2">
                  <c:v>8.8814822060107696E-5</c:v>
                </c:pt>
                <c:pt idx="3">
                  <c:v>9.2614081680726857E-5</c:v>
                </c:pt>
                <c:pt idx="4">
                  <c:v>9.1342207837318679E-5</c:v>
                </c:pt>
                <c:pt idx="5">
                  <c:v>9.07375032060542E-5</c:v>
                </c:pt>
                <c:pt idx="6">
                  <c:v>8.2293587278764254E-5</c:v>
                </c:pt>
                <c:pt idx="7">
                  <c:v>8.7814445364799577E-4</c:v>
                </c:pt>
                <c:pt idx="8">
                  <c:v>8.0439960360967333E-4</c:v>
                </c:pt>
                <c:pt idx="9">
                  <c:v>7.9329848571723326E-4</c:v>
                </c:pt>
                <c:pt idx="10">
                  <c:v>7.9298242302943377E-4</c:v>
                </c:pt>
                <c:pt idx="11">
                  <c:v>7.9668407097203281E-4</c:v>
                </c:pt>
                <c:pt idx="12">
                  <c:v>7.8745893335757362E-4</c:v>
                </c:pt>
                <c:pt idx="13">
                  <c:v>7.7072180672508076E-4</c:v>
                </c:pt>
                <c:pt idx="14">
                  <c:v>7.5448475172022788E-4</c:v>
                </c:pt>
                <c:pt idx="15">
                  <c:v>7.3398437671204906E-4</c:v>
                </c:pt>
                <c:pt idx="16">
                  <c:v>7.243446535065099E-4</c:v>
                </c:pt>
                <c:pt idx="17">
                  <c:v>1.4739748830073085E-5</c:v>
                </c:pt>
                <c:pt idx="18">
                  <c:v>7.6779624258237569E-5</c:v>
                </c:pt>
                <c:pt idx="19">
                  <c:v>7.6673082377089866E-5</c:v>
                </c:pt>
                <c:pt idx="20">
                  <c:v>7.1654417504049753E-5</c:v>
                </c:pt>
                <c:pt idx="21">
                  <c:v>6.4674789786709798E-5</c:v>
                </c:pt>
                <c:pt idx="22">
                  <c:v>5.865657322513886E-5</c:v>
                </c:pt>
                <c:pt idx="23">
                  <c:v>5.3151723090597937E-5</c:v>
                </c:pt>
                <c:pt idx="24">
                  <c:v>4.5847854784519774E-5</c:v>
                </c:pt>
                <c:pt idx="25">
                  <c:v>3.9352855263526611E-5</c:v>
                </c:pt>
                <c:pt idx="26">
                  <c:v>3.3442397278842286E-5</c:v>
                </c:pt>
                <c:pt idx="27">
                  <c:v>2.7857813633649192E-5</c:v>
                </c:pt>
                <c:pt idx="28">
                  <c:v>2.2555944142953834E-5</c:v>
                </c:pt>
                <c:pt idx="29">
                  <c:v>1.7390458840006976E-5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AB-49DE-B868-A5526A166549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'Tab-VA-rel'!$C$91:$AF$91</c:f>
              <c:numCache>
                <c:formatCode>0.0</c:formatCode>
                <c:ptCount val="30"/>
                <c:pt idx="0">
                  <c:v>5.3859453435659267E-5</c:v>
                </c:pt>
                <c:pt idx="1">
                  <c:v>8.2015325834923326E-5</c:v>
                </c:pt>
                <c:pt idx="2">
                  <c:v>9.4300365035460208E-5</c:v>
                </c:pt>
                <c:pt idx="3">
                  <c:v>9.8374370216193561E-5</c:v>
                </c:pt>
                <c:pt idx="4">
                  <c:v>9.7026467639278893E-5</c:v>
                </c:pt>
                <c:pt idx="5">
                  <c:v>9.6336736081524584E-5</c:v>
                </c:pt>
                <c:pt idx="6">
                  <c:v>8.7328739479397747E-5</c:v>
                </c:pt>
                <c:pt idx="7">
                  <c:v>9.0782713370703762E-5</c:v>
                </c:pt>
                <c:pt idx="8">
                  <c:v>9.8778749970530484E-5</c:v>
                </c:pt>
                <c:pt idx="9">
                  <c:v>9.7196060503462709E-5</c:v>
                </c:pt>
                <c:pt idx="10">
                  <c:v>9.9564546520995313E-5</c:v>
                </c:pt>
                <c:pt idx="11">
                  <c:v>1.0694439935668104E-4</c:v>
                </c:pt>
                <c:pt idx="12">
                  <c:v>1.0193033733566802E-4</c:v>
                </c:pt>
                <c:pt idx="13">
                  <c:v>8.9873970231331933E-5</c:v>
                </c:pt>
                <c:pt idx="14">
                  <c:v>7.8968425886583683E-5</c:v>
                </c:pt>
                <c:pt idx="15">
                  <c:v>6.3996764110666615E-5</c:v>
                </c:pt>
                <c:pt idx="16">
                  <c:v>6.079184331138916E-5</c:v>
                </c:pt>
                <c:pt idx="17">
                  <c:v>5.7749003979508047E-5</c:v>
                </c:pt>
                <c:pt idx="18">
                  <c:v>5.576316517712522E-5</c:v>
                </c:pt>
                <c:pt idx="19">
                  <c:v>5.4604110815318592E-5</c:v>
                </c:pt>
                <c:pt idx="20">
                  <c:v>5.4807561167567905E-5</c:v>
                </c:pt>
                <c:pt idx="21">
                  <c:v>5.2317562761249623E-5</c:v>
                </c:pt>
                <c:pt idx="22">
                  <c:v>4.9739383017139936E-5</c:v>
                </c:pt>
                <c:pt idx="23">
                  <c:v>4.685485642453125E-5</c:v>
                </c:pt>
                <c:pt idx="24">
                  <c:v>4.1456771910807467E-5</c:v>
                </c:pt>
                <c:pt idx="25">
                  <c:v>3.646426215703431E-5</c:v>
                </c:pt>
                <c:pt idx="26">
                  <c:v>3.1767458818429575E-5</c:v>
                </c:pt>
                <c:pt idx="27">
                  <c:v>2.71739050276694E-5</c:v>
                </c:pt>
                <c:pt idx="28">
                  <c:v>2.2692476521517797E-5</c:v>
                </c:pt>
                <c:pt idx="29">
                  <c:v>1.8206420447444643E-5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AB-49DE-B868-A5526A166549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'Tab-VA-rel'!$C$92:$AF$92</c:f>
              <c:numCache>
                <c:formatCode>0.0</c:formatCode>
                <c:ptCount val="30"/>
                <c:pt idx="0">
                  <c:v>1.7264907064342649E-5</c:v>
                </c:pt>
                <c:pt idx="1">
                  <c:v>2.530232396580267E-5</c:v>
                </c:pt>
                <c:pt idx="2">
                  <c:v>2.8576257917194148E-5</c:v>
                </c:pt>
                <c:pt idx="3">
                  <c:v>2.9610588952327675E-5</c:v>
                </c:pt>
                <c:pt idx="4">
                  <c:v>2.9133242655979552E-5</c:v>
                </c:pt>
                <c:pt idx="5">
                  <c:v>2.8987268512603728E-5</c:v>
                </c:pt>
                <c:pt idx="6">
                  <c:v>2.6155452398271832E-5</c:v>
                </c:pt>
                <c:pt idx="7">
                  <c:v>2.7440924957825605E-5</c:v>
                </c:pt>
                <c:pt idx="8">
                  <c:v>2.9952614865898329E-5</c:v>
                </c:pt>
                <c:pt idx="9">
                  <c:v>2.9255373262135532E-5</c:v>
                </c:pt>
                <c:pt idx="10">
                  <c:v>2.9978547098963558E-5</c:v>
                </c:pt>
                <c:pt idx="11">
                  <c:v>3.2266921176459492E-5</c:v>
                </c:pt>
                <c:pt idx="12">
                  <c:v>3.0483609914143166E-5</c:v>
                </c:pt>
                <c:pt idx="13">
                  <c:v>2.6659034591435283E-5</c:v>
                </c:pt>
                <c:pt idx="14">
                  <c:v>2.3374840507965362E-5</c:v>
                </c:pt>
                <c:pt idx="15">
                  <c:v>1.8789236556765291E-5</c:v>
                </c:pt>
                <c:pt idx="16">
                  <c:v>1.8041720962312205E-5</c:v>
                </c:pt>
                <c:pt idx="17">
                  <c:v>1.7137063251858004E-5</c:v>
                </c:pt>
                <c:pt idx="18">
                  <c:v>1.6534377078342337E-5</c:v>
                </c:pt>
                <c:pt idx="19">
                  <c:v>1.6184708692859862E-5</c:v>
                </c:pt>
                <c:pt idx="20">
                  <c:v>1.6268921908951683E-5</c:v>
                </c:pt>
                <c:pt idx="21">
                  <c:v>1.5477386249234614E-5</c:v>
                </c:pt>
                <c:pt idx="22">
                  <c:v>1.4716094517382052E-5</c:v>
                </c:pt>
                <c:pt idx="23">
                  <c:v>1.3876216915012205E-5</c:v>
                </c:pt>
                <c:pt idx="24">
                  <c:v>1.224266010590408E-5</c:v>
                </c:pt>
                <c:pt idx="25">
                  <c:v>1.0787901425228485E-5</c:v>
                </c:pt>
                <c:pt idx="26">
                  <c:v>9.4268982918067254E-6</c:v>
                </c:pt>
                <c:pt idx="27">
                  <c:v>8.0890433172714667E-6</c:v>
                </c:pt>
                <c:pt idx="28">
                  <c:v>6.7794188899655677E-6</c:v>
                </c:pt>
                <c:pt idx="29">
                  <c:v>5.4612661383250026E-6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AB-49DE-B868-A5526A166549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'Tab-VA-rel'!$C$93:$AF$93</c:f>
              <c:numCache>
                <c:formatCode>0.0</c:formatCode>
                <c:ptCount val="30"/>
                <c:pt idx="0">
                  <c:v>0.13221034506221913</c:v>
                </c:pt>
                <c:pt idx="1">
                  <c:v>0.10015415873205477</c:v>
                </c:pt>
                <c:pt idx="2">
                  <c:v>0.10387364487204499</c:v>
                </c:pt>
                <c:pt idx="3">
                  <c:v>0.10913935982046791</c:v>
                </c:pt>
                <c:pt idx="4">
                  <c:v>0.1104364541925498</c:v>
                </c:pt>
                <c:pt idx="5">
                  <c:v>0.11738324523905951</c:v>
                </c:pt>
                <c:pt idx="6">
                  <c:v>0.10080179428750322</c:v>
                </c:pt>
                <c:pt idx="7">
                  <c:v>0.12220624865193327</c:v>
                </c:pt>
                <c:pt idx="8">
                  <c:v>0.13156044371647241</c:v>
                </c:pt>
                <c:pt idx="9">
                  <c:v>0.11471832398519645</c:v>
                </c:pt>
                <c:pt idx="10">
                  <c:v>0.12303406788266834</c:v>
                </c:pt>
                <c:pt idx="11">
                  <c:v>0.13325098219237808</c:v>
                </c:pt>
                <c:pt idx="12">
                  <c:v>0.10874333701324806</c:v>
                </c:pt>
                <c:pt idx="13">
                  <c:v>8.8356025947824615E-2</c:v>
                </c:pt>
                <c:pt idx="14">
                  <c:v>7.7250480633781107E-2</c:v>
                </c:pt>
                <c:pt idx="15">
                  <c:v>5.2676532324506288E-2</c:v>
                </c:pt>
                <c:pt idx="16">
                  <c:v>6.0414190673412582E-2</c:v>
                </c:pt>
                <c:pt idx="17">
                  <c:v>5.0672282620375826E-2</c:v>
                </c:pt>
                <c:pt idx="18">
                  <c:v>4.63879068753211E-2</c:v>
                </c:pt>
                <c:pt idx="19">
                  <c:v>4.3887751021331987E-2</c:v>
                </c:pt>
                <c:pt idx="20">
                  <c:v>4.4755632979851072E-2</c:v>
                </c:pt>
                <c:pt idx="21">
                  <c:v>3.9103782477003392E-2</c:v>
                </c:pt>
                <c:pt idx="22">
                  <c:v>3.8893803591181636E-2</c:v>
                </c:pt>
                <c:pt idx="23">
                  <c:v>3.8315432521500548E-2</c:v>
                </c:pt>
                <c:pt idx="24">
                  <c:v>3.3123340703519633E-2</c:v>
                </c:pt>
                <c:pt idx="25">
                  <c:v>3.3036487064658886E-2</c:v>
                </c:pt>
                <c:pt idx="26">
                  <c:v>3.256414325408731E-2</c:v>
                </c:pt>
                <c:pt idx="27">
                  <c:v>3.207417778334537E-2</c:v>
                </c:pt>
                <c:pt idx="28">
                  <c:v>3.1775108121033457E-2</c:v>
                </c:pt>
                <c:pt idx="29">
                  <c:v>3.1310743662952376E-2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0897176"/>
        <c:axId val="212090063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0.13255686268724115</c:v>
                </c:pt>
                <c:pt idx="1">
                  <c:v>0.10067846386480545</c:v>
                </c:pt>
                <c:pt idx="2">
                  <c:v>0.10447472648871771</c:v>
                </c:pt>
                <c:pt idx="3">
                  <c:v>0.10976572573540269</c:v>
                </c:pt>
                <c:pt idx="4">
                  <c:v>0.11105402194977633</c:v>
                </c:pt>
                <c:pt idx="5">
                  <c:v>0.11799671551986383</c:v>
                </c:pt>
                <c:pt idx="6">
                  <c:v>0.10135765438713985</c:v>
                </c:pt>
                <c:pt idx="7">
                  <c:v>0.12357761517554287</c:v>
                </c:pt>
                <c:pt idx="8">
                  <c:v>0.13290194261656482</c:v>
                </c:pt>
                <c:pt idx="9">
                  <c:v>0.11603960086092978</c:v>
                </c:pt>
                <c:pt idx="10">
                  <c:v>0.12436808637879261</c:v>
                </c:pt>
                <c:pt idx="11">
                  <c:v>0.13462912814539613</c:v>
                </c:pt>
                <c:pt idx="12">
                  <c:v>0.11008433783614534</c:v>
                </c:pt>
                <c:pt idx="13">
                  <c:v>8.9614395443401176E-2</c:v>
                </c:pt>
                <c:pt idx="14">
                  <c:v>7.8433567145838962E-2</c:v>
                </c:pt>
                <c:pt idx="15">
                  <c:v>5.3757745633206074E-2</c:v>
                </c:pt>
                <c:pt idx="16">
                  <c:v>6.1469159214637255E-2</c:v>
                </c:pt>
                <c:pt idx="17">
                  <c:v>5.1001233669961649E-2</c:v>
                </c:pt>
                <c:pt idx="18">
                  <c:v>4.6768131025330707E-2</c:v>
                </c:pt>
                <c:pt idx="19">
                  <c:v>4.4261559943384959E-2</c:v>
                </c:pt>
                <c:pt idx="20">
                  <c:v>4.5125542808264099E-2</c:v>
                </c:pt>
                <c:pt idx="21">
                  <c:v>3.9452973583513302E-2</c:v>
                </c:pt>
                <c:pt idx="22">
                  <c:v>3.9222909136720177E-2</c:v>
                </c:pt>
                <c:pt idx="23">
                  <c:v>3.8623323521368713E-2</c:v>
                </c:pt>
                <c:pt idx="24">
                  <c:v>3.3394444790733405E-2</c:v>
                </c:pt>
                <c:pt idx="25">
                  <c:v>3.3273984887133866E-2</c:v>
                </c:pt>
                <c:pt idx="26">
                  <c:v>3.2770235283683821E-2</c:v>
                </c:pt>
                <c:pt idx="27">
                  <c:v>3.2249725619566544E-2</c:v>
                </c:pt>
                <c:pt idx="28">
                  <c:v>3.1920989769873079E-2</c:v>
                </c:pt>
                <c:pt idx="29">
                  <c:v>3.1427054301787591E-2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897176"/>
        <c:axId val="2120900632"/>
      </c:lineChart>
      <c:catAx>
        <c:axId val="2120897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0900632"/>
        <c:crosses val="autoZero"/>
        <c:auto val="1"/>
        <c:lblAlgn val="ctr"/>
        <c:lblOffset val="100"/>
        <c:tickLblSkip val="1"/>
        <c:noMultiLvlLbl val="0"/>
      </c:catAx>
      <c:valAx>
        <c:axId val="212090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0897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200" b="0" i="0" u="none" strike="noStrike" baseline="0">
                <a:effectLst/>
              </a:rPr>
              <a:t>Variation relative de la valeur ajoutée </a:t>
            </a:r>
            <a:r>
              <a:rPr lang="nl-NL" sz="1200"/>
              <a:t>par secteur des TP</a:t>
            </a:r>
          </a:p>
        </c:rich>
      </c:tx>
      <c:layout>
        <c:manualLayout>
          <c:xMode val="edge"/>
          <c:yMode val="edge"/>
          <c:x val="0.151392865202462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2392200974878"/>
          <c:y val="0.116148989875188"/>
          <c:w val="0.84913632954971496"/>
          <c:h val="0.641156388848568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'Tab-VA-rel'!$AH$87:$AM$87</c:f>
              <c:numCache>
                <c:formatCode>0.0</c:formatCode>
                <c:ptCount val="6"/>
                <c:pt idx="0">
                  <c:v>3.1251314876939415E-4</c:v>
                </c:pt>
                <c:pt idx="1">
                  <c:v>3.4498803946735393E-4</c:v>
                </c:pt>
                <c:pt idx="2">
                  <c:v>3.5014990266933241E-4</c:v>
                </c:pt>
                <c:pt idx="3">
                  <c:v>2.1519311012921849E-4</c:v>
                </c:pt>
                <c:pt idx="4">
                  <c:v>1.8014183582622657E-4</c:v>
                </c:pt>
                <c:pt idx="5">
                  <c:v>1.0008812749541835E-4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6-49D2-9443-18889DACB638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'Tab-VA-rel'!$AH$88:$AM$88</c:f>
              <c:numCache>
                <c:formatCode>0.0</c:formatCode>
                <c:ptCount val="6"/>
                <c:pt idx="0">
                  <c:v>1.6008198359208839E-5</c:v>
                </c:pt>
                <c:pt idx="1">
                  <c:v>1.7707406197514221E-5</c:v>
                </c:pt>
                <c:pt idx="2">
                  <c:v>1.8044862493305866E-5</c:v>
                </c:pt>
                <c:pt idx="3">
                  <c:v>1.1171417497593721E-5</c:v>
                </c:pt>
                <c:pt idx="4">
                  <c:v>9.3489713257534966E-6</c:v>
                </c:pt>
                <c:pt idx="5">
                  <c:v>5.1639281449377157E-6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6-49D2-9443-18889DACB638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'Tab-VA-rel'!$AH$89:$AM$89</c:f>
              <c:numCache>
                <c:formatCode>0.0</c:formatCode>
                <c:ptCount val="6"/>
                <c:pt idx="0">
                  <c:v>2.3349114006252277E-5</c:v>
                </c:pt>
                <c:pt idx="1">
                  <c:v>2.5781436937967798E-5</c:v>
                </c:pt>
                <c:pt idx="2">
                  <c:v>2.6254167087245112E-5</c:v>
                </c:pt>
                <c:pt idx="3">
                  <c:v>1.6245970763739625E-5</c:v>
                </c:pt>
                <c:pt idx="4">
                  <c:v>1.3600951682944686E-5</c:v>
                </c:pt>
                <c:pt idx="5">
                  <c:v>7.5242355144104092E-6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66-49D2-9443-18889DACB638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'Tab-VA-rel'!$AH$90:$AM$90</c:f>
              <c:numCache>
                <c:formatCode>0.0</c:formatCode>
                <c:ptCount val="6"/>
                <c:pt idx="0">
                  <c:v>8.0204487643067087E-5</c:v>
                </c:pt>
                <c:pt idx="1">
                  <c:v>5.2977472669194414E-4</c:v>
                </c:pt>
                <c:pt idx="2">
                  <c:v>7.8046639716086968E-4</c:v>
                </c:pt>
                <c:pt idx="3">
                  <c:v>3.253042971367919E-4</c:v>
                </c:pt>
                <c:pt idx="4">
                  <c:v>5.8797071678203222E-5</c:v>
                </c:pt>
                <c:pt idx="5">
                  <c:v>2.8119893831795782E-5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66-49D2-9443-18889DACB638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'Tab-VA-rel'!$AH$91:$AM$91</c:f>
              <c:numCache>
                <c:formatCode>0.0</c:formatCode>
                <c:ptCount val="6"/>
                <c:pt idx="0">
                  <c:v>8.5115196432303055E-5</c:v>
                </c:pt>
                <c:pt idx="1">
                  <c:v>9.4084599881123863E-5</c:v>
                </c:pt>
                <c:pt idx="2">
                  <c:v>9.5456335866251995E-5</c:v>
                </c:pt>
                <c:pt idx="3">
                  <c:v>5.8580977478801525E-5</c:v>
                </c:pt>
                <c:pt idx="4">
                  <c:v>4.9035227056259232E-5</c:v>
                </c:pt>
                <c:pt idx="5">
                  <c:v>2.7260904594419143E-5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66-49D2-9443-18889DACB638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'Tab-VA-rel'!$AH$92:$AM$92</c:f>
              <c:numCache>
                <c:formatCode>0.0</c:formatCode>
                <c:ptCount val="6"/>
                <c:pt idx="0">
                  <c:v>2.5977464111129338E-5</c:v>
                </c:pt>
                <c:pt idx="1">
                  <c:v>2.8358326799347005E-5</c:v>
                </c:pt>
                <c:pt idx="2">
                  <c:v>2.8552590657793374E-5</c:v>
                </c:pt>
                <c:pt idx="3">
                  <c:v>1.7337421308427537E-5</c:v>
                </c:pt>
                <c:pt idx="4">
                  <c:v>1.4516255939296926E-5</c:v>
                </c:pt>
                <c:pt idx="5">
                  <c:v>8.1089056125194481E-6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66-49D2-9443-18889DACB638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'Tab-VA-rel'!$AH$93:$AM$93</c:f>
              <c:numCache>
                <c:formatCode>0.0</c:formatCode>
                <c:ptCount val="6"/>
                <c:pt idx="0">
                  <c:v>0.11116279253586732</c:v>
                </c:pt>
                <c:pt idx="1">
                  <c:v>0.11733401117603297</c:v>
                </c:pt>
                <c:pt idx="2">
                  <c:v>0.10612697873398005</c:v>
                </c:pt>
                <c:pt idx="3">
                  <c:v>5.080773270298955E-2</c:v>
                </c:pt>
                <c:pt idx="4">
                  <c:v>3.8838398454611255E-2</c:v>
                </c:pt>
                <c:pt idx="5">
                  <c:v>3.2152131977215483E-2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0786712"/>
        <c:axId val="212077580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'Tab-VA-rel'!$AH$77:$AM$77</c:f>
              <c:numCache>
                <c:formatCode>0.0</c:formatCode>
                <c:ptCount val="6"/>
                <c:pt idx="0">
                  <c:v>0.11170596014518866</c:v>
                </c:pt>
                <c:pt idx="1">
                  <c:v>0.11837470571200823</c:v>
                </c:pt>
                <c:pt idx="2">
                  <c:v>0.10742590298991483</c:v>
                </c:pt>
                <c:pt idx="3">
                  <c:v>5.1451565897304131E-2</c:v>
                </c:pt>
                <c:pt idx="4">
                  <c:v>3.9163838768119942E-2</c:v>
                </c:pt>
                <c:pt idx="5">
                  <c:v>3.2328397972408981E-2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786712"/>
        <c:axId val="2120775800"/>
      </c:lineChart>
      <c:catAx>
        <c:axId val="2120786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0775800"/>
        <c:crosses val="autoZero"/>
        <c:auto val="1"/>
        <c:lblAlgn val="ctr"/>
        <c:lblOffset val="50"/>
        <c:noMultiLvlLbl val="0"/>
      </c:catAx>
      <c:valAx>
        <c:axId val="2120775800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 %)</a:t>
                </a:r>
              </a:p>
            </c:rich>
          </c:tx>
          <c:layout>
            <c:manualLayout>
              <c:xMode val="edge"/>
              <c:yMode val="edge"/>
              <c:x val="1.25332344820534E-3"/>
              <c:y val="0.280179611256995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078671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9760254411578901"/>
          <c:w val="1"/>
          <c:h val="0.198779593537162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'Tab-VA-rel'!$AO$87:$AQ$87</c:f>
              <c:numCache>
                <c:formatCode>0.0</c:formatCode>
                <c:ptCount val="3"/>
                <c:pt idx="0">
                  <c:v>3.2875059411837401E-4</c:v>
                </c:pt>
                <c:pt idx="1">
                  <c:v>2.8267150639927545E-4</c:v>
                </c:pt>
                <c:pt idx="2">
                  <c:v>1.4011498166082245E-4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B-4A7F-9267-3C915B48E08B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'Tab-VA-rel'!$AO$88:$AQ$88</c:f>
              <c:numCache>
                <c:formatCode>0.0</c:formatCode>
                <c:ptCount val="3"/>
                <c:pt idx="0">
                  <c:v>1.685780227836153E-5</c:v>
                </c:pt>
                <c:pt idx="1">
                  <c:v>1.4608139995449793E-5</c:v>
                </c:pt>
                <c:pt idx="2">
                  <c:v>7.2564497353456066E-6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B-4A7F-9267-3C915B48E08B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'Tab-VA-rel'!$AO$89:$AQ$89</c:f>
              <c:numCache>
                <c:formatCode>0.0</c:formatCode>
                <c:ptCount val="3"/>
                <c:pt idx="0">
                  <c:v>2.4565275472110037E-5</c:v>
                </c:pt>
                <c:pt idx="1">
                  <c:v>2.125006892549237E-5</c:v>
                </c:pt>
                <c:pt idx="2">
                  <c:v>1.0562593598677548E-5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8B-4A7F-9267-3C915B48E08B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'Tab-VA-rel'!$AO$90:$AQ$90</c:f>
              <c:numCache>
                <c:formatCode>0.0</c:formatCode>
                <c:ptCount val="3"/>
                <c:pt idx="0">
                  <c:v>3.0498960716750559E-4</c:v>
                </c:pt>
                <c:pt idx="1">
                  <c:v>5.5288534714883076E-4</c:v>
                </c:pt>
                <c:pt idx="2">
                  <c:v>4.3458482754999499E-5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8B-4A7F-9267-3C915B48E08B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'Tab-VA-rel'!$AO$91:$AQ$91</c:f>
              <c:numCache>
                <c:formatCode>0.0</c:formatCode>
                <c:ptCount val="3"/>
                <c:pt idx="0">
                  <c:v>8.9599898156713466E-5</c:v>
                </c:pt>
                <c:pt idx="1">
                  <c:v>7.7018656672526753E-5</c:v>
                </c:pt>
                <c:pt idx="2">
                  <c:v>3.8148065825339186E-5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8B-4A7F-9267-3C915B48E08B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'Tab-VA-rel'!$AO$92:$AQ$92</c:f>
              <c:numCache>
                <c:formatCode>0.0</c:formatCode>
                <c:ptCount val="3"/>
                <c:pt idx="0">
                  <c:v>2.716789545523817E-5</c:v>
                </c:pt>
                <c:pt idx="1">
                  <c:v>2.2945005983110456E-5</c:v>
                </c:pt>
                <c:pt idx="2">
                  <c:v>1.1312580775908186E-5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8B-4A7F-9267-3C915B48E08B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'Tab-VA-rel'!$AO$93:$AQ$93</c:f>
              <c:numCache>
                <c:formatCode>0.0</c:formatCode>
                <c:ptCount val="3"/>
                <c:pt idx="0">
                  <c:v>0.11424840185595014</c:v>
                </c:pt>
                <c:pt idx="1">
                  <c:v>7.8467355718484802E-2</c:v>
                </c:pt>
                <c:pt idx="2">
                  <c:v>3.5495265215913369E-2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6729368"/>
        <c:axId val="211673282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0.11504033292859844</c:v>
                </c:pt>
                <c:pt idx="1">
                  <c:v>7.9438734443609479E-2</c:v>
                </c:pt>
                <c:pt idx="2">
                  <c:v>3.5746118370264465E-2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729368"/>
        <c:axId val="2116732824"/>
      </c:lineChart>
      <c:catAx>
        <c:axId val="2116729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732824"/>
        <c:crosses val="autoZero"/>
        <c:auto val="1"/>
        <c:lblAlgn val="ctr"/>
        <c:lblOffset val="100"/>
        <c:noMultiLvlLbl val="0"/>
      </c:catAx>
      <c:valAx>
        <c:axId val="211673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729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l'investissement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'Tab-Investissement-rel'!$C$77:$AF$77</c:f>
              <c:numCache>
                <c:formatCode>0.0</c:formatCode>
                <c:ptCount val="30"/>
                <c:pt idx="0">
                  <c:v>3.545950746125949E-2</c:v>
                </c:pt>
                <c:pt idx="1">
                  <c:v>5.0544153078743867E-2</c:v>
                </c:pt>
                <c:pt idx="2">
                  <c:v>5.8565171094417195E-2</c:v>
                </c:pt>
                <c:pt idx="3">
                  <c:v>6.4382819825698073E-2</c:v>
                </c:pt>
                <c:pt idx="4">
                  <c:v>6.8149443982606125E-2</c:v>
                </c:pt>
                <c:pt idx="5">
                  <c:v>7.2988042835355746E-2</c:v>
                </c:pt>
                <c:pt idx="6">
                  <c:v>6.9991678393447304E-2</c:v>
                </c:pt>
                <c:pt idx="7">
                  <c:v>7.6980619165857203E-2</c:v>
                </c:pt>
                <c:pt idx="8">
                  <c:v>8.445746788912431E-2</c:v>
                </c:pt>
                <c:pt idx="9">
                  <c:v>8.2224427928373381E-2</c:v>
                </c:pt>
                <c:pt idx="10">
                  <c:v>8.4251998478326748E-2</c:v>
                </c:pt>
                <c:pt idx="11">
                  <c:v>8.9403729708363286E-2</c:v>
                </c:pt>
                <c:pt idx="12">
                  <c:v>8.2851615556804287E-2</c:v>
                </c:pt>
                <c:pt idx="13">
                  <c:v>7.1944258372757836E-2</c:v>
                </c:pt>
                <c:pt idx="14">
                  <c:v>6.2994575926473062E-2</c:v>
                </c:pt>
                <c:pt idx="15">
                  <c:v>4.9744307877501899E-2</c:v>
                </c:pt>
                <c:pt idx="16">
                  <c:v>4.6826567547285848E-2</c:v>
                </c:pt>
                <c:pt idx="17">
                  <c:v>4.1684199498313847E-2</c:v>
                </c:pt>
                <c:pt idx="18">
                  <c:v>3.7466743541350399E-2</c:v>
                </c:pt>
                <c:pt idx="19">
                  <c:v>3.4305544955318318E-2</c:v>
                </c:pt>
                <c:pt idx="20">
                  <c:v>3.2786867569355026E-2</c:v>
                </c:pt>
                <c:pt idx="21">
                  <c:v>2.9729386559574789E-2</c:v>
                </c:pt>
                <c:pt idx="22">
                  <c:v>2.7760574764030533E-2</c:v>
                </c:pt>
                <c:pt idx="23">
                  <c:v>2.6224944442149612E-2</c:v>
                </c:pt>
                <c:pt idx="24">
                  <c:v>2.337934239386134E-2</c:v>
                </c:pt>
                <c:pt idx="25">
                  <c:v>2.1597354690372026E-2</c:v>
                </c:pt>
                <c:pt idx="26">
                  <c:v>2.024132646832956E-2</c:v>
                </c:pt>
                <c:pt idx="27">
                  <c:v>1.9069964593275614E-2</c:v>
                </c:pt>
                <c:pt idx="28">
                  <c:v>1.8064174060142806E-2</c:v>
                </c:pt>
                <c:pt idx="29">
                  <c:v>1.7101493853070877E-2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6-4683-BFBE-05795F5865F0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'Tab-Investissement-rel'!$C$78:$AF$78</c:f>
              <c:numCache>
                <c:formatCode>0.0</c:formatCode>
                <c:ptCount val="30"/>
                <c:pt idx="0">
                  <c:v>4.3423043563958354E-2</c:v>
                </c:pt>
                <c:pt idx="1">
                  <c:v>6.9748986517744888E-2</c:v>
                </c:pt>
                <c:pt idx="2">
                  <c:v>8.1764182158297838E-2</c:v>
                </c:pt>
                <c:pt idx="3">
                  <c:v>8.5696790964042369E-2</c:v>
                </c:pt>
                <c:pt idx="4">
                  <c:v>8.4589495557721717E-2</c:v>
                </c:pt>
                <c:pt idx="5">
                  <c:v>8.377824328771713E-2</c:v>
                </c:pt>
                <c:pt idx="6">
                  <c:v>7.6556557816649939E-2</c:v>
                </c:pt>
                <c:pt idx="7">
                  <c:v>7.9057950327248536E-2</c:v>
                </c:pt>
                <c:pt idx="8">
                  <c:v>8.6203144238425844E-2</c:v>
                </c:pt>
                <c:pt idx="9">
                  <c:v>8.6179125385493605E-2</c:v>
                </c:pt>
                <c:pt idx="10">
                  <c:v>8.8734719693878555E-2</c:v>
                </c:pt>
                <c:pt idx="11">
                  <c:v>9.5487298544966112E-2</c:v>
                </c:pt>
                <c:pt idx="12">
                  <c:v>9.2631986641552894E-2</c:v>
                </c:pt>
                <c:pt idx="13">
                  <c:v>8.3276570709298781E-2</c:v>
                </c:pt>
                <c:pt idx="14">
                  <c:v>7.4232501956704722E-2</c:v>
                </c:pt>
                <c:pt idx="15">
                  <c:v>6.1950138558198163E-2</c:v>
                </c:pt>
                <c:pt idx="16">
                  <c:v>5.8822840860411792E-2</c:v>
                </c:pt>
                <c:pt idx="17">
                  <c:v>5.6539035761997827E-2</c:v>
                </c:pt>
                <c:pt idx="18">
                  <c:v>5.5081164977070794E-2</c:v>
                </c:pt>
                <c:pt idx="19">
                  <c:v>5.4175556694343277E-2</c:v>
                </c:pt>
                <c:pt idx="20">
                  <c:v>5.422632501395197E-2</c:v>
                </c:pt>
                <c:pt idx="21">
                  <c:v>5.2038875482931082E-2</c:v>
                </c:pt>
                <c:pt idx="22">
                  <c:v>4.9452681413693335E-2</c:v>
                </c:pt>
                <c:pt idx="23">
                  <c:v>4.6476985652678098E-2</c:v>
                </c:pt>
                <c:pt idx="24">
                  <c:v>4.139640923991536E-2</c:v>
                </c:pt>
                <c:pt idx="25">
                  <c:v>3.6427011519487837E-2</c:v>
                </c:pt>
                <c:pt idx="26">
                  <c:v>3.1691968298265968E-2</c:v>
                </c:pt>
                <c:pt idx="27">
                  <c:v>2.7075630617514029E-2</c:v>
                </c:pt>
                <c:pt idx="28">
                  <c:v>2.2582314314245174E-2</c:v>
                </c:pt>
                <c:pt idx="29">
                  <c:v>1.812342905594393E-2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86-4683-BFBE-05795F5865F0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'Tab-Investissement-rel'!$C$79:$AF$79</c:f>
              <c:numCache>
                <c:formatCode>0.0</c:formatCode>
                <c:ptCount val="30"/>
                <c:pt idx="0">
                  <c:v>7.7856444985996975E-3</c:v>
                </c:pt>
                <c:pt idx="1">
                  <c:v>1.2276960603171082E-2</c:v>
                </c:pt>
                <c:pt idx="2">
                  <c:v>1.4472846615752493E-2</c:v>
                </c:pt>
                <c:pt idx="3">
                  <c:v>1.5348610535199255E-2</c:v>
                </c:pt>
                <c:pt idx="4">
                  <c:v>1.519063802592575E-2</c:v>
                </c:pt>
                <c:pt idx="5">
                  <c:v>1.4793133288477849E-2</c:v>
                </c:pt>
                <c:pt idx="6">
                  <c:v>1.2876942079423432E-2</c:v>
                </c:pt>
                <c:pt idx="7">
                  <c:v>1.2419195053076633E-2</c:v>
                </c:pt>
                <c:pt idx="8">
                  <c:v>1.2483555565173887E-2</c:v>
                </c:pt>
                <c:pt idx="9">
                  <c:v>1.1110943138992984E-2</c:v>
                </c:pt>
                <c:pt idx="10">
                  <c:v>1.0219754130818447E-2</c:v>
                </c:pt>
                <c:pt idx="11">
                  <c:v>1.0075178312798208E-2</c:v>
                </c:pt>
                <c:pt idx="12">
                  <c:v>8.2345963856402769E-3</c:v>
                </c:pt>
                <c:pt idx="13">
                  <c:v>5.3769356006858997E-3</c:v>
                </c:pt>
                <c:pt idx="14">
                  <c:v>2.6883690590022991E-3</c:v>
                </c:pt>
                <c:pt idx="15">
                  <c:v>-5.1067176346047786E-4</c:v>
                </c:pt>
                <c:pt idx="16">
                  <c:v>-1.9262511489597999E-3</c:v>
                </c:pt>
                <c:pt idx="17">
                  <c:v>-3.0585487892175849E-3</c:v>
                </c:pt>
                <c:pt idx="18">
                  <c:v>-3.7725612966175905E-3</c:v>
                </c:pt>
                <c:pt idx="19">
                  <c:v>-4.0806241764350147E-3</c:v>
                </c:pt>
                <c:pt idx="20">
                  <c:v>-3.9144166530406714E-3</c:v>
                </c:pt>
                <c:pt idx="21">
                  <c:v>-3.8787445930920511E-3</c:v>
                </c:pt>
                <c:pt idx="22">
                  <c:v>-3.6683853837357087E-3</c:v>
                </c:pt>
                <c:pt idx="23">
                  <c:v>-3.3507472816557684E-3</c:v>
                </c:pt>
                <c:pt idx="24">
                  <c:v>-3.2855434344336181E-3</c:v>
                </c:pt>
                <c:pt idx="25">
                  <c:v>-3.1123500447221273E-3</c:v>
                </c:pt>
                <c:pt idx="26">
                  <c:v>-2.8659691076744968E-3</c:v>
                </c:pt>
                <c:pt idx="27">
                  <c:v>-2.5963653724398036E-3</c:v>
                </c:pt>
                <c:pt idx="28">
                  <c:v>-2.3215023447775976E-3</c:v>
                </c:pt>
                <c:pt idx="29">
                  <c:v>-2.0738126804587861E-3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86-4683-BFBE-05795F5865F0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'Tab-Investissement-rel'!$C$80:$AF$80</c:f>
              <c:numCache>
                <c:formatCode>0.0</c:formatCode>
                <c:ptCount val="30"/>
                <c:pt idx="0">
                  <c:v>4.4471581856646411E-4</c:v>
                </c:pt>
                <c:pt idx="1">
                  <c:v>8.5886610966209864E-4</c:v>
                </c:pt>
                <c:pt idx="2">
                  <c:v>1.1225271672030031E-3</c:v>
                </c:pt>
                <c:pt idx="3">
                  <c:v>1.2663726060865258E-3</c:v>
                </c:pt>
                <c:pt idx="4">
                  <c:v>1.3332413243024573E-3</c:v>
                </c:pt>
                <c:pt idx="5">
                  <c:v>1.3905651181024112E-3</c:v>
                </c:pt>
                <c:pt idx="6">
                  <c:v>1.3888355313645784E-3</c:v>
                </c:pt>
                <c:pt idx="7">
                  <c:v>1.4738610917918889E-3</c:v>
                </c:pt>
                <c:pt idx="8">
                  <c:v>1.6367313394851362E-3</c:v>
                </c:pt>
                <c:pt idx="9">
                  <c:v>1.7509437122178555E-3</c:v>
                </c:pt>
                <c:pt idx="10">
                  <c:v>1.8745221179967857E-3</c:v>
                </c:pt>
                <c:pt idx="11">
                  <c:v>2.0411109222186635E-3</c:v>
                </c:pt>
                <c:pt idx="12">
                  <c:v>2.1187129892679913E-3</c:v>
                </c:pt>
                <c:pt idx="13">
                  <c:v>2.0961592333717549E-3</c:v>
                </c:pt>
                <c:pt idx="14">
                  <c:v>2.0384162291944871E-3</c:v>
                </c:pt>
                <c:pt idx="15">
                  <c:v>1.9274043781972699E-3</c:v>
                </c:pt>
                <c:pt idx="16">
                  <c:v>1.8818364592467491E-3</c:v>
                </c:pt>
                <c:pt idx="17">
                  <c:v>1.8525689446427733E-3</c:v>
                </c:pt>
                <c:pt idx="18">
                  <c:v>1.8232008191198124E-3</c:v>
                </c:pt>
                <c:pt idx="19">
                  <c:v>1.7867846957918825E-3</c:v>
                </c:pt>
                <c:pt idx="20">
                  <c:v>1.7468606774334809E-3</c:v>
                </c:pt>
                <c:pt idx="21">
                  <c:v>1.6737727449733437E-3</c:v>
                </c:pt>
                <c:pt idx="22">
                  <c:v>1.5790713897726395E-3</c:v>
                </c:pt>
                <c:pt idx="23">
                  <c:v>1.4685496151200959E-3</c:v>
                </c:pt>
                <c:pt idx="24">
                  <c:v>1.3281355182640003E-3</c:v>
                </c:pt>
                <c:pt idx="25">
                  <c:v>1.1776442607440262E-3</c:v>
                </c:pt>
                <c:pt idx="26">
                  <c:v>1.0258874640027495E-3</c:v>
                </c:pt>
                <c:pt idx="27">
                  <c:v>8.7542836699564257E-4</c:v>
                </c:pt>
                <c:pt idx="28">
                  <c:v>7.2800362311620855E-4</c:v>
                </c:pt>
                <c:pt idx="29">
                  <c:v>5.8404193461447456E-4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86-4683-BFBE-05795F5865F0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'Tab-Investissement-rel'!$C$81:$AF$81</c:f>
              <c:numCache>
                <c:formatCode>0.0</c:formatCode>
                <c:ptCount val="30"/>
                <c:pt idx="0">
                  <c:v>2.7337754884291954E-3</c:v>
                </c:pt>
                <c:pt idx="1">
                  <c:v>4.8461222992253038E-3</c:v>
                </c:pt>
                <c:pt idx="2">
                  <c:v>6.3183782025100985E-3</c:v>
                </c:pt>
                <c:pt idx="3">
                  <c:v>7.3719478147257931E-3</c:v>
                </c:pt>
                <c:pt idx="4">
                  <c:v>8.0864235545442219E-3</c:v>
                </c:pt>
                <c:pt idx="5">
                  <c:v>8.7221169110828917E-3</c:v>
                </c:pt>
                <c:pt idx="6">
                  <c:v>8.8432979916998732E-3</c:v>
                </c:pt>
                <c:pt idx="7">
                  <c:v>9.3911980386995799E-3</c:v>
                </c:pt>
                <c:pt idx="8">
                  <c:v>1.0159266050388296E-2</c:v>
                </c:pt>
                <c:pt idx="9">
                  <c:v>1.0445126971461417E-2</c:v>
                </c:pt>
                <c:pt idx="10">
                  <c:v>1.0799285336457284E-2</c:v>
                </c:pt>
                <c:pt idx="11">
                  <c:v>1.1347490731050191E-2</c:v>
                </c:pt>
                <c:pt idx="12">
                  <c:v>1.1270877260966735E-2</c:v>
                </c:pt>
                <c:pt idx="13">
                  <c:v>1.0664536486339108E-2</c:v>
                </c:pt>
                <c:pt idx="14">
                  <c:v>9.9058708735441196E-3</c:v>
                </c:pt>
                <c:pt idx="15">
                  <c:v>8.7942858319733641E-3</c:v>
                </c:pt>
                <c:pt idx="16">
                  <c:v>8.097640634533743E-3</c:v>
                </c:pt>
                <c:pt idx="17">
                  <c:v>7.4236477480432994E-3</c:v>
                </c:pt>
                <c:pt idx="18">
                  <c:v>6.7934715424639615E-3</c:v>
                </c:pt>
                <c:pt idx="19">
                  <c:v>6.2205004814988151E-3</c:v>
                </c:pt>
                <c:pt idx="20">
                  <c:v>5.7505600493837307E-3</c:v>
                </c:pt>
                <c:pt idx="21">
                  <c:v>5.2100197368172537E-3</c:v>
                </c:pt>
                <c:pt idx="22">
                  <c:v>4.699777190095661E-3</c:v>
                </c:pt>
                <c:pt idx="23">
                  <c:v>4.2238179284848345E-3</c:v>
                </c:pt>
                <c:pt idx="24">
                  <c:v>3.6726044495530574E-3</c:v>
                </c:pt>
                <c:pt idx="25">
                  <c:v>3.1646235593204416E-3</c:v>
                </c:pt>
                <c:pt idx="26">
                  <c:v>2.7096158171815705E-3</c:v>
                </c:pt>
                <c:pt idx="27">
                  <c:v>2.300515761657415E-3</c:v>
                </c:pt>
                <c:pt idx="28">
                  <c:v>1.9348436635875197E-3</c:v>
                </c:pt>
                <c:pt idx="29">
                  <c:v>1.6041390848495511E-3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86-4683-BFBE-05795F5865F0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'Tab-Investissement-rel'!$C$82:$AF$82</c:f>
              <c:numCache>
                <c:formatCode>0.0</c:formatCode>
                <c:ptCount val="30"/>
                <c:pt idx="0">
                  <c:v>1.6560239843001069E-3</c:v>
                </c:pt>
                <c:pt idx="1">
                  <c:v>2.7441131597443881E-3</c:v>
                </c:pt>
                <c:pt idx="2">
                  <c:v>3.3410186460412447E-3</c:v>
                </c:pt>
                <c:pt idx="3">
                  <c:v>3.6207910405308434E-3</c:v>
                </c:pt>
                <c:pt idx="4">
                  <c:v>3.6510257076092139E-3</c:v>
                </c:pt>
                <c:pt idx="5">
                  <c:v>3.6104156219485374E-3</c:v>
                </c:pt>
                <c:pt idx="6">
                  <c:v>3.2487640182894402E-3</c:v>
                </c:pt>
                <c:pt idx="7">
                  <c:v>3.1758037342337481E-3</c:v>
                </c:pt>
                <c:pt idx="8">
                  <c:v>3.2370631191449787E-3</c:v>
                </c:pt>
                <c:pt idx="9">
                  <c:v>3.018095928043486E-3</c:v>
                </c:pt>
                <c:pt idx="10">
                  <c:v>2.8832301272815461E-3</c:v>
                </c:pt>
                <c:pt idx="11">
                  <c:v>2.9049239899993349E-3</c:v>
                </c:pt>
                <c:pt idx="12">
                  <c:v>2.5826152690997164E-3</c:v>
                </c:pt>
                <c:pt idx="13">
                  <c:v>2.0181101379986742E-3</c:v>
                </c:pt>
                <c:pt idx="14">
                  <c:v>1.4555282419803557E-3</c:v>
                </c:pt>
                <c:pt idx="15">
                  <c:v>7.7160417811391907E-4</c:v>
                </c:pt>
                <c:pt idx="16">
                  <c:v>4.370435424963274E-4</c:v>
                </c:pt>
                <c:pt idx="17">
                  <c:v>1.7539591857529987E-4</c:v>
                </c:pt>
                <c:pt idx="18">
                  <c:v>5.3583018204536245E-8</c:v>
                </c:pt>
                <c:pt idx="19">
                  <c:v>-9.4425663759845242E-5</c:v>
                </c:pt>
                <c:pt idx="20">
                  <c:v>-9.439655079178811E-5</c:v>
                </c:pt>
                <c:pt idx="21">
                  <c:v>-1.2297366475993868E-4</c:v>
                </c:pt>
                <c:pt idx="22">
                  <c:v>-1.2434857925367371E-4</c:v>
                </c:pt>
                <c:pt idx="23">
                  <c:v>-1.0808817697933754E-4</c:v>
                </c:pt>
                <c:pt idx="24">
                  <c:v>-1.4708907925602567E-4</c:v>
                </c:pt>
                <c:pt idx="25">
                  <c:v>-1.7033382524275352E-4</c:v>
                </c:pt>
                <c:pt idx="26">
                  <c:v>-1.7899175337631119E-4</c:v>
                </c:pt>
                <c:pt idx="27">
                  <c:v>-1.810015964462475E-4</c:v>
                </c:pt>
                <c:pt idx="28">
                  <c:v>-1.7940797150345345E-4</c:v>
                </c:pt>
                <c:pt idx="29">
                  <c:v>-1.8049053190414936E-4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0502568"/>
        <c:axId val="212049546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'Tab-Investissement-rel'!$C$50:$AF$50</c:f>
              <c:numCache>
                <c:formatCode>0.0</c:formatCode>
                <c:ptCount val="30"/>
                <c:pt idx="0">
                  <c:v>9.1502701122236907E-2</c:v>
                </c:pt>
                <c:pt idx="1">
                  <c:v>0.14101918936189062</c:v>
                </c:pt>
                <c:pt idx="2">
                  <c:v>0.16558412232241526</c:v>
                </c:pt>
                <c:pt idx="3">
                  <c:v>0.17768732106979712</c:v>
                </c:pt>
                <c:pt idx="4">
                  <c:v>0.1810002645502129</c:v>
                </c:pt>
                <c:pt idx="5">
                  <c:v>0.18528251175657928</c:v>
                </c:pt>
                <c:pt idx="6">
                  <c:v>0.17290608247069184</c:v>
                </c:pt>
                <c:pt idx="7">
                  <c:v>0.18249864622785772</c:v>
                </c:pt>
                <c:pt idx="8">
                  <c:v>0.19817723771857754</c:v>
                </c:pt>
                <c:pt idx="9">
                  <c:v>0.19472867776766378</c:v>
                </c:pt>
                <c:pt idx="10">
                  <c:v>0.19876352323751068</c:v>
                </c:pt>
                <c:pt idx="11">
                  <c:v>0.21125973552713617</c:v>
                </c:pt>
                <c:pt idx="12">
                  <c:v>0.19969040176586184</c:v>
                </c:pt>
                <c:pt idx="13">
                  <c:v>0.17537657858632816</c:v>
                </c:pt>
                <c:pt idx="14">
                  <c:v>0.15331525736028695</c:v>
                </c:pt>
                <c:pt idx="15">
                  <c:v>0.12267706899584674</c:v>
                </c:pt>
                <c:pt idx="16">
                  <c:v>0.11413966529412178</c:v>
                </c:pt>
                <c:pt idx="17">
                  <c:v>0.10461631094162982</c:v>
                </c:pt>
                <c:pt idx="18">
                  <c:v>9.7392073062052553E-2</c:v>
                </c:pt>
                <c:pt idx="19">
                  <c:v>9.231334068582342E-2</c:v>
                </c:pt>
                <c:pt idx="20">
                  <c:v>9.0501810944187966E-2</c:v>
                </c:pt>
                <c:pt idx="21">
                  <c:v>8.4650340773206878E-2</c:v>
                </c:pt>
                <c:pt idx="22">
                  <c:v>7.9699378277475752E-2</c:v>
                </c:pt>
                <c:pt idx="23">
                  <c:v>7.4935460401071019E-2</c:v>
                </c:pt>
                <c:pt idx="24">
                  <c:v>6.6343865373141853E-2</c:v>
                </c:pt>
                <c:pt idx="25">
                  <c:v>5.9083952516991722E-2</c:v>
                </c:pt>
                <c:pt idx="26">
                  <c:v>5.2623832272469251E-2</c:v>
                </c:pt>
                <c:pt idx="27">
                  <c:v>4.6544155624461681E-2</c:v>
                </c:pt>
                <c:pt idx="28">
                  <c:v>4.0808415772608519E-2</c:v>
                </c:pt>
                <c:pt idx="29">
                  <c:v>3.5158797357870419E-2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502568"/>
        <c:axId val="2120495464"/>
      </c:lineChart>
      <c:catAx>
        <c:axId val="212050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0495464"/>
        <c:crosses val="autoZero"/>
        <c:auto val="1"/>
        <c:lblAlgn val="ctr"/>
        <c:lblOffset val="100"/>
        <c:tickLblSkip val="1"/>
        <c:noMultiLvlLbl val="0"/>
      </c:catAx>
      <c:valAx>
        <c:axId val="212049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0502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'Tab-Investissement-rel'!$AH$77:$AM$77</c:f>
              <c:numCache>
                <c:formatCode>0.0</c:formatCode>
                <c:ptCount val="6"/>
                <c:pt idx="0">
                  <c:v>5.5420219088544956E-2</c:v>
                </c:pt>
                <c:pt idx="1">
                  <c:v>7.7328447242431569E-2</c:v>
                </c:pt>
                <c:pt idx="2">
                  <c:v>7.8289235608545032E-2</c:v>
                </c:pt>
                <c:pt idx="3">
                  <c:v>4.2005472683954062E-2</c:v>
                </c:pt>
                <c:pt idx="4">
                  <c:v>2.797622314579426E-2</c:v>
                </c:pt>
                <c:pt idx="5">
                  <c:v>1.9214862733038178E-2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1-4449-80D3-E2B8B109BB5B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'Tab-Investissement-rel'!$AH$78:$AM$78</c:f>
              <c:numCache>
                <c:formatCode>0.0</c:formatCode>
                <c:ptCount val="6"/>
                <c:pt idx="0">
                  <c:v>7.3044499752353026E-2</c:v>
                </c:pt>
                <c:pt idx="1">
                  <c:v>8.2355004211107002E-2</c:v>
                </c:pt>
                <c:pt idx="2">
                  <c:v>8.6872615509280215E-2</c:v>
                </c:pt>
                <c:pt idx="3">
                  <c:v>5.7313747370404379E-2</c:v>
                </c:pt>
                <c:pt idx="4">
                  <c:v>4.8718255360633969E-2</c:v>
                </c:pt>
                <c:pt idx="5">
                  <c:v>2.7180070761091392E-2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1-4449-80D3-E2B8B109BB5B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'Tab-Investissement-rel'!$AH$79:$AM$79</c:f>
              <c:numCache>
                <c:formatCode>0.0</c:formatCode>
                <c:ptCount val="6"/>
                <c:pt idx="0">
                  <c:v>1.3014940055729656E-2</c:v>
                </c:pt>
                <c:pt idx="1">
                  <c:v>1.2736753825028957E-2</c:v>
                </c:pt>
                <c:pt idx="2">
                  <c:v>7.3189666977890259E-3</c:v>
                </c:pt>
                <c:pt idx="3">
                  <c:v>-2.6697314349380932E-3</c:v>
                </c:pt>
                <c:pt idx="4">
                  <c:v>-3.6195674691915638E-3</c:v>
                </c:pt>
                <c:pt idx="5">
                  <c:v>-2.5939999100145624E-3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41-4449-80D3-E2B8B109BB5B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'Tab-Investissement-rel'!$AH$80:$AM$80</c:f>
              <c:numCache>
                <c:formatCode>0.0</c:formatCode>
                <c:ptCount val="6"/>
                <c:pt idx="0">
                  <c:v>1.0051446051641097E-3</c:v>
                </c:pt>
                <c:pt idx="1">
                  <c:v>1.528187358592374E-3</c:v>
                </c:pt>
                <c:pt idx="2">
                  <c:v>2.0337842984099368E-3</c:v>
                </c:pt>
                <c:pt idx="3">
                  <c:v>1.8543590593996975E-3</c:v>
                </c:pt>
                <c:pt idx="4">
                  <c:v>1.5592779891127121E-3</c:v>
                </c:pt>
                <c:pt idx="5">
                  <c:v>8.7820112989462024E-4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41-4449-80D3-E2B8B109BB5B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'Tab-Investissement-rel'!$AH$81:$AM$81</c:f>
              <c:numCache>
                <c:formatCode>0.0</c:formatCode>
                <c:ptCount val="6"/>
                <c:pt idx="0">
                  <c:v>5.8713294718869226E-3</c:v>
                </c:pt>
                <c:pt idx="1">
                  <c:v>9.512201192666412E-3</c:v>
                </c:pt>
                <c:pt idx="2">
                  <c:v>1.0797612137671489E-2</c:v>
                </c:pt>
                <c:pt idx="3">
                  <c:v>7.4659092477026359E-3</c:v>
                </c:pt>
                <c:pt idx="4">
                  <c:v>4.7113558708669076E-3</c:v>
                </c:pt>
                <c:pt idx="5">
                  <c:v>2.3427475773193001E-3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41-4449-80D3-E2B8B109BB5B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'Tab-Investissement-rel'!$AH$82:$AM$82</c:f>
              <c:numCache>
                <c:formatCode>0.0</c:formatCode>
                <c:ptCount val="6"/>
                <c:pt idx="0">
                  <c:v>3.0025945076451593E-3</c:v>
                </c:pt>
                <c:pt idx="1">
                  <c:v>3.2580284843320381E-3</c:v>
                </c:pt>
                <c:pt idx="2">
                  <c:v>2.3688815532719254E-3</c:v>
                </c:pt>
                <c:pt idx="3">
                  <c:v>2.5793431168878115E-4</c:v>
                </c:pt>
                <c:pt idx="4">
                  <c:v>-1.1937921020815275E-4</c:v>
                </c:pt>
                <c:pt idx="5">
                  <c:v>-1.7804513569458301E-4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0275480"/>
        <c:axId val="212026687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'Tab-Investissement-rel'!$AH$50:$AM$50</c:f>
              <c:numCache>
                <c:formatCode>0.0</c:formatCode>
                <c:ptCount val="6"/>
                <c:pt idx="0">
                  <c:v>0.15135871968531056</c:v>
                </c:pt>
                <c:pt idx="1">
                  <c:v>0.18671863118827403</c:v>
                </c:pt>
                <c:pt idx="2">
                  <c:v>0.18768109929542476</c:v>
                </c:pt>
                <c:pt idx="3">
                  <c:v>0.10622769179589486</c:v>
                </c:pt>
                <c:pt idx="4">
                  <c:v>7.9226171153816694E-2</c:v>
                </c:pt>
                <c:pt idx="5">
                  <c:v>4.6843830708880319E-2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275480"/>
        <c:axId val="2120266872"/>
      </c:lineChart>
      <c:catAx>
        <c:axId val="2120275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0266872"/>
        <c:crosses val="autoZero"/>
        <c:auto val="1"/>
        <c:lblAlgn val="ctr"/>
        <c:lblOffset val="100"/>
        <c:noMultiLvlLbl val="0"/>
      </c:catAx>
      <c:valAx>
        <c:axId val="212026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027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'Tab-Investissement-rel'!$AO$77:$AQ$77</c:f>
              <c:numCache>
                <c:formatCode>0.0</c:formatCode>
                <c:ptCount val="3"/>
                <c:pt idx="0">
                  <c:v>6.637433316548827E-2</c:v>
                </c:pt>
                <c:pt idx="1">
                  <c:v>6.0147354146249547E-2</c:v>
                </c:pt>
                <c:pt idx="2">
                  <c:v>2.3595542939416219E-2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6-4849-9B2E-AC9D2475208C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'Tab-Investissement-rel'!$AO$78:$AQ$78</c:f>
              <c:numCache>
                <c:formatCode>0.0</c:formatCode>
                <c:ptCount val="3"/>
                <c:pt idx="0">
                  <c:v>7.7699751981730014E-2</c:v>
                </c:pt>
                <c:pt idx="1">
                  <c:v>7.2093181439842294E-2</c:v>
                </c:pt>
                <c:pt idx="2">
                  <c:v>3.7949163060862684E-2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6-4849-9B2E-AC9D2475208C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'Tab-Investissement-rel'!$AO$79:$AQ$79</c:f>
              <c:numCache>
                <c:formatCode>0.0</c:formatCode>
                <c:ptCount val="3"/>
                <c:pt idx="0">
                  <c:v>1.2875846940379305E-2</c:v>
                </c:pt>
                <c:pt idx="1">
                  <c:v>2.3246176314254663E-3</c:v>
                </c:pt>
                <c:pt idx="2">
                  <c:v>-3.1067836896030631E-3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36-4849-9B2E-AC9D2475208C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'Tab-Investissement-rel'!$AO$80:$AQ$80</c:f>
              <c:numCache>
                <c:formatCode>0.0</c:formatCode>
                <c:ptCount val="3"/>
                <c:pt idx="0">
                  <c:v>1.2666659818782418E-3</c:v>
                </c:pt>
                <c:pt idx="1">
                  <c:v>1.9440716789048173E-3</c:v>
                </c:pt>
                <c:pt idx="2">
                  <c:v>1.2187395595036662E-3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36-4849-9B2E-AC9D2475208C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'Tab-Investissement-rel'!$AO$81:$AQ$81</c:f>
              <c:numCache>
                <c:formatCode>0.0</c:formatCode>
                <c:ptCount val="3"/>
                <c:pt idx="0">
                  <c:v>7.6917653322766677E-3</c:v>
                </c:pt>
                <c:pt idx="1">
                  <c:v>9.1317606926870631E-3</c:v>
                </c:pt>
                <c:pt idx="2">
                  <c:v>3.5270517240931039E-3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36-4849-9B2E-AC9D2475208C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'Tab-Investissement-rel'!$AO$82:$AQ$82</c:f>
              <c:numCache>
                <c:formatCode>0.0</c:formatCode>
                <c:ptCount val="3"/>
                <c:pt idx="0">
                  <c:v>3.1303114959885985E-3</c:v>
                </c:pt>
                <c:pt idx="1">
                  <c:v>1.3134079324803533E-3</c:v>
                </c:pt>
                <c:pt idx="2">
                  <c:v>-1.4871217295136786E-4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6590984"/>
        <c:axId val="211658402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'Tab-Investissement-rel'!$AO$50:$AQ$50</c:f>
              <c:numCache>
                <c:formatCode>0.0</c:formatCode>
                <c:ptCount val="3"/>
                <c:pt idx="0">
                  <c:v>0.1690386754367923</c:v>
                </c:pt>
                <c:pt idx="1">
                  <c:v>0.14695439554565981</c:v>
                </c:pt>
                <c:pt idx="2">
                  <c:v>6.3035000931348506E-2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590984"/>
        <c:axId val="2116584024"/>
      </c:lineChart>
      <c:catAx>
        <c:axId val="2116590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584024"/>
        <c:crosses val="autoZero"/>
        <c:auto val="1"/>
        <c:lblAlgn val="ctr"/>
        <c:lblOffset val="100"/>
        <c:noMultiLvlLbl val="0"/>
      </c:catAx>
      <c:valAx>
        <c:axId val="211658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59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'Tab-Investissement-rel'!$C$60:$AF$60</c:f>
              <c:numCache>
                <c:formatCode>0.0</c:formatCode>
                <c:ptCount val="30"/>
                <c:pt idx="0">
                  <c:v>3.3480554298363561E-5</c:v>
                </c:pt>
                <c:pt idx="1">
                  <c:v>6.3121206684387616E-5</c:v>
                </c:pt>
                <c:pt idx="2">
                  <c:v>7.9312012042218299E-5</c:v>
                </c:pt>
                <c:pt idx="3">
                  <c:v>8.5291321904307199E-5</c:v>
                </c:pt>
                <c:pt idx="4">
                  <c:v>8.5412961838947927E-5</c:v>
                </c:pt>
                <c:pt idx="5">
                  <c:v>8.5556993726605904E-5</c:v>
                </c:pt>
                <c:pt idx="6">
                  <c:v>8.2394329980688889E-5</c:v>
                </c:pt>
                <c:pt idx="7">
                  <c:v>8.7082100008234215E-5</c:v>
                </c:pt>
                <c:pt idx="8">
                  <c:v>9.8681042621349307E-5</c:v>
                </c:pt>
                <c:pt idx="9">
                  <c:v>1.0715511184561366E-4</c:v>
                </c:pt>
                <c:pt idx="10">
                  <c:v>1.1669223052723441E-4</c:v>
                </c:pt>
                <c:pt idx="11">
                  <c:v>1.2974730402334837E-4</c:v>
                </c:pt>
                <c:pt idx="12">
                  <c:v>1.3614952341274182E-4</c:v>
                </c:pt>
                <c:pt idx="13">
                  <c:v>1.3517824616250166E-4</c:v>
                </c:pt>
                <c:pt idx="14">
                  <c:v>1.3207342484483793E-4</c:v>
                </c:pt>
                <c:pt idx="15">
                  <c:v>1.256160351171398E-4</c:v>
                </c:pt>
                <c:pt idx="16">
                  <c:v>1.2470920084091015E-4</c:v>
                </c:pt>
                <c:pt idx="17">
                  <c:v>1.2525541720165065E-4</c:v>
                </c:pt>
                <c:pt idx="18">
                  <c:v>1.2556518282939586E-4</c:v>
                </c:pt>
                <c:pt idx="19">
                  <c:v>1.2484042019125514E-4</c:v>
                </c:pt>
                <c:pt idx="20">
                  <c:v>1.2320173900689347E-4</c:v>
                </c:pt>
                <c:pt idx="21">
                  <c:v>1.1833402268175508E-4</c:v>
                </c:pt>
                <c:pt idx="22">
                  <c:v>1.1117097101914413E-4</c:v>
                </c:pt>
                <c:pt idx="23">
                  <c:v>1.0227410662527899E-4</c:v>
                </c:pt>
                <c:pt idx="24">
                  <c:v>9.0702910635929266E-5</c:v>
                </c:pt>
                <c:pt idx="25">
                  <c:v>7.8112967080627412E-5</c:v>
                </c:pt>
                <c:pt idx="26">
                  <c:v>6.5296845923513901E-5</c:v>
                </c:pt>
                <c:pt idx="27">
                  <c:v>5.2512274278917451E-5</c:v>
                </c:pt>
                <c:pt idx="28">
                  <c:v>3.9931291937581329E-5</c:v>
                </c:pt>
                <c:pt idx="29">
                  <c:v>2.7620449439223773E-5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E-4872-8FDB-7D6AE56DC729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'Tab-Investissement-rel'!$C$61:$AF$61</c:f>
              <c:numCache>
                <c:formatCode>0.0</c:formatCode>
                <c:ptCount val="30"/>
                <c:pt idx="0">
                  <c:v>2.3921004549977651E-6</c:v>
                </c:pt>
                <c:pt idx="1">
                  <c:v>4.5131197781941099E-6</c:v>
                </c:pt>
                <c:pt idx="2">
                  <c:v>5.6703592883615387E-6</c:v>
                </c:pt>
                <c:pt idx="3">
                  <c:v>6.090542715900532E-6</c:v>
                </c:pt>
                <c:pt idx="4">
                  <c:v>6.0833830014092962E-6</c:v>
                </c:pt>
                <c:pt idx="5">
                  <c:v>6.0696822174796992E-6</c:v>
                </c:pt>
                <c:pt idx="6">
                  <c:v>5.8136527342986661E-6</c:v>
                </c:pt>
                <c:pt idx="7">
                  <c:v>6.1139223595310502E-6</c:v>
                </c:pt>
                <c:pt idx="8">
                  <c:v>6.9066012994064596E-6</c:v>
                </c:pt>
                <c:pt idx="9">
                  <c:v>7.4762832590645501E-6</c:v>
                </c:pt>
                <c:pt idx="10">
                  <c:v>8.1218461964103944E-6</c:v>
                </c:pt>
                <c:pt idx="11">
                  <c:v>9.0196484721386285E-6</c:v>
                </c:pt>
                <c:pt idx="12">
                  <c:v>9.4439157710849261E-6</c:v>
                </c:pt>
                <c:pt idx="13">
                  <c:v>9.3423659817260409E-6</c:v>
                </c:pt>
                <c:pt idx="14">
                  <c:v>9.089672424110251E-6</c:v>
                </c:pt>
                <c:pt idx="15">
                  <c:v>8.6004112260110857E-6</c:v>
                </c:pt>
                <c:pt idx="16">
                  <c:v>8.5118829564058493E-6</c:v>
                </c:pt>
                <c:pt idx="17">
                  <c:v>8.5334272231729977E-6</c:v>
                </c:pt>
                <c:pt idx="18">
                  <c:v>8.5444415186496691E-6</c:v>
                </c:pt>
                <c:pt idx="19">
                  <c:v>8.4873617506097483E-6</c:v>
                </c:pt>
                <c:pt idx="20">
                  <c:v>8.3699888532279582E-6</c:v>
                </c:pt>
                <c:pt idx="21">
                  <c:v>8.0260012268545579E-6</c:v>
                </c:pt>
                <c:pt idx="22">
                  <c:v>7.5208386867526142E-6</c:v>
                </c:pt>
                <c:pt idx="23">
                  <c:v>6.8937663157770399E-6</c:v>
                </c:pt>
                <c:pt idx="24">
                  <c:v>6.0769042642520503E-6</c:v>
                </c:pt>
                <c:pt idx="25">
                  <c:v>5.187835627112759E-6</c:v>
                </c:pt>
                <c:pt idx="26">
                  <c:v>4.2829432355101158E-6</c:v>
                </c:pt>
                <c:pt idx="27">
                  <c:v>3.3804821554196369E-6</c:v>
                </c:pt>
                <c:pt idx="28">
                  <c:v>2.4925714013456813E-6</c:v>
                </c:pt>
                <c:pt idx="29">
                  <c:v>1.6237874827577298E-6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E-4872-8FDB-7D6AE56DC729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'Tab-Investissement-rel'!$C$62:$AF$62</c:f>
              <c:numCache>
                <c:formatCode>0.0</c:formatCode>
                <c:ptCount val="30"/>
                <c:pt idx="0">
                  <c:v>3.5743804659229392E-6</c:v>
                </c:pt>
                <c:pt idx="1">
                  <c:v>6.7456056773161733E-6</c:v>
                </c:pt>
                <c:pt idx="2">
                  <c:v>8.4773949455066664E-6</c:v>
                </c:pt>
                <c:pt idx="3">
                  <c:v>9.1089901053658585E-6</c:v>
                </c:pt>
                <c:pt idx="4">
                  <c:v>9.1042119242753523E-6</c:v>
                </c:pt>
                <c:pt idx="5">
                  <c:v>9.0924516544360669E-6</c:v>
                </c:pt>
                <c:pt idx="6">
                  <c:v>8.7216217632933139E-6</c:v>
                </c:pt>
                <c:pt idx="7">
                  <c:v>9.1844305132034172E-6</c:v>
                </c:pt>
                <c:pt idx="8">
                  <c:v>1.0385365729440196E-5</c:v>
                </c:pt>
                <c:pt idx="9">
                  <c:v>1.1254829567168378E-5</c:v>
                </c:pt>
                <c:pt idx="10">
                  <c:v>1.2238386779163583E-5</c:v>
                </c:pt>
                <c:pt idx="11">
                  <c:v>1.3599363419394607E-5</c:v>
                </c:pt>
                <c:pt idx="12">
                  <c:v>1.4253114004739928E-5</c:v>
                </c:pt>
                <c:pt idx="13">
                  <c:v>1.4120700895531565E-5</c:v>
                </c:pt>
                <c:pt idx="14">
                  <c:v>1.3761571528434838E-5</c:v>
                </c:pt>
                <c:pt idx="15">
                  <c:v>1.3047877253973362E-5</c:v>
                </c:pt>
                <c:pt idx="16">
                  <c:v>1.2931219316276066E-5</c:v>
                </c:pt>
                <c:pt idx="17">
                  <c:v>1.2977165827358208E-5</c:v>
                </c:pt>
                <c:pt idx="18">
                  <c:v>1.3004889763016498E-5</c:v>
                </c:pt>
                <c:pt idx="19">
                  <c:v>1.2928096404384413E-5</c:v>
                </c:pt>
                <c:pt idx="20">
                  <c:v>1.2758425249150049E-5</c:v>
                </c:pt>
                <c:pt idx="21">
                  <c:v>1.2247541317565655E-5</c:v>
                </c:pt>
                <c:pt idx="22">
                  <c:v>1.1493382155693937E-5</c:v>
                </c:pt>
                <c:pt idx="23">
                  <c:v>1.0554984302736646E-5</c:v>
                </c:pt>
                <c:pt idx="24">
                  <c:v>9.3312740461789425E-6</c:v>
                </c:pt>
                <c:pt idx="25">
                  <c:v>7.9981982042733847E-6</c:v>
                </c:pt>
                <c:pt idx="26">
                  <c:v>6.6403438674215155E-6</c:v>
                </c:pt>
                <c:pt idx="27">
                  <c:v>5.2852527899163217E-6</c:v>
                </c:pt>
                <c:pt idx="28">
                  <c:v>3.9512375406650782E-6</c:v>
                </c:pt>
                <c:pt idx="29">
                  <c:v>2.6453284353293847E-6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3E-4872-8FDB-7D6AE56DC729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'Tab-Investissement-rel'!$C$63:$AF$63</c:f>
              <c:numCache>
                <c:formatCode>0.0</c:formatCode>
                <c:ptCount val="30"/>
                <c:pt idx="0">
                  <c:v>1.8163504026842112E-5</c:v>
                </c:pt>
                <c:pt idx="1">
                  <c:v>3.4393926777853057E-5</c:v>
                </c:pt>
                <c:pt idx="2">
                  <c:v>4.3366277145659772E-5</c:v>
                </c:pt>
                <c:pt idx="3">
                  <c:v>4.6736727034861541E-5</c:v>
                </c:pt>
                <c:pt idx="4">
                  <c:v>4.6830776773927505E-5</c:v>
                </c:pt>
                <c:pt idx="5">
                  <c:v>4.6839595716502762E-5</c:v>
                </c:pt>
                <c:pt idx="6">
                  <c:v>4.4986487811153998E-5</c:v>
                </c:pt>
                <c:pt idx="7">
                  <c:v>3.6532584467661267E-4</c:v>
                </c:pt>
                <c:pt idx="8">
                  <c:v>4.9382337344187389E-4</c:v>
                </c:pt>
                <c:pt idx="9">
                  <c:v>5.458866607960458E-4</c:v>
                </c:pt>
                <c:pt idx="10">
                  <c:v>5.7290666942174729E-4</c:v>
                </c:pt>
                <c:pt idx="11">
                  <c:v>5.9242687619144683E-4</c:v>
                </c:pt>
                <c:pt idx="12">
                  <c:v>6.0420327121126708E-4</c:v>
                </c:pt>
                <c:pt idx="13">
                  <c:v>6.0954861221136896E-4</c:v>
                </c:pt>
                <c:pt idx="14">
                  <c:v>6.1191234920162762E-4</c:v>
                </c:pt>
                <c:pt idx="15">
                  <c:v>6.109152699136579E-4</c:v>
                </c:pt>
                <c:pt idx="16">
                  <c:v>6.1155046418823536E-4</c:v>
                </c:pt>
                <c:pt idx="17">
                  <c:v>3.2914644256163089E-4</c:v>
                </c:pt>
                <c:pt idx="18">
                  <c:v>2.1987515757731696E-4</c:v>
                </c:pt>
                <c:pt idx="19">
                  <c:v>1.7504327601856144E-4</c:v>
                </c:pt>
                <c:pt idx="20">
                  <c:v>1.5131309829828022E-4</c:v>
                </c:pt>
                <c:pt idx="21">
                  <c:v>1.3324165540236672E-4</c:v>
                </c:pt>
                <c:pt idx="22">
                  <c:v>1.1678357819869144E-4</c:v>
                </c:pt>
                <c:pt idx="23">
                  <c:v>1.0079508975804439E-4</c:v>
                </c:pt>
                <c:pt idx="24">
                  <c:v>8.430145849817075E-5</c:v>
                </c:pt>
                <c:pt idx="25">
                  <c:v>6.8041558413176195E-5</c:v>
                </c:pt>
                <c:pt idx="26">
                  <c:v>5.239021950833997E-5</c:v>
                </c:pt>
                <c:pt idx="27">
                  <c:v>3.7459313808559604E-5</c:v>
                </c:pt>
                <c:pt idx="28">
                  <c:v>2.3317845638692358E-5</c:v>
                </c:pt>
                <c:pt idx="29">
                  <c:v>9.9758558630249504E-6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3E-4872-8FDB-7D6AE56DC729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'Tab-Investissement-rel'!$C$64:$AF$64</c:f>
              <c:numCache>
                <c:formatCode>0.0</c:formatCode>
                <c:ptCount val="30"/>
                <c:pt idx="0">
                  <c:v>8.0247977698285249E-6</c:v>
                </c:pt>
                <c:pt idx="1">
                  <c:v>1.5125155617669758E-5</c:v>
                </c:pt>
                <c:pt idx="2">
                  <c:v>1.9007091265159038E-5</c:v>
                </c:pt>
                <c:pt idx="3">
                  <c:v>2.0449275704159959E-5</c:v>
                </c:pt>
                <c:pt idx="4">
                  <c:v>2.0493079834359459E-5</c:v>
                </c:pt>
                <c:pt idx="5">
                  <c:v>2.0544884775097095E-5</c:v>
                </c:pt>
                <c:pt idx="6">
                  <c:v>1.9803801233608608E-5</c:v>
                </c:pt>
                <c:pt idx="7">
                  <c:v>2.0943370623727911E-5</c:v>
                </c:pt>
                <c:pt idx="8">
                  <c:v>2.3735776023368936E-5</c:v>
                </c:pt>
                <c:pt idx="9">
                  <c:v>2.5775660455103859E-5</c:v>
                </c:pt>
                <c:pt idx="10">
                  <c:v>2.8069123466431552E-5</c:v>
                </c:pt>
                <c:pt idx="11">
                  <c:v>3.1203954677600658E-5</c:v>
                </c:pt>
                <c:pt idx="12">
                  <c:v>3.2741979607862815E-5</c:v>
                </c:pt>
                <c:pt idx="13">
                  <c:v>3.2512385650303578E-5</c:v>
                </c:pt>
                <c:pt idx="14">
                  <c:v>3.1770792185562905E-5</c:v>
                </c:pt>
                <c:pt idx="15">
                  <c:v>3.0223315388347852E-5</c:v>
                </c:pt>
                <c:pt idx="16">
                  <c:v>3.0003900535808806E-5</c:v>
                </c:pt>
                <c:pt idx="17">
                  <c:v>3.0129006526521855E-5</c:v>
                </c:pt>
                <c:pt idx="18">
                  <c:v>3.0195292370146093E-5</c:v>
                </c:pt>
                <c:pt idx="19">
                  <c:v>3.0012796789792267E-5</c:v>
                </c:pt>
                <c:pt idx="20">
                  <c:v>2.9611439954181591E-5</c:v>
                </c:pt>
                <c:pt idx="21">
                  <c:v>2.8436935139643191E-5</c:v>
                </c:pt>
                <c:pt idx="22">
                  <c:v>2.6713964259646603E-5</c:v>
                </c:pt>
                <c:pt idx="23">
                  <c:v>2.4577151390574717E-5</c:v>
                </c:pt>
                <c:pt idx="24">
                  <c:v>2.1800997659605602E-5</c:v>
                </c:pt>
                <c:pt idx="25">
                  <c:v>1.8782393877626303E-5</c:v>
                </c:pt>
                <c:pt idx="26">
                  <c:v>1.5710816601114928E-5</c:v>
                </c:pt>
                <c:pt idx="27">
                  <c:v>1.2647711136643402E-5</c:v>
                </c:pt>
                <c:pt idx="28">
                  <c:v>9.6341503340770551E-6</c:v>
                </c:pt>
                <c:pt idx="29">
                  <c:v>6.6859333896462401E-6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3E-4872-8FDB-7D6AE56DC729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'Tab-Investissement-rel'!$C$65:$AF$65</c:f>
              <c:numCache>
                <c:formatCode>0.0</c:formatCode>
                <c:ptCount val="30"/>
                <c:pt idx="0">
                  <c:v>1.8493698477396051E-6</c:v>
                </c:pt>
                <c:pt idx="1">
                  <c:v>3.5127955627279633E-6</c:v>
                </c:pt>
                <c:pt idx="2">
                  <c:v>4.4540153858877052E-6</c:v>
                </c:pt>
                <c:pt idx="3">
                  <c:v>4.8393922727023764E-6</c:v>
                </c:pt>
                <c:pt idx="4">
                  <c:v>4.8991415237078495E-6</c:v>
                </c:pt>
                <c:pt idx="5">
                  <c:v>4.9514651681321979E-6</c:v>
                </c:pt>
                <c:pt idx="6">
                  <c:v>4.8103502192133994E-6</c:v>
                </c:pt>
                <c:pt idx="7">
                  <c:v>5.0893192675413229E-6</c:v>
                </c:pt>
                <c:pt idx="8">
                  <c:v>5.7428302547687876E-6</c:v>
                </c:pt>
                <c:pt idx="9">
                  <c:v>6.221329928056045E-6</c:v>
                </c:pt>
                <c:pt idx="10">
                  <c:v>6.7545129770250479E-6</c:v>
                </c:pt>
                <c:pt idx="11">
                  <c:v>7.4801241372399691E-6</c:v>
                </c:pt>
                <c:pt idx="12">
                  <c:v>7.8393473890469861E-6</c:v>
                </c:pt>
                <c:pt idx="13">
                  <c:v>7.7877527543708858E-6</c:v>
                </c:pt>
                <c:pt idx="14">
                  <c:v>7.6108919160629889E-6</c:v>
                </c:pt>
                <c:pt idx="15">
                  <c:v>7.2416491997212118E-6</c:v>
                </c:pt>
                <c:pt idx="16">
                  <c:v>7.1721301995626419E-6</c:v>
                </c:pt>
                <c:pt idx="17">
                  <c:v>7.1828381204196407E-6</c:v>
                </c:pt>
                <c:pt idx="18">
                  <c:v>7.1837085632391464E-6</c:v>
                </c:pt>
                <c:pt idx="19">
                  <c:v>7.1326025019851838E-6</c:v>
                </c:pt>
                <c:pt idx="20">
                  <c:v>7.037183306629002E-6</c:v>
                </c:pt>
                <c:pt idx="21">
                  <c:v>6.7701314211126826E-6</c:v>
                </c:pt>
                <c:pt idx="22">
                  <c:v>6.3814896737237235E-6</c:v>
                </c:pt>
                <c:pt idx="23">
                  <c:v>5.9011758901599689E-6</c:v>
                </c:pt>
                <c:pt idx="24">
                  <c:v>5.2761093837750233E-6</c:v>
                </c:pt>
                <c:pt idx="25">
                  <c:v>4.5957480070287374E-6</c:v>
                </c:pt>
                <c:pt idx="26">
                  <c:v>3.9030242179854515E-6</c:v>
                </c:pt>
                <c:pt idx="27">
                  <c:v>3.2117233753171845E-6</c:v>
                </c:pt>
                <c:pt idx="28">
                  <c:v>2.5309628308371926E-6</c:v>
                </c:pt>
                <c:pt idx="29">
                  <c:v>1.8640592023359607E-6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3E-4872-8FDB-7D6AE56DC729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'Tab-Investissement-rel'!$C$66:$AF$66</c:f>
              <c:numCache>
                <c:formatCode>0.0</c:formatCode>
                <c:ptCount val="30"/>
                <c:pt idx="0">
                  <c:v>2.0082719391221774E-3</c:v>
                </c:pt>
                <c:pt idx="1">
                  <c:v>2.843431564006277E-3</c:v>
                </c:pt>
                <c:pt idx="2">
                  <c:v>3.2659892398810954E-3</c:v>
                </c:pt>
                <c:pt idx="3">
                  <c:v>3.6346410985840898E-3</c:v>
                </c:pt>
                <c:pt idx="4">
                  <c:v>3.9837409279881615E-3</c:v>
                </c:pt>
                <c:pt idx="5">
                  <c:v>4.3812500428450935E-3</c:v>
                </c:pt>
                <c:pt idx="6">
                  <c:v>4.7308187385604918E-3</c:v>
                </c:pt>
                <c:pt idx="7">
                  <c:v>4.9743542855597792E-3</c:v>
                </c:pt>
                <c:pt idx="8">
                  <c:v>5.1457924468670379E-3</c:v>
                </c:pt>
                <c:pt idx="9">
                  <c:v>5.2949812833631479E-3</c:v>
                </c:pt>
                <c:pt idx="10">
                  <c:v>4.7473247882150555E-3</c:v>
                </c:pt>
                <c:pt idx="11">
                  <c:v>4.624094127451411E-3</c:v>
                </c:pt>
                <c:pt idx="12">
                  <c:v>4.6004351415238707E-3</c:v>
                </c:pt>
                <c:pt idx="13">
                  <c:v>4.6770120833410584E-3</c:v>
                </c:pt>
                <c:pt idx="14">
                  <c:v>4.8120944356926376E-3</c:v>
                </c:pt>
                <c:pt idx="15">
                  <c:v>4.9637521291090361E-3</c:v>
                </c:pt>
                <c:pt idx="16">
                  <c:v>5.1731366304024386E-3</c:v>
                </c:pt>
                <c:pt idx="17">
                  <c:v>5.2726439860561495E-3</c:v>
                </c:pt>
                <c:pt idx="18">
                  <c:v>5.3028513574862246E-3</c:v>
                </c:pt>
                <c:pt idx="19">
                  <c:v>5.2790297259579675E-3</c:v>
                </c:pt>
                <c:pt idx="20">
                  <c:v>5.4218108950866341E-3</c:v>
                </c:pt>
                <c:pt idx="21">
                  <c:v>5.4356899529417104E-3</c:v>
                </c:pt>
                <c:pt idx="22">
                  <c:v>5.3965098513213024E-3</c:v>
                </c:pt>
                <c:pt idx="23">
                  <c:v>5.3357118990048627E-3</c:v>
                </c:pt>
                <c:pt idx="24">
                  <c:v>5.2634659902181793E-3</c:v>
                </c:pt>
                <c:pt idx="25">
                  <c:v>5.1845008035762289E-3</c:v>
                </c:pt>
                <c:pt idx="26">
                  <c:v>5.1008706229051836E-3</c:v>
                </c:pt>
                <c:pt idx="27">
                  <c:v>5.0136103230044495E-3</c:v>
                </c:pt>
                <c:pt idx="28">
                  <c:v>4.9461219574919836E-3</c:v>
                </c:pt>
                <c:pt idx="29">
                  <c:v>4.862423779586381E-3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3E-4872-8FDB-7D6AE56DC729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'Tab-Investissement-rel'!$C$67:$AF$67</c:f>
              <c:numCache>
                <c:formatCode>0.0</c:formatCode>
                <c:ptCount val="30"/>
                <c:pt idx="0">
                  <c:v>1.2605168857721241E-2</c:v>
                </c:pt>
                <c:pt idx="1">
                  <c:v>2.0244244896243595E-2</c:v>
                </c:pt>
                <c:pt idx="2">
                  <c:v>2.4464303056743054E-2</c:v>
                </c:pt>
                <c:pt idx="3">
                  <c:v>2.7376370455965495E-2</c:v>
                </c:pt>
                <c:pt idx="4">
                  <c:v>2.9203810493669866E-2</c:v>
                </c:pt>
                <c:pt idx="5">
                  <c:v>3.1460656262866794E-2</c:v>
                </c:pt>
                <c:pt idx="6">
                  <c:v>2.9892406301305494E-2</c:v>
                </c:pt>
                <c:pt idx="7">
                  <c:v>3.3065512694940798E-2</c:v>
                </c:pt>
                <c:pt idx="8">
                  <c:v>3.6616816875649036E-2</c:v>
                </c:pt>
                <c:pt idx="9">
                  <c:v>3.5404249309634504E-2</c:v>
                </c:pt>
                <c:pt idx="10">
                  <c:v>3.6649998067257286E-2</c:v>
                </c:pt>
                <c:pt idx="11">
                  <c:v>3.922428146107898E-2</c:v>
                </c:pt>
                <c:pt idx="12">
                  <c:v>3.5855335189458569E-2</c:v>
                </c:pt>
                <c:pt idx="13">
                  <c:v>3.0222681528533624E-2</c:v>
                </c:pt>
                <c:pt idx="14">
                  <c:v>2.5626231352572248E-2</c:v>
                </c:pt>
                <c:pt idx="15">
                  <c:v>1.8858163170179083E-2</c:v>
                </c:pt>
                <c:pt idx="16">
                  <c:v>1.7418641696723081E-2</c:v>
                </c:pt>
                <c:pt idx="17">
                  <c:v>1.5035661706206809E-2</c:v>
                </c:pt>
                <c:pt idx="18">
                  <c:v>1.3086145448821198E-2</c:v>
                </c:pt>
                <c:pt idx="19">
                  <c:v>1.167021831700189E-2</c:v>
                </c:pt>
                <c:pt idx="20">
                  <c:v>1.0961053374571301E-2</c:v>
                </c:pt>
                <c:pt idx="21">
                  <c:v>9.5990027849446827E-3</c:v>
                </c:pt>
                <c:pt idx="22">
                  <c:v>8.7916416885814065E-3</c:v>
                </c:pt>
                <c:pt idx="23">
                  <c:v>8.2000798103501298E-3</c:v>
                </c:pt>
                <c:pt idx="24">
                  <c:v>7.0316796761049688E-3</c:v>
                </c:pt>
                <c:pt idx="25">
                  <c:v>6.3622972286093296E-3</c:v>
                </c:pt>
                <c:pt idx="26">
                  <c:v>5.8855735226917586E-3</c:v>
                </c:pt>
                <c:pt idx="27">
                  <c:v>5.4906999364742705E-3</c:v>
                </c:pt>
                <c:pt idx="28">
                  <c:v>5.1575659211710754E-3</c:v>
                </c:pt>
                <c:pt idx="29">
                  <c:v>4.8482726810433413E-3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3E-4872-8FDB-7D6AE56DC729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'Tab-Investissement-rel'!$C$68:$AF$68</c:f>
              <c:numCache>
                <c:formatCode>0.0</c:formatCode>
                <c:ptCount val="30"/>
                <c:pt idx="0">
                  <c:v>2.0777001786156296E-2</c:v>
                </c:pt>
                <c:pt idx="1">
                  <c:v>2.7326059554205355E-2</c:v>
                </c:pt>
                <c:pt idx="2">
                  <c:v>3.0670779151402892E-2</c:v>
                </c:pt>
                <c:pt idx="3">
                  <c:v>3.3195151835671843E-2</c:v>
                </c:pt>
                <c:pt idx="4">
                  <c:v>3.4784884689147026E-2</c:v>
                </c:pt>
                <c:pt idx="5">
                  <c:v>3.696886361536806E-2</c:v>
                </c:pt>
                <c:pt idx="6">
                  <c:v>3.5197839171008855E-2</c:v>
                </c:pt>
                <c:pt idx="7">
                  <c:v>3.8442705439516833E-2</c:v>
                </c:pt>
                <c:pt idx="8">
                  <c:v>4.2050730772212289E-2</c:v>
                </c:pt>
                <c:pt idx="9">
                  <c:v>4.0816176799260515E-2</c:v>
                </c:pt>
                <c:pt idx="10">
                  <c:v>4.2104196339355887E-2</c:v>
                </c:pt>
                <c:pt idx="11">
                  <c:v>4.4765568652600972E-2</c:v>
                </c:pt>
                <c:pt idx="12">
                  <c:v>4.1584605351077282E-2</c:v>
                </c:pt>
                <c:pt idx="13">
                  <c:v>3.6229515792828466E-2</c:v>
                </c:pt>
                <c:pt idx="14">
                  <c:v>3.1743629213586019E-2</c:v>
                </c:pt>
                <c:pt idx="15">
                  <c:v>2.5120665826347064E-2</c:v>
                </c:pt>
                <c:pt idx="16">
                  <c:v>2.3433890790971437E-2</c:v>
                </c:pt>
                <c:pt idx="17">
                  <c:v>2.0856641150916011E-2</c:v>
                </c:pt>
                <c:pt idx="18">
                  <c:v>1.8667346910557641E-2</c:v>
                </c:pt>
                <c:pt idx="19">
                  <c:v>1.6991861141243837E-2</c:v>
                </c:pt>
                <c:pt idx="20">
                  <c:v>1.6065797144218026E-2</c:v>
                </c:pt>
                <c:pt idx="21">
                  <c:v>1.4381946653235377E-2</c:v>
                </c:pt>
                <c:pt idx="22">
                  <c:v>1.3286996111882885E-2</c:v>
                </c:pt>
                <c:pt idx="23">
                  <c:v>1.2433200999869838E-2</c:v>
                </c:pt>
                <c:pt idx="24">
                  <c:v>1.086228401375941E-2</c:v>
                </c:pt>
                <c:pt idx="25">
                  <c:v>9.8639960511252463E-3</c:v>
                </c:pt>
                <c:pt idx="26">
                  <c:v>9.1034092677164356E-3</c:v>
                </c:pt>
                <c:pt idx="27">
                  <c:v>8.4485016140199085E-3</c:v>
                </c:pt>
                <c:pt idx="28">
                  <c:v>7.8765569387335092E-3</c:v>
                </c:pt>
                <c:pt idx="29">
                  <c:v>7.3388844565756024E-3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3E-4872-8FDB-7D6AE56DC729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'Tab-Investissement-rel'!$C$69:$AF$69</c:f>
              <c:numCache>
                <c:formatCode>0.0</c:formatCode>
                <c:ptCount val="30"/>
                <c:pt idx="0">
                  <c:v>1.580171396080924E-6</c:v>
                </c:pt>
                <c:pt idx="1">
                  <c:v>3.0052541904877604E-6</c:v>
                </c:pt>
                <c:pt idx="2">
                  <c:v>3.8124963173633801E-6</c:v>
                </c:pt>
                <c:pt idx="3">
                  <c:v>4.1401857393478025E-6</c:v>
                </c:pt>
                <c:pt idx="4">
                  <c:v>4.1843169044464857E-6</c:v>
                </c:pt>
                <c:pt idx="5">
                  <c:v>4.2178410175452289E-6</c:v>
                </c:pt>
                <c:pt idx="6">
                  <c:v>4.0839388302086645E-6</c:v>
                </c:pt>
                <c:pt idx="7">
                  <c:v>4.3077583909381903E-6</c:v>
                </c:pt>
                <c:pt idx="8">
                  <c:v>4.8528050257407306E-6</c:v>
                </c:pt>
                <c:pt idx="9">
                  <c:v>5.2506602641598718E-6</c:v>
                </c:pt>
                <c:pt idx="10">
                  <c:v>5.6965141304963459E-6</c:v>
                </c:pt>
                <c:pt idx="11">
                  <c:v>6.308196310751599E-6</c:v>
                </c:pt>
                <c:pt idx="12">
                  <c:v>6.6087233478183058E-6</c:v>
                </c:pt>
                <c:pt idx="13">
                  <c:v>6.5589043988843965E-6</c:v>
                </c:pt>
                <c:pt idx="14">
                  <c:v>6.4022225215237757E-6</c:v>
                </c:pt>
                <c:pt idx="15">
                  <c:v>6.0821937678623252E-6</c:v>
                </c:pt>
                <c:pt idx="16">
                  <c:v>6.019631151689301E-6</c:v>
                </c:pt>
                <c:pt idx="17">
                  <c:v>6.0283576741255059E-6</c:v>
                </c:pt>
                <c:pt idx="18">
                  <c:v>6.0311518635738652E-6</c:v>
                </c:pt>
                <c:pt idx="19">
                  <c:v>5.9912174580324481E-6</c:v>
                </c:pt>
                <c:pt idx="20">
                  <c:v>5.9142808107046475E-6</c:v>
                </c:pt>
                <c:pt idx="21">
                  <c:v>5.6908812637193541E-6</c:v>
                </c:pt>
                <c:pt idx="22">
                  <c:v>5.3628882512832781E-6</c:v>
                </c:pt>
                <c:pt idx="23">
                  <c:v>4.9554586422117488E-6</c:v>
                </c:pt>
                <c:pt idx="24">
                  <c:v>4.4230592908706368E-6</c:v>
                </c:pt>
                <c:pt idx="25">
                  <c:v>3.8419058513786743E-6</c:v>
                </c:pt>
                <c:pt idx="26">
                  <c:v>3.2488616622943698E-6</c:v>
                </c:pt>
                <c:pt idx="27">
                  <c:v>2.6559622322108844E-6</c:v>
                </c:pt>
                <c:pt idx="28">
                  <c:v>2.0711830630407332E-6</c:v>
                </c:pt>
                <c:pt idx="29">
                  <c:v>1.4975220532330875E-6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6552824"/>
        <c:axId val="211655629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3.545950746125949E-2</c:v>
                </c:pt>
                <c:pt idx="1">
                  <c:v>5.0544153078743867E-2</c:v>
                </c:pt>
                <c:pt idx="2">
                  <c:v>5.8565171094417195E-2</c:v>
                </c:pt>
                <c:pt idx="3">
                  <c:v>6.4382819825698073E-2</c:v>
                </c:pt>
                <c:pt idx="4">
                  <c:v>6.8149443982606125E-2</c:v>
                </c:pt>
                <c:pt idx="5">
                  <c:v>7.2988042835355746E-2</c:v>
                </c:pt>
                <c:pt idx="6">
                  <c:v>6.9991678393447304E-2</c:v>
                </c:pt>
                <c:pt idx="7">
                  <c:v>7.6980619165857203E-2</c:v>
                </c:pt>
                <c:pt idx="8">
                  <c:v>8.445746788912431E-2</c:v>
                </c:pt>
                <c:pt idx="9">
                  <c:v>8.2224427928373381E-2</c:v>
                </c:pt>
                <c:pt idx="10">
                  <c:v>8.4251998478326748E-2</c:v>
                </c:pt>
                <c:pt idx="11">
                  <c:v>8.9403729708363286E-2</c:v>
                </c:pt>
                <c:pt idx="12">
                  <c:v>8.2851615556804287E-2</c:v>
                </c:pt>
                <c:pt idx="13">
                  <c:v>7.1944258372757836E-2</c:v>
                </c:pt>
                <c:pt idx="14">
                  <c:v>6.2994575926473062E-2</c:v>
                </c:pt>
                <c:pt idx="15">
                  <c:v>4.9744307877501899E-2</c:v>
                </c:pt>
                <c:pt idx="16">
                  <c:v>4.6826567547285848E-2</c:v>
                </c:pt>
                <c:pt idx="17">
                  <c:v>4.1684199498313847E-2</c:v>
                </c:pt>
                <c:pt idx="18">
                  <c:v>3.7466743541350399E-2</c:v>
                </c:pt>
                <c:pt idx="19">
                  <c:v>3.4305544955318318E-2</c:v>
                </c:pt>
                <c:pt idx="20">
                  <c:v>3.2786867569355026E-2</c:v>
                </c:pt>
                <c:pt idx="21">
                  <c:v>2.9729386559574789E-2</c:v>
                </c:pt>
                <c:pt idx="22">
                  <c:v>2.7760574764030533E-2</c:v>
                </c:pt>
                <c:pt idx="23">
                  <c:v>2.6224944442149612E-2</c:v>
                </c:pt>
                <c:pt idx="24">
                  <c:v>2.337934239386134E-2</c:v>
                </c:pt>
                <c:pt idx="25">
                  <c:v>2.1597354690372026E-2</c:v>
                </c:pt>
                <c:pt idx="26">
                  <c:v>2.024132646832956E-2</c:v>
                </c:pt>
                <c:pt idx="27">
                  <c:v>1.9069964593275614E-2</c:v>
                </c:pt>
                <c:pt idx="28">
                  <c:v>1.8064174060142806E-2</c:v>
                </c:pt>
                <c:pt idx="29">
                  <c:v>1.7101493853070877E-2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552824"/>
        <c:axId val="2116556296"/>
      </c:lineChart>
      <c:catAx>
        <c:axId val="2116552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556296"/>
        <c:crosses val="autoZero"/>
        <c:auto val="1"/>
        <c:lblAlgn val="ctr"/>
        <c:lblOffset val="100"/>
        <c:tickLblSkip val="1"/>
        <c:noMultiLvlLbl val="0"/>
      </c:catAx>
      <c:valAx>
        <c:axId val="211655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552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'Tab-Investissement-rel'!$AH$60:$AM$60</c:f>
              <c:numCache>
                <c:formatCode>0.0</c:formatCode>
                <c:ptCount val="6"/>
                <c:pt idx="0">
                  <c:v>6.9323611353644927E-5</c:v>
                </c:pt>
                <c:pt idx="1">
                  <c:v>9.2173915636498398E-5</c:v>
                </c:pt>
                <c:pt idx="2">
                  <c:v>1.2996814579413284E-4</c:v>
                </c:pt>
                <c:pt idx="3">
                  <c:v>1.2519725123607032E-4</c:v>
                </c:pt>
                <c:pt idx="4">
                  <c:v>1.0913674999380018E-4</c:v>
                </c:pt>
                <c:pt idx="5">
                  <c:v>5.2694765731972778E-5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1-4C29-98D9-C509F0435D73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'Tab-Investissement-rel'!$AH$61:$AM$61</c:f>
              <c:numCache>
                <c:formatCode>0.0</c:formatCode>
                <c:ptCount val="6"/>
                <c:pt idx="0">
                  <c:v>4.9499010477726481E-6</c:v>
                </c:pt>
                <c:pt idx="1">
                  <c:v>6.4760283739560857E-6</c:v>
                </c:pt>
                <c:pt idx="2">
                  <c:v>9.0034897690940485E-6</c:v>
                </c:pt>
                <c:pt idx="3">
                  <c:v>8.535504934969869E-6</c:v>
                </c:pt>
                <c:pt idx="4">
                  <c:v>7.3774998693728439E-6</c:v>
                </c:pt>
                <c:pt idx="5">
                  <c:v>3.3935239804291839E-6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1-4C29-98D9-C509F0435D73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'Tab-Investissement-rel'!$AH$62:$AM$62</c:f>
              <c:numCache>
                <c:formatCode>0.0</c:formatCode>
                <c:ptCount val="6"/>
                <c:pt idx="0">
                  <c:v>7.4021166236773982E-6</c:v>
                </c:pt>
                <c:pt idx="1">
                  <c:v>9.7277398455082762E-6</c:v>
                </c:pt>
                <c:pt idx="2">
                  <c:v>1.3594627325452905E-5</c:v>
                </c:pt>
                <c:pt idx="3">
                  <c:v>1.297784971300171E-5</c:v>
                </c:pt>
                <c:pt idx="4">
                  <c:v>1.1277121414265046E-5</c:v>
                </c:pt>
                <c:pt idx="5">
                  <c:v>5.3040721675211371E-6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C1-4C29-98D9-C509F0435D73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'Tab-Investissement-rel'!$AH$63:$AM$63</c:f>
              <c:numCache>
                <c:formatCode>0.0</c:formatCode>
                <c:ptCount val="6"/>
                <c:pt idx="0">
                  <c:v>3.78982423518288E-5</c:v>
                </c:pt>
                <c:pt idx="1">
                  <c:v>2.9937239248843786E-4</c:v>
                </c:pt>
                <c:pt idx="2">
                  <c:v>5.9819955564749156E-4</c:v>
                </c:pt>
                <c:pt idx="3">
                  <c:v>3.893061220518805E-4</c:v>
                </c:pt>
                <c:pt idx="4">
                  <c:v>1.172869760311107E-4</c:v>
                </c:pt>
                <c:pt idx="5">
                  <c:v>3.8236958646358609E-5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C1-4C29-98D9-C509F0435D73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'Tab-Investissement-rel'!$AH$64:$AM$64</c:f>
              <c:numCache>
                <c:formatCode>0.0</c:formatCode>
                <c:ptCount val="6"/>
                <c:pt idx="0">
                  <c:v>1.6619880038235347E-5</c:v>
                </c:pt>
                <c:pt idx="1">
                  <c:v>2.2160698622181283E-5</c:v>
                </c:pt>
                <c:pt idx="2">
                  <c:v>3.12596471175523E-5</c:v>
                </c:pt>
                <c:pt idx="3">
                  <c:v>3.0112862322123374E-5</c:v>
                </c:pt>
                <c:pt idx="4">
                  <c:v>2.6228097680730343E-5</c:v>
                </c:pt>
                <c:pt idx="5">
                  <c:v>1.2692201067821584E-5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C1-4C29-98D9-C509F0435D73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'Tab-Investissement-rel'!$AH$65:$AM$65</c:f>
              <c:numCache>
                <c:formatCode>0.0</c:formatCode>
                <c:ptCount val="6"/>
                <c:pt idx="0">
                  <c:v>3.9109429185530991E-6</c:v>
                </c:pt>
                <c:pt idx="1">
                  <c:v>5.3630589675423504E-6</c:v>
                </c:pt>
                <c:pt idx="2">
                  <c:v>7.4945258347491764E-6</c:v>
                </c:pt>
                <c:pt idx="3">
                  <c:v>7.1825857169855651E-6</c:v>
                </c:pt>
                <c:pt idx="4">
                  <c:v>6.2732179350800792E-6</c:v>
                </c:pt>
                <c:pt idx="5">
                  <c:v>3.2211035267009052E-6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C1-4C29-98D9-C509F0435D73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'Tab-Investissement-rel'!$AH$66:$AM$66</c:f>
              <c:numCache>
                <c:formatCode>0.0</c:formatCode>
                <c:ptCount val="6"/>
                <c:pt idx="0">
                  <c:v>3.1472149539163601E-3</c:v>
                </c:pt>
                <c:pt idx="1">
                  <c:v>4.9054393594391106E-3</c:v>
                </c:pt>
                <c:pt idx="2">
                  <c:v>4.6921921152448063E-3</c:v>
                </c:pt>
                <c:pt idx="3">
                  <c:v>5.1982827658023636E-3</c:v>
                </c:pt>
                <c:pt idx="4">
                  <c:v>5.3706377177145381E-3</c:v>
                </c:pt>
                <c:pt idx="5">
                  <c:v>5.0215054973128444E-3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C1-4C29-98D9-C509F0435D73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'Tab-Investissement-rel'!$AH$67:$AM$67</c:f>
              <c:numCache>
                <c:formatCode>0.0</c:formatCode>
                <c:ptCount val="6"/>
                <c:pt idx="0">
                  <c:v>2.277877955206865E-2</c:v>
                </c:pt>
                <c:pt idx="1">
                  <c:v>3.3287928288879325E-2</c:v>
                </c:pt>
                <c:pt idx="2">
                  <c:v>3.3515705519780142E-2</c:v>
                </c:pt>
                <c:pt idx="3">
                  <c:v>1.5213766067786414E-2</c:v>
                </c:pt>
                <c:pt idx="4">
                  <c:v>8.9166914669104973E-3</c:v>
                </c:pt>
                <c:pt idx="5">
                  <c:v>5.5488818579979551E-3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C1-4C29-98D9-C509F0435D73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'Tab-Investissement-rel'!$AH$68:$AM$68</c:f>
              <c:numCache>
                <c:formatCode>0.0</c:formatCode>
                <c:ptCount val="6"/>
                <c:pt idx="0">
                  <c:v>2.9350775403316681E-2</c:v>
                </c:pt>
                <c:pt idx="1">
                  <c:v>3.8695263159473317E-2</c:v>
                </c:pt>
                <c:pt idx="2">
                  <c:v>3.9285503069889725E-2</c:v>
                </c:pt>
                <c:pt idx="3">
                  <c:v>2.1014081164007197E-2</c:v>
                </c:pt>
                <c:pt idx="4">
                  <c:v>1.3406044984593107E-2</c:v>
                </c:pt>
                <c:pt idx="5">
                  <c:v>8.5262696656341393E-3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C1-4C29-98D9-C509F0435D73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'Tab-Investissement-rel'!$AH$69:$AM$69</c:f>
              <c:numCache>
                <c:formatCode>0.0</c:formatCode>
                <c:ptCount val="6"/>
                <c:pt idx="0">
                  <c:v>3.3444849095452708E-6</c:v>
                </c:pt>
                <c:pt idx="1">
                  <c:v>4.542600705718537E-6</c:v>
                </c:pt>
                <c:pt idx="2">
                  <c:v>6.3149121418948846E-6</c:v>
                </c:pt>
                <c:pt idx="3">
                  <c:v>6.0305103830566887E-6</c:v>
                </c:pt>
                <c:pt idx="4">
                  <c:v>5.2693136517579329E-6</c:v>
                </c:pt>
                <c:pt idx="5">
                  <c:v>2.6630869724315499E-6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7470888"/>
        <c:axId val="94747436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'Tab-Investissement-rel'!$AH$77:$AN$77</c:f>
              <c:numCache>
                <c:formatCode>0.0</c:formatCode>
                <c:ptCount val="7"/>
                <c:pt idx="0">
                  <c:v>5.5420219088544956E-2</c:v>
                </c:pt>
                <c:pt idx="1">
                  <c:v>7.7328447242431569E-2</c:v>
                </c:pt>
                <c:pt idx="2">
                  <c:v>7.8289235608545032E-2</c:v>
                </c:pt>
                <c:pt idx="3">
                  <c:v>4.2005472683954062E-2</c:v>
                </c:pt>
                <c:pt idx="4">
                  <c:v>2.797622314579426E-2</c:v>
                </c:pt>
                <c:pt idx="5">
                  <c:v>1.9214862733038178E-2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470888"/>
        <c:axId val="947474360"/>
      </c:lineChart>
      <c:catAx>
        <c:axId val="94747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7474360"/>
        <c:crosses val="autoZero"/>
        <c:auto val="1"/>
        <c:lblAlgn val="ctr"/>
        <c:lblOffset val="100"/>
        <c:noMultiLvlLbl val="0"/>
      </c:catAx>
      <c:valAx>
        <c:axId val="94747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747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'Tab-Emploi'!$AH$60:$AM$60</c:f>
              <c:numCache>
                <c:formatCode>0.0</c:formatCode>
                <c:ptCount val="6"/>
                <c:pt idx="0">
                  <c:v>0.10196827999999983</c:v>
                </c:pt>
                <c:pt idx="1">
                  <c:v>0.13564062000000376</c:v>
                </c:pt>
                <c:pt idx="2">
                  <c:v>0.13075557999999887</c:v>
                </c:pt>
                <c:pt idx="3">
                  <c:v>7.4588500000001542E-2</c:v>
                </c:pt>
                <c:pt idx="4">
                  <c:v>6.1018660000002001E-2</c:v>
                </c:pt>
                <c:pt idx="5">
                  <c:v>3.9570640000005139E-2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F-4B2C-99D9-B9B7A873862A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'Tab-Emploi'!$AH$61:$AM$61</c:f>
              <c:numCache>
                <c:formatCode>0.0</c:formatCode>
                <c:ptCount val="6"/>
                <c:pt idx="0">
                  <c:v>3.7059056000000369E-3</c:v>
                </c:pt>
                <c:pt idx="1">
                  <c:v>4.9737684000000114E-3</c:v>
                </c:pt>
                <c:pt idx="2">
                  <c:v>4.7051979999999105E-3</c:v>
                </c:pt>
                <c:pt idx="3">
                  <c:v>2.5976304000000284E-3</c:v>
                </c:pt>
                <c:pt idx="4">
                  <c:v>2.1279810000002898E-3</c:v>
                </c:pt>
                <c:pt idx="5">
                  <c:v>1.4593479999998494E-3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F-4B2C-99D9-B9B7A873862A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'Tab-Emploi'!$AH$62:$AM$62</c:f>
              <c:numCache>
                <c:formatCode>0.0</c:formatCode>
                <c:ptCount val="6"/>
                <c:pt idx="0">
                  <c:v>6.5486491999999785E-3</c:v>
                </c:pt>
                <c:pt idx="1">
                  <c:v>8.6488654000000057E-3</c:v>
                </c:pt>
                <c:pt idx="2">
                  <c:v>8.3795508000001455E-3</c:v>
                </c:pt>
                <c:pt idx="3">
                  <c:v>4.8076046000002041E-3</c:v>
                </c:pt>
                <c:pt idx="4">
                  <c:v>3.9264398000000257E-3</c:v>
                </c:pt>
                <c:pt idx="5">
                  <c:v>2.4813458000007673E-3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F-4B2C-99D9-B9B7A873862A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'Tab-Emploi'!$AH$63:$AM$63</c:f>
              <c:numCache>
                <c:formatCode>0.0</c:formatCode>
                <c:ptCount val="6"/>
                <c:pt idx="0">
                  <c:v>6.0255764000000768E-3</c:v>
                </c:pt>
                <c:pt idx="1">
                  <c:v>8.0744378000002122E-3</c:v>
                </c:pt>
                <c:pt idx="2">
                  <c:v>7.6578188000000933E-3</c:v>
                </c:pt>
                <c:pt idx="3">
                  <c:v>4.2453231999999728E-3</c:v>
                </c:pt>
                <c:pt idx="4">
                  <c:v>3.4750900000004139E-3</c:v>
                </c:pt>
                <c:pt idx="5">
                  <c:v>2.3597928000000934E-3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EF-4B2C-99D9-B9B7A873862A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'Tab-Emploi'!$AH$64:$AM$64</c:f>
              <c:numCache>
                <c:formatCode>0.0</c:formatCode>
                <c:ptCount val="6"/>
                <c:pt idx="0">
                  <c:v>2.6812633999999492E-2</c:v>
                </c:pt>
                <c:pt idx="1">
                  <c:v>0.16537792999999965</c:v>
                </c:pt>
                <c:pt idx="2">
                  <c:v>0.30607964400000043</c:v>
                </c:pt>
                <c:pt idx="3">
                  <c:v>0.14787570399999908</c:v>
                </c:pt>
                <c:pt idx="4">
                  <c:v>-5.1929199999989351E-4</c:v>
                </c:pt>
                <c:pt idx="5">
                  <c:v>6.0840640000009213E-3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EF-4B2C-99D9-B9B7A873862A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'Tab-Emploi'!$AH$65:$AM$65</c:f>
              <c:numCache>
                <c:formatCode>0.0</c:formatCode>
                <c:ptCount val="6"/>
                <c:pt idx="0">
                  <c:v>2.6494590000000075E-2</c:v>
                </c:pt>
                <c:pt idx="1">
                  <c:v>3.5194411999999176E-2</c:v>
                </c:pt>
                <c:pt idx="2">
                  <c:v>3.4020309999998236E-2</c:v>
                </c:pt>
                <c:pt idx="3">
                  <c:v>1.9498340000001235E-2</c:v>
                </c:pt>
                <c:pt idx="4">
                  <c:v>1.5952851999999497E-2</c:v>
                </c:pt>
                <c:pt idx="5">
                  <c:v>1.0270170000001144E-2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EF-4B2C-99D9-B9B7A873862A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'Tab-Emploi'!$AH$66:$AM$66</c:f>
              <c:numCache>
                <c:formatCode>0.0</c:formatCode>
                <c:ptCount val="6"/>
                <c:pt idx="0">
                  <c:v>0.58899696799999968</c:v>
                </c:pt>
                <c:pt idx="1">
                  <c:v>0.87068277200000033</c:v>
                </c:pt>
                <c:pt idx="2">
                  <c:v>0.74829061400000008</c:v>
                </c:pt>
                <c:pt idx="3">
                  <c:v>0.83387326600000056</c:v>
                </c:pt>
                <c:pt idx="4">
                  <c:v>0.88810439600000068</c:v>
                </c:pt>
                <c:pt idx="5">
                  <c:v>0.84757903599999973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EF-4B2C-99D9-B9B7A873862A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'Tab-Emploi'!$AH$67:$AM$67</c:f>
              <c:numCache>
                <c:formatCode>0.0</c:formatCode>
                <c:ptCount val="6"/>
                <c:pt idx="0">
                  <c:v>16.562620325999998</c:v>
                </c:pt>
                <c:pt idx="1">
                  <c:v>21.1386910286</c:v>
                </c:pt>
                <c:pt idx="2">
                  <c:v>18.969783123199996</c:v>
                </c:pt>
                <c:pt idx="3">
                  <c:v>8.1659203032000001</c:v>
                </c:pt>
                <c:pt idx="4">
                  <c:v>5.6605705319999995</c:v>
                </c:pt>
                <c:pt idx="5">
                  <c:v>4.6805580791999999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EF-4B2C-99D9-B9B7A873862A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'Tab-Emploi'!$AH$68:$AM$68</c:f>
              <c:numCache>
                <c:formatCode>0.0</c:formatCode>
                <c:ptCount val="6"/>
                <c:pt idx="0">
                  <c:v>18.415484601999999</c:v>
                </c:pt>
                <c:pt idx="1">
                  <c:v>22.351801403999996</c:v>
                </c:pt>
                <c:pt idx="2">
                  <c:v>20.848036759999996</c:v>
                </c:pt>
                <c:pt idx="3">
                  <c:v>9.0094656960000012</c:v>
                </c:pt>
                <c:pt idx="4">
                  <c:v>6.20548857</c:v>
                </c:pt>
                <c:pt idx="5">
                  <c:v>5.1742595439999972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EF-4B2C-99D9-B9B7A873862A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'Tab-Emploi'!$AH$69:$AM$69</c:f>
              <c:numCache>
                <c:formatCode>0.0</c:formatCode>
                <c:ptCount val="6"/>
                <c:pt idx="0">
                  <c:v>2.1851203999999846E-3</c:v>
                </c:pt>
                <c:pt idx="1">
                  <c:v>2.9114552000000238E-3</c:v>
                </c:pt>
                <c:pt idx="2">
                  <c:v>2.7185949999998906E-3</c:v>
                </c:pt>
                <c:pt idx="3">
                  <c:v>1.461661000000003E-3</c:v>
                </c:pt>
                <c:pt idx="4">
                  <c:v>1.2026976000000466E-3</c:v>
                </c:pt>
                <c:pt idx="5">
                  <c:v>8.342432000000066E-4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EF-4B2C-99D9-B9B7A8738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8755672"/>
        <c:axId val="-213875220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'Tab-Emploi'!$AH$77:$AN$77</c:f>
              <c:numCache>
                <c:formatCode>0.0</c:formatCode>
                <c:ptCount val="7"/>
                <c:pt idx="0">
                  <c:v>35.740842651600005</c:v>
                </c:pt>
                <c:pt idx="1">
                  <c:v>44.721996693400008</c:v>
                </c:pt>
                <c:pt idx="2">
                  <c:v>41.060427193799995</c:v>
                </c:pt>
                <c:pt idx="3">
                  <c:v>18.264334028400008</c:v>
                </c:pt>
                <c:pt idx="4">
                  <c:v>12.841347926400005</c:v>
                </c:pt>
                <c:pt idx="5">
                  <c:v>10.765456263000006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2-4C1A-8C22-C27C9F385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755672"/>
        <c:axId val="-2138752200"/>
      </c:lineChart>
      <c:catAx>
        <c:axId val="-2138755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8752200"/>
        <c:crosses val="autoZero"/>
        <c:auto val="1"/>
        <c:lblAlgn val="ctr"/>
        <c:lblOffset val="100"/>
        <c:noMultiLvlLbl val="0"/>
      </c:catAx>
      <c:valAx>
        <c:axId val="-213875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875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'Tab-Investissement-rel'!$AO$60:$AQ$60</c:f>
              <c:numCache>
                <c:formatCode>0.0</c:formatCode>
                <c:ptCount val="3"/>
                <c:pt idx="0">
                  <c:v>8.074876349507167E-5</c:v>
                </c:pt>
                <c:pt idx="1">
                  <c:v>1.2758269851510158E-4</c:v>
                </c:pt>
                <c:pt idx="2">
                  <c:v>8.0915757862886481E-5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0-4F4A-A35F-872C010A0644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'Tab-Investissement-rel'!$AO$61:$AQ$61</c:f>
              <c:numCache>
                <c:formatCode>0.0</c:formatCode>
                <c:ptCount val="3"/>
                <c:pt idx="0">
                  <c:v>5.7129647108643669E-6</c:v>
                </c:pt>
                <c:pt idx="1">
                  <c:v>8.7694973520319579E-6</c:v>
                </c:pt>
                <c:pt idx="2">
                  <c:v>5.3855119249010143E-6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0-4F4A-A35F-872C010A0644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'Tab-Investissement-rel'!$AO$62:$AQ$62</c:f>
              <c:numCache>
                <c:formatCode>0.0</c:formatCode>
                <c:ptCount val="3"/>
                <c:pt idx="0">
                  <c:v>8.5649282345928372E-6</c:v>
                </c:pt>
                <c:pt idx="1">
                  <c:v>1.3286238519227308E-5</c:v>
                </c:pt>
                <c:pt idx="2">
                  <c:v>8.2905967908930915E-6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C0-4F4A-A35F-872C010A0644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'Tab-Investissement-rel'!$AO$63:$AQ$63</c:f>
              <c:numCache>
                <c:formatCode>0.0</c:formatCode>
                <c:ptCount val="3"/>
                <c:pt idx="0">
                  <c:v>1.6863531742013332E-4</c:v>
                </c:pt>
                <c:pt idx="1">
                  <c:v>4.9375283884968597E-4</c:v>
                </c:pt>
                <c:pt idx="2">
                  <c:v>7.7761967338734657E-5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C0-4F4A-A35F-872C010A0644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'Tab-Investissement-rel'!$AO$64:$AQ$64</c:f>
              <c:numCache>
                <c:formatCode>0.0</c:formatCode>
                <c:ptCount val="3"/>
                <c:pt idx="0">
                  <c:v>1.9390289330208313E-5</c:v>
                </c:pt>
                <c:pt idx="1">
                  <c:v>3.0686254719837837E-5</c:v>
                </c:pt>
                <c:pt idx="2">
                  <c:v>1.9460149374275962E-5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C0-4F4A-A35F-872C010A0644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'Tab-Investissement-rel'!$AO$65:$AQ$65</c:f>
              <c:numCache>
                <c:formatCode>0.0</c:formatCode>
                <c:ptCount val="3"/>
                <c:pt idx="0">
                  <c:v>4.6370009430477248E-6</c:v>
                </c:pt>
                <c:pt idx="1">
                  <c:v>7.3385557758673707E-6</c:v>
                </c:pt>
                <c:pt idx="2">
                  <c:v>4.7471607308904922E-6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C0-4F4A-A35F-872C010A0644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'Tab-Investissement-rel'!$AO$66:$AQ$66</c:f>
              <c:numCache>
                <c:formatCode>0.0</c:formatCode>
                <c:ptCount val="3"/>
                <c:pt idx="0">
                  <c:v>4.0263271566777356E-3</c:v>
                </c:pt>
                <c:pt idx="1">
                  <c:v>4.9452374405235845E-3</c:v>
                </c:pt>
                <c:pt idx="2">
                  <c:v>5.1960716075136913E-3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C0-4F4A-A35F-872C010A0644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'Tab-Investissement-rel'!$AO$67:$AQ$67</c:f>
              <c:numCache>
                <c:formatCode>0.0</c:formatCode>
                <c:ptCount val="3"/>
                <c:pt idx="0">
                  <c:v>2.8033353920473986E-2</c:v>
                </c:pt>
                <c:pt idx="1">
                  <c:v>2.4364735793783277E-2</c:v>
                </c:pt>
                <c:pt idx="2">
                  <c:v>7.2327866624542266E-3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C0-4F4A-A35F-872C010A0644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'Tab-Investissement-rel'!$AO$68:$AQ$68</c:f>
              <c:numCache>
                <c:formatCode>0.0</c:formatCode>
                <c:ptCount val="3"/>
                <c:pt idx="0">
                  <c:v>3.4023019281394999E-2</c:v>
                </c:pt>
                <c:pt idx="1">
                  <c:v>3.014979211694846E-2</c:v>
                </c:pt>
                <c:pt idx="2">
                  <c:v>1.0966157325113624E-2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C0-4F4A-A35F-872C010A0644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'Tab-Investissement-rel'!$AO$69:$AQ$69</c:f>
              <c:numCache>
                <c:formatCode>0.0</c:formatCode>
                <c:ptCount val="3"/>
                <c:pt idx="0">
                  <c:v>3.9435428076319039E-6</c:v>
                </c:pt>
                <c:pt idx="1">
                  <c:v>6.1727112624757866E-6</c:v>
                </c:pt>
                <c:pt idx="2">
                  <c:v>3.9662003120947412E-6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6203304"/>
        <c:axId val="211620677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6.637433316548827E-2</c:v>
                </c:pt>
                <c:pt idx="1">
                  <c:v>6.0147354146249547E-2</c:v>
                </c:pt>
                <c:pt idx="2">
                  <c:v>2.3595542939416219E-2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203304"/>
        <c:axId val="2116206776"/>
      </c:lineChart>
      <c:catAx>
        <c:axId val="2116203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206776"/>
        <c:crosses val="autoZero"/>
        <c:auto val="1"/>
        <c:lblAlgn val="ctr"/>
        <c:lblOffset val="100"/>
        <c:noMultiLvlLbl val="0"/>
      </c:catAx>
      <c:valAx>
        <c:axId val="211620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203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'Tab-Investissement-rel'!$C$87:$AF$87</c:f>
              <c:numCache>
                <c:formatCode>0.0</c:formatCode>
                <c:ptCount val="30"/>
                <c:pt idx="0">
                  <c:v>3.3480554298363561E-5</c:v>
                </c:pt>
                <c:pt idx="1">
                  <c:v>6.3121206684387616E-5</c:v>
                </c:pt>
                <c:pt idx="2">
                  <c:v>7.9312012042218299E-5</c:v>
                </c:pt>
                <c:pt idx="3">
                  <c:v>8.5291321904307199E-5</c:v>
                </c:pt>
                <c:pt idx="4">
                  <c:v>8.5412961838947927E-5</c:v>
                </c:pt>
                <c:pt idx="5">
                  <c:v>8.5556993726605904E-5</c:v>
                </c:pt>
                <c:pt idx="6">
                  <c:v>8.2394329980688889E-5</c:v>
                </c:pt>
                <c:pt idx="7">
                  <c:v>8.7082100008234215E-5</c:v>
                </c:pt>
                <c:pt idx="8">
                  <c:v>9.8681042621349307E-5</c:v>
                </c:pt>
                <c:pt idx="9">
                  <c:v>1.0715511184561366E-4</c:v>
                </c:pt>
                <c:pt idx="10">
                  <c:v>1.1669223052723441E-4</c:v>
                </c:pt>
                <c:pt idx="11">
                  <c:v>1.2974730402334837E-4</c:v>
                </c:pt>
                <c:pt idx="12">
                  <c:v>1.3614952341274182E-4</c:v>
                </c:pt>
                <c:pt idx="13">
                  <c:v>1.3517824616250166E-4</c:v>
                </c:pt>
                <c:pt idx="14">
                  <c:v>1.3207342484483793E-4</c:v>
                </c:pt>
                <c:pt idx="15">
                  <c:v>1.256160351171398E-4</c:v>
                </c:pt>
                <c:pt idx="16">
                  <c:v>1.2470920084091015E-4</c:v>
                </c:pt>
                <c:pt idx="17">
                  <c:v>1.2525541720165065E-4</c:v>
                </c:pt>
                <c:pt idx="18">
                  <c:v>1.2556518282939586E-4</c:v>
                </c:pt>
                <c:pt idx="19">
                  <c:v>1.2484042019125514E-4</c:v>
                </c:pt>
                <c:pt idx="20">
                  <c:v>1.2320173900689347E-4</c:v>
                </c:pt>
                <c:pt idx="21">
                  <c:v>1.1833402268175508E-4</c:v>
                </c:pt>
                <c:pt idx="22">
                  <c:v>1.1117097101914413E-4</c:v>
                </c:pt>
                <c:pt idx="23">
                  <c:v>1.0227410662527899E-4</c:v>
                </c:pt>
                <c:pt idx="24">
                  <c:v>9.0702910635929266E-5</c:v>
                </c:pt>
                <c:pt idx="25">
                  <c:v>7.8112967080627412E-5</c:v>
                </c:pt>
                <c:pt idx="26">
                  <c:v>6.5296845923513901E-5</c:v>
                </c:pt>
                <c:pt idx="27">
                  <c:v>5.2512274278917451E-5</c:v>
                </c:pt>
                <c:pt idx="28">
                  <c:v>3.9931291937581329E-5</c:v>
                </c:pt>
                <c:pt idx="29">
                  <c:v>2.7620449439223773E-5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A-4FFD-9811-2EFBB3A277E3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'Tab-Investissement-rel'!$C$88:$AF$88</c:f>
              <c:numCache>
                <c:formatCode>0.0</c:formatCode>
                <c:ptCount val="30"/>
                <c:pt idx="0">
                  <c:v>2.3921004549977651E-6</c:v>
                </c:pt>
                <c:pt idx="1">
                  <c:v>4.5131197781941099E-6</c:v>
                </c:pt>
                <c:pt idx="2">
                  <c:v>5.6703592883615387E-6</c:v>
                </c:pt>
                <c:pt idx="3">
                  <c:v>6.090542715900532E-6</c:v>
                </c:pt>
                <c:pt idx="4">
                  <c:v>6.0833830014092962E-6</c:v>
                </c:pt>
                <c:pt idx="5">
                  <c:v>6.0696822174796992E-6</c:v>
                </c:pt>
                <c:pt idx="6">
                  <c:v>5.8136527342986661E-6</c:v>
                </c:pt>
                <c:pt idx="7">
                  <c:v>6.1139223595310502E-6</c:v>
                </c:pt>
                <c:pt idx="8">
                  <c:v>6.9066012994064596E-6</c:v>
                </c:pt>
                <c:pt idx="9">
                  <c:v>7.4762832590645501E-6</c:v>
                </c:pt>
                <c:pt idx="10">
                  <c:v>8.1218461964103944E-6</c:v>
                </c:pt>
                <c:pt idx="11">
                  <c:v>9.0196484721386285E-6</c:v>
                </c:pt>
                <c:pt idx="12">
                  <c:v>9.4439157710849261E-6</c:v>
                </c:pt>
                <c:pt idx="13">
                  <c:v>9.3423659817260409E-6</c:v>
                </c:pt>
                <c:pt idx="14">
                  <c:v>9.089672424110251E-6</c:v>
                </c:pt>
                <c:pt idx="15">
                  <c:v>8.6004112260110857E-6</c:v>
                </c:pt>
                <c:pt idx="16">
                  <c:v>8.5118829564058493E-6</c:v>
                </c:pt>
                <c:pt idx="17">
                  <c:v>8.5334272231729977E-6</c:v>
                </c:pt>
                <c:pt idx="18">
                  <c:v>8.5444415186496691E-6</c:v>
                </c:pt>
                <c:pt idx="19">
                  <c:v>8.4873617506097483E-6</c:v>
                </c:pt>
                <c:pt idx="20">
                  <c:v>8.3699888532279582E-6</c:v>
                </c:pt>
                <c:pt idx="21">
                  <c:v>8.0260012268545579E-6</c:v>
                </c:pt>
                <c:pt idx="22">
                  <c:v>7.5208386867526142E-6</c:v>
                </c:pt>
                <c:pt idx="23">
                  <c:v>6.8937663157770399E-6</c:v>
                </c:pt>
                <c:pt idx="24">
                  <c:v>6.0769042642520503E-6</c:v>
                </c:pt>
                <c:pt idx="25">
                  <c:v>5.187835627112759E-6</c:v>
                </c:pt>
                <c:pt idx="26">
                  <c:v>4.2829432355101158E-6</c:v>
                </c:pt>
                <c:pt idx="27">
                  <c:v>3.3804821554196369E-6</c:v>
                </c:pt>
                <c:pt idx="28">
                  <c:v>2.4925714013456813E-6</c:v>
                </c:pt>
                <c:pt idx="29">
                  <c:v>1.6237874827577298E-6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A-4FFD-9811-2EFBB3A277E3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'Tab-Investissement-rel'!$C$89:$AF$89</c:f>
              <c:numCache>
                <c:formatCode>0.0</c:formatCode>
                <c:ptCount val="30"/>
                <c:pt idx="0">
                  <c:v>3.5743804659229392E-6</c:v>
                </c:pt>
                <c:pt idx="1">
                  <c:v>6.7456056773161733E-6</c:v>
                </c:pt>
                <c:pt idx="2">
                  <c:v>8.4773949455066664E-6</c:v>
                </c:pt>
                <c:pt idx="3">
                  <c:v>9.1089901053658585E-6</c:v>
                </c:pt>
                <c:pt idx="4">
                  <c:v>9.1042119242753523E-6</c:v>
                </c:pt>
                <c:pt idx="5">
                  <c:v>9.0924516544360669E-6</c:v>
                </c:pt>
                <c:pt idx="6">
                  <c:v>8.7216217632933139E-6</c:v>
                </c:pt>
                <c:pt idx="7">
                  <c:v>9.1844305132034172E-6</c:v>
                </c:pt>
                <c:pt idx="8">
                  <c:v>1.0385365729440196E-5</c:v>
                </c:pt>
                <c:pt idx="9">
                  <c:v>1.1254829567168378E-5</c:v>
                </c:pt>
                <c:pt idx="10">
                  <c:v>1.2238386779163583E-5</c:v>
                </c:pt>
                <c:pt idx="11">
                  <c:v>1.3599363419394607E-5</c:v>
                </c:pt>
                <c:pt idx="12">
                  <c:v>1.4253114004739928E-5</c:v>
                </c:pt>
                <c:pt idx="13">
                  <c:v>1.4120700895531565E-5</c:v>
                </c:pt>
                <c:pt idx="14">
                  <c:v>1.3761571528434838E-5</c:v>
                </c:pt>
                <c:pt idx="15">
                  <c:v>1.3047877253973362E-5</c:v>
                </c:pt>
                <c:pt idx="16">
                  <c:v>1.2931219316276066E-5</c:v>
                </c:pt>
                <c:pt idx="17">
                  <c:v>1.2977165827358208E-5</c:v>
                </c:pt>
                <c:pt idx="18">
                  <c:v>1.3004889763016498E-5</c:v>
                </c:pt>
                <c:pt idx="19">
                  <c:v>1.2928096404384413E-5</c:v>
                </c:pt>
                <c:pt idx="20">
                  <c:v>1.2758425249150049E-5</c:v>
                </c:pt>
                <c:pt idx="21">
                  <c:v>1.2247541317565655E-5</c:v>
                </c:pt>
                <c:pt idx="22">
                  <c:v>1.1493382155693937E-5</c:v>
                </c:pt>
                <c:pt idx="23">
                  <c:v>1.0554984302736646E-5</c:v>
                </c:pt>
                <c:pt idx="24">
                  <c:v>9.3312740461789425E-6</c:v>
                </c:pt>
                <c:pt idx="25">
                  <c:v>7.9981982042733847E-6</c:v>
                </c:pt>
                <c:pt idx="26">
                  <c:v>6.6403438674215155E-6</c:v>
                </c:pt>
                <c:pt idx="27">
                  <c:v>5.2852527899163217E-6</c:v>
                </c:pt>
                <c:pt idx="28">
                  <c:v>3.9512375406650782E-6</c:v>
                </c:pt>
                <c:pt idx="29">
                  <c:v>2.6453284353293847E-6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4A-4FFD-9811-2EFBB3A277E3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'Tab-Investissement-rel'!$C$90:$AF$90</c:f>
              <c:numCache>
                <c:formatCode>0.0</c:formatCode>
                <c:ptCount val="30"/>
                <c:pt idx="0">
                  <c:v>1.8163504026842112E-5</c:v>
                </c:pt>
                <c:pt idx="1">
                  <c:v>3.4393926777853057E-5</c:v>
                </c:pt>
                <c:pt idx="2">
                  <c:v>4.3366277145659772E-5</c:v>
                </c:pt>
                <c:pt idx="3">
                  <c:v>4.6736727034861541E-5</c:v>
                </c:pt>
                <c:pt idx="4">
                  <c:v>4.6830776773927505E-5</c:v>
                </c:pt>
                <c:pt idx="5">
                  <c:v>4.6839595716502762E-5</c:v>
                </c:pt>
                <c:pt idx="6">
                  <c:v>4.4986487811153998E-5</c:v>
                </c:pt>
                <c:pt idx="7">
                  <c:v>3.6532584467661267E-4</c:v>
                </c:pt>
                <c:pt idx="8">
                  <c:v>4.9382337344187389E-4</c:v>
                </c:pt>
                <c:pt idx="9">
                  <c:v>5.458866607960458E-4</c:v>
                </c:pt>
                <c:pt idx="10">
                  <c:v>5.7290666942174729E-4</c:v>
                </c:pt>
                <c:pt idx="11">
                  <c:v>5.9242687619144683E-4</c:v>
                </c:pt>
                <c:pt idx="12">
                  <c:v>6.0420327121126708E-4</c:v>
                </c:pt>
                <c:pt idx="13">
                  <c:v>6.0954861221136896E-4</c:v>
                </c:pt>
                <c:pt idx="14">
                  <c:v>6.1191234920162762E-4</c:v>
                </c:pt>
                <c:pt idx="15">
                  <c:v>6.109152699136579E-4</c:v>
                </c:pt>
                <c:pt idx="16">
                  <c:v>6.1155046418823536E-4</c:v>
                </c:pt>
                <c:pt idx="17">
                  <c:v>3.2914644256163089E-4</c:v>
                </c:pt>
                <c:pt idx="18">
                  <c:v>2.1987515757731696E-4</c:v>
                </c:pt>
                <c:pt idx="19">
                  <c:v>1.7504327601856144E-4</c:v>
                </c:pt>
                <c:pt idx="20">
                  <c:v>1.5131309829828022E-4</c:v>
                </c:pt>
                <c:pt idx="21">
                  <c:v>1.3324165540236672E-4</c:v>
                </c:pt>
                <c:pt idx="22">
                  <c:v>1.1678357819869144E-4</c:v>
                </c:pt>
                <c:pt idx="23">
                  <c:v>1.0079508975804439E-4</c:v>
                </c:pt>
                <c:pt idx="24">
                  <c:v>8.430145849817075E-5</c:v>
                </c:pt>
                <c:pt idx="25">
                  <c:v>6.8041558413176195E-5</c:v>
                </c:pt>
                <c:pt idx="26">
                  <c:v>5.239021950833997E-5</c:v>
                </c:pt>
                <c:pt idx="27">
                  <c:v>3.7459313808559604E-5</c:v>
                </c:pt>
                <c:pt idx="28">
                  <c:v>2.3317845638692358E-5</c:v>
                </c:pt>
                <c:pt idx="29">
                  <c:v>9.9758558630249504E-6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4A-4FFD-9811-2EFBB3A277E3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'Tab-Investissement-rel'!$C$91:$AF$91</c:f>
              <c:numCache>
                <c:formatCode>0.0</c:formatCode>
                <c:ptCount val="30"/>
                <c:pt idx="0">
                  <c:v>8.0247977698285249E-6</c:v>
                </c:pt>
                <c:pt idx="1">
                  <c:v>1.5125155617669758E-5</c:v>
                </c:pt>
                <c:pt idx="2">
                  <c:v>1.9007091265159038E-5</c:v>
                </c:pt>
                <c:pt idx="3">
                  <c:v>2.0449275704159959E-5</c:v>
                </c:pt>
                <c:pt idx="4">
                  <c:v>2.0493079834359459E-5</c:v>
                </c:pt>
                <c:pt idx="5">
                  <c:v>2.0544884775097095E-5</c:v>
                </c:pt>
                <c:pt idx="6">
                  <c:v>1.9803801233608608E-5</c:v>
                </c:pt>
                <c:pt idx="7">
                  <c:v>2.0943370623727911E-5</c:v>
                </c:pt>
                <c:pt idx="8">
                  <c:v>2.3735776023368936E-5</c:v>
                </c:pt>
                <c:pt idx="9">
                  <c:v>2.5775660455103859E-5</c:v>
                </c:pt>
                <c:pt idx="10">
                  <c:v>2.8069123466431552E-5</c:v>
                </c:pt>
                <c:pt idx="11">
                  <c:v>3.1203954677600658E-5</c:v>
                </c:pt>
                <c:pt idx="12">
                  <c:v>3.2741979607862815E-5</c:v>
                </c:pt>
                <c:pt idx="13">
                  <c:v>3.2512385650303578E-5</c:v>
                </c:pt>
                <c:pt idx="14">
                  <c:v>3.1770792185562905E-5</c:v>
                </c:pt>
                <c:pt idx="15">
                  <c:v>3.0223315388347852E-5</c:v>
                </c:pt>
                <c:pt idx="16">
                  <c:v>3.0003900535808806E-5</c:v>
                </c:pt>
                <c:pt idx="17">
                  <c:v>3.0129006526521855E-5</c:v>
                </c:pt>
                <c:pt idx="18">
                  <c:v>3.0195292370146093E-5</c:v>
                </c:pt>
                <c:pt idx="19">
                  <c:v>3.0012796789792267E-5</c:v>
                </c:pt>
                <c:pt idx="20">
                  <c:v>2.9611439954181591E-5</c:v>
                </c:pt>
                <c:pt idx="21">
                  <c:v>2.8436935139643191E-5</c:v>
                </c:pt>
                <c:pt idx="22">
                  <c:v>2.6713964259646603E-5</c:v>
                </c:pt>
                <c:pt idx="23">
                  <c:v>2.4577151390574717E-5</c:v>
                </c:pt>
                <c:pt idx="24">
                  <c:v>2.1800997659605602E-5</c:v>
                </c:pt>
                <c:pt idx="25">
                  <c:v>1.8782393877626303E-5</c:v>
                </c:pt>
                <c:pt idx="26">
                  <c:v>1.5710816601114928E-5</c:v>
                </c:pt>
                <c:pt idx="27">
                  <c:v>1.2647711136643402E-5</c:v>
                </c:pt>
                <c:pt idx="28">
                  <c:v>9.6341503340770551E-6</c:v>
                </c:pt>
                <c:pt idx="29">
                  <c:v>6.6859333896462401E-6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4A-4FFD-9811-2EFBB3A277E3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'Tab-Investissement-rel'!$C$92:$AF$92</c:f>
              <c:numCache>
                <c:formatCode>0.0</c:formatCode>
                <c:ptCount val="30"/>
                <c:pt idx="0">
                  <c:v>1.8493698477396051E-6</c:v>
                </c:pt>
                <c:pt idx="1">
                  <c:v>3.5127955627279633E-6</c:v>
                </c:pt>
                <c:pt idx="2">
                  <c:v>4.4540153858877052E-6</c:v>
                </c:pt>
                <c:pt idx="3">
                  <c:v>4.8393922727023764E-6</c:v>
                </c:pt>
                <c:pt idx="4">
                  <c:v>4.8991415237078495E-6</c:v>
                </c:pt>
                <c:pt idx="5">
                  <c:v>4.9514651681321979E-6</c:v>
                </c:pt>
                <c:pt idx="6">
                  <c:v>4.8103502192133994E-6</c:v>
                </c:pt>
                <c:pt idx="7">
                  <c:v>5.0893192675413229E-6</c:v>
                </c:pt>
                <c:pt idx="8">
                  <c:v>5.7428302547687876E-6</c:v>
                </c:pt>
                <c:pt idx="9">
                  <c:v>6.221329928056045E-6</c:v>
                </c:pt>
                <c:pt idx="10">
                  <c:v>6.7545129770250479E-6</c:v>
                </c:pt>
                <c:pt idx="11">
                  <c:v>7.4801241372399691E-6</c:v>
                </c:pt>
                <c:pt idx="12">
                  <c:v>7.8393473890469861E-6</c:v>
                </c:pt>
                <c:pt idx="13">
                  <c:v>7.7877527543708858E-6</c:v>
                </c:pt>
                <c:pt idx="14">
                  <c:v>7.6108919160629889E-6</c:v>
                </c:pt>
                <c:pt idx="15">
                  <c:v>7.2416491997212118E-6</c:v>
                </c:pt>
                <c:pt idx="16">
                  <c:v>7.1721301995626419E-6</c:v>
                </c:pt>
                <c:pt idx="17">
                  <c:v>7.1828381204196407E-6</c:v>
                </c:pt>
                <c:pt idx="18">
                  <c:v>7.1837085632391464E-6</c:v>
                </c:pt>
                <c:pt idx="19">
                  <c:v>7.1326025019851838E-6</c:v>
                </c:pt>
                <c:pt idx="20">
                  <c:v>7.037183306629002E-6</c:v>
                </c:pt>
                <c:pt idx="21">
                  <c:v>6.7701314211126826E-6</c:v>
                </c:pt>
                <c:pt idx="22">
                  <c:v>6.3814896737237235E-6</c:v>
                </c:pt>
                <c:pt idx="23">
                  <c:v>5.9011758901599689E-6</c:v>
                </c:pt>
                <c:pt idx="24">
                  <c:v>5.2761093837750233E-6</c:v>
                </c:pt>
                <c:pt idx="25">
                  <c:v>4.5957480070287374E-6</c:v>
                </c:pt>
                <c:pt idx="26">
                  <c:v>3.9030242179854515E-6</c:v>
                </c:pt>
                <c:pt idx="27">
                  <c:v>3.2117233753171845E-6</c:v>
                </c:pt>
                <c:pt idx="28">
                  <c:v>2.5309628308371926E-6</c:v>
                </c:pt>
                <c:pt idx="29">
                  <c:v>1.8640592023359607E-6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4A-4FFD-9811-2EFBB3A277E3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'Tab-Investissement-rel'!$C$93:$AF$93</c:f>
              <c:numCache>
                <c:formatCode>0.0</c:formatCode>
                <c:ptCount val="30"/>
                <c:pt idx="0">
                  <c:v>3.5392022754395791E-2</c:v>
                </c:pt>
                <c:pt idx="1">
                  <c:v>5.0416741268645718E-2</c:v>
                </c:pt>
                <c:pt idx="2">
                  <c:v>5.8404883944344406E-2</c:v>
                </c:pt>
                <c:pt idx="3">
                  <c:v>6.4210303575960775E-2</c:v>
                </c:pt>
                <c:pt idx="4">
                  <c:v>6.7976620427709508E-2</c:v>
                </c:pt>
                <c:pt idx="5">
                  <c:v>7.2814987762097494E-2</c:v>
                </c:pt>
                <c:pt idx="6">
                  <c:v>6.9825148149705044E-2</c:v>
                </c:pt>
                <c:pt idx="7">
                  <c:v>7.6486880178408351E-2</c:v>
                </c:pt>
                <c:pt idx="8">
                  <c:v>8.3818192899754104E-2</c:v>
                </c:pt>
                <c:pt idx="9">
                  <c:v>8.152065805252233E-2</c:v>
                </c:pt>
                <c:pt idx="10">
                  <c:v>8.3507215708958735E-2</c:v>
                </c:pt>
                <c:pt idx="11">
                  <c:v>8.8620252437442121E-2</c:v>
                </c:pt>
                <c:pt idx="12">
                  <c:v>8.204698440540753E-2</c:v>
                </c:pt>
                <c:pt idx="13">
                  <c:v>7.1135768309102038E-2</c:v>
                </c:pt>
                <c:pt idx="14">
                  <c:v>6.218835722437243E-2</c:v>
                </c:pt>
                <c:pt idx="15">
                  <c:v>4.8948663319403042E-2</c:v>
                </c:pt>
                <c:pt idx="16">
                  <c:v>4.6031688749248643E-2</c:v>
                </c:pt>
                <c:pt idx="17">
                  <c:v>4.117097520085309E-2</c:v>
                </c:pt>
                <c:pt idx="18">
                  <c:v>3.7062374868728633E-2</c:v>
                </c:pt>
                <c:pt idx="19">
                  <c:v>3.3947100401661726E-2</c:v>
                </c:pt>
                <c:pt idx="20">
                  <c:v>3.2454575694686669E-2</c:v>
                </c:pt>
                <c:pt idx="21">
                  <c:v>2.9422330272385489E-2</c:v>
                </c:pt>
                <c:pt idx="22">
                  <c:v>2.7480510540036879E-2</c:v>
                </c:pt>
                <c:pt idx="23">
                  <c:v>2.5973948167867043E-2</c:v>
                </c:pt>
                <c:pt idx="24">
                  <c:v>2.3161852739373431E-2</c:v>
                </c:pt>
                <c:pt idx="25">
                  <c:v>2.1414635989162184E-2</c:v>
                </c:pt>
                <c:pt idx="26">
                  <c:v>2.0093102274975672E-2</c:v>
                </c:pt>
                <c:pt idx="27">
                  <c:v>1.8955467835730839E-2</c:v>
                </c:pt>
                <c:pt idx="28">
                  <c:v>1.7982316000459606E-2</c:v>
                </c:pt>
                <c:pt idx="29">
                  <c:v>1.7051078439258561E-2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1497176"/>
        <c:axId val="120150066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3.545950746125949E-2</c:v>
                </c:pt>
                <c:pt idx="1">
                  <c:v>5.0544153078743867E-2</c:v>
                </c:pt>
                <c:pt idx="2">
                  <c:v>5.8565171094417195E-2</c:v>
                </c:pt>
                <c:pt idx="3">
                  <c:v>6.4382819825698073E-2</c:v>
                </c:pt>
                <c:pt idx="4">
                  <c:v>6.8149443982606125E-2</c:v>
                </c:pt>
                <c:pt idx="5">
                  <c:v>7.2988042835355746E-2</c:v>
                </c:pt>
                <c:pt idx="6">
                  <c:v>6.9991678393447304E-2</c:v>
                </c:pt>
                <c:pt idx="7">
                  <c:v>7.6980619165857203E-2</c:v>
                </c:pt>
                <c:pt idx="8">
                  <c:v>8.445746788912431E-2</c:v>
                </c:pt>
                <c:pt idx="9">
                  <c:v>8.2224427928373381E-2</c:v>
                </c:pt>
                <c:pt idx="10">
                  <c:v>8.4251998478326748E-2</c:v>
                </c:pt>
                <c:pt idx="11">
                  <c:v>8.9403729708363286E-2</c:v>
                </c:pt>
                <c:pt idx="12">
                  <c:v>8.2851615556804287E-2</c:v>
                </c:pt>
                <c:pt idx="13">
                  <c:v>7.1944258372757836E-2</c:v>
                </c:pt>
                <c:pt idx="14">
                  <c:v>6.2994575926473062E-2</c:v>
                </c:pt>
                <c:pt idx="15">
                  <c:v>4.9744307877501899E-2</c:v>
                </c:pt>
                <c:pt idx="16">
                  <c:v>4.6826567547285848E-2</c:v>
                </c:pt>
                <c:pt idx="17">
                  <c:v>4.1684199498313847E-2</c:v>
                </c:pt>
                <c:pt idx="18">
                  <c:v>3.7466743541350399E-2</c:v>
                </c:pt>
                <c:pt idx="19">
                  <c:v>3.4305544955318318E-2</c:v>
                </c:pt>
                <c:pt idx="20">
                  <c:v>3.2786867569355026E-2</c:v>
                </c:pt>
                <c:pt idx="21">
                  <c:v>2.9729386559574789E-2</c:v>
                </c:pt>
                <c:pt idx="22">
                  <c:v>2.7760574764030533E-2</c:v>
                </c:pt>
                <c:pt idx="23">
                  <c:v>2.6224944442149612E-2</c:v>
                </c:pt>
                <c:pt idx="24">
                  <c:v>2.337934239386134E-2</c:v>
                </c:pt>
                <c:pt idx="25">
                  <c:v>2.1597354690372026E-2</c:v>
                </c:pt>
                <c:pt idx="26">
                  <c:v>2.024132646832956E-2</c:v>
                </c:pt>
                <c:pt idx="27">
                  <c:v>1.9069964593275614E-2</c:v>
                </c:pt>
                <c:pt idx="28">
                  <c:v>1.8064174060142806E-2</c:v>
                </c:pt>
                <c:pt idx="29">
                  <c:v>1.7101493853070877E-2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1497176"/>
        <c:axId val="1201500664"/>
      </c:lineChart>
      <c:catAx>
        <c:axId val="1201497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1500664"/>
        <c:crosses val="autoZero"/>
        <c:auto val="1"/>
        <c:lblAlgn val="ctr"/>
        <c:lblOffset val="100"/>
        <c:tickLblSkip val="1"/>
        <c:noMultiLvlLbl val="0"/>
      </c:catAx>
      <c:valAx>
        <c:axId val="120150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1497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'Tab-Investissement-rel'!$AH$87:$AM$87</c:f>
              <c:numCache>
                <c:formatCode>0.0</c:formatCode>
                <c:ptCount val="6"/>
                <c:pt idx="0">
                  <c:v>6.9323611353644927E-5</c:v>
                </c:pt>
                <c:pt idx="1">
                  <c:v>9.2173915636498398E-5</c:v>
                </c:pt>
                <c:pt idx="2">
                  <c:v>1.2996814579413284E-4</c:v>
                </c:pt>
                <c:pt idx="3">
                  <c:v>1.2519725123607032E-4</c:v>
                </c:pt>
                <c:pt idx="4">
                  <c:v>1.0913674999380018E-4</c:v>
                </c:pt>
                <c:pt idx="5">
                  <c:v>5.2694765731972778E-5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3-4E0B-B7D7-8BBA3204FF02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'Tab-Investissement-rel'!$AH$88:$AM$88</c:f>
              <c:numCache>
                <c:formatCode>0.0</c:formatCode>
                <c:ptCount val="6"/>
                <c:pt idx="0">
                  <c:v>4.9499010477726481E-6</c:v>
                </c:pt>
                <c:pt idx="1">
                  <c:v>6.4760283739560857E-6</c:v>
                </c:pt>
                <c:pt idx="2">
                  <c:v>9.0034897690940485E-6</c:v>
                </c:pt>
                <c:pt idx="3">
                  <c:v>8.535504934969869E-6</c:v>
                </c:pt>
                <c:pt idx="4">
                  <c:v>7.3774998693728439E-6</c:v>
                </c:pt>
                <c:pt idx="5">
                  <c:v>3.3935239804291839E-6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3-4E0B-B7D7-8BBA3204FF02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'Tab-Investissement-rel'!$AH$89:$AM$89</c:f>
              <c:numCache>
                <c:formatCode>0.0</c:formatCode>
                <c:ptCount val="6"/>
                <c:pt idx="0">
                  <c:v>7.4021166236773982E-6</c:v>
                </c:pt>
                <c:pt idx="1">
                  <c:v>9.7277398455082762E-6</c:v>
                </c:pt>
                <c:pt idx="2">
                  <c:v>1.3594627325452905E-5</c:v>
                </c:pt>
                <c:pt idx="3">
                  <c:v>1.297784971300171E-5</c:v>
                </c:pt>
                <c:pt idx="4">
                  <c:v>1.1277121414265046E-5</c:v>
                </c:pt>
                <c:pt idx="5">
                  <c:v>5.3040721675211371E-6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F3-4E0B-B7D7-8BBA3204FF02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'Tab-Investissement-rel'!$AH$90:$AM$90</c:f>
              <c:numCache>
                <c:formatCode>0.0</c:formatCode>
                <c:ptCount val="6"/>
                <c:pt idx="0">
                  <c:v>3.78982423518288E-5</c:v>
                </c:pt>
                <c:pt idx="1">
                  <c:v>2.9937239248843786E-4</c:v>
                </c:pt>
                <c:pt idx="2">
                  <c:v>5.9819955564749156E-4</c:v>
                </c:pt>
                <c:pt idx="3">
                  <c:v>3.893061220518805E-4</c:v>
                </c:pt>
                <c:pt idx="4">
                  <c:v>1.172869760311107E-4</c:v>
                </c:pt>
                <c:pt idx="5">
                  <c:v>3.8236958646358609E-5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F3-4E0B-B7D7-8BBA3204FF02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'Tab-Investissement-rel'!$AH$91:$AM$91</c:f>
              <c:numCache>
                <c:formatCode>0.0</c:formatCode>
                <c:ptCount val="6"/>
                <c:pt idx="0">
                  <c:v>1.6619880038235347E-5</c:v>
                </c:pt>
                <c:pt idx="1">
                  <c:v>2.2160698622181283E-5</c:v>
                </c:pt>
                <c:pt idx="2">
                  <c:v>3.12596471175523E-5</c:v>
                </c:pt>
                <c:pt idx="3">
                  <c:v>3.0112862322123374E-5</c:v>
                </c:pt>
                <c:pt idx="4">
                  <c:v>2.6228097680730343E-5</c:v>
                </c:pt>
                <c:pt idx="5">
                  <c:v>1.2692201067821584E-5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F3-4E0B-B7D7-8BBA3204FF02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'Tab-Investissement-rel'!$AH$92:$AM$92</c:f>
              <c:numCache>
                <c:formatCode>0.0</c:formatCode>
                <c:ptCount val="6"/>
                <c:pt idx="0">
                  <c:v>3.9109429185530991E-6</c:v>
                </c:pt>
                <c:pt idx="1">
                  <c:v>5.3630589675423504E-6</c:v>
                </c:pt>
                <c:pt idx="2">
                  <c:v>7.4945258347491764E-6</c:v>
                </c:pt>
                <c:pt idx="3">
                  <c:v>7.1825857169855651E-6</c:v>
                </c:pt>
                <c:pt idx="4">
                  <c:v>6.2732179350800792E-6</c:v>
                </c:pt>
                <c:pt idx="5">
                  <c:v>3.2211035267009052E-6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F3-4E0B-B7D7-8BBA3204FF02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'Tab-Investissement-rel'!$AH$93:$AM$93</c:f>
              <c:numCache>
                <c:formatCode>0.0</c:formatCode>
                <c:ptCount val="6"/>
                <c:pt idx="0">
                  <c:v>5.5280114394211245E-2</c:v>
                </c:pt>
                <c:pt idx="1">
                  <c:v>7.6893173408497467E-2</c:v>
                </c:pt>
                <c:pt idx="2">
                  <c:v>7.7499715617056569E-2</c:v>
                </c:pt>
                <c:pt idx="3">
                  <c:v>4.1432160507979023E-2</c:v>
                </c:pt>
                <c:pt idx="4">
                  <c:v>2.7698643482869899E-2</c:v>
                </c:pt>
                <c:pt idx="5">
                  <c:v>1.9099320107917369E-2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6302728"/>
        <c:axId val="211630621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'Tab-Investissement-rel'!$AH$77:$AM$77</c:f>
              <c:numCache>
                <c:formatCode>0.0</c:formatCode>
                <c:ptCount val="6"/>
                <c:pt idx="0">
                  <c:v>5.5420219088544956E-2</c:v>
                </c:pt>
                <c:pt idx="1">
                  <c:v>7.7328447242431569E-2</c:v>
                </c:pt>
                <c:pt idx="2">
                  <c:v>7.8289235608545032E-2</c:v>
                </c:pt>
                <c:pt idx="3">
                  <c:v>4.2005472683954062E-2</c:v>
                </c:pt>
                <c:pt idx="4">
                  <c:v>2.797622314579426E-2</c:v>
                </c:pt>
                <c:pt idx="5">
                  <c:v>1.9214862733038178E-2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302728"/>
        <c:axId val="2116306216"/>
      </c:lineChart>
      <c:catAx>
        <c:axId val="2116302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306216"/>
        <c:crosses val="autoZero"/>
        <c:auto val="1"/>
        <c:lblAlgn val="ctr"/>
        <c:lblOffset val="100"/>
        <c:noMultiLvlLbl val="0"/>
      </c:catAx>
      <c:valAx>
        <c:axId val="211630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302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'Tab-Investissement-rel'!$AO$87:$AQ$87</c:f>
              <c:numCache>
                <c:formatCode>0.0</c:formatCode>
                <c:ptCount val="3"/>
                <c:pt idx="0">
                  <c:v>8.074876349507167E-5</c:v>
                </c:pt>
                <c:pt idx="1">
                  <c:v>1.2758269851510158E-4</c:v>
                </c:pt>
                <c:pt idx="2">
                  <c:v>8.0915757862886481E-5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D-49A7-A48D-1D72CDE9D65E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'Tab-Investissement-rel'!$AO$88:$AQ$88</c:f>
              <c:numCache>
                <c:formatCode>0.0</c:formatCode>
                <c:ptCount val="3"/>
                <c:pt idx="0">
                  <c:v>5.7129647108643669E-6</c:v>
                </c:pt>
                <c:pt idx="1">
                  <c:v>8.7694973520319579E-6</c:v>
                </c:pt>
                <c:pt idx="2">
                  <c:v>5.3855119249010143E-6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D-49A7-A48D-1D72CDE9D65E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'Tab-Investissement-rel'!$AO$89:$AQ$89</c:f>
              <c:numCache>
                <c:formatCode>0.0</c:formatCode>
                <c:ptCount val="3"/>
                <c:pt idx="0">
                  <c:v>8.5649282345928372E-6</c:v>
                </c:pt>
                <c:pt idx="1">
                  <c:v>1.3286238519227308E-5</c:v>
                </c:pt>
                <c:pt idx="2">
                  <c:v>8.2905967908930915E-6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5D-49A7-A48D-1D72CDE9D65E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'Tab-Investissement-rel'!$AO$90:$AQ$90</c:f>
              <c:numCache>
                <c:formatCode>0.0</c:formatCode>
                <c:ptCount val="3"/>
                <c:pt idx="0">
                  <c:v>1.6863531742013332E-4</c:v>
                </c:pt>
                <c:pt idx="1">
                  <c:v>4.9375283884968597E-4</c:v>
                </c:pt>
                <c:pt idx="2">
                  <c:v>7.7761967338734657E-5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5D-49A7-A48D-1D72CDE9D65E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'Tab-Investissement-rel'!$AO$91:$AQ$91</c:f>
              <c:numCache>
                <c:formatCode>0.0</c:formatCode>
                <c:ptCount val="3"/>
                <c:pt idx="0">
                  <c:v>1.9390289330208313E-5</c:v>
                </c:pt>
                <c:pt idx="1">
                  <c:v>3.0686254719837837E-5</c:v>
                </c:pt>
                <c:pt idx="2">
                  <c:v>1.9460149374275962E-5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5D-49A7-A48D-1D72CDE9D65E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'Tab-Investissement-rel'!$AO$92:$AQ$92</c:f>
              <c:numCache>
                <c:formatCode>0.0</c:formatCode>
                <c:ptCount val="3"/>
                <c:pt idx="0">
                  <c:v>4.6370009430477248E-6</c:v>
                </c:pt>
                <c:pt idx="1">
                  <c:v>7.3385557758673707E-6</c:v>
                </c:pt>
                <c:pt idx="2">
                  <c:v>4.7471607308904922E-6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5D-49A7-A48D-1D72CDE9D65E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'Tab-Investissement-rel'!$AO$93:$AQ$93</c:f>
              <c:numCache>
                <c:formatCode>0.0</c:formatCode>
                <c:ptCount val="3"/>
                <c:pt idx="0">
                  <c:v>6.6086643901354353E-2</c:v>
                </c:pt>
                <c:pt idx="1">
                  <c:v>5.9465938062517792E-2</c:v>
                </c:pt>
                <c:pt idx="2">
                  <c:v>2.3398981795393632E-2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1567944"/>
        <c:axId val="120157143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6.637433316548827E-2</c:v>
                </c:pt>
                <c:pt idx="1">
                  <c:v>6.0147354146249547E-2</c:v>
                </c:pt>
                <c:pt idx="2">
                  <c:v>2.3595542939416219E-2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1567944"/>
        <c:axId val="1201571432"/>
      </c:lineChart>
      <c:catAx>
        <c:axId val="1201567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1571432"/>
        <c:crosses val="autoZero"/>
        <c:auto val="1"/>
        <c:lblAlgn val="ctr"/>
        <c:lblOffset val="100"/>
        <c:noMultiLvlLbl val="0"/>
      </c:catAx>
      <c:valAx>
        <c:axId val="120157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1567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'Tab-Emploi'!$AO$60:$AQ$60</c:f>
              <c:numCache>
                <c:formatCode>0.0</c:formatCode>
                <c:ptCount val="3"/>
                <c:pt idx="0">
                  <c:v>0.1188044500000018</c:v>
                </c:pt>
                <c:pt idx="1">
                  <c:v>0.10267204000000021</c:v>
                </c:pt>
                <c:pt idx="2">
                  <c:v>5.029465000000357E-2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E-46CB-A7D1-4780207A814E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'Tab-Emploi'!$AO$61:$AQ$61</c:f>
              <c:numCache>
                <c:formatCode>0.0</c:formatCode>
                <c:ptCount val="3"/>
                <c:pt idx="0">
                  <c:v>4.3398370000000243E-3</c:v>
                </c:pt>
                <c:pt idx="1">
                  <c:v>3.6514141999999692E-3</c:v>
                </c:pt>
                <c:pt idx="2">
                  <c:v>1.7936645000000695E-3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E-46CB-A7D1-4780207A814E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'Tab-Emploi'!$AO$62:$AQ$62</c:f>
              <c:numCache>
                <c:formatCode>0.0</c:formatCode>
                <c:ptCount val="3"/>
                <c:pt idx="0">
                  <c:v>7.5987572999999921E-3</c:v>
                </c:pt>
                <c:pt idx="1">
                  <c:v>6.5935777000001748E-3</c:v>
                </c:pt>
                <c:pt idx="2">
                  <c:v>3.2038928000003965E-3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EE-46CB-A7D1-4780207A814E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'Tab-Emploi'!$AO$63:$AQ$63</c:f>
              <c:numCache>
                <c:formatCode>0.0</c:formatCode>
                <c:ptCount val="3"/>
                <c:pt idx="0">
                  <c:v>7.0500071000001441E-3</c:v>
                </c:pt>
                <c:pt idx="1">
                  <c:v>5.9515710000000331E-3</c:v>
                </c:pt>
                <c:pt idx="2">
                  <c:v>2.9174414000002536E-3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EE-46CB-A7D1-4780207A814E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'Tab-Emploi'!$AO$64:$AQ$64</c:f>
              <c:numCache>
                <c:formatCode>0.0</c:formatCode>
                <c:ptCount val="3"/>
                <c:pt idx="0">
                  <c:v>9.6095281999999574E-2</c:v>
                </c:pt>
                <c:pt idx="1">
                  <c:v>0.22697767399999974</c:v>
                </c:pt>
                <c:pt idx="2">
                  <c:v>2.7823860000005139E-3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E-46CB-A7D1-4780207A814E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'Tab-Emploi'!$AO$65:$AQ$65</c:f>
              <c:numCache>
                <c:formatCode>0.0</c:formatCode>
                <c:ptCount val="3"/>
                <c:pt idx="0">
                  <c:v>3.0844500999999625E-2</c:v>
                </c:pt>
                <c:pt idx="1">
                  <c:v>2.6759324999999737E-2</c:v>
                </c:pt>
                <c:pt idx="2">
                  <c:v>1.311151100000032E-2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EE-46CB-A7D1-4780207A814E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'Tab-Emploi'!$AO$66:$AQ$66</c:f>
              <c:numCache>
                <c:formatCode>0.0</c:formatCode>
                <c:ptCount val="3"/>
                <c:pt idx="0">
                  <c:v>0.72983986999999995</c:v>
                </c:pt>
                <c:pt idx="1">
                  <c:v>0.79108194000000032</c:v>
                </c:pt>
                <c:pt idx="2">
                  <c:v>0.86784171600000026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EE-46CB-A7D1-4780207A814E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'Tab-Emploi'!$AO$67:$AQ$67</c:f>
              <c:numCache>
                <c:formatCode>0.0</c:formatCode>
                <c:ptCount val="3"/>
                <c:pt idx="0">
                  <c:v>18.850655677299997</c:v>
                </c:pt>
                <c:pt idx="1">
                  <c:v>13.567851713199998</c:v>
                </c:pt>
                <c:pt idx="2">
                  <c:v>5.1705643055999992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EE-46CB-A7D1-4780207A814E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'Tab-Emploi'!$AO$68:$AQ$68</c:f>
              <c:numCache>
                <c:formatCode>0.0</c:formatCode>
                <c:ptCount val="3"/>
                <c:pt idx="0">
                  <c:v>20.383643002999996</c:v>
                </c:pt>
                <c:pt idx="1">
                  <c:v>14.928751227999999</c:v>
                </c:pt>
                <c:pt idx="2">
                  <c:v>5.689874056999999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EE-46CB-A7D1-4780207A814E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'Tab-Emploi'!$AO$69:$AQ$69</c:f>
              <c:numCache>
                <c:formatCode>0.0</c:formatCode>
                <c:ptCount val="3"/>
                <c:pt idx="0">
                  <c:v>2.5482878000000044E-3</c:v>
                </c:pt>
                <c:pt idx="1">
                  <c:v>2.0901279999999468E-3</c:v>
                </c:pt>
                <c:pt idx="2">
                  <c:v>1.0184704000000266E-3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EE-46CB-A7D1-4780207A8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8833512"/>
        <c:axId val="-213883007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40.23141967250001</c:v>
                </c:pt>
                <c:pt idx="1">
                  <c:v>29.662380611100001</c:v>
                </c:pt>
                <c:pt idx="2">
                  <c:v>11.803402094700004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B-494E-AC0C-B5F30C1A9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833512"/>
        <c:axId val="-2138830072"/>
      </c:lineChart>
      <c:catAx>
        <c:axId val="-213883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8830072"/>
        <c:crosses val="autoZero"/>
        <c:auto val="1"/>
        <c:lblAlgn val="ctr"/>
        <c:lblOffset val="100"/>
        <c:noMultiLvlLbl val="0"/>
      </c:catAx>
      <c:valAx>
        <c:axId val="-213883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883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17" Type="http://schemas.openxmlformats.org/officeDocument/2006/relationships/chart" Target="../charts/chart47.xml"/><Relationship Id="rId2" Type="http://schemas.openxmlformats.org/officeDocument/2006/relationships/chart" Target="../charts/chart32.xml"/><Relationship Id="rId16" Type="http://schemas.openxmlformats.org/officeDocument/2006/relationships/chart" Target="../charts/chart46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5" Type="http://schemas.openxmlformats.org/officeDocument/2006/relationships/chart" Target="../charts/chart4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5.xml"/><Relationship Id="rId3" Type="http://schemas.openxmlformats.org/officeDocument/2006/relationships/chart" Target="../charts/chart50.xml"/><Relationship Id="rId7" Type="http://schemas.openxmlformats.org/officeDocument/2006/relationships/chart" Target="../charts/chart54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6" Type="http://schemas.openxmlformats.org/officeDocument/2006/relationships/chart" Target="../charts/chart53.xml"/><Relationship Id="rId5" Type="http://schemas.openxmlformats.org/officeDocument/2006/relationships/chart" Target="../charts/chart52.xml"/><Relationship Id="rId4" Type="http://schemas.openxmlformats.org/officeDocument/2006/relationships/chart" Target="../charts/chart51.xml"/><Relationship Id="rId9" Type="http://schemas.openxmlformats.org/officeDocument/2006/relationships/chart" Target="../charts/chart5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Relationship Id="rId9" Type="http://schemas.openxmlformats.org/officeDocument/2006/relationships/chart" Target="../charts/chart65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3.xml"/><Relationship Id="rId3" Type="http://schemas.openxmlformats.org/officeDocument/2006/relationships/chart" Target="../charts/chart68.xml"/><Relationship Id="rId7" Type="http://schemas.openxmlformats.org/officeDocument/2006/relationships/chart" Target="../charts/chart72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6" Type="http://schemas.openxmlformats.org/officeDocument/2006/relationships/chart" Target="../charts/chart71.xml"/><Relationship Id="rId5" Type="http://schemas.openxmlformats.org/officeDocument/2006/relationships/chart" Target="../charts/chart70.xml"/><Relationship Id="rId4" Type="http://schemas.openxmlformats.org/officeDocument/2006/relationships/chart" Target="../charts/chart69.xml"/><Relationship Id="rId9" Type="http://schemas.openxmlformats.org/officeDocument/2006/relationships/chart" Target="../charts/chart74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2.xml"/><Relationship Id="rId3" Type="http://schemas.openxmlformats.org/officeDocument/2006/relationships/chart" Target="../charts/chart77.xml"/><Relationship Id="rId7" Type="http://schemas.openxmlformats.org/officeDocument/2006/relationships/chart" Target="../charts/chart81.xml"/><Relationship Id="rId2" Type="http://schemas.openxmlformats.org/officeDocument/2006/relationships/chart" Target="../charts/chart76.xml"/><Relationship Id="rId1" Type="http://schemas.openxmlformats.org/officeDocument/2006/relationships/chart" Target="../charts/chart75.xml"/><Relationship Id="rId6" Type="http://schemas.openxmlformats.org/officeDocument/2006/relationships/chart" Target="../charts/chart80.xml"/><Relationship Id="rId5" Type="http://schemas.openxmlformats.org/officeDocument/2006/relationships/chart" Target="../charts/chart79.xml"/><Relationship Id="rId4" Type="http://schemas.openxmlformats.org/officeDocument/2006/relationships/chart" Target="../charts/chart78.xml"/><Relationship Id="rId9" Type="http://schemas.openxmlformats.org/officeDocument/2006/relationships/chart" Target="../charts/chart8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294433</xdr:colOff>
      <xdr:row>1</xdr:row>
      <xdr:rowOff>162765</xdr:rowOff>
    </xdr:from>
    <xdr:to>
      <xdr:col>3</xdr:col>
      <xdr:colOff>168087</xdr:colOff>
      <xdr:row>19</xdr:row>
      <xdr:rowOff>56029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5CC5D89-4F49-42ED-AA98-DD318A1E6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121582</xdr:colOff>
      <xdr:row>1</xdr:row>
      <xdr:rowOff>166406</xdr:rowOff>
    </xdr:from>
    <xdr:to>
      <xdr:col>17</xdr:col>
      <xdr:colOff>212910</xdr:colOff>
      <xdr:row>19</xdr:row>
      <xdr:rowOff>43702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7A6C5A5-EBB4-42EF-BF92-D11A9C537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33</xdr:col>
      <xdr:colOff>286590</xdr:colOff>
      <xdr:row>19</xdr:row>
      <xdr:rowOff>67796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EF1FD76-DA02-4859-B289-6C5B28625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2C4E2-E1F2-4D12-9A11-9C8A777E7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43393</xdr:rowOff>
    </xdr:from>
    <xdr:to>
      <xdr:col>14</xdr:col>
      <xdr:colOff>323850</xdr:colOff>
      <xdr:row>16</xdr:row>
      <xdr:rowOff>110067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FFA0B-E132-4254-96EA-A1CFCCB4F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375A5F-AE76-4684-B595-6080F4EFA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A6C55B-9067-4C07-9EFA-3BE21EF88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8A0AED-A10A-44EA-8EA6-154A4FE6D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3B82E1-29BB-43A5-9490-81D488D97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4EBBFC-EF53-4195-B3E7-F8560DAD3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304801</xdr:colOff>
      <xdr:row>32</xdr:row>
      <xdr:rowOff>16934</xdr:rowOff>
    </xdr:from>
    <xdr:to>
      <xdr:col>15</xdr:col>
      <xdr:colOff>9526</xdr:colOff>
      <xdr:row>45</xdr:row>
      <xdr:rowOff>169333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FFB129-1C05-456F-A584-C93FE2D45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E13E7C-CCC8-456D-85DE-05D1E7794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67EFDD-72DF-4523-AFEC-66EFE142D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1</xdr:row>
      <xdr:rowOff>85724</xdr:rowOff>
    </xdr:from>
    <xdr:to>
      <xdr:col>14</xdr:col>
      <xdr:colOff>211666</xdr:colOff>
      <xdr:row>17</xdr:row>
      <xdr:rowOff>84666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97DE11CE-7F2B-4CEC-AE93-83B6A0F79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273E9B9E-F5FF-4B2C-82BA-A4DBA3191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36AFA9B3-F9E7-4015-9032-7FDA53E04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2C0B2C0A-F899-4859-BA4B-16A1DB039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73A66D0-F15F-4727-A886-1C60932CF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96AC85B1-51A0-4765-9FA0-A53ECAA10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406400</xdr:colOff>
      <xdr:row>32</xdr:row>
      <xdr:rowOff>33867</xdr:rowOff>
    </xdr:from>
    <xdr:to>
      <xdr:col>14</xdr:col>
      <xdr:colOff>339725</xdr:colOff>
      <xdr:row>47</xdr:row>
      <xdr:rowOff>152400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6338379-155D-4EAF-8096-FB314CA88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A9D1DB7B-82D0-4750-B5BB-3EC3C9918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A1085-814F-4120-AA91-57AFB67CE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13C1A92-288C-40D2-938E-3D52804A8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9F4599C-08AA-4B71-99EC-1671ACB43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A0521E1-E518-4567-90FE-1CEF0607F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94AED9E6-279C-493D-A698-FE350F510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8DBD0AF-6D79-488E-AB97-01B5D49FE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CEE72EB9-4353-41C8-B7E6-DFC3CD0B5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11950E4F-166D-4D90-80F6-50872F8FF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FCF818D-029F-4FA0-B337-2E9BB2B16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64994-A944-4F17-896E-7404D029D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182880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7BAC1F7-70E8-4C9B-A0B1-DE2EC16BA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64C9307-9B9B-454D-AC3D-C49C551A4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50F578CC-2F06-44EF-9204-DBD730AEE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B86319B6-BF8E-4C69-8DD4-CD2331C30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691192B-8AD2-46AD-83CE-AB323129E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5A56FDD1-D7EF-4707-B488-A3472C44D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76201</xdr:colOff>
      <xdr:row>33</xdr:row>
      <xdr:rowOff>0</xdr:rowOff>
    </xdr:from>
    <xdr:to>
      <xdr:col>14</xdr:col>
      <xdr:colOff>233681</xdr:colOff>
      <xdr:row>47</xdr:row>
      <xdr:rowOff>121920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C5CA914E-D60B-4954-AE8A-6561FB04B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67BA04B1-8EF6-41F2-8789-BC7EA0DDE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274</xdr:row>
      <xdr:rowOff>0</xdr:rowOff>
    </xdr:from>
    <xdr:to>
      <xdr:col>22</xdr:col>
      <xdr:colOff>291353</xdr:colOff>
      <xdr:row>291</xdr:row>
      <xdr:rowOff>28575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67A03009-ED9F-4EB8-9DF7-9F323713E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292</xdr:row>
      <xdr:rowOff>134472</xdr:rowOff>
    </xdr:from>
    <xdr:to>
      <xdr:col>22</xdr:col>
      <xdr:colOff>280147</xdr:colOff>
      <xdr:row>308</xdr:row>
      <xdr:rowOff>98052</xdr:rowOff>
    </xdr:to>
    <xdr:graphicFrame macro="">
      <xdr:nvGraphicFramePr>
        <xdr:cNvPr id="14" name="Chart 9">
          <a:extLst>
            <a:ext uri="{FF2B5EF4-FFF2-40B4-BE49-F238E27FC236}">
              <a16:creationId xmlns:a16="http://schemas.microsoft.com/office/drawing/2014/main" id="{E94C82D0-02F1-4CCD-9177-630C97F87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123264</xdr:colOff>
      <xdr:row>227</xdr:row>
      <xdr:rowOff>9524</xdr:rowOff>
    </xdr:from>
    <xdr:to>
      <xdr:col>51</xdr:col>
      <xdr:colOff>66675</xdr:colOff>
      <xdr:row>245</xdr:row>
      <xdr:rowOff>152400</xdr:rowOff>
    </xdr:to>
    <xdr:graphicFrame macro="">
      <xdr:nvGraphicFramePr>
        <xdr:cNvPr id="13" name="Chart 9">
          <a:extLst>
            <a:ext uri="{FF2B5EF4-FFF2-40B4-BE49-F238E27FC236}">
              <a16:creationId xmlns:a16="http://schemas.microsoft.com/office/drawing/2014/main" id="{AA3BA540-B015-4241-BB44-8B9EA91A7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43</xdr:col>
      <xdr:colOff>314323</xdr:colOff>
      <xdr:row>105</xdr:row>
      <xdr:rowOff>173034</xdr:rowOff>
    </xdr:from>
    <xdr:to>
      <xdr:col>49</xdr:col>
      <xdr:colOff>497840</xdr:colOff>
      <xdr:row>122</xdr:row>
      <xdr:rowOff>132079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3A66D0F-ECD8-43D2-9D69-CF06C02ED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43</xdr:col>
      <xdr:colOff>266700</xdr:colOff>
      <xdr:row>49</xdr:row>
      <xdr:rowOff>161925</xdr:rowOff>
    </xdr:from>
    <xdr:to>
      <xdr:col>49</xdr:col>
      <xdr:colOff>762002</xdr:colOff>
      <xdr:row>66</xdr:row>
      <xdr:rowOff>23815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B77C7B41-5B8F-4990-9850-E5378CD22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44</xdr:col>
      <xdr:colOff>66674</xdr:colOff>
      <xdr:row>185</xdr:row>
      <xdr:rowOff>142875</xdr:rowOff>
    </xdr:from>
    <xdr:to>
      <xdr:col>51</xdr:col>
      <xdr:colOff>333375</xdr:colOff>
      <xdr:row>204</xdr:row>
      <xdr:rowOff>152401</xdr:rowOff>
    </xdr:to>
    <xdr:graphicFrame macro="">
      <xdr:nvGraphicFramePr>
        <xdr:cNvPr id="16" name="Chart 9">
          <a:extLst>
            <a:ext uri="{FF2B5EF4-FFF2-40B4-BE49-F238E27FC236}">
              <a16:creationId xmlns:a16="http://schemas.microsoft.com/office/drawing/2014/main" id="{7790912D-E960-4915-AD7F-CB3DD0342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828674</xdr:colOff>
      <xdr:row>206</xdr:row>
      <xdr:rowOff>0</xdr:rowOff>
    </xdr:from>
    <xdr:to>
      <xdr:col>51</xdr:col>
      <xdr:colOff>495299</xdr:colOff>
      <xdr:row>224</xdr:row>
      <xdr:rowOff>152401</xdr:rowOff>
    </xdr:to>
    <xdr:graphicFrame macro="">
      <xdr:nvGraphicFramePr>
        <xdr:cNvPr id="17" name="Chart 9">
          <a:extLst>
            <a:ext uri="{FF2B5EF4-FFF2-40B4-BE49-F238E27FC236}">
              <a16:creationId xmlns:a16="http://schemas.microsoft.com/office/drawing/2014/main" id="{D69D532B-2940-4ECD-986C-BEE668B67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52</xdr:col>
      <xdr:colOff>0</xdr:colOff>
      <xdr:row>206</xdr:row>
      <xdr:rowOff>0</xdr:rowOff>
    </xdr:from>
    <xdr:to>
      <xdr:col>59</xdr:col>
      <xdr:colOff>495300</xdr:colOff>
      <xdr:row>224</xdr:row>
      <xdr:rowOff>152401</xdr:rowOff>
    </xdr:to>
    <xdr:graphicFrame macro="">
      <xdr:nvGraphicFramePr>
        <xdr:cNvPr id="18" name="Chart 9">
          <a:extLst>
            <a:ext uri="{FF2B5EF4-FFF2-40B4-BE49-F238E27FC236}">
              <a16:creationId xmlns:a16="http://schemas.microsoft.com/office/drawing/2014/main" id="{63AE0A0B-4CF5-435F-9046-05702CDA3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3BAC04-B87B-4440-9624-AFFCB094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8B540034-2A1A-4FFD-B757-B6865EE02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05F4699-74E4-44C0-9F89-D7D287E60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75392F49-5111-47FB-8264-38FAF2BEB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8022A44-DFEB-4B36-AEEF-A6F21A91E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2B5F8A9-9254-4CC0-864B-CB0E63889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1CFF99CF-2768-4D1C-8E7B-A6A5268FE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B4BE9D98-DD93-41DA-9A68-282D6F39A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5C083C6A-66B6-4026-8157-AD8BF4742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E9795-B35F-4CA1-ADAB-184B93551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F686D8D1-098A-4D06-91E1-3025A8F28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259A910-3B12-42DA-A553-179D466BC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A2B8C6B5-6303-47D7-984F-5B393E2D4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743FD08B-E2D9-4B57-B01A-1D626DBFC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6C8F130-15CC-424C-9075-C985D2097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D562B846-D0A6-4AD5-A301-6FCEAE4A8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619E63D5-A1FC-4E40-B635-AFB53D0B1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99FAB3F2-E655-47C3-AC88-EBC34B7CD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D2F20-A968-4B52-A8EB-39BB7CBB2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343647</xdr:colOff>
      <xdr:row>1</xdr:row>
      <xdr:rowOff>85725</xdr:rowOff>
    </xdr:from>
    <xdr:to>
      <xdr:col>15</xdr:col>
      <xdr:colOff>91440</xdr:colOff>
      <xdr:row>16</xdr:row>
      <xdr:rowOff>132080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863850E-8F62-4F79-A8B8-350252FBD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9DDDFF44-3E14-471A-BEEA-2DE8CB964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89CDC9C-3EC7-496A-A2E9-A902370C2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97C46CD-7277-4208-829A-AA48B313E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CA0AA61A-0E0B-443D-AFF6-34FB26A19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EFCDC9CF-D586-4DD6-9771-EC0302E4D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243840</xdr:colOff>
      <xdr:row>33</xdr:row>
      <xdr:rowOff>0</xdr:rowOff>
    </xdr:from>
    <xdr:to>
      <xdr:col>15</xdr:col>
      <xdr:colOff>203200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ECBF922-7163-43DC-AD79-8F84235C9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6B6C9D8-D0F7-44D5-AB46-F1A9A9402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E70BA-308D-4727-9E5A-49B7E28D4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ED69EBA-BB94-4491-B0E4-11ECB863E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C5AC538-4328-4B04-8851-5461DC44E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999C7904-6DD3-4302-8733-0756918CB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EFA58CD1-1BCC-46E1-8F7C-30BF7F715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4555EC6-81B0-4C15-9FF8-F81D25BA5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88786AAB-85C0-4E1B-99F7-29E4476E0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8F496900-309D-4547-BB28-64973EEE6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241F4143-9F78-4D7A-9E4C-0E5BFC08F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urbah/Library/Application%20Support/Microsoft/Office/Office%202011%20AutoRecovery/2020-02-29%2012-02-00%20-%20Stand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EXR10"/>
      <sheetName val="ResultsEXPG1"/>
      <sheetName val="ResultsRSSC1"/>
      <sheetName val="ResultsVAT1"/>
      <sheetName val="ResultsINCT1"/>
      <sheetName val="ResultsWD1"/>
      <sheetName val="ResultsFF10"/>
      <sheetName val="ResultsCT1"/>
      <sheetName val="ResultsCT2"/>
      <sheetName val="ResultsSUB1"/>
      <sheetName val="ResultsSUB2"/>
      <sheetName val="ResultsSUB3"/>
      <sheetName val="SUB3"/>
      <sheetName val="CT2"/>
      <sheetName val="SUB1"/>
      <sheetName val="SUB2"/>
      <sheetName val="CT1"/>
      <sheetName val="WD1"/>
      <sheetName val="FF10"/>
      <sheetName val="VAT1"/>
      <sheetName val="INCT1"/>
      <sheetName val="EXPG1"/>
      <sheetName val="CSE"/>
      <sheetName val="ELEC"/>
      <sheetName val="EXR10"/>
      <sheetName val="RSSC1"/>
      <sheetName val="ResultsCSE"/>
      <sheetName val="ResultsELEC"/>
      <sheetName val="VAT"/>
      <sheetName val="IAPU"/>
      <sheetName val="ResultsVAT"/>
      <sheetName val="ResultsIAPU"/>
    </sheetNames>
    <sheetDataSet>
      <sheetData sheetId="0">
        <row r="50">
          <cell r="A50" t="str">
            <v>0.00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zoomScale="115" zoomScaleNormal="115" zoomScalePageLayoutView="115" workbookViewId="0"/>
  </sheetViews>
  <sheetFormatPr baseColWidth="10" defaultColWidth="12.42578125" defaultRowHeight="15" x14ac:dyDescent="0.25"/>
  <cols>
    <col min="1" max="1" width="37.42578125" customWidth="1"/>
    <col min="2" max="2" width="10.140625" hidden="1" customWidth="1"/>
    <col min="3" max="10" width="10.140625" customWidth="1"/>
    <col min="14" max="14" width="40.85546875" customWidth="1"/>
  </cols>
  <sheetData>
    <row r="1" spans="1:13" ht="30" customHeight="1" x14ac:dyDescent="0.25">
      <c r="A1" s="7"/>
      <c r="B1" s="7"/>
      <c r="C1" s="92" t="s">
        <v>37</v>
      </c>
      <c r="D1" s="92"/>
      <c r="E1" s="92"/>
      <c r="F1" s="92"/>
      <c r="G1" s="92"/>
      <c r="H1" s="92"/>
      <c r="I1" s="92"/>
      <c r="J1" s="92"/>
      <c r="K1" s="10"/>
      <c r="L1" s="10"/>
      <c r="M1" s="10"/>
    </row>
    <row r="2" spans="1:13" ht="15.75" x14ac:dyDescent="0.25">
      <c r="A2" s="8"/>
      <c r="B2" s="9"/>
      <c r="C2" s="93" t="s">
        <v>0</v>
      </c>
      <c r="D2" s="94"/>
      <c r="E2" s="94"/>
      <c r="F2" s="94"/>
      <c r="G2" s="94"/>
      <c r="H2" s="94"/>
      <c r="I2" s="94"/>
      <c r="J2" s="95"/>
      <c r="K2" s="10"/>
      <c r="L2" s="10"/>
      <c r="M2" s="10"/>
    </row>
    <row r="3" spans="1:13" x14ac:dyDescent="0.25">
      <c r="A3" s="1"/>
      <c r="B3" s="24"/>
      <c r="C3" s="2">
        <v>2021</v>
      </c>
      <c r="D3" s="3">
        <v>2022</v>
      </c>
      <c r="E3" s="3">
        <v>2023</v>
      </c>
      <c r="F3" s="3">
        <v>2024</v>
      </c>
      <c r="G3" s="3">
        <v>2025</v>
      </c>
      <c r="H3" s="3">
        <v>2030</v>
      </c>
      <c r="I3" s="3">
        <v>2040</v>
      </c>
      <c r="J3" s="4">
        <v>2050</v>
      </c>
      <c r="K3" s="10"/>
      <c r="L3" s="10"/>
      <c r="M3" s="10"/>
    </row>
    <row r="4" spans="1:13" x14ac:dyDescent="0.25">
      <c r="A4" s="5" t="s">
        <v>1</v>
      </c>
      <c r="B4" s="37" t="str">
        <f>Macro!A2</f>
        <v>100*(gdp_2/gdp_0-1)</v>
      </c>
      <c r="C4" s="51">
        <f>VLOOKUP($B4,Macro!$A$1:$CI$100,MATCH(DATE(C$3,1,1),Macro!$A$1:$CI$1,0),FALSE)</f>
        <v>0.23543845130236107</v>
      </c>
      <c r="D4" s="52">
        <f>VLOOKUP($B4,Macro!$A$1:$CI$100,MATCH(DATE(D$3,1,1),Macro!$A$1:$CI$1,0),FALSE)</f>
        <v>0.23642698134711537</v>
      </c>
      <c r="E4" s="52">
        <f>VLOOKUP($B4,Macro!$A$1:$CI$100,MATCH(DATE(E$3,1,1),Macro!$A$1:$CI$1,0),FALSE)</f>
        <v>0.26030353997037459</v>
      </c>
      <c r="F4" s="52">
        <f>VLOOKUP($B4,Macro!$A$1:$CI$100,MATCH(DATE(F$3,1,1),Macro!$A$1:$CI$1,0),FALSE)</f>
        <v>0.27780403887480709</v>
      </c>
      <c r="G4" s="52">
        <f>VLOOKUP($B4,Macro!$A$1:$CI$100,MATCH(DATE(G$3,1,1),Macro!$A$1:$CI$1,0),FALSE)</f>
        <v>0.28235941964167566</v>
      </c>
      <c r="H4" s="52">
        <f>VLOOKUP($B4,Macro!$A$1:$CI$100,MATCH(DATE(H$3,1,1),Macro!$A$1:$CI$1,0),FALSE)</f>
        <v>0.27572348391018409</v>
      </c>
      <c r="I4" s="52">
        <f>VLOOKUP($B4,Macro!$A$1:$CI$100,MATCH(DATE(I$3,1,1),Macro!$A$1:$CI$1,0),FALSE)</f>
        <v>6.5534112793641519E-2</v>
      </c>
      <c r="J4" s="53">
        <f>VLOOKUP($B4,Macro!$A$1:$CI$100,MATCH(DATE(J$3,1,1),Macro!$A$1:$CI$1,0),FALSE)</f>
        <v>5.0614194404841051E-2</v>
      </c>
      <c r="K4" s="10"/>
      <c r="L4" s="10"/>
      <c r="M4" s="10"/>
    </row>
    <row r="5" spans="1:13" x14ac:dyDescent="0.25">
      <c r="A5" s="5" t="s">
        <v>2</v>
      </c>
      <c r="B5" s="37" t="str">
        <f>Macro!A3</f>
        <v>100*(ch_2/ch_0-1)</v>
      </c>
      <c r="C5" s="51">
        <f>VLOOKUP($B5,Macro!$A$1:$CI$100,MATCH(DATE(C$3,1,1),Macro!$A$1:$CI$1,0),FALSE)</f>
        <v>5.9345567939916855E-2</v>
      </c>
      <c r="D5" s="52">
        <f>VLOOKUP($B5,Macro!$A$1:$CI$100,MATCH(DATE(D$3,1,1),Macro!$A$1:$CI$1,0),FALSE)</f>
        <v>0.1229897542575964</v>
      </c>
      <c r="E5" s="52">
        <f>VLOOKUP($B5,Macro!$A$1:$CI$100,MATCH(DATE(E$3,1,1),Macro!$A$1:$CI$1,0),FALSE)</f>
        <v>0.17532688109325179</v>
      </c>
      <c r="F5" s="52">
        <f>VLOOKUP($B5,Macro!$A$1:$CI$100,MATCH(DATE(F$3,1,1),Macro!$A$1:$CI$1,0),FALSE)</f>
        <v>0.21431033484458073</v>
      </c>
      <c r="G5" s="52">
        <f>VLOOKUP($B5,Macro!$A$1:$CI$100,MATCH(DATE(G$3,1,1),Macro!$A$1:$CI$1,0),FALSE)</f>
        <v>0.24068849373171108</v>
      </c>
      <c r="H5" s="52">
        <f>VLOOKUP($B5,Macro!$A$1:$CI$100,MATCH(DATE(H$3,1,1),Macro!$A$1:$CI$1,0),FALSE)</f>
        <v>0.2914346238922727</v>
      </c>
      <c r="I5" s="52">
        <f>VLOOKUP($B5,Macro!$A$1:$CI$100,MATCH(DATE(I$3,1,1),Macro!$A$1:$CI$1,0),FALSE)</f>
        <v>0.10089292711377151</v>
      </c>
      <c r="J5" s="53">
        <f>VLOOKUP($B5,Macro!$A$1:$CI$100,MATCH(DATE(J$3,1,1),Macro!$A$1:$CI$1,0),FALSE)</f>
        <v>2.4144308324824948E-2</v>
      </c>
      <c r="K5" s="10"/>
      <c r="L5" s="10"/>
      <c r="M5" s="10"/>
    </row>
    <row r="6" spans="1:13" x14ac:dyDescent="0.25">
      <c r="A6" s="5" t="s">
        <v>3</v>
      </c>
      <c r="B6" s="37" t="str">
        <f>Macro!A4</f>
        <v>100*(i_2/i_0-1)</v>
      </c>
      <c r="C6" s="51">
        <f>VLOOKUP($B6,Macro!$A$1:$CI$100,MATCH(DATE(C$3,1,1),Macro!$A$1:$CI$1,0),FALSE)</f>
        <v>9.1502701122236907E-2</v>
      </c>
      <c r="D6" s="52">
        <f>VLOOKUP($B6,Macro!$A$1:$CI$100,MATCH(DATE(D$3,1,1),Macro!$A$1:$CI$1,0),FALSE)</f>
        <v>0.14101918936189062</v>
      </c>
      <c r="E6" s="52">
        <f>VLOOKUP($B6,Macro!$A$1:$CI$100,MATCH(DATE(E$3,1,1),Macro!$A$1:$CI$1,0),FALSE)</f>
        <v>0.16558412232241526</v>
      </c>
      <c r="F6" s="52">
        <f>VLOOKUP($B6,Macro!$A$1:$CI$100,MATCH(DATE(F$3,1,1),Macro!$A$1:$CI$1,0),FALSE)</f>
        <v>0.17768732106979712</v>
      </c>
      <c r="G6" s="52">
        <f>VLOOKUP($B6,Macro!$A$1:$CI$100,MATCH(DATE(G$3,1,1),Macro!$A$1:$CI$1,0),FALSE)</f>
        <v>0.1810002645502129</v>
      </c>
      <c r="H6" s="52">
        <f>VLOOKUP($B6,Macro!$A$1:$CI$100,MATCH(DATE(H$3,1,1),Macro!$A$1:$CI$1,0),FALSE)</f>
        <v>0.19472867776766378</v>
      </c>
      <c r="I6" s="52">
        <f>VLOOKUP($B6,Macro!$A$1:$CI$100,MATCH(DATE(I$3,1,1),Macro!$A$1:$CI$1,0),FALSE)</f>
        <v>9.231334068582342E-2</v>
      </c>
      <c r="J6" s="53">
        <f>VLOOKUP($B6,Macro!$A$1:$CI$100,MATCH(DATE(J$3,1,1),Macro!$A$1:$CI$1,0),FALSE)</f>
        <v>3.5158797357870419E-2</v>
      </c>
      <c r="K6" s="10"/>
      <c r="L6" s="10"/>
      <c r="M6" s="10"/>
    </row>
    <row r="7" spans="1:13" x14ac:dyDescent="0.25">
      <c r="A7" s="5" t="s">
        <v>4</v>
      </c>
      <c r="B7" s="37" t="str">
        <f>Macro!A5</f>
        <v>100*(x_2/x_0-1)</v>
      </c>
      <c r="C7" s="51">
        <f>VLOOKUP($B7,Macro!$A$1:$CI$100,MATCH(DATE(C$3,1,1),Macro!$A$1:$CI$1,0),FALSE)</f>
        <v>-4.1103326314129163E-3</v>
      </c>
      <c r="D7" s="52">
        <f>VLOOKUP($B7,Macro!$A$1:$CI$100,MATCH(DATE(D$3,1,1),Macro!$A$1:$CI$1,0),FALSE)</f>
        <v>-1.4048295616431172E-2</v>
      </c>
      <c r="E7" s="52">
        <f>VLOOKUP($B7,Macro!$A$1:$CI$100,MATCH(DATE(E$3,1,1),Macro!$A$1:$CI$1,0),FALSE)</f>
        <v>-2.9628203036846656E-2</v>
      </c>
      <c r="F7" s="52">
        <f>VLOOKUP($B7,Macro!$A$1:$CI$100,MATCH(DATE(F$3,1,1),Macro!$A$1:$CI$1,0),FALSE)</f>
        <v>-4.9586293492398514E-2</v>
      </c>
      <c r="G7" s="52">
        <f>VLOOKUP($B7,Macro!$A$1:$CI$100,MATCH(DATE(G$3,1,1),Macro!$A$1:$CI$1,0),FALSE)</f>
        <v>-7.2140381956153909E-2</v>
      </c>
      <c r="H7" s="52">
        <f>VLOOKUP($B7,Macro!$A$1:$CI$100,MATCH(DATE(H$3,1,1),Macro!$A$1:$CI$1,0),FALSE)</f>
        <v>-0.17657173965045514</v>
      </c>
      <c r="I7" s="52">
        <f>VLOOKUP($B7,Macro!$A$1:$CI$100,MATCH(DATE(I$3,1,1),Macro!$A$1:$CI$1,0),FALSE)</f>
        <v>-0.17425501328345305</v>
      </c>
      <c r="J7" s="53">
        <f>VLOOKUP($B7,Macro!$A$1:$CI$100,MATCH(DATE(J$3,1,1),Macro!$A$1:$CI$1,0),FALSE)</f>
        <v>-4.904457039076604E-2</v>
      </c>
      <c r="K7" s="10"/>
      <c r="L7" s="10"/>
      <c r="M7" s="10"/>
    </row>
    <row r="8" spans="1:13" x14ac:dyDescent="0.25">
      <c r="A8" s="5" t="s">
        <v>5</v>
      </c>
      <c r="B8" s="37" t="str">
        <f>Macro!A6</f>
        <v>100*(m_2/m_0-1)</v>
      </c>
      <c r="C8" s="51">
        <f>VLOOKUP($B8,Macro!$A$1:$CI$100,MATCH(DATE(C$3,1,1),Macro!$A$1:$CI$1,0),FALSE)</f>
        <v>0.15025791991705173</v>
      </c>
      <c r="D8" s="52">
        <f>VLOOKUP($B8,Macro!$A$1:$CI$100,MATCH(DATE(D$3,1,1),Macro!$A$1:$CI$1,0),FALSE)</f>
        <v>0.2036685931645188</v>
      </c>
      <c r="E8" s="52">
        <f>VLOOKUP($B8,Macro!$A$1:$CI$100,MATCH(DATE(E$3,1,1),Macro!$A$1:$CI$1,0),FALSE)</f>
        <v>0.24016811920153369</v>
      </c>
      <c r="F8" s="52">
        <f>VLOOKUP($B8,Macro!$A$1:$CI$100,MATCH(DATE(F$3,1,1),Macro!$A$1:$CI$1,0),FALSE)</f>
        <v>0.26906861955808825</v>
      </c>
      <c r="G8" s="52">
        <f>VLOOKUP($B8,Macro!$A$1:$CI$100,MATCH(DATE(G$3,1,1),Macro!$A$1:$CI$1,0),FALSE)</f>
        <v>0.28797118774444019</v>
      </c>
      <c r="H8" s="52">
        <f>VLOOKUP($B8,Macro!$A$1:$CI$100,MATCH(DATE(H$3,1,1),Macro!$A$1:$CI$1,0),FALSE)</f>
        <v>0.34295416067764428</v>
      </c>
      <c r="I8" s="52">
        <f>VLOOKUP($B8,Macro!$A$1:$CI$100,MATCH(DATE(I$3,1,1),Macro!$A$1:$CI$1,0),FALSE)</f>
        <v>0.15131642549863766</v>
      </c>
      <c r="J8" s="53">
        <f>VLOOKUP($B8,Macro!$A$1:$CI$100,MATCH(DATE(J$3,1,1),Macro!$A$1:$CI$1,0),FALSE)</f>
        <v>6.4682218521738832E-2</v>
      </c>
      <c r="K8" s="10"/>
      <c r="L8" s="10"/>
      <c r="M8" s="10"/>
    </row>
    <row r="9" spans="1:13" x14ac:dyDescent="0.25">
      <c r="A9" s="5" t="s">
        <v>54</v>
      </c>
      <c r="B9" s="37" t="str">
        <f>Macro!A7</f>
        <v>100*((dispinc_at_val_2/pch_2)/(dispinc_at_val_0/pch_0)-1)</v>
      </c>
      <c r="C9" s="51">
        <f>VLOOKUP($B9,Macro!$A$1:$CI$100,MATCH(DATE(C$3,1,1),Macro!$A$1:$CI$1,0),FALSE)</f>
        <v>8.7286267233444015E-2</v>
      </c>
      <c r="D9" s="52">
        <f>VLOOKUP($B9,Macro!$A$1:$CI$100,MATCH(DATE(D$3,1,1),Macro!$A$1:$CI$1,0),FALSE)</f>
        <v>0.14555467163628322</v>
      </c>
      <c r="E9" s="52">
        <f>VLOOKUP($B9,Macro!$A$1:$CI$100,MATCH(DATE(E$3,1,1),Macro!$A$1:$CI$1,0),FALSE)</f>
        <v>0.18658704050824593</v>
      </c>
      <c r="F9" s="52">
        <f>VLOOKUP($B9,Macro!$A$1:$CI$100,MATCH(DATE(F$3,1,1),Macro!$A$1:$CI$1,0),FALSE)</f>
        <v>0.21629609091229351</v>
      </c>
      <c r="G9" s="52">
        <f>VLOOKUP($B9,Macro!$A$1:$CI$100,MATCH(DATE(G$3,1,1),Macro!$A$1:$CI$1,0),FALSE)</f>
        <v>0.23620986759662621</v>
      </c>
      <c r="H9" s="52">
        <f>VLOOKUP($B9,Macro!$A$1:$CI$100,MATCH(DATE(H$3,1,1),Macro!$A$1:$CI$1,0),FALSE)</f>
        <v>0.28445706209669908</v>
      </c>
      <c r="I9" s="52">
        <f>VLOOKUP($B9,Macro!$A$1:$CI$100,MATCH(DATE(I$3,1,1),Macro!$A$1:$CI$1,0),FALSE)</f>
        <v>0.10194778052821096</v>
      </c>
      <c r="J9" s="53">
        <f>VLOOKUP($B9,Macro!$A$1:$CI$100,MATCH(DATE(J$3,1,1),Macro!$A$1:$CI$1,0),FALSE)</f>
        <v>2.6730588755130569E-2</v>
      </c>
      <c r="K9" s="10"/>
      <c r="L9" s="10"/>
      <c r="M9" s="10"/>
    </row>
    <row r="10" spans="1:13" x14ac:dyDescent="0.25">
      <c r="A10" s="5" t="s">
        <v>52</v>
      </c>
      <c r="B10" s="37" t="str">
        <f>Macro!A8</f>
        <v>100*(rsav_h_val_2-rsav_h_val_0)</v>
      </c>
      <c r="C10" s="51">
        <f>VLOOKUP($B10,Macro!$A$1:$CI$100,MATCH(DATE(C$3,1,1),Macro!$A$1:$CI$1,0),FALSE)</f>
        <v>2.3615290000000844E-2</v>
      </c>
      <c r="D10" s="52">
        <f>VLOOKUP($B10,Macro!$A$1:$CI$100,MATCH(DATE(D$3,1,1),Macro!$A$1:$CI$1,0),FALSE)</f>
        <v>1.9061500000000509E-2</v>
      </c>
      <c r="E10" s="52">
        <f>VLOOKUP($B10,Macro!$A$1:$CI$100,MATCH(DATE(E$3,1,1),Macro!$A$1:$CI$1,0),FALSE)</f>
        <v>9.5084699999997691E-3</v>
      </c>
      <c r="F10" s="52">
        <f>VLOOKUP($B10,Macro!$A$1:$CI$100,MATCH(DATE(F$3,1,1),Macro!$A$1:$CI$1,0),FALSE)</f>
        <v>1.676429999999951E-3</v>
      </c>
      <c r="G10" s="52">
        <f>VLOOKUP($B10,Macro!$A$1:$CI$100,MATCH(DATE(G$3,1,1),Macro!$A$1:$CI$1,0),FALSE)</f>
        <v>-3.7801400000009311E-3</v>
      </c>
      <c r="H10" s="52">
        <f>VLOOKUP($B10,Macro!$A$1:$CI$100,MATCH(DATE(H$3,1,1),Macro!$A$1:$CI$1,0),FALSE)</f>
        <v>-5.8869999999988654E-3</v>
      </c>
      <c r="I10" s="52">
        <f>VLOOKUP($B10,Macro!$A$1:$CI$100,MATCH(DATE(I$3,1,1),Macro!$A$1:$CI$1,0),FALSE)</f>
        <v>8.9176999999995843E-4</v>
      </c>
      <c r="J10" s="53">
        <f>VLOOKUP($B10,Macro!$A$1:$CI$100,MATCH(DATE(J$3,1,1),Macro!$A$1:$CI$1,0),FALSE)</f>
        <v>2.1880299999998964E-3</v>
      </c>
      <c r="K10" s="10"/>
      <c r="L10" s="10"/>
      <c r="M10" s="10"/>
    </row>
    <row r="11" spans="1:13" x14ac:dyDescent="0.25">
      <c r="A11" s="5" t="s">
        <v>6</v>
      </c>
      <c r="B11" s="37" t="str">
        <f>Macro!A9</f>
        <v>100*(pch_2/pch_0-1)</v>
      </c>
      <c r="C11" s="51">
        <f>VLOOKUP($B11,Macro!$A$1:$CI$100,MATCH(DATE(C$3,1,1),Macro!$A$1:$CI$1,0),FALSE)</f>
        <v>2.3788606859898032E-2</v>
      </c>
      <c r="D11" s="52">
        <f>VLOOKUP($B11,Macro!$A$1:$CI$100,MATCH(DATE(D$3,1,1),Macro!$A$1:$CI$1,0),FALSE)</f>
        <v>6.4698135164609205E-2</v>
      </c>
      <c r="E11" s="52">
        <f>VLOOKUP($B11,Macro!$A$1:$CI$100,MATCH(DATE(E$3,1,1),Macro!$A$1:$CI$1,0),FALSE)</f>
        <v>0.11403946675065946</v>
      </c>
      <c r="F11" s="52">
        <f>VLOOKUP($B11,Macro!$A$1:$CI$100,MATCH(DATE(F$3,1,1),Macro!$A$1:$CI$1,0),FALSE)</f>
        <v>0.16499423325897489</v>
      </c>
      <c r="G11" s="52">
        <f>VLOOKUP($B11,Macro!$A$1:$CI$100,MATCH(DATE(G$3,1,1),Macro!$A$1:$CI$1,0),FALSE)</f>
        <v>0.21250889056232403</v>
      </c>
      <c r="H11" s="52">
        <f>VLOOKUP($B11,Macro!$A$1:$CI$100,MATCH(DATE(H$3,1,1),Macro!$A$1:$CI$1,0),FALSE)</f>
        <v>0.3617552996408202</v>
      </c>
      <c r="I11" s="52">
        <f>VLOOKUP($B11,Macro!$A$1:$CI$100,MATCH(DATE(I$3,1,1),Macro!$A$1:$CI$1,0),FALSE)</f>
        <v>0.22509500312675179</v>
      </c>
      <c r="J11" s="53">
        <f>VLOOKUP($B11,Macro!$A$1:$CI$100,MATCH(DATE(J$3,1,1),Macro!$A$1:$CI$1,0),FALSE)</f>
        <v>5.2612652276651239E-2</v>
      </c>
      <c r="K11" s="10"/>
      <c r="L11" s="10"/>
      <c r="M11" s="10"/>
    </row>
    <row r="12" spans="1:13" x14ac:dyDescent="0.25">
      <c r="A12" s="5" t="s">
        <v>35</v>
      </c>
      <c r="B12" s="37" t="str">
        <f>Macro!A10</f>
        <v>100*(py_2/py_0-1)</v>
      </c>
      <c r="C12" s="51">
        <f>VLOOKUP($B12,Macro!$A$1:$CI$100,MATCH(DATE(C$3,1,1),Macro!$A$1:$CI$1,0),FALSE)</f>
        <v>4.1243155115155972E-2</v>
      </c>
      <c r="D12" s="52">
        <f>VLOOKUP($B12,Macro!$A$1:$CI$100,MATCH(DATE(D$3,1,1),Macro!$A$1:$CI$1,0),FALSE)</f>
        <v>9.1825540041057252E-2</v>
      </c>
      <c r="E12" s="52">
        <f>VLOOKUP($B12,Macro!$A$1:$CI$100,MATCH(DATE(E$3,1,1),Macro!$A$1:$CI$1,0),FALSE)</f>
        <v>0.14674058037440485</v>
      </c>
      <c r="F12" s="52">
        <f>VLOOKUP($B12,Macro!$A$1:$CI$100,MATCH(DATE(F$3,1,1),Macro!$A$1:$CI$1,0),FALSE)</f>
        <v>0.20143566009920288</v>
      </c>
      <c r="G12" s="52">
        <f>VLOOKUP($B12,Macro!$A$1:$CI$100,MATCH(DATE(G$3,1,1),Macro!$A$1:$CI$1,0),FALSE)</f>
        <v>0.2521722232966539</v>
      </c>
      <c r="H12" s="52">
        <f>VLOOKUP($B12,Macro!$A$1:$CI$100,MATCH(DATE(H$3,1,1),Macro!$A$1:$CI$1,0),FALSE)</f>
        <v>0.42281687185308225</v>
      </c>
      <c r="I12" s="52">
        <f>VLOOKUP($B12,Macro!$A$1:$CI$100,MATCH(DATE(I$3,1,1),Macro!$A$1:$CI$1,0),FALSE)</f>
        <v>0.26340037200975885</v>
      </c>
      <c r="J12" s="53">
        <f>VLOOKUP($B12,Macro!$A$1:$CI$100,MATCH(DATE(J$3,1,1),Macro!$A$1:$CI$1,0),FALSE)</f>
        <v>5.9522265378353367E-2</v>
      </c>
      <c r="K12" s="10"/>
      <c r="L12" s="10"/>
      <c r="M12" s="10"/>
    </row>
    <row r="13" spans="1:13" x14ac:dyDescent="0.25">
      <c r="A13" s="5" t="s">
        <v>33</v>
      </c>
      <c r="B13" s="37" t="str">
        <f>Macro!A11</f>
        <v>100*(pva_2/pva_0-1)</v>
      </c>
      <c r="C13" s="51">
        <f>VLOOKUP($B13,Macro!$A$1:$CI$100,MATCH(DATE(C$3,1,1),Macro!$A$1:$CI$1,0),FALSE)</f>
        <v>5.4402301399236741E-2</v>
      </c>
      <c r="D13" s="52">
        <f>VLOOKUP($B13,Macro!$A$1:$CI$100,MATCH(DATE(D$3,1,1),Macro!$A$1:$CI$1,0),FALSE)</f>
        <v>0.11488626499238652</v>
      </c>
      <c r="E13" s="52">
        <f>VLOOKUP($B13,Macro!$A$1:$CI$100,MATCH(DATE(E$3,1,1),Macro!$A$1:$CI$1,0),FALSE)</f>
        <v>0.17903596033643776</v>
      </c>
      <c r="F13" s="52">
        <f>VLOOKUP($B13,Macro!$A$1:$CI$100,MATCH(DATE(F$3,1,1),Macro!$A$1:$CI$1,0),FALSE)</f>
        <v>0.24222119747938642</v>
      </c>
      <c r="G13" s="52">
        <f>VLOOKUP($B13,Macro!$A$1:$CI$100,MATCH(DATE(G$3,1,1),Macro!$A$1:$CI$1,0),FALSE)</f>
        <v>0.30075978972823325</v>
      </c>
      <c r="H13" s="52">
        <f>VLOOKUP($B13,Macro!$A$1:$CI$100,MATCH(DATE(H$3,1,1),Macro!$A$1:$CI$1,0),FALSE)</f>
        <v>0.50260511347202108</v>
      </c>
      <c r="I13" s="52">
        <f>VLOOKUP($B13,Macro!$A$1:$CI$100,MATCH(DATE(I$3,1,1),Macro!$A$1:$CI$1,0),FALSE)</f>
        <v>0.31407932625207025</v>
      </c>
      <c r="J13" s="53">
        <f>VLOOKUP($B13,Macro!$A$1:$CI$100,MATCH(DATE(J$3,1,1),Macro!$A$1:$CI$1,0),FALSE)</f>
        <v>7.0512679602741102E-2</v>
      </c>
      <c r="K13" s="10"/>
      <c r="L13" s="10"/>
      <c r="M13" s="10"/>
    </row>
    <row r="14" spans="1:13" x14ac:dyDescent="0.25">
      <c r="A14" s="5" t="s">
        <v>34</v>
      </c>
      <c r="B14" s="37" t="str">
        <f>Macro!A12</f>
        <v>100*(pci_2/pci_0-1)</v>
      </c>
      <c r="C14" s="51">
        <f>VLOOKUP($B14,Macro!$A$1:$CI$100,MATCH(DATE(C$3,1,1),Macro!$A$1:$CI$1,0),FALSE)</f>
        <v>2.751094927611053E-2</v>
      </c>
      <c r="D14" s="52">
        <f>VLOOKUP($B14,Macro!$A$1:$CI$100,MATCH(DATE(D$3,1,1),Macro!$A$1:$CI$1,0),FALSE)</f>
        <v>6.7735150405612288E-2</v>
      </c>
      <c r="E14" s="52">
        <f>VLOOKUP($B14,Macro!$A$1:$CI$100,MATCH(DATE(E$3,1,1),Macro!$A$1:$CI$1,0),FALSE)</f>
        <v>0.11302198260092489</v>
      </c>
      <c r="F14" s="52">
        <f>VLOOKUP($B14,Macro!$A$1:$CI$100,MATCH(DATE(F$3,1,1),Macro!$A$1:$CI$1,0),FALSE)</f>
        <v>0.15886987024160693</v>
      </c>
      <c r="G14" s="52">
        <f>VLOOKUP($B14,Macro!$A$1:$CI$100,MATCH(DATE(G$3,1,1),Macro!$A$1:$CI$1,0),FALSE)</f>
        <v>0.20147881230980769</v>
      </c>
      <c r="H14" s="52">
        <f>VLOOKUP($B14,Macro!$A$1:$CI$100,MATCH(DATE(H$3,1,1),Macro!$A$1:$CI$1,0),FALSE)</f>
        <v>0.33961459765441404</v>
      </c>
      <c r="I14" s="52">
        <f>VLOOKUP($B14,Macro!$A$1:$CI$100,MATCH(DATE(I$3,1,1),Macro!$A$1:$CI$1,0),FALSE)</f>
        <v>0.21051275003869385</v>
      </c>
      <c r="J14" s="53">
        <f>VLOOKUP($B14,Macro!$A$1:$CI$100,MATCH(DATE(J$3,1,1),Macro!$A$1:$CI$1,0),FALSE)</f>
        <v>4.8045162636500827E-2</v>
      </c>
      <c r="K14" s="10"/>
      <c r="L14" s="10"/>
      <c r="M14" s="10"/>
    </row>
    <row r="15" spans="1:13" x14ac:dyDescent="0.25">
      <c r="A15" s="5" t="s">
        <v>7</v>
      </c>
      <c r="B15" s="37" t="str">
        <f>Macro!A13</f>
        <v>100*(px_2/px_0-1)</v>
      </c>
      <c r="C15" s="51">
        <f>VLOOKUP($B15,Macro!$A$1:$CI$100,MATCH(DATE(C$3,1,1),Macro!$A$1:$CI$1,0),FALSE)</f>
        <v>2.2835917282759688E-2</v>
      </c>
      <c r="D15" s="52">
        <f>VLOOKUP($B15,Macro!$A$1:$CI$100,MATCH(DATE(D$3,1,1),Macro!$A$1:$CI$1,0),FALSE)</f>
        <v>6.2079829139949361E-2</v>
      </c>
      <c r="E15" s="52">
        <f>VLOOKUP($B15,Macro!$A$1:$CI$100,MATCH(DATE(E$3,1,1),Macro!$A$1:$CI$1,0),FALSE)</f>
        <v>0.11004027241481307</v>
      </c>
      <c r="F15" s="52">
        <f>VLOOKUP($B15,Macro!$A$1:$CI$100,MATCH(DATE(F$3,1,1),Macro!$A$1:$CI$1,0),FALSE)</f>
        <v>0.16042589907856453</v>
      </c>
      <c r="G15" s="52">
        <f>VLOOKUP($B15,Macro!$A$1:$CI$100,MATCH(DATE(G$3,1,1),Macro!$A$1:$CI$1,0),FALSE)</f>
        <v>0.20824352291235471</v>
      </c>
      <c r="H15" s="52">
        <f>VLOOKUP($B15,Macro!$A$1:$CI$100,MATCH(DATE(H$3,1,1),Macro!$A$1:$CI$1,0),FALSE)</f>
        <v>0.36319170846368376</v>
      </c>
      <c r="I15" s="52">
        <f>VLOOKUP($B15,Macro!$A$1:$CI$100,MATCH(DATE(I$3,1,1),Macro!$A$1:$CI$1,0),FALSE)</f>
        <v>0.23138528303023875</v>
      </c>
      <c r="J15" s="53">
        <f>VLOOKUP($B15,Macro!$A$1:$CI$100,MATCH(DATE(J$3,1,1),Macro!$A$1:$CI$1,0),FALSE)</f>
        <v>5.4133151673241287E-2</v>
      </c>
      <c r="K15" s="10"/>
      <c r="L15" s="10"/>
      <c r="M15" s="10"/>
    </row>
    <row r="16" spans="1:13" x14ac:dyDescent="0.25">
      <c r="A16" s="5" t="s">
        <v>8</v>
      </c>
      <c r="B16" s="37" t="str">
        <f>Macro!A14</f>
        <v>100*(pm_2/pm_0-1)</v>
      </c>
      <c r="C16" s="51">
        <f>VLOOKUP($B16,Macro!$A$1:$CI$100,MATCH(DATE(C$3,1,1),Macro!$A$1:$CI$1,0),FALSE)</f>
        <v>0</v>
      </c>
      <c r="D16" s="52">
        <f>VLOOKUP($B16,Macro!$A$1:$CI$100,MATCH(DATE(D$3,1,1),Macro!$A$1:$CI$1,0),FALSE)</f>
        <v>0</v>
      </c>
      <c r="E16" s="52">
        <f>VLOOKUP($B16,Macro!$A$1:$CI$100,MATCH(DATE(E$3,1,1),Macro!$A$1:$CI$1,0),FALSE)</f>
        <v>0</v>
      </c>
      <c r="F16" s="52">
        <f>VLOOKUP($B16,Macro!$A$1:$CI$100,MATCH(DATE(F$3,1,1),Macro!$A$1:$CI$1,0),FALSE)</f>
        <v>0</v>
      </c>
      <c r="G16" s="52">
        <f>VLOOKUP($B16,Macro!$A$1:$CI$100,MATCH(DATE(G$3,1,1),Macro!$A$1:$CI$1,0),FALSE)</f>
        <v>0</v>
      </c>
      <c r="H16" s="52">
        <f>VLOOKUP($B16,Macro!$A$1:$CI$100,MATCH(DATE(H$3,1,1),Macro!$A$1:$CI$1,0),FALSE)</f>
        <v>0</v>
      </c>
      <c r="I16" s="52">
        <f>VLOOKUP($B16,Macro!$A$1:$CI$100,MATCH(DATE(I$3,1,1),Macro!$A$1:$CI$1,0),FALSE)</f>
        <v>0</v>
      </c>
      <c r="J16" s="53">
        <f>VLOOKUP($B16,Macro!$A$1:$CI$100,MATCH(DATE(J$3,1,1),Macro!$A$1:$CI$1,0),FALSE)</f>
        <v>0</v>
      </c>
      <c r="K16" s="10"/>
      <c r="L16" s="10"/>
      <c r="M16" s="10"/>
    </row>
    <row r="17" spans="1:13" x14ac:dyDescent="0.25">
      <c r="A17" s="5" t="s">
        <v>9</v>
      </c>
      <c r="B17" s="37" t="str">
        <f>Macro!A15</f>
        <v>100*(w_2/w_0-1)</v>
      </c>
      <c r="C17" s="51">
        <f>VLOOKUP($B17,Macro!$A$1:$CI$100,MATCH(DATE(C$3,1,1),Macro!$A$1:$CI$1,0),FALSE)</f>
        <v>1.8782484532153809E-2</v>
      </c>
      <c r="D17" s="52">
        <f>VLOOKUP($B17,Macro!$A$1:$CI$100,MATCH(DATE(D$3,1,1),Macro!$A$1:$CI$1,0),FALSE)</f>
        <v>5.3971159246524181E-2</v>
      </c>
      <c r="E17" s="52">
        <f>VLOOKUP($B17,Macro!$A$1:$CI$100,MATCH(DATE(E$3,1,1),Macro!$A$1:$CI$1,0),FALSE)</f>
        <v>0.10090889958764837</v>
      </c>
      <c r="F17" s="52">
        <f>VLOOKUP($B17,Macro!$A$1:$CI$100,MATCH(DATE(F$3,1,1),Macro!$A$1:$CI$1,0),FALSE)</f>
        <v>0.15572854217300591</v>
      </c>
      <c r="G17" s="52">
        <f>VLOOKUP($B17,Macro!$A$1:$CI$100,MATCH(DATE(G$3,1,1),Macro!$A$1:$CI$1,0),FALSE)</f>
        <v>0.21376564574637769</v>
      </c>
      <c r="H17" s="52">
        <f>VLOOKUP($B17,Macro!$A$1:$CI$100,MATCH(DATE(H$3,1,1),Macro!$A$1:$CI$1,0),FALSE)</f>
        <v>0.44696284243546103</v>
      </c>
      <c r="I17" s="52">
        <f>VLOOKUP($B17,Macro!$A$1:$CI$100,MATCH(DATE(I$3,1,1),Macro!$A$1:$CI$1,0),FALSE)</f>
        <v>0.34058032483250678</v>
      </c>
      <c r="J17" s="53">
        <f>VLOOKUP($B17,Macro!$A$1:$CI$100,MATCH(DATE(J$3,1,1),Macro!$A$1:$CI$1,0),FALSE)</f>
        <v>7.012835849333765E-2</v>
      </c>
      <c r="K17" s="10"/>
      <c r="L17" s="10"/>
      <c r="M17" s="10"/>
    </row>
    <row r="18" spans="1:13" x14ac:dyDescent="0.25">
      <c r="A18" s="5" t="s">
        <v>10</v>
      </c>
      <c r="B18" s="37" t="str">
        <f>Macro!A16</f>
        <v>100*((c_l_2/pva_2)/(c_l_0/pva_0)-1)</v>
      </c>
      <c r="C18" s="51">
        <f>VLOOKUP($B18,Macro!$A$1:$CI$100,MATCH(DATE(C$3,1,1),Macro!$A$1:$CI$1,0),FALSE)</f>
        <v>-3.5989222636811924E-2</v>
      </c>
      <c r="D18" s="52">
        <f>VLOOKUP($B18,Macro!$A$1:$CI$100,MATCH(DATE(D$3,1,1),Macro!$A$1:$CI$1,0),FALSE)</f>
        <v>-6.1399997750499757E-2</v>
      </c>
      <c r="E18" s="52">
        <f>VLOOKUP($B18,Macro!$A$1:$CI$100,MATCH(DATE(E$3,1,1),Macro!$A$1:$CI$1,0),FALSE)</f>
        <v>-7.8623920290665783E-2</v>
      </c>
      <c r="F18" s="52">
        <f>VLOOKUP($B18,Macro!$A$1:$CI$100,MATCH(DATE(F$3,1,1),Macro!$A$1:$CI$1,0),FALSE)</f>
        <v>-8.6964343614337469E-2</v>
      </c>
      <c r="G18" s="52">
        <f>VLOOKUP($B18,Macro!$A$1:$CI$100,MATCH(DATE(G$3,1,1),Macro!$A$1:$CI$1,0),FALSE)</f>
        <v>-8.743063326828171E-2</v>
      </c>
      <c r="H18" s="52">
        <f>VLOOKUP($B18,Macro!$A$1:$CI$100,MATCH(DATE(H$3,1,1),Macro!$A$1:$CI$1,0),FALSE)</f>
        <v>-5.607568227442572E-2</v>
      </c>
      <c r="I18" s="52">
        <f>VLOOKUP($B18,Macro!$A$1:$CI$100,MATCH(DATE(I$3,1,1),Macro!$A$1:$CI$1,0),FALSE)</f>
        <v>2.6148545948001534E-2</v>
      </c>
      <c r="J18" s="53">
        <f>VLOOKUP($B18,Macro!$A$1:$CI$100,MATCH(DATE(J$3,1,1),Macro!$A$1:$CI$1,0),FALSE)</f>
        <v>-5.9584397154033297E-4</v>
      </c>
      <c r="K18" s="10"/>
      <c r="L18" s="10"/>
      <c r="M18" s="10"/>
    </row>
    <row r="19" spans="1:13" x14ac:dyDescent="0.25">
      <c r="A19" s="5" t="s">
        <v>11</v>
      </c>
      <c r="B19" s="37" t="str">
        <f>Macro!A17</f>
        <v>f_l_2-f_l_0</v>
      </c>
      <c r="C19" s="51">
        <f>VLOOKUP($B19,Macro!$A$1:$CI$100,MATCH(DATE(C$3,1,1),Macro!$A$1:$CI$1,0),FALSE)</f>
        <v>35.341980000001058</v>
      </c>
      <c r="D19" s="52">
        <f>VLOOKUP($B19,Macro!$A$1:$CI$100,MATCH(DATE(D$3,1,1),Macro!$A$1:$CI$1,0),FALSE)</f>
        <v>62.487130000001343</v>
      </c>
      <c r="E19" s="52">
        <f>VLOOKUP($B19,Macro!$A$1:$CI$100,MATCH(DATE(E$3,1,1),Macro!$A$1:$CI$1,0),FALSE)</f>
        <v>81.546539999999368</v>
      </c>
      <c r="F19" s="52">
        <f>VLOOKUP($B19,Macro!$A$1:$CI$100,MATCH(DATE(F$3,1,1),Macro!$A$1:$CI$1,0),FALSE)</f>
        <v>93.744399999999587</v>
      </c>
      <c r="G19" s="52">
        <f>VLOOKUP($B19,Macro!$A$1:$CI$100,MATCH(DATE(G$3,1,1),Macro!$A$1:$CI$1,0),FALSE)</f>
        <v>99.562709999998333</v>
      </c>
      <c r="H19" s="52">
        <f>VLOOKUP($B19,Macro!$A$1:$CI$100,MATCH(DATE(H$3,1,1),Macro!$A$1:$CI$1,0),FALSE)</f>
        <v>94.840240000001359</v>
      </c>
      <c r="I19" s="52">
        <f>VLOOKUP($B19,Macro!$A$1:$CI$100,MATCH(DATE(I$3,1,1),Macro!$A$1:$CI$1,0),FALSE)</f>
        <v>8.7432300000000396</v>
      </c>
      <c r="J19" s="53">
        <f>VLOOKUP($B19,Macro!$A$1:$CI$100,MATCH(DATE(J$3,1,1),Macro!$A$1:$CI$1,0),FALSE)</f>
        <v>15.95538999999917</v>
      </c>
      <c r="K19" s="10"/>
      <c r="L19" s="10"/>
      <c r="M19" s="10"/>
    </row>
    <row r="20" spans="1:13" x14ac:dyDescent="0.25">
      <c r="A20" s="5" t="s">
        <v>38</v>
      </c>
      <c r="B20" s="37" t="str">
        <f>Macro!A18</f>
        <v>100*(unr_2-unr_0)</v>
      </c>
      <c r="C20" s="51">
        <f>VLOOKUP($B20,Macro!$A$1:$CI$100,MATCH(DATE(C$3,1,1),Macro!$A$1:$CI$1,0),FALSE)</f>
        <v>-9.4620730000000153E-2</v>
      </c>
      <c r="D20" s="52">
        <f>VLOOKUP($B20,Macro!$A$1:$CI$100,MATCH(DATE(D$3,1,1),Macro!$A$1:$CI$1,0),FALSE)</f>
        <v>-0.15898215000000049</v>
      </c>
      <c r="E20" s="52">
        <f>VLOOKUP($B20,Macro!$A$1:$CI$100,MATCH(DATE(E$3,1,1),Macro!$A$1:$CI$1,0),FALSE)</f>
        <v>-0.19991666000000047</v>
      </c>
      <c r="F20" s="52">
        <f>VLOOKUP($B20,Macro!$A$1:$CI$100,MATCH(DATE(F$3,1,1),Macro!$A$1:$CI$1,0),FALSE)</f>
        <v>-0.22351448999999995</v>
      </c>
      <c r="G20" s="52">
        <f>VLOOKUP($B20,Macro!$A$1:$CI$100,MATCH(DATE(G$3,1,1),Macro!$A$1:$CI$1,0),FALSE)</f>
        <v>-0.23207056000000004</v>
      </c>
      <c r="H20" s="52">
        <f>VLOOKUP($B20,Macro!$A$1:$CI$100,MATCH(DATE(H$3,1,1),Macro!$A$1:$CI$1,0),FALSE)</f>
        <v>-0.20951411999999975</v>
      </c>
      <c r="I20" s="52">
        <f>VLOOKUP($B20,Macro!$A$1:$CI$100,MATCH(DATE(I$3,1,1),Macro!$A$1:$CI$1,0),FALSE)</f>
        <v>-1.5512350000000674E-2</v>
      </c>
      <c r="J20" s="53">
        <f>VLOOKUP($B20,Macro!$A$1:$CI$100,MATCH(DATE(J$3,1,1),Macro!$A$1:$CI$1,0),FALSE)</f>
        <v>-3.4494780000000891E-2</v>
      </c>
      <c r="K20" s="10"/>
      <c r="L20" s="10"/>
      <c r="M20" s="10"/>
    </row>
    <row r="21" spans="1:13" x14ac:dyDescent="0.25">
      <c r="A21" s="5" t="s">
        <v>12</v>
      </c>
      <c r="B21" s="37" t="str">
        <f>Macro!A19</f>
        <v>100*(rbal_trade_val_2-rbal_trade_val_0)</v>
      </c>
      <c r="C21" s="51">
        <f>VLOOKUP($B21,Macro!$A$1:$CI$100,MATCH(DATE(C$3,1,1),Macro!$A$1:$CI$1,0),FALSE)</f>
        <v>-3.6601135999999972E-2</v>
      </c>
      <c r="D21" s="52">
        <f>VLOOKUP($B21,Macro!$A$1:$CI$100,MATCH(DATE(D$3,1,1),Macro!$A$1:$CI$1,0),FALSE)</f>
        <v>-4.3514596000000016E-2</v>
      </c>
      <c r="E21" s="52">
        <f>VLOOKUP($B21,Macro!$A$1:$CI$100,MATCH(DATE(E$3,1,1),Macro!$A$1:$CI$1,0),FALSE)</f>
        <v>-4.437649199999999E-2</v>
      </c>
      <c r="F21" s="52">
        <f>VLOOKUP($B21,Macro!$A$1:$CI$100,MATCH(DATE(F$3,1,1),Macro!$A$1:$CI$1,0),FALSE)</f>
        <v>-4.363786900000001E-2</v>
      </c>
      <c r="G21" s="52">
        <f>VLOOKUP($B21,Macro!$A$1:$CI$100,MATCH(DATE(G$3,1,1),Macro!$A$1:$CI$1,0),FALSE)</f>
        <v>-4.1584825999999978E-2</v>
      </c>
      <c r="H21" s="52">
        <f>VLOOKUP($B21,Macro!$A$1:$CI$100,MATCH(DATE(H$3,1,1),Macro!$A$1:$CI$1,0),FALSE)</f>
        <v>-4.2238696999999992E-2</v>
      </c>
      <c r="I21" s="52">
        <f>VLOOKUP($B21,Macro!$A$1:$CI$100,MATCH(DATE(I$3,1,1),Macro!$A$1:$CI$1,0),FALSE)</f>
        <v>-2.567584999999999E-2</v>
      </c>
      <c r="J21" s="53">
        <f>VLOOKUP($B21,Macro!$A$1:$CI$100,MATCH(DATE(J$3,1,1),Macro!$A$1:$CI$1,0),FALSE)</f>
        <v>-1.673422699999998E-2</v>
      </c>
      <c r="K21" s="10"/>
      <c r="L21" s="10"/>
      <c r="M21" s="10"/>
    </row>
    <row r="22" spans="1:13" x14ac:dyDescent="0.25">
      <c r="A22" s="5" t="s">
        <v>36</v>
      </c>
      <c r="B22" s="37" t="str">
        <f>Macro!A20</f>
        <v>100*(rbal_g_prim_val_2-rbal_g_prim_val_0)</v>
      </c>
      <c r="C22" s="51">
        <f>VLOOKUP($B22,Macro!$A$1:$CI$100,MATCH(DATE(C$3,1,1),Macro!$A$1:$CI$1,0),FALSE)</f>
        <v>-0.12232266999999998</v>
      </c>
      <c r="D22" s="52">
        <f>VLOOKUP($B22,Macro!$A$1:$CI$100,MATCH(DATE(D$3,1,1),Macro!$A$1:$CI$1,0),FALSE)</f>
        <v>-4.9178949999999916E-2</v>
      </c>
      <c r="E22" s="52">
        <f>VLOOKUP($B22,Macro!$A$1:$CI$100,MATCH(DATE(E$3,1,1),Macro!$A$1:$CI$1,0),FALSE)</f>
        <v>-2.0991700000000044E-2</v>
      </c>
      <c r="F22" s="52">
        <f>VLOOKUP($B22,Macro!$A$1:$CI$100,MATCH(DATE(F$3,1,1),Macro!$A$1:$CI$1,0),FALSE)</f>
        <v>-5.7027099999999026E-3</v>
      </c>
      <c r="G22" s="52">
        <f>VLOOKUP($B22,Macro!$A$1:$CI$100,MATCH(DATE(G$3,1,1),Macro!$A$1:$CI$1,0),FALSE)</f>
        <v>5.7434999999999778E-3</v>
      </c>
      <c r="H22" s="52">
        <f>VLOOKUP($B22,Macro!$A$1:$CI$100,MATCH(DATE(H$3,1,1),Macro!$A$1:$CI$1,0),FALSE)</f>
        <v>1.2451439999999932E-2</v>
      </c>
      <c r="I22" s="52">
        <f>VLOOKUP($B22,Macro!$A$1:$CI$100,MATCH(DATE(I$3,1,1),Macro!$A$1:$CI$1,0),FALSE)</f>
        <v>-2.8162059999999912E-2</v>
      </c>
      <c r="J22" s="53">
        <f>VLOOKUP($B22,Macro!$A$1:$CI$100,MATCH(DATE(J$3,1,1),Macro!$A$1:$CI$1,0),FALSE)</f>
        <v>-4.9495189999999856E-2</v>
      </c>
      <c r="K22" s="10"/>
      <c r="L22" s="10"/>
      <c r="M22" s="10"/>
    </row>
    <row r="23" spans="1:13" x14ac:dyDescent="0.3">
      <c r="A23" s="5" t="s">
        <v>31</v>
      </c>
      <c r="B23" s="37" t="str">
        <f>Macro!A21</f>
        <v>100*(rdebt_g_val_2-rdebt_g_val_0)</v>
      </c>
      <c r="C23" s="51">
        <f>VLOOKUP($B23,Macro!$A$1:$CI$100,MATCH(DATE(C$3,1,1),Macro!$A$1:$CI$1,0),FALSE)</f>
        <v>-0.1532787199999941</v>
      </c>
      <c r="D23" s="52">
        <f>VLOOKUP($B23,Macro!$A$1:$CI$100,MATCH(DATE(D$3,1,1),Macro!$A$1:$CI$1,0),FALSE)</f>
        <v>-0.15145078999999617</v>
      </c>
      <c r="E23" s="52">
        <f>VLOOKUP($B23,Macro!$A$1:$CI$100,MATCH(DATE(E$3,1,1),Macro!$A$1:$CI$1,0),FALSE)</f>
        <v>-0.19308855999999874</v>
      </c>
      <c r="F23" s="52">
        <f>VLOOKUP($B23,Macro!$A$1:$CI$100,MATCH(DATE(F$3,1,1),Macro!$A$1:$CI$1,0),FALSE)</f>
        <v>-0.23428140000000264</v>
      </c>
      <c r="G23" s="52">
        <f>VLOOKUP($B23,Macro!$A$1:$CI$100,MATCH(DATE(G$3,1,1),Macro!$A$1:$CI$1,0),FALSE)</f>
        <v>-0.26418014999999295</v>
      </c>
      <c r="H23" s="52">
        <f>VLOOKUP($B23,Macro!$A$1:$CI$100,MATCH(DATE(H$3,1,1),Macro!$A$1:$CI$1,0),FALSE)</f>
        <v>-0.29918582000000304</v>
      </c>
      <c r="I23" s="52">
        <f>VLOOKUP($B23,Macro!$A$1:$CI$100,MATCH(DATE(I$3,1,1),Macro!$A$1:$CI$1,0),FALSE)</f>
        <v>0.23628897999998788</v>
      </c>
      <c r="J23" s="53">
        <f>VLOOKUP($B23,Macro!$A$1:$CI$100,MATCH(DATE(J$3,1,1),Macro!$A$1:$CI$1,0),FALSE)</f>
        <v>0.84989800000001559</v>
      </c>
      <c r="K23" s="10"/>
      <c r="L23" s="10"/>
      <c r="M23" s="10"/>
    </row>
    <row r="24" spans="1:13" x14ac:dyDescent="0.25">
      <c r="A24" s="5"/>
      <c r="B24" s="37"/>
      <c r="C24" s="51"/>
      <c r="D24" s="52"/>
      <c r="E24" s="52"/>
      <c r="F24" s="52"/>
      <c r="G24" s="52"/>
      <c r="H24" s="52"/>
      <c r="I24" s="52"/>
      <c r="J24" s="53"/>
      <c r="K24" s="10"/>
      <c r="L24" s="10"/>
      <c r="M24" s="10"/>
    </row>
    <row r="25" spans="1:13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10"/>
      <c r="L25" s="10"/>
      <c r="M25" s="10"/>
    </row>
    <row r="26" spans="1:13" x14ac:dyDescent="0.25">
      <c r="A26" s="7"/>
      <c r="B26" s="7"/>
      <c r="C26" s="96" t="s">
        <v>13</v>
      </c>
      <c r="D26" s="96"/>
      <c r="E26" s="96"/>
      <c r="F26" s="96"/>
      <c r="G26" s="96"/>
      <c r="H26" s="96"/>
      <c r="I26" s="96"/>
      <c r="J26" s="96"/>
      <c r="K26" s="10"/>
      <c r="L26" s="10"/>
      <c r="M26" s="10"/>
    </row>
    <row r="27" spans="1:13" ht="15.75" x14ac:dyDescent="0.25">
      <c r="A27" s="8"/>
      <c r="B27" s="9"/>
      <c r="C27" s="97" t="s">
        <v>14</v>
      </c>
      <c r="D27" s="97"/>
      <c r="E27" s="97"/>
      <c r="F27" s="97"/>
      <c r="G27" s="97"/>
      <c r="H27" s="97"/>
      <c r="I27" s="97"/>
      <c r="J27" s="98"/>
      <c r="K27" s="10"/>
      <c r="L27" s="10"/>
      <c r="M27" s="10"/>
    </row>
    <row r="28" spans="1:13" x14ac:dyDescent="0.25">
      <c r="A28" s="1"/>
      <c r="B28" s="24"/>
      <c r="C28" s="2">
        <f>C3</f>
        <v>2021</v>
      </c>
      <c r="D28" s="3">
        <f t="shared" ref="D28:J28" si="0">D3</f>
        <v>2022</v>
      </c>
      <c r="E28" s="3">
        <f t="shared" si="0"/>
        <v>2023</v>
      </c>
      <c r="F28" s="3">
        <f t="shared" si="0"/>
        <v>2024</v>
      </c>
      <c r="G28" s="3">
        <f t="shared" si="0"/>
        <v>2025</v>
      </c>
      <c r="H28" s="3">
        <f t="shared" si="0"/>
        <v>2030</v>
      </c>
      <c r="I28" s="3">
        <f t="shared" si="0"/>
        <v>2040</v>
      </c>
      <c r="J28" s="4">
        <f t="shared" si="0"/>
        <v>2050</v>
      </c>
      <c r="K28" s="10"/>
      <c r="L28" s="10"/>
      <c r="M28" s="10"/>
    </row>
    <row r="29" spans="1:13" x14ac:dyDescent="0.25">
      <c r="A29" s="5" t="s">
        <v>15</v>
      </c>
      <c r="B29" s="13"/>
      <c r="C29" s="51">
        <f t="shared" ref="C29:J29" si="1">C4</f>
        <v>0.23543845130236107</v>
      </c>
      <c r="D29" s="52">
        <f t="shared" si="1"/>
        <v>0.23642698134711537</v>
      </c>
      <c r="E29" s="52">
        <f t="shared" si="1"/>
        <v>0.26030353997037459</v>
      </c>
      <c r="F29" s="52">
        <f t="shared" si="1"/>
        <v>0.27780403887480709</v>
      </c>
      <c r="G29" s="52">
        <f t="shared" si="1"/>
        <v>0.28235941964167566</v>
      </c>
      <c r="H29" s="52">
        <f t="shared" si="1"/>
        <v>0.27572348391018409</v>
      </c>
      <c r="I29" s="52">
        <f t="shared" si="1"/>
        <v>6.5534112793641519E-2</v>
      </c>
      <c r="J29" s="53">
        <f t="shared" si="1"/>
        <v>5.0614194404841051E-2</v>
      </c>
      <c r="K29" s="10"/>
      <c r="L29" s="10"/>
      <c r="M29" s="10"/>
    </row>
    <row r="30" spans="1:13" x14ac:dyDescent="0.25">
      <c r="A30" s="5" t="s">
        <v>16</v>
      </c>
      <c r="B30" s="13"/>
      <c r="C30" s="51">
        <f t="shared" ref="C30:J30" si="2">C5</f>
        <v>5.9345567939916855E-2</v>
      </c>
      <c r="D30" s="52">
        <f t="shared" si="2"/>
        <v>0.1229897542575964</v>
      </c>
      <c r="E30" s="52">
        <f t="shared" si="2"/>
        <v>0.17532688109325179</v>
      </c>
      <c r="F30" s="52">
        <f t="shared" si="2"/>
        <v>0.21431033484458073</v>
      </c>
      <c r="G30" s="52">
        <f t="shared" si="2"/>
        <v>0.24068849373171108</v>
      </c>
      <c r="H30" s="52">
        <f t="shared" si="2"/>
        <v>0.2914346238922727</v>
      </c>
      <c r="I30" s="52">
        <f t="shared" si="2"/>
        <v>0.10089292711377151</v>
      </c>
      <c r="J30" s="53">
        <f t="shared" si="2"/>
        <v>2.4144308324824948E-2</v>
      </c>
      <c r="K30" s="10"/>
      <c r="L30" s="10"/>
      <c r="M30" s="10"/>
    </row>
    <row r="31" spans="1:13" x14ac:dyDescent="0.25">
      <c r="A31" s="5" t="s">
        <v>17</v>
      </c>
      <c r="B31" s="13"/>
      <c r="C31" s="51">
        <f t="shared" ref="C31:J31" si="3">C6</f>
        <v>9.1502701122236907E-2</v>
      </c>
      <c r="D31" s="52">
        <f t="shared" si="3"/>
        <v>0.14101918936189062</v>
      </c>
      <c r="E31" s="52">
        <f t="shared" si="3"/>
        <v>0.16558412232241526</v>
      </c>
      <c r="F31" s="52">
        <f t="shared" si="3"/>
        <v>0.17768732106979712</v>
      </c>
      <c r="G31" s="52">
        <f t="shared" si="3"/>
        <v>0.1810002645502129</v>
      </c>
      <c r="H31" s="52">
        <f t="shared" si="3"/>
        <v>0.19472867776766378</v>
      </c>
      <c r="I31" s="52">
        <f t="shared" si="3"/>
        <v>9.231334068582342E-2</v>
      </c>
      <c r="J31" s="53">
        <f t="shared" si="3"/>
        <v>3.5158797357870419E-2</v>
      </c>
      <c r="K31" s="10"/>
      <c r="L31" s="10"/>
      <c r="M31" s="10"/>
    </row>
    <row r="32" spans="1:13" x14ac:dyDescent="0.25">
      <c r="A32" s="5" t="s">
        <v>18</v>
      </c>
      <c r="B32" s="13"/>
      <c r="C32" s="51">
        <f t="shared" ref="C32:J32" si="4">C7</f>
        <v>-4.1103326314129163E-3</v>
      </c>
      <c r="D32" s="52">
        <f t="shared" si="4"/>
        <v>-1.4048295616431172E-2</v>
      </c>
      <c r="E32" s="52">
        <f t="shared" si="4"/>
        <v>-2.9628203036846656E-2</v>
      </c>
      <c r="F32" s="52">
        <f t="shared" si="4"/>
        <v>-4.9586293492398514E-2</v>
      </c>
      <c r="G32" s="52">
        <f t="shared" si="4"/>
        <v>-7.2140381956153909E-2</v>
      </c>
      <c r="H32" s="52">
        <f t="shared" si="4"/>
        <v>-0.17657173965045514</v>
      </c>
      <c r="I32" s="52">
        <f t="shared" si="4"/>
        <v>-0.17425501328345305</v>
      </c>
      <c r="J32" s="53">
        <f t="shared" si="4"/>
        <v>-4.904457039076604E-2</v>
      </c>
      <c r="K32" s="10"/>
      <c r="L32" s="10"/>
      <c r="M32" s="10"/>
    </row>
    <row r="33" spans="1:13" x14ac:dyDescent="0.25">
      <c r="A33" s="5" t="s">
        <v>19</v>
      </c>
      <c r="B33" s="13"/>
      <c r="C33" s="51">
        <f t="shared" ref="C33:J33" si="5">C8</f>
        <v>0.15025791991705173</v>
      </c>
      <c r="D33" s="52">
        <f t="shared" si="5"/>
        <v>0.2036685931645188</v>
      </c>
      <c r="E33" s="52">
        <f t="shared" si="5"/>
        <v>0.24016811920153369</v>
      </c>
      <c r="F33" s="52">
        <f t="shared" si="5"/>
        <v>0.26906861955808825</v>
      </c>
      <c r="G33" s="52">
        <f t="shared" si="5"/>
        <v>0.28797118774444019</v>
      </c>
      <c r="H33" s="52">
        <f t="shared" si="5"/>
        <v>0.34295416067764428</v>
      </c>
      <c r="I33" s="52">
        <f t="shared" si="5"/>
        <v>0.15131642549863766</v>
      </c>
      <c r="J33" s="53">
        <f t="shared" si="5"/>
        <v>6.4682218521738832E-2</v>
      </c>
      <c r="K33" s="10"/>
      <c r="L33" s="10"/>
      <c r="M33" s="10"/>
    </row>
    <row r="34" spans="1:13" x14ac:dyDescent="0.25">
      <c r="A34" s="5" t="s">
        <v>55</v>
      </c>
      <c r="B34" s="13"/>
      <c r="C34" s="51">
        <f t="shared" ref="C34:J34" si="6">C9</f>
        <v>8.7286267233444015E-2</v>
      </c>
      <c r="D34" s="52">
        <f t="shared" si="6"/>
        <v>0.14555467163628322</v>
      </c>
      <c r="E34" s="52">
        <f t="shared" si="6"/>
        <v>0.18658704050824593</v>
      </c>
      <c r="F34" s="52">
        <f t="shared" si="6"/>
        <v>0.21629609091229351</v>
      </c>
      <c r="G34" s="52">
        <f t="shared" si="6"/>
        <v>0.23620986759662621</v>
      </c>
      <c r="H34" s="52">
        <f t="shared" si="6"/>
        <v>0.28445706209669908</v>
      </c>
      <c r="I34" s="52">
        <f t="shared" si="6"/>
        <v>0.10194778052821096</v>
      </c>
      <c r="J34" s="53">
        <f t="shared" si="6"/>
        <v>2.6730588755130569E-2</v>
      </c>
      <c r="K34" s="10"/>
      <c r="L34" s="10"/>
      <c r="M34" s="10"/>
    </row>
    <row r="35" spans="1:13" x14ac:dyDescent="0.25">
      <c r="A35" s="5" t="s">
        <v>53</v>
      </c>
      <c r="B35" s="13"/>
      <c r="C35" s="51">
        <f t="shared" ref="C35:J35" si="7">C10</f>
        <v>2.3615290000000844E-2</v>
      </c>
      <c r="D35" s="52">
        <f t="shared" si="7"/>
        <v>1.9061500000000509E-2</v>
      </c>
      <c r="E35" s="52">
        <f t="shared" si="7"/>
        <v>9.5084699999997691E-3</v>
      </c>
      <c r="F35" s="52">
        <f t="shared" si="7"/>
        <v>1.676429999999951E-3</v>
      </c>
      <c r="G35" s="52">
        <f t="shared" si="7"/>
        <v>-3.7801400000009311E-3</v>
      </c>
      <c r="H35" s="52">
        <f t="shared" si="7"/>
        <v>-5.8869999999988654E-3</v>
      </c>
      <c r="I35" s="52">
        <f t="shared" si="7"/>
        <v>8.9176999999995843E-4</v>
      </c>
      <c r="J35" s="53">
        <f t="shared" si="7"/>
        <v>2.1880299999998964E-3</v>
      </c>
      <c r="K35" s="10"/>
      <c r="L35" s="10"/>
      <c r="M35" s="10"/>
    </row>
    <row r="36" spans="1:13" x14ac:dyDescent="0.25">
      <c r="A36" s="5" t="s">
        <v>20</v>
      </c>
      <c r="B36" s="13"/>
      <c r="C36" s="51">
        <f t="shared" ref="C36:J36" si="8">C11</f>
        <v>2.3788606859898032E-2</v>
      </c>
      <c r="D36" s="52">
        <f t="shared" si="8"/>
        <v>6.4698135164609205E-2</v>
      </c>
      <c r="E36" s="52">
        <f t="shared" si="8"/>
        <v>0.11403946675065946</v>
      </c>
      <c r="F36" s="52">
        <f t="shared" si="8"/>
        <v>0.16499423325897489</v>
      </c>
      <c r="G36" s="52">
        <f t="shared" si="8"/>
        <v>0.21250889056232403</v>
      </c>
      <c r="H36" s="52">
        <f t="shared" si="8"/>
        <v>0.3617552996408202</v>
      </c>
      <c r="I36" s="52">
        <f t="shared" si="8"/>
        <v>0.22509500312675179</v>
      </c>
      <c r="J36" s="53">
        <f t="shared" si="8"/>
        <v>5.2612652276651239E-2</v>
      </c>
      <c r="K36" s="10"/>
      <c r="L36" s="10"/>
      <c r="M36" s="10"/>
    </row>
    <row r="37" spans="1:13" x14ac:dyDescent="0.25">
      <c r="A37" s="5" t="s">
        <v>21</v>
      </c>
      <c r="B37" s="13"/>
      <c r="C37" s="51">
        <f t="shared" ref="C37:J37" si="9">C12</f>
        <v>4.1243155115155972E-2</v>
      </c>
      <c r="D37" s="52">
        <f t="shared" si="9"/>
        <v>9.1825540041057252E-2</v>
      </c>
      <c r="E37" s="52">
        <f t="shared" si="9"/>
        <v>0.14674058037440485</v>
      </c>
      <c r="F37" s="52">
        <f t="shared" si="9"/>
        <v>0.20143566009920288</v>
      </c>
      <c r="G37" s="52">
        <f t="shared" si="9"/>
        <v>0.2521722232966539</v>
      </c>
      <c r="H37" s="52">
        <f t="shared" si="9"/>
        <v>0.42281687185308225</v>
      </c>
      <c r="I37" s="52">
        <f t="shared" si="9"/>
        <v>0.26340037200975885</v>
      </c>
      <c r="J37" s="53">
        <f t="shared" si="9"/>
        <v>5.9522265378353367E-2</v>
      </c>
      <c r="K37" s="10"/>
      <c r="L37" s="10"/>
      <c r="M37" s="10"/>
    </row>
    <row r="38" spans="1:13" x14ac:dyDescent="0.25">
      <c r="A38" s="5" t="s">
        <v>22</v>
      </c>
      <c r="B38" s="13"/>
      <c r="C38" s="51">
        <f t="shared" ref="C38:J38" si="10">C13</f>
        <v>5.4402301399236741E-2</v>
      </c>
      <c r="D38" s="52">
        <f t="shared" si="10"/>
        <v>0.11488626499238652</v>
      </c>
      <c r="E38" s="52">
        <f t="shared" si="10"/>
        <v>0.17903596033643776</v>
      </c>
      <c r="F38" s="52">
        <f t="shared" si="10"/>
        <v>0.24222119747938642</v>
      </c>
      <c r="G38" s="52">
        <f t="shared" si="10"/>
        <v>0.30075978972823325</v>
      </c>
      <c r="H38" s="52">
        <f t="shared" si="10"/>
        <v>0.50260511347202108</v>
      </c>
      <c r="I38" s="52">
        <f t="shared" si="10"/>
        <v>0.31407932625207025</v>
      </c>
      <c r="J38" s="53">
        <f t="shared" si="10"/>
        <v>7.0512679602741102E-2</v>
      </c>
      <c r="K38" s="10"/>
      <c r="L38" s="10"/>
      <c r="M38" s="10"/>
    </row>
    <row r="39" spans="1:13" x14ac:dyDescent="0.25">
      <c r="A39" s="5" t="s">
        <v>23</v>
      </c>
      <c r="B39" s="13"/>
      <c r="C39" s="51">
        <f t="shared" ref="C39:J39" si="11">C14</f>
        <v>2.751094927611053E-2</v>
      </c>
      <c r="D39" s="52">
        <f t="shared" si="11"/>
        <v>6.7735150405612288E-2</v>
      </c>
      <c r="E39" s="52">
        <f t="shared" si="11"/>
        <v>0.11302198260092489</v>
      </c>
      <c r="F39" s="52">
        <f t="shared" si="11"/>
        <v>0.15886987024160693</v>
      </c>
      <c r="G39" s="52">
        <f t="shared" si="11"/>
        <v>0.20147881230980769</v>
      </c>
      <c r="H39" s="52">
        <f t="shared" si="11"/>
        <v>0.33961459765441404</v>
      </c>
      <c r="I39" s="52">
        <f t="shared" si="11"/>
        <v>0.21051275003869385</v>
      </c>
      <c r="J39" s="53">
        <f t="shared" si="11"/>
        <v>4.8045162636500827E-2</v>
      </c>
      <c r="K39" s="10"/>
      <c r="L39" s="10"/>
      <c r="M39" s="10"/>
    </row>
    <row r="40" spans="1:13" x14ac:dyDescent="0.25">
      <c r="A40" s="5" t="s">
        <v>24</v>
      </c>
      <c r="B40" s="13"/>
      <c r="C40" s="51">
        <f t="shared" ref="C40:J40" si="12">C15</f>
        <v>2.2835917282759688E-2</v>
      </c>
      <c r="D40" s="52">
        <f t="shared" si="12"/>
        <v>6.2079829139949361E-2</v>
      </c>
      <c r="E40" s="52">
        <f t="shared" si="12"/>
        <v>0.11004027241481307</v>
      </c>
      <c r="F40" s="52">
        <f t="shared" si="12"/>
        <v>0.16042589907856453</v>
      </c>
      <c r="G40" s="52">
        <f t="shared" si="12"/>
        <v>0.20824352291235471</v>
      </c>
      <c r="H40" s="52">
        <f t="shared" si="12"/>
        <v>0.36319170846368376</v>
      </c>
      <c r="I40" s="52">
        <f t="shared" si="12"/>
        <v>0.23138528303023875</v>
      </c>
      <c r="J40" s="53">
        <f t="shared" si="12"/>
        <v>5.4133151673241287E-2</v>
      </c>
      <c r="K40" s="10"/>
      <c r="L40" s="10"/>
      <c r="M40" s="10"/>
    </row>
    <row r="41" spans="1:13" x14ac:dyDescent="0.25">
      <c r="A41" s="5" t="s">
        <v>25</v>
      </c>
      <c r="B41" s="13"/>
      <c r="C41" s="51">
        <f t="shared" ref="C41:J41" si="13">C16</f>
        <v>0</v>
      </c>
      <c r="D41" s="52">
        <f t="shared" si="13"/>
        <v>0</v>
      </c>
      <c r="E41" s="52">
        <f t="shared" si="13"/>
        <v>0</v>
      </c>
      <c r="F41" s="52">
        <f t="shared" si="13"/>
        <v>0</v>
      </c>
      <c r="G41" s="52">
        <f t="shared" si="13"/>
        <v>0</v>
      </c>
      <c r="H41" s="52">
        <f t="shared" si="13"/>
        <v>0</v>
      </c>
      <c r="I41" s="52">
        <f t="shared" si="13"/>
        <v>0</v>
      </c>
      <c r="J41" s="53">
        <f t="shared" si="13"/>
        <v>0</v>
      </c>
      <c r="K41" s="10"/>
      <c r="L41" s="10"/>
      <c r="M41" s="10"/>
    </row>
    <row r="42" spans="1:13" x14ac:dyDescent="0.25">
      <c r="A42" s="5" t="s">
        <v>26</v>
      </c>
      <c r="B42" s="13"/>
      <c r="C42" s="51">
        <f t="shared" ref="C42:J42" si="14">C17</f>
        <v>1.8782484532153809E-2</v>
      </c>
      <c r="D42" s="52">
        <f t="shared" si="14"/>
        <v>5.3971159246524181E-2</v>
      </c>
      <c r="E42" s="52">
        <f t="shared" si="14"/>
        <v>0.10090889958764837</v>
      </c>
      <c r="F42" s="52">
        <f t="shared" si="14"/>
        <v>0.15572854217300591</v>
      </c>
      <c r="G42" s="52">
        <f t="shared" si="14"/>
        <v>0.21376564574637769</v>
      </c>
      <c r="H42" s="52">
        <f t="shared" si="14"/>
        <v>0.44696284243546103</v>
      </c>
      <c r="I42" s="52">
        <f t="shared" si="14"/>
        <v>0.34058032483250678</v>
      </c>
      <c r="J42" s="53">
        <f t="shared" si="14"/>
        <v>7.012835849333765E-2</v>
      </c>
      <c r="K42" s="10"/>
      <c r="L42" s="10"/>
      <c r="M42" s="10"/>
    </row>
    <row r="43" spans="1:13" x14ac:dyDescent="0.25">
      <c r="A43" s="5" t="s">
        <v>27</v>
      </c>
      <c r="B43" s="13"/>
      <c r="C43" s="51">
        <f t="shared" ref="C43:J43" si="15">C18</f>
        <v>-3.5989222636811924E-2</v>
      </c>
      <c r="D43" s="52">
        <f t="shared" si="15"/>
        <v>-6.1399997750499757E-2</v>
      </c>
      <c r="E43" s="52">
        <f t="shared" si="15"/>
        <v>-7.8623920290665783E-2</v>
      </c>
      <c r="F43" s="52">
        <f t="shared" si="15"/>
        <v>-8.6964343614337469E-2</v>
      </c>
      <c r="G43" s="52">
        <f t="shared" si="15"/>
        <v>-8.743063326828171E-2</v>
      </c>
      <c r="H43" s="52">
        <f t="shared" si="15"/>
        <v>-5.607568227442572E-2</v>
      </c>
      <c r="I43" s="52">
        <f t="shared" si="15"/>
        <v>2.6148545948001534E-2</v>
      </c>
      <c r="J43" s="53">
        <f t="shared" si="15"/>
        <v>-5.9584397154033297E-4</v>
      </c>
      <c r="K43" s="10"/>
      <c r="L43" s="10"/>
      <c r="M43" s="10"/>
    </row>
    <row r="44" spans="1:13" x14ac:dyDescent="0.25">
      <c r="A44" s="5" t="s">
        <v>28</v>
      </c>
      <c r="B44" s="13"/>
      <c r="C44" s="51">
        <f t="shared" ref="C44:J44" si="16">C19</f>
        <v>35.341980000001058</v>
      </c>
      <c r="D44" s="52">
        <f t="shared" si="16"/>
        <v>62.487130000001343</v>
      </c>
      <c r="E44" s="52">
        <f t="shared" si="16"/>
        <v>81.546539999999368</v>
      </c>
      <c r="F44" s="52">
        <f t="shared" si="16"/>
        <v>93.744399999999587</v>
      </c>
      <c r="G44" s="52">
        <f t="shared" si="16"/>
        <v>99.562709999998333</v>
      </c>
      <c r="H44" s="52">
        <f t="shared" si="16"/>
        <v>94.840240000001359</v>
      </c>
      <c r="I44" s="52">
        <f t="shared" si="16"/>
        <v>8.7432300000000396</v>
      </c>
      <c r="J44" s="53">
        <f t="shared" si="16"/>
        <v>15.95538999999917</v>
      </c>
      <c r="K44" s="10"/>
      <c r="L44" s="10"/>
      <c r="M44" s="10"/>
    </row>
    <row r="45" spans="1:13" x14ac:dyDescent="0.25">
      <c r="A45" s="5" t="s">
        <v>39</v>
      </c>
      <c r="B45" s="13"/>
      <c r="C45" s="51">
        <f t="shared" ref="C45:J45" si="17">C20</f>
        <v>-9.4620730000000153E-2</v>
      </c>
      <c r="D45" s="52">
        <f t="shared" si="17"/>
        <v>-0.15898215000000049</v>
      </c>
      <c r="E45" s="52">
        <f t="shared" si="17"/>
        <v>-0.19991666000000047</v>
      </c>
      <c r="F45" s="52">
        <f t="shared" si="17"/>
        <v>-0.22351448999999995</v>
      </c>
      <c r="G45" s="52">
        <f t="shared" si="17"/>
        <v>-0.23207056000000004</v>
      </c>
      <c r="H45" s="52">
        <f t="shared" si="17"/>
        <v>-0.20951411999999975</v>
      </c>
      <c r="I45" s="52">
        <f t="shared" si="17"/>
        <v>-1.5512350000000674E-2</v>
      </c>
      <c r="J45" s="53">
        <f t="shared" si="17"/>
        <v>-3.4494780000000891E-2</v>
      </c>
      <c r="K45" s="10"/>
      <c r="L45" s="10"/>
      <c r="M45" s="10"/>
    </row>
    <row r="46" spans="1:13" x14ac:dyDescent="0.25">
      <c r="A46" s="5" t="s">
        <v>29</v>
      </c>
      <c r="B46" s="13"/>
      <c r="C46" s="51">
        <f t="shared" ref="C46:J46" si="18">C21</f>
        <v>-3.6601135999999972E-2</v>
      </c>
      <c r="D46" s="52">
        <f t="shared" si="18"/>
        <v>-4.3514596000000016E-2</v>
      </c>
      <c r="E46" s="52">
        <f t="shared" si="18"/>
        <v>-4.437649199999999E-2</v>
      </c>
      <c r="F46" s="52">
        <f t="shared" si="18"/>
        <v>-4.363786900000001E-2</v>
      </c>
      <c r="G46" s="52">
        <f t="shared" si="18"/>
        <v>-4.1584825999999978E-2</v>
      </c>
      <c r="H46" s="52">
        <f t="shared" si="18"/>
        <v>-4.2238696999999992E-2</v>
      </c>
      <c r="I46" s="52">
        <f t="shared" si="18"/>
        <v>-2.567584999999999E-2</v>
      </c>
      <c r="J46" s="53">
        <f t="shared" si="18"/>
        <v>-1.673422699999998E-2</v>
      </c>
      <c r="K46" s="10"/>
      <c r="L46" s="10"/>
      <c r="M46" s="10"/>
    </row>
    <row r="47" spans="1:13" x14ac:dyDescent="0.25">
      <c r="A47" s="6" t="s">
        <v>30</v>
      </c>
      <c r="B47" s="36"/>
      <c r="C47" s="51">
        <f t="shared" ref="C47:J47" si="19">C22</f>
        <v>-0.12232266999999998</v>
      </c>
      <c r="D47" s="52">
        <f t="shared" si="19"/>
        <v>-4.9178949999999916E-2</v>
      </c>
      <c r="E47" s="52">
        <f t="shared" si="19"/>
        <v>-2.0991700000000044E-2</v>
      </c>
      <c r="F47" s="52">
        <f t="shared" si="19"/>
        <v>-5.7027099999999026E-3</v>
      </c>
      <c r="G47" s="52">
        <f t="shared" si="19"/>
        <v>5.7434999999999778E-3</v>
      </c>
      <c r="H47" s="52">
        <f t="shared" si="19"/>
        <v>1.2451439999999932E-2</v>
      </c>
      <c r="I47" s="52">
        <f t="shared" si="19"/>
        <v>-2.8162059999999912E-2</v>
      </c>
      <c r="J47" s="53">
        <f t="shared" si="19"/>
        <v>-4.9495189999999856E-2</v>
      </c>
      <c r="K47" s="10"/>
      <c r="L47" s="10"/>
      <c r="M47" s="10"/>
    </row>
    <row r="48" spans="1:13" x14ac:dyDescent="0.25">
      <c r="A48" s="6" t="s">
        <v>32</v>
      </c>
      <c r="B48" s="36"/>
      <c r="C48" s="51">
        <f t="shared" ref="C48:J48" si="20">C23</f>
        <v>-0.1532787199999941</v>
      </c>
      <c r="D48" s="52">
        <f t="shared" si="20"/>
        <v>-0.15145078999999617</v>
      </c>
      <c r="E48" s="52">
        <f t="shared" si="20"/>
        <v>-0.19308855999999874</v>
      </c>
      <c r="F48" s="52">
        <f t="shared" si="20"/>
        <v>-0.23428140000000264</v>
      </c>
      <c r="G48" s="52">
        <f t="shared" si="20"/>
        <v>-0.26418014999999295</v>
      </c>
      <c r="H48" s="52">
        <f t="shared" si="20"/>
        <v>-0.29918582000000304</v>
      </c>
      <c r="I48" s="52">
        <f t="shared" si="20"/>
        <v>0.23628897999998788</v>
      </c>
      <c r="J48" s="53">
        <f t="shared" si="20"/>
        <v>0.84989800000001559</v>
      </c>
      <c r="K48" s="10"/>
      <c r="L48" s="10"/>
      <c r="M48" s="10"/>
    </row>
    <row r="49" spans="1:13" x14ac:dyDescent="0.25">
      <c r="A49" s="6"/>
      <c r="B49" s="36"/>
      <c r="C49" s="51"/>
      <c r="D49" s="52"/>
      <c r="E49" s="52"/>
      <c r="F49" s="52"/>
      <c r="G49" s="52"/>
      <c r="H49" s="52"/>
      <c r="I49" s="52"/>
      <c r="J49" s="53"/>
      <c r="K49" s="10"/>
      <c r="L49" s="10"/>
      <c r="M49" s="10"/>
    </row>
    <row r="50" spans="1:13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1:13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1:13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1:13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 spans="1:13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spans="1:13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spans="1:13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</sheetData>
  <mergeCells count="4">
    <mergeCell ref="C1:J1"/>
    <mergeCell ref="C2:J2"/>
    <mergeCell ref="C26:J26"/>
    <mergeCell ref="C27:J27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Q100"/>
  <sheetViews>
    <sheetView zoomScale="125" zoomScaleNormal="125" zoomScalePageLayoutView="125" workbookViewId="0">
      <pane xSplit="2" ySplit="1" topLeftCell="C29" activePane="bottomRight" state="frozen"/>
      <selection pane="topRight" activeCell="C1" sqref="C1"/>
      <selection pane="bottomLeft" activeCell="A2" sqref="A2"/>
      <selection pane="bottomRight" activeCell="Q5" sqref="Q5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0"/>
      <c r="D48" s="100"/>
      <c r="E48" s="100"/>
      <c r="F48" s="100"/>
      <c r="G48" s="100"/>
      <c r="H48" s="100"/>
      <c r="I48" s="100"/>
      <c r="J48" s="100"/>
      <c r="K48" s="9"/>
    </row>
    <row r="50" spans="1:43" x14ac:dyDescent="0.25">
      <c r="A50" s="5"/>
      <c r="B50" s="37" t="s">
        <v>246</v>
      </c>
      <c r="C50" s="51">
        <f>VLOOKUP($B50,Shock_dev!$A$1:$CI$300,MATCH(DATE(C$1,1,1),Shock_dev!$A$1:$CI$1,0),FALSE)</f>
        <v>0.2299577798084762</v>
      </c>
      <c r="D50" s="52">
        <f>VLOOKUP($B50,Shock_dev!$A$1:$CI$300,MATCH(DATE(D$1,1,1),Shock_dev!$A$1:$CI$1,0),FALSE)</f>
        <v>0.22634379969448393</v>
      </c>
      <c r="E50" s="52">
        <f>VLOOKUP($B50,Shock_dev!$A$1:$CI$300,MATCH(DATE(E$1,1,1),Shock_dev!$A$1:$CI$1,0),FALSE)</f>
        <v>0.24727576808900587</v>
      </c>
      <c r="F50" s="52">
        <f>VLOOKUP($B50,Shock_dev!$A$1:$CI$300,MATCH(DATE(F$1,1,1),Shock_dev!$A$1:$CI$1,0),FALSE)</f>
        <v>0.26226552936594594</v>
      </c>
      <c r="G50" s="52">
        <f>VLOOKUP($B50,Shock_dev!$A$1:$CI$300,MATCH(DATE(G$1,1,1),Shock_dev!$A$1:$CI$1,0),FALSE)</f>
        <v>0.26481636551172194</v>
      </c>
      <c r="H50" s="52">
        <f>VLOOKUP($B50,Shock_dev!$A$1:$CI$300,MATCH(DATE(H$1,1,1),Shock_dev!$A$1:$CI$1,0),FALSE)</f>
        <v>0.2732988902472977</v>
      </c>
      <c r="I50" s="52">
        <f>VLOOKUP($B50,Shock_dev!$A$1:$CI$300,MATCH(DATE(I$1,1,1),Shock_dev!$A$1:$CI$1,0),FALSE)</f>
        <v>0.23925513670592924</v>
      </c>
      <c r="J50" s="52">
        <f>VLOOKUP($B50,Shock_dev!$A$1:$CI$300,MATCH(DATE(J$1,1,1),Shock_dev!$A$1:$CI$1,0),FALSE)</f>
        <v>0.26741903014539936</v>
      </c>
      <c r="K50" s="52">
        <f>VLOOKUP($B50,Shock_dev!$A$1:$CI$300,MATCH(DATE(K$1,1,1),Shock_dev!$A$1:$CI$1,0),FALSE)</f>
        <v>0.28259000696129188</v>
      </c>
      <c r="L50" s="52">
        <f>VLOOKUP($B50,Shock_dev!$A$1:$CI$300,MATCH(DATE(L$1,1,1),Shock_dev!$A$1:$CI$1,0),FALSE)</f>
        <v>0.25173165672873754</v>
      </c>
      <c r="M50" s="52">
        <f>VLOOKUP($B50,Shock_dev!$A$1:$CI$300,MATCH(DATE(M$1,1,1),Shock_dev!$A$1:$CI$1,0),FALSE)</f>
        <v>0.25753668902288585</v>
      </c>
      <c r="N50" s="52">
        <f>VLOOKUP($B50,Shock_dev!$A$1:$CI$300,MATCH(DATE(N$1,1,1),Shock_dev!$A$1:$CI$1,0),FALSE)</f>
        <v>0.27190768567004753</v>
      </c>
      <c r="O50" s="52">
        <f>VLOOKUP($B50,Shock_dev!$A$1:$CI$300,MATCH(DATE(O$1,1,1),Shock_dev!$A$1:$CI$1,0),FALSE)</f>
        <v>0.22720842402130792</v>
      </c>
      <c r="P50" s="52">
        <f>VLOOKUP($B50,Shock_dev!$A$1:$CI$300,MATCH(DATE(P$1,1,1),Shock_dev!$A$1:$CI$1,0),FALSE)</f>
        <v>0.18009404791392569</v>
      </c>
      <c r="Q50" s="52">
        <f>VLOOKUP($B50,Shock_dev!$A$1:$CI$300,MATCH(DATE(Q$1,1,1),Shock_dev!$A$1:$CI$1,0),FALSE)</f>
        <v>0.1468586953049078</v>
      </c>
      <c r="R50" s="52">
        <f>VLOOKUP($B50,Shock_dev!$A$1:$CI$300,MATCH(DATE(R$1,1,1),Shock_dev!$A$1:$CI$1,0),FALSE)</f>
        <v>9.163920323820296E-2</v>
      </c>
      <c r="S50" s="52">
        <f>VLOOKUP($B50,Shock_dev!$A$1:$CI$300,MATCH(DATE(S$1,1,1),Shock_dev!$A$1:$CI$1,0),FALSE)</f>
        <v>9.2093302751683481E-2</v>
      </c>
      <c r="T50" s="52">
        <f>VLOOKUP($B50,Shock_dev!$A$1:$CI$300,MATCH(DATE(T$1,1,1),Shock_dev!$A$1:$CI$1,0),FALSE)</f>
        <v>7.0180375345962887E-2</v>
      </c>
      <c r="U50" s="52">
        <f>VLOOKUP($B50,Shock_dev!$A$1:$CI$300,MATCH(DATE(U$1,1,1),Shock_dev!$A$1:$CI$1,0),FALSE)</f>
        <v>5.8849124443738354E-2</v>
      </c>
      <c r="V50" s="52">
        <f>VLOOKUP($B50,Shock_dev!$A$1:$CI$300,MATCH(DATE(V$1,1,1),Shock_dev!$A$1:$CI$1,0),FALSE)</f>
        <v>5.2707133525586869E-2</v>
      </c>
      <c r="W50" s="52">
        <f>VLOOKUP($B50,Shock_dev!$A$1:$CI$300,MATCH(DATE(W$1,1,1),Shock_dev!$A$1:$CI$1,0),FALSE)</f>
        <v>5.4466997401370065E-2</v>
      </c>
      <c r="X50" s="52">
        <f>VLOOKUP($B50,Shock_dev!$A$1:$CI$300,MATCH(DATE(X$1,1,1),Shock_dev!$A$1:$CI$1,0),FALSE)</f>
        <v>4.6548446296346135E-2</v>
      </c>
      <c r="Y50" s="52">
        <f>VLOOKUP($B50,Shock_dev!$A$1:$CI$300,MATCH(DATE(Y$1,1,1),Shock_dev!$A$1:$CI$1,0),FALSE)</f>
        <v>4.7146988602730922E-2</v>
      </c>
      <c r="Z50" s="52">
        <f>VLOOKUP($B50,Shock_dev!$A$1:$CI$300,MATCH(DATE(Z$1,1,1),Shock_dev!$A$1:$CI$1,0),FALSE)</f>
        <v>4.8233105863237924E-2</v>
      </c>
      <c r="AA50" s="52">
        <f>VLOOKUP($B50,Shock_dev!$A$1:$CI$300,MATCH(DATE(AA$1,1,1),Shock_dev!$A$1:$CI$1,0),FALSE)</f>
        <v>4.1371509532805995E-2</v>
      </c>
      <c r="AB50" s="52">
        <f>VLOOKUP($B50,Shock_dev!$A$1:$CI$300,MATCH(DATE(AB$1,1,1),Shock_dev!$A$1:$CI$1,0),FALSE)</f>
        <v>4.2133378980957481E-2</v>
      </c>
      <c r="AC50" s="52">
        <f>VLOOKUP($B50,Shock_dev!$A$1:$CI$300,MATCH(DATE(AC$1,1,1),Shock_dev!$A$1:$CI$1,0),FALSE)</f>
        <v>4.3042739978282896E-2</v>
      </c>
      <c r="AD50" s="52">
        <f>VLOOKUP($B50,Shock_dev!$A$1:$CI$300,MATCH(DATE(AD$1,1,1),Shock_dev!$A$1:$CI$1,0),FALSE)</f>
        <v>4.4083049700027743E-2</v>
      </c>
      <c r="AE50" s="52">
        <f>VLOOKUP($B50,Shock_dev!$A$1:$CI$300,MATCH(DATE(AE$1,1,1),Shock_dev!$A$1:$CI$1,0),FALSE)</f>
        <v>4.5425959929712434E-2</v>
      </c>
      <c r="AF50" s="52">
        <f>VLOOKUP($B50,Shock_dev!$A$1:$CI$300,MATCH(DATE(AF$1,1,1),Shock_dev!$A$1:$CI$1,0),FALSE)</f>
        <v>4.6355545913501217E-2</v>
      </c>
      <c r="AG50" s="52"/>
      <c r="AH50" s="65">
        <f>AVERAGE(C50:G50)</f>
        <v>0.24613184849392677</v>
      </c>
      <c r="AI50" s="65">
        <f>AVERAGE(H50:L50)</f>
        <v>0.26285894415773114</v>
      </c>
      <c r="AJ50" s="65">
        <f>AVERAGE(M50:Q50)</f>
        <v>0.21672110838661496</v>
      </c>
      <c r="AK50" s="65">
        <f>AVERAGE(R50:V50)</f>
        <v>7.309382786103491E-2</v>
      </c>
      <c r="AL50" s="65">
        <f>AVERAGE(W50:AA50)</f>
        <v>4.7553409539298208E-2</v>
      </c>
      <c r="AM50" s="65">
        <f>AVERAGE(AB50:AF50)</f>
        <v>4.4208134900496354E-2</v>
      </c>
      <c r="AN50" s="66"/>
      <c r="AO50" s="65">
        <f>AVERAGE(AH50:AI50)</f>
        <v>0.25449539632582896</v>
      </c>
      <c r="AP50" s="65">
        <f>AVERAGE(AJ50:AK50)</f>
        <v>0.14490746812382493</v>
      </c>
      <c r="AQ50" s="65">
        <f>AVERAGE(AL50:AM50)</f>
        <v>4.5880772219897281E-2</v>
      </c>
    </row>
    <row r="51" spans="1:43" x14ac:dyDescent="0.25">
      <c r="A51" s="5" t="str">
        <f>VLOOKUP(LEFT(RIGHT(B51,11),4),List_Sectors!$A$2:$C$30,3,FALSE)</f>
        <v>Agriculture et pêche</v>
      </c>
      <c r="B51" s="37" t="s">
        <v>443</v>
      </c>
      <c r="C51" s="51">
        <f>VLOOKUP($B51,Shock_dev!$A$1:$CI$300,MATCH(DATE(C$1,1,1),Shock_dev!$A$1:$CI$1,0),FALSE)</f>
        <v>7.596578940846536E-4</v>
      </c>
      <c r="D51" s="52">
        <f>VLOOKUP($B51,Shock_dev!$A$1:$CI$300,MATCH(DATE(D$1,1,1),Shock_dev!$A$1:$CI$1,0),FALSE)</f>
        <v>1.1643723485099643E-3</v>
      </c>
      <c r="E51" s="52">
        <f>VLOOKUP($B51,Shock_dev!$A$1:$CI$300,MATCH(DATE(E$1,1,1),Shock_dev!$A$1:$CI$1,0),FALSE)</f>
        <v>1.3758488580511946E-3</v>
      </c>
      <c r="F51" s="52">
        <f>VLOOKUP($B51,Shock_dev!$A$1:$CI$300,MATCH(DATE(F$1,1,1),Shock_dev!$A$1:$CI$1,0),FALSE)</f>
        <v>1.4343227070291659E-3</v>
      </c>
      <c r="G51" s="52">
        <f>VLOOKUP($B51,Shock_dev!$A$1:$CI$300,MATCH(DATE(G$1,1,1),Shock_dev!$A$1:$CI$1,0),FALSE)</f>
        <v>1.35962763337569E-3</v>
      </c>
      <c r="H51" s="52">
        <f>VLOOKUP($B51,Shock_dev!$A$1:$CI$300,MATCH(DATE(H$1,1,1),Shock_dev!$A$1:$CI$1,0),FALSE)</f>
        <v>1.2419946197686064E-3</v>
      </c>
      <c r="I51" s="52">
        <f>VLOOKUP($B51,Shock_dev!$A$1:$CI$300,MATCH(DATE(I$1,1,1),Shock_dev!$A$1:$CI$1,0),FALSE)</f>
        <v>9.616598733958485E-4</v>
      </c>
      <c r="J51" s="52">
        <f>VLOOKUP($B51,Shock_dev!$A$1:$CI$300,MATCH(DATE(J$1,1,1),Shock_dev!$A$1:$CI$1,0),FALSE)</f>
        <v>8.3325903431290423E-4</v>
      </c>
      <c r="K51" s="52">
        <f>VLOOKUP($B51,Shock_dev!$A$1:$CI$300,MATCH(DATE(K$1,1,1),Shock_dev!$A$1:$CI$1,0),FALSE)</f>
        <v>7.4873252904262926E-4</v>
      </c>
      <c r="L51" s="52">
        <f>VLOOKUP($B51,Shock_dev!$A$1:$CI$300,MATCH(DATE(L$1,1,1),Shock_dev!$A$1:$CI$1,0),FALSE)</f>
        <v>5.3033172713243162E-4</v>
      </c>
      <c r="M51" s="52">
        <f>VLOOKUP($B51,Shock_dev!$A$1:$CI$300,MATCH(DATE(M$1,1,1),Shock_dev!$A$1:$CI$1,0),FALSE)</f>
        <v>3.7980845980732587E-4</v>
      </c>
      <c r="N51" s="52">
        <f>VLOOKUP($B51,Shock_dev!$A$1:$CI$300,MATCH(DATE(N$1,1,1),Shock_dev!$A$1:$CI$1,0),FALSE)</f>
        <v>3.0461309900692025E-4</v>
      </c>
      <c r="O51" s="52">
        <f>VLOOKUP($B51,Shock_dev!$A$1:$CI$300,MATCH(DATE(O$1,1,1),Shock_dev!$A$1:$CI$1,0),FALSE)</f>
        <v>6.729329043371383E-5</v>
      </c>
      <c r="P51" s="52">
        <f>VLOOKUP($B51,Shock_dev!$A$1:$CI$300,MATCH(DATE(P$1,1,1),Shock_dev!$A$1:$CI$1,0),FALSE)</f>
        <v>-2.4955148410108109E-4</v>
      </c>
      <c r="Q51" s="52">
        <f>VLOOKUP($B51,Shock_dev!$A$1:$CI$300,MATCH(DATE(Q$1,1,1),Shock_dev!$A$1:$CI$1,0),FALSE)</f>
        <v>-5.3693305012969561E-4</v>
      </c>
      <c r="R51" s="52">
        <f>VLOOKUP($B51,Shock_dev!$A$1:$CI$300,MATCH(DATE(R$1,1,1),Shock_dev!$A$1:$CI$1,0),FALSE)</f>
        <v>-8.6470671608555351E-4</v>
      </c>
      <c r="S51" s="52">
        <f>VLOOKUP($B51,Shock_dev!$A$1:$CI$300,MATCH(DATE(S$1,1,1),Shock_dev!$A$1:$CI$1,0),FALSE)</f>
        <v>-9.9538488098798741E-4</v>
      </c>
      <c r="T51" s="52">
        <f>VLOOKUP($B51,Shock_dev!$A$1:$CI$300,MATCH(DATE(T$1,1,1),Shock_dev!$A$1:$CI$1,0),FALSE)</f>
        <v>-1.0913475537653442E-3</v>
      </c>
      <c r="U51" s="52">
        <f>VLOOKUP($B51,Shock_dev!$A$1:$CI$300,MATCH(DATE(U$1,1,1),Shock_dev!$A$1:$CI$1,0),FALSE)</f>
        <v>-1.1258323699731736E-3</v>
      </c>
      <c r="V51" s="52">
        <f>VLOOKUP($B51,Shock_dev!$A$1:$CI$300,MATCH(DATE(V$1,1,1),Shock_dev!$A$1:$CI$1,0),FALSE)</f>
        <v>-1.1073918880481705E-3</v>
      </c>
      <c r="W51" s="52">
        <f>VLOOKUP($B51,Shock_dev!$A$1:$CI$300,MATCH(DATE(W$1,1,1),Shock_dev!$A$1:$CI$1,0),FALSE)</f>
        <v>-1.033520051304236E-3</v>
      </c>
      <c r="X51" s="52">
        <f>VLOOKUP($B51,Shock_dev!$A$1:$CI$300,MATCH(DATE(X$1,1,1),Shock_dev!$A$1:$CI$1,0),FALSE)</f>
        <v>-9.6701602689184597E-4</v>
      </c>
      <c r="Y51" s="52">
        <f>VLOOKUP($B51,Shock_dev!$A$1:$CI$300,MATCH(DATE(Y$1,1,1),Shock_dev!$A$1:$CI$1,0),FALSE)</f>
        <v>-8.7741403224982648E-4</v>
      </c>
      <c r="Z51" s="52">
        <f>VLOOKUP($B51,Shock_dev!$A$1:$CI$300,MATCH(DATE(Z$1,1,1),Shock_dev!$A$1:$CI$1,0),FALSE)</f>
        <v>-7.7771472161897745E-4</v>
      </c>
      <c r="AA51" s="52">
        <f>VLOOKUP($B51,Shock_dev!$A$1:$CI$300,MATCH(DATE(AA$1,1,1),Shock_dev!$A$1:$CI$1,0),FALSE)</f>
        <v>-7.0466292732115768E-4</v>
      </c>
      <c r="AB51" s="52">
        <f>VLOOKUP($B51,Shock_dev!$A$1:$CI$300,MATCH(DATE(AB$1,1,1),Shock_dev!$A$1:$CI$1,0),FALSE)</f>
        <v>-6.2235747626208384E-4</v>
      </c>
      <c r="AC51" s="52">
        <f>VLOOKUP($B51,Shock_dev!$A$1:$CI$300,MATCH(DATE(AC$1,1,1),Shock_dev!$A$1:$CI$1,0),FALSE)</f>
        <v>-5.3838188236417824E-4</v>
      </c>
      <c r="AD51" s="52">
        <f>VLOOKUP($B51,Shock_dev!$A$1:$CI$300,MATCH(DATE(AD$1,1,1),Shock_dev!$A$1:$CI$1,0),FALSE)</f>
        <v>-4.5715635394651187E-4</v>
      </c>
      <c r="AE51" s="52">
        <f>VLOOKUP($B51,Shock_dev!$A$1:$CI$300,MATCH(DATE(AE$1,1,1),Shock_dev!$A$1:$CI$1,0),FALSE)</f>
        <v>-3.8064297161371298E-4</v>
      </c>
      <c r="AF51" s="52">
        <f>VLOOKUP($B51,Shock_dev!$A$1:$CI$300,MATCH(DATE(AF$1,1,1),Shock_dev!$A$1:$CI$1,0),FALSE)</f>
        <v>-3.1238372978345568E-4</v>
      </c>
      <c r="AG51" s="52"/>
      <c r="AH51" s="65">
        <f t="shared" ref="AH51:AH80" si="1">AVERAGE(C51:G51)</f>
        <v>1.2187658882101336E-3</v>
      </c>
      <c r="AI51" s="65">
        <f t="shared" ref="AI51:AI80" si="2">AVERAGE(H51:L51)</f>
        <v>8.6319555673048407E-4</v>
      </c>
      <c r="AJ51" s="65">
        <f t="shared" ref="AJ51:AJ80" si="3">AVERAGE(M51:Q51)</f>
        <v>-6.953936996563362E-6</v>
      </c>
      <c r="AK51" s="65">
        <f t="shared" ref="AK51:AK80" si="4">AVERAGE(R51:V51)</f>
        <v>-1.0369326817720459E-3</v>
      </c>
      <c r="AL51" s="65">
        <f t="shared" ref="AL51:AL80" si="5">AVERAGE(W51:AA51)</f>
        <v>-8.7206555187720864E-4</v>
      </c>
      <c r="AM51" s="65">
        <f t="shared" ref="AM51:AM80" si="6">AVERAGE(AB51:AF51)</f>
        <v>-4.6218448279398852E-4</v>
      </c>
      <c r="AN51" s="66"/>
      <c r="AO51" s="65">
        <f t="shared" ref="AO51:AO80" si="7">AVERAGE(AH51:AI51)</f>
        <v>1.0409807224703088E-3</v>
      </c>
      <c r="AP51" s="65">
        <f t="shared" ref="AP51:AP80" si="8">AVERAGE(AJ51:AK51)</f>
        <v>-5.2194330938430461E-4</v>
      </c>
      <c r="AQ51" s="65">
        <f t="shared" ref="AQ51:AQ80" si="9">AVERAGE(AL51:AM51)</f>
        <v>-6.6712501733559863E-4</v>
      </c>
    </row>
    <row r="52" spans="1:43" x14ac:dyDescent="0.25">
      <c r="A52" s="5" t="str">
        <f>VLOOKUP(LEFT(RIGHT(B52,11),4),List_Sectors!$A$2:$C$30,3,FALSE)</f>
        <v>Forestrie</v>
      </c>
      <c r="B52" s="37" t="s">
        <v>444</v>
      </c>
      <c r="C52" s="51">
        <f>VLOOKUP($B52,Shock_dev!$A$1:$CI$300,MATCH(DATE(C$1,1,1),Shock_dev!$A$1:$CI$1,0),FALSE)</f>
        <v>1.7338238337481552E-3</v>
      </c>
      <c r="D52" s="52">
        <f>VLOOKUP($B52,Shock_dev!$A$1:$CI$300,MATCH(DATE(D$1,1,1),Shock_dev!$A$1:$CI$1,0),FALSE)</f>
        <v>1.7625699631248727E-3</v>
      </c>
      <c r="E52" s="52">
        <f>VLOOKUP($B52,Shock_dev!$A$1:$CI$300,MATCH(DATE(E$1,1,1),Shock_dev!$A$1:$CI$1,0),FALSE)</f>
        <v>1.8106864485402821E-3</v>
      </c>
      <c r="F52" s="52">
        <f>VLOOKUP($B52,Shock_dev!$A$1:$CI$300,MATCH(DATE(F$1,1,1),Shock_dev!$A$1:$CI$1,0),FALSE)</f>
        <v>1.8704727001598151E-3</v>
      </c>
      <c r="G52" s="52">
        <f>VLOOKUP($B52,Shock_dev!$A$1:$CI$300,MATCH(DATE(G$1,1,1),Shock_dev!$A$1:$CI$1,0),FALSE)</f>
        <v>1.8668048863464451E-3</v>
      </c>
      <c r="H52" s="52">
        <f>VLOOKUP($B52,Shock_dev!$A$1:$CI$300,MATCH(DATE(H$1,1,1),Shock_dev!$A$1:$CI$1,0),FALSE)</f>
        <v>1.929907296853127E-3</v>
      </c>
      <c r="I52" s="52">
        <f>VLOOKUP($B52,Shock_dev!$A$1:$CI$300,MATCH(DATE(I$1,1,1),Shock_dev!$A$1:$CI$1,0),FALSE)</f>
        <v>1.6692036301595937E-3</v>
      </c>
      <c r="J52" s="52">
        <f>VLOOKUP($B52,Shock_dev!$A$1:$CI$300,MATCH(DATE(J$1,1,1),Shock_dev!$A$1:$CI$1,0),FALSE)</f>
        <v>1.9045047959375275E-3</v>
      </c>
      <c r="K52" s="52">
        <f>VLOOKUP($B52,Shock_dev!$A$1:$CI$300,MATCH(DATE(K$1,1,1),Shock_dev!$A$1:$CI$1,0),FALSE)</f>
        <v>2.0435273017632878E-3</v>
      </c>
      <c r="L52" s="52">
        <f>VLOOKUP($B52,Shock_dev!$A$1:$CI$300,MATCH(DATE(L$1,1,1),Shock_dev!$A$1:$CI$1,0),FALSE)</f>
        <v>1.8034049712696803E-3</v>
      </c>
      <c r="M52" s="52">
        <f>VLOOKUP($B52,Shock_dev!$A$1:$CI$300,MATCH(DATE(M$1,1,1),Shock_dev!$A$1:$CI$1,0),FALSE)</f>
        <v>1.8487717269889778E-3</v>
      </c>
      <c r="N52" s="52">
        <f>VLOOKUP($B52,Shock_dev!$A$1:$CI$300,MATCH(DATE(N$1,1,1),Shock_dev!$A$1:$CI$1,0),FALSE)</f>
        <v>1.9789108535634729E-3</v>
      </c>
      <c r="O52" s="52">
        <f>VLOOKUP($B52,Shock_dev!$A$1:$CI$300,MATCH(DATE(O$1,1,1),Shock_dev!$A$1:$CI$1,0),FALSE)</f>
        <v>1.6381926466239888E-3</v>
      </c>
      <c r="P52" s="52">
        <f>VLOOKUP($B52,Shock_dev!$A$1:$CI$300,MATCH(DATE(P$1,1,1),Shock_dev!$A$1:$CI$1,0),FALSE)</f>
        <v>1.2854054187495477E-3</v>
      </c>
      <c r="Q52" s="52">
        <f>VLOOKUP($B52,Shock_dev!$A$1:$CI$300,MATCH(DATE(Q$1,1,1),Shock_dev!$A$1:$CI$1,0),FALSE)</f>
        <v>1.066718414955492E-3</v>
      </c>
      <c r="R52" s="52">
        <f>VLOOKUP($B52,Shock_dev!$A$1:$CI$300,MATCH(DATE(R$1,1,1),Shock_dev!$A$1:$CI$1,0),FALSE)</f>
        <v>6.8245904529003686E-4</v>
      </c>
      <c r="S52" s="52">
        <f>VLOOKUP($B52,Shock_dev!$A$1:$CI$300,MATCH(DATE(S$1,1,1),Shock_dev!$A$1:$CI$1,0),FALSE)</f>
        <v>7.3499462278263231E-4</v>
      </c>
      <c r="T52" s="52">
        <f>VLOOKUP($B52,Shock_dev!$A$1:$CI$300,MATCH(DATE(T$1,1,1),Shock_dev!$A$1:$CI$1,0),FALSE)</f>
        <v>6.0443531681729306E-4</v>
      </c>
      <c r="U52" s="52">
        <f>VLOOKUP($B52,Shock_dev!$A$1:$CI$300,MATCH(DATE(U$1,1,1),Shock_dev!$A$1:$CI$1,0),FALSE)</f>
        <v>5.3745525833206271E-4</v>
      </c>
      <c r="V52" s="52">
        <f>VLOOKUP($B52,Shock_dev!$A$1:$CI$300,MATCH(DATE(V$1,1,1),Shock_dev!$A$1:$CI$1,0),FALSE)</f>
        <v>5.0713712458674853E-4</v>
      </c>
      <c r="W52" s="52">
        <f>VLOOKUP($B52,Shock_dev!$A$1:$CI$300,MATCH(DATE(W$1,1,1),Shock_dev!$A$1:$CI$1,0),FALSE)</f>
        <v>5.3433467773330592E-4</v>
      </c>
      <c r="X52" s="52">
        <f>VLOOKUP($B52,Shock_dev!$A$1:$CI$300,MATCH(DATE(X$1,1,1),Shock_dev!$A$1:$CI$1,0),FALSE)</f>
        <v>4.7832401240529584E-4</v>
      </c>
      <c r="Y52" s="52">
        <f>VLOOKUP($B52,Shock_dev!$A$1:$CI$300,MATCH(DATE(Y$1,1,1),Shock_dev!$A$1:$CI$1,0),FALSE)</f>
        <v>4.848065922779204E-4</v>
      </c>
      <c r="Z52" s="52">
        <f>VLOOKUP($B52,Shock_dev!$A$1:$CI$300,MATCH(DATE(Z$1,1,1),Shock_dev!$A$1:$CI$1,0),FALSE)</f>
        <v>4.9504237230101945E-4</v>
      </c>
      <c r="AA52" s="52">
        <f>VLOOKUP($B52,Shock_dev!$A$1:$CI$300,MATCH(DATE(AA$1,1,1),Shock_dev!$A$1:$CI$1,0),FALSE)</f>
        <v>4.4027471331198537E-4</v>
      </c>
      <c r="AB52" s="52">
        <f>VLOOKUP($B52,Shock_dev!$A$1:$CI$300,MATCH(DATE(AB$1,1,1),Shock_dev!$A$1:$CI$1,0),FALSE)</f>
        <v>4.4486099019860133E-4</v>
      </c>
      <c r="AC52" s="52">
        <f>VLOOKUP($B52,Shock_dev!$A$1:$CI$300,MATCH(DATE(AC$1,1,1),Shock_dev!$A$1:$CI$1,0),FALSE)</f>
        <v>4.5164287371455961E-4</v>
      </c>
      <c r="AD52" s="52">
        <f>VLOOKUP($B52,Shock_dev!$A$1:$CI$300,MATCH(DATE(AD$1,1,1),Shock_dev!$A$1:$CI$1,0),FALSE)</f>
        <v>4.5707259404685927E-4</v>
      </c>
      <c r="AE52" s="52">
        <f>VLOOKUP($B52,Shock_dev!$A$1:$CI$300,MATCH(DATE(AE$1,1,1),Shock_dev!$A$1:$CI$1,0),FALSE)</f>
        <v>4.6366621518870198E-4</v>
      </c>
      <c r="AF52" s="52">
        <f>VLOOKUP($B52,Shock_dev!$A$1:$CI$300,MATCH(DATE(AF$1,1,1),Shock_dev!$A$1:$CI$1,0),FALSE)</f>
        <v>4.6612130989248852E-4</v>
      </c>
      <c r="AG52" s="52"/>
      <c r="AH52" s="65">
        <f t="shared" si="1"/>
        <v>1.8088715663839143E-3</v>
      </c>
      <c r="AI52" s="65">
        <f t="shared" si="2"/>
        <v>1.8701095991966433E-3</v>
      </c>
      <c r="AJ52" s="65">
        <f t="shared" si="3"/>
        <v>1.563599812176296E-3</v>
      </c>
      <c r="AK52" s="65">
        <f t="shared" si="4"/>
        <v>6.1329627356175478E-4</v>
      </c>
      <c r="AL52" s="65">
        <f t="shared" si="5"/>
        <v>4.8655647360590544E-4</v>
      </c>
      <c r="AM52" s="65">
        <f t="shared" si="6"/>
        <v>4.5667279660824219E-4</v>
      </c>
      <c r="AN52" s="66"/>
      <c r="AO52" s="65">
        <f t="shared" si="7"/>
        <v>1.8394905827902788E-3</v>
      </c>
      <c r="AP52" s="65">
        <f t="shared" si="8"/>
        <v>1.0884480428690253E-3</v>
      </c>
      <c r="AQ52" s="65">
        <f t="shared" si="9"/>
        <v>4.7161463510707379E-4</v>
      </c>
    </row>
    <row r="53" spans="1:43" x14ac:dyDescent="0.25">
      <c r="A53" s="5" t="str">
        <f>VLOOKUP(LEFT(RIGHT(B53,11),4),List_Sectors!$A$2:$C$30,3,FALSE)</f>
        <v>Automobile</v>
      </c>
      <c r="B53" s="37" t="s">
        <v>445</v>
      </c>
      <c r="C53" s="51">
        <f>VLOOKUP($B53,Shock_dev!$A$1:$CI$300,MATCH(DATE(C$1,1,1),Shock_dev!$A$1:$CI$1,0),FALSE)</f>
        <v>2.9696247404027677E-4</v>
      </c>
      <c r="D53" s="52">
        <f>VLOOKUP($B53,Shock_dev!$A$1:$CI$300,MATCH(DATE(D$1,1,1),Shock_dev!$A$1:$CI$1,0),FALSE)</f>
        <v>3.6262126010035671E-4</v>
      </c>
      <c r="E53" s="52">
        <f>VLOOKUP($B53,Shock_dev!$A$1:$CI$300,MATCH(DATE(E$1,1,1),Shock_dev!$A$1:$CI$1,0),FALSE)</f>
        <v>3.0922071851838999E-4</v>
      </c>
      <c r="F53" s="52">
        <f>VLOOKUP($B53,Shock_dev!$A$1:$CI$300,MATCH(DATE(F$1,1,1),Shock_dev!$A$1:$CI$1,0),FALSE)</f>
        <v>1.7394799786237146E-4</v>
      </c>
      <c r="G53" s="52">
        <f>VLOOKUP($B53,Shock_dev!$A$1:$CI$300,MATCH(DATE(G$1,1,1),Shock_dev!$A$1:$CI$1,0),FALSE)</f>
        <v>-2.4114647268976224E-5</v>
      </c>
      <c r="H53" s="52">
        <f>VLOOKUP($B53,Shock_dev!$A$1:$CI$300,MATCH(DATE(H$1,1,1),Shock_dev!$A$1:$CI$1,0),FALSE)</f>
        <v>-2.3837110177786513E-4</v>
      </c>
      <c r="I53" s="52">
        <f>VLOOKUP($B53,Shock_dev!$A$1:$CI$300,MATCH(DATE(I$1,1,1),Shock_dev!$A$1:$CI$1,0),FALSE)</f>
        <v>-5.1396310948104585E-4</v>
      </c>
      <c r="J53" s="52">
        <f>VLOOKUP($B53,Shock_dev!$A$1:$CI$300,MATCH(DATE(J$1,1,1),Shock_dev!$A$1:$CI$1,0),FALSE)</f>
        <v>-7.0388047944050503E-4</v>
      </c>
      <c r="K53" s="52">
        <f>VLOOKUP($B53,Shock_dev!$A$1:$CI$300,MATCH(DATE(K$1,1,1),Shock_dev!$A$1:$CI$1,0),FALSE)</f>
        <v>-8.719665012672552E-4</v>
      </c>
      <c r="L53" s="52">
        <f>VLOOKUP($B53,Shock_dev!$A$1:$CI$300,MATCH(DATE(L$1,1,1),Shock_dev!$A$1:$CI$1,0),FALSE)</f>
        <v>-1.0900553219558929E-3</v>
      </c>
      <c r="M53" s="52">
        <f>VLOOKUP($B53,Shock_dev!$A$1:$CI$300,MATCH(DATE(M$1,1,1),Shock_dev!$A$1:$CI$1,0),FALSE)</f>
        <v>-1.256240737725275E-3</v>
      </c>
      <c r="N53" s="52">
        <f>VLOOKUP($B53,Shock_dev!$A$1:$CI$300,MATCH(DATE(N$1,1,1),Shock_dev!$A$1:$CI$1,0),FALSE)</f>
        <v>-1.3769696139065502E-3</v>
      </c>
      <c r="O53" s="52">
        <f>VLOOKUP($B53,Shock_dev!$A$1:$CI$300,MATCH(DATE(O$1,1,1),Shock_dev!$A$1:$CI$1,0),FALSE)</f>
        <v>-1.5559823307098567E-3</v>
      </c>
      <c r="P53" s="52">
        <f>VLOOKUP($B53,Shock_dev!$A$1:$CI$300,MATCH(DATE(P$1,1,1),Shock_dev!$A$1:$CI$1,0),FALSE)</f>
        <v>-1.7357665232490712E-3</v>
      </c>
      <c r="Q53" s="52">
        <f>VLOOKUP($B53,Shock_dev!$A$1:$CI$300,MATCH(DATE(Q$1,1,1),Shock_dev!$A$1:$CI$1,0),FALSE)</f>
        <v>-1.8637422650706768E-3</v>
      </c>
      <c r="R53" s="52">
        <f>VLOOKUP($B53,Shock_dev!$A$1:$CI$300,MATCH(DATE(R$1,1,1),Shock_dev!$A$1:$CI$1,0),FALSE)</f>
        <v>-1.9736211771500759E-3</v>
      </c>
      <c r="S53" s="52">
        <f>VLOOKUP($B53,Shock_dev!$A$1:$CI$300,MATCH(DATE(S$1,1,1),Shock_dev!$A$1:$CI$1,0),FALSE)</f>
        <v>-1.9622232813890539E-3</v>
      </c>
      <c r="T53" s="52">
        <f>VLOOKUP($B53,Shock_dev!$A$1:$CI$300,MATCH(DATE(T$1,1,1),Shock_dev!$A$1:$CI$1,0),FALSE)</f>
        <v>-1.9209016984895366E-3</v>
      </c>
      <c r="U53" s="52">
        <f>VLOOKUP($B53,Shock_dev!$A$1:$CI$300,MATCH(DATE(U$1,1,1),Shock_dev!$A$1:$CI$1,0),FALSE)</f>
        <v>-1.8378366408185669E-3</v>
      </c>
      <c r="V53" s="52">
        <f>VLOOKUP($B53,Shock_dev!$A$1:$CI$300,MATCH(DATE(V$1,1,1),Shock_dev!$A$1:$CI$1,0),FALSE)</f>
        <v>-1.7228262335227827E-3</v>
      </c>
      <c r="W53" s="52">
        <f>VLOOKUP($B53,Shock_dev!$A$1:$CI$300,MATCH(DATE(W$1,1,1),Shock_dev!$A$1:$CI$1,0),FALSE)</f>
        <v>-1.5810553135910215E-3</v>
      </c>
      <c r="X53" s="52">
        <f>VLOOKUP($B53,Shock_dev!$A$1:$CI$300,MATCH(DATE(X$1,1,1),Shock_dev!$A$1:$CI$1,0),FALSE)</f>
        <v>-1.4448698787171339E-3</v>
      </c>
      <c r="Y53" s="52">
        <f>VLOOKUP($B53,Shock_dev!$A$1:$CI$300,MATCH(DATE(Y$1,1,1),Shock_dev!$A$1:$CI$1,0),FALSE)</f>
        <v>-1.3013014258449718E-3</v>
      </c>
      <c r="Z53" s="52">
        <f>VLOOKUP($B53,Shock_dev!$A$1:$CI$300,MATCH(DATE(Z$1,1,1),Shock_dev!$A$1:$CI$1,0),FALSE)</f>
        <v>-1.1599700693361227E-3</v>
      </c>
      <c r="AA53" s="52">
        <f>VLOOKUP($B53,Shock_dev!$A$1:$CI$300,MATCH(DATE(AA$1,1,1),Shock_dev!$A$1:$CI$1,0),FALSE)</f>
        <v>-1.0377881778563388E-3</v>
      </c>
      <c r="AB53" s="52">
        <f>VLOOKUP($B53,Shock_dev!$A$1:$CI$300,MATCH(DATE(AB$1,1,1),Shock_dev!$A$1:$CI$1,0),FALSE)</f>
        <v>-9.1805607518096095E-4</v>
      </c>
      <c r="AC53" s="52">
        <f>VLOOKUP($B53,Shock_dev!$A$1:$CI$300,MATCH(DATE(AC$1,1,1),Shock_dev!$A$1:$CI$1,0),FALSE)</f>
        <v>-8.064453849642478E-4</v>
      </c>
      <c r="AD53" s="52">
        <f>VLOOKUP($B53,Shock_dev!$A$1:$CI$300,MATCH(DATE(AD$1,1,1),Shock_dev!$A$1:$CI$1,0),FALSE)</f>
        <v>-7.0566744543252777E-4</v>
      </c>
      <c r="AE53" s="52">
        <f>VLOOKUP($B53,Shock_dev!$A$1:$CI$300,MATCH(DATE(AE$1,1,1),Shock_dev!$A$1:$CI$1,0),FALSE)</f>
        <v>-6.1661924049505931E-4</v>
      </c>
      <c r="AF53" s="52">
        <f>VLOOKUP($B53,Shock_dev!$A$1:$CI$300,MATCH(DATE(AF$1,1,1),Shock_dev!$A$1:$CI$1,0),FALSE)</f>
        <v>-5.405573150312024E-4</v>
      </c>
      <c r="AG53" s="52"/>
      <c r="AH53" s="65">
        <f t="shared" si="1"/>
        <v>2.2372756065048376E-4</v>
      </c>
      <c r="AI53" s="65">
        <f t="shared" si="2"/>
        <v>-6.8364730278451286E-4</v>
      </c>
      <c r="AJ53" s="65">
        <f t="shared" si="3"/>
        <v>-1.557740294132286E-3</v>
      </c>
      <c r="AK53" s="65">
        <f t="shared" si="4"/>
        <v>-1.8834818062740031E-3</v>
      </c>
      <c r="AL53" s="65">
        <f t="shared" si="5"/>
        <v>-1.3049969730691176E-3</v>
      </c>
      <c r="AM53" s="65">
        <f t="shared" si="6"/>
        <v>-7.1746909222079967E-4</v>
      </c>
      <c r="AN53" s="66"/>
      <c r="AO53" s="65">
        <f t="shared" si="7"/>
        <v>-2.2995987106701454E-4</v>
      </c>
      <c r="AP53" s="65">
        <f t="shared" si="8"/>
        <v>-1.7206110502031445E-3</v>
      </c>
      <c r="AQ53" s="65">
        <f t="shared" si="9"/>
        <v>-1.0112330326449586E-3</v>
      </c>
    </row>
    <row r="54" spans="1:43" x14ac:dyDescent="0.25">
      <c r="A54" s="5" t="str">
        <f>VLOOKUP(LEFT(RIGHT(B54,11),4),List_Sectors!$A$2:$C$30,3,FALSE)</f>
        <v>Ciment, céramique, verre</v>
      </c>
      <c r="B54" s="37" t="s">
        <v>446</v>
      </c>
      <c r="C54" s="51">
        <f>VLOOKUP($B54,Shock_dev!$A$1:$CI$300,MATCH(DATE(C$1,1,1),Shock_dev!$A$1:$CI$1,0),FALSE)</f>
        <v>4.1534322935754169E-3</v>
      </c>
      <c r="D54" s="52">
        <f>VLOOKUP($B54,Shock_dev!$A$1:$CI$300,MATCH(DATE(D$1,1,1),Shock_dev!$A$1:$CI$1,0),FALSE)</f>
        <v>3.9737481005677469E-3</v>
      </c>
      <c r="E54" s="52">
        <f>VLOOKUP($B54,Shock_dev!$A$1:$CI$300,MATCH(DATE(E$1,1,1),Shock_dev!$A$1:$CI$1,0),FALSE)</f>
        <v>4.0424334763287167E-3</v>
      </c>
      <c r="F54" s="52">
        <f>VLOOKUP($B54,Shock_dev!$A$1:$CI$300,MATCH(DATE(F$1,1,1),Shock_dev!$A$1:$CI$1,0),FALSE)</f>
        <v>4.1866784077679471E-3</v>
      </c>
      <c r="G54" s="52">
        <f>VLOOKUP($B54,Shock_dev!$A$1:$CI$300,MATCH(DATE(G$1,1,1),Shock_dev!$A$1:$CI$1,0),FALSE)</f>
        <v>4.1962917480512091E-3</v>
      </c>
      <c r="H54" s="52">
        <f>VLOOKUP($B54,Shock_dev!$A$1:$CI$300,MATCH(DATE(H$1,1,1),Shock_dev!$A$1:$CI$1,0),FALSE)</f>
        <v>4.382171049976227E-3</v>
      </c>
      <c r="I54" s="52">
        <f>VLOOKUP($B54,Shock_dev!$A$1:$CI$300,MATCH(DATE(I$1,1,1),Shock_dev!$A$1:$CI$1,0),FALSE)</f>
        <v>3.7876991809577083E-3</v>
      </c>
      <c r="J54" s="52">
        <f>VLOOKUP($B54,Shock_dev!$A$1:$CI$300,MATCH(DATE(J$1,1,1),Shock_dev!$A$1:$CI$1,0),FALSE)</f>
        <v>4.4226806729854547E-3</v>
      </c>
      <c r="K54" s="52">
        <f>VLOOKUP($B54,Shock_dev!$A$1:$CI$300,MATCH(DATE(K$1,1,1),Shock_dev!$A$1:$CI$1,0),FALSE)</f>
        <v>4.7627111270546066E-3</v>
      </c>
      <c r="L54" s="52">
        <f>VLOOKUP($B54,Shock_dev!$A$1:$CI$300,MATCH(DATE(L$1,1,1),Shock_dev!$A$1:$CI$1,0),FALSE)</f>
        <v>4.1932610853509114E-3</v>
      </c>
      <c r="M54" s="52">
        <f>VLOOKUP($B54,Shock_dev!$A$1:$CI$300,MATCH(DATE(M$1,1,1),Shock_dev!$A$1:$CI$1,0),FALSE)</f>
        <v>4.3568873322312879E-3</v>
      </c>
      <c r="N54" s="52">
        <f>VLOOKUP($B54,Shock_dev!$A$1:$CI$300,MATCH(DATE(N$1,1,1),Shock_dev!$A$1:$CI$1,0),FALSE)</f>
        <v>4.6907485013254367E-3</v>
      </c>
      <c r="O54" s="52">
        <f>VLOOKUP($B54,Shock_dev!$A$1:$CI$300,MATCH(DATE(O$1,1,1),Shock_dev!$A$1:$CI$1,0),FALSE)</f>
        <v>3.8764703999787727E-3</v>
      </c>
      <c r="P54" s="52">
        <f>VLOOKUP($B54,Shock_dev!$A$1:$CI$300,MATCH(DATE(P$1,1,1),Shock_dev!$A$1:$CI$1,0),FALSE)</f>
        <v>3.0925141415628688E-3</v>
      </c>
      <c r="Q54" s="52">
        <f>VLOOKUP($B54,Shock_dev!$A$1:$CI$300,MATCH(DATE(Q$1,1,1),Shock_dev!$A$1:$CI$1,0),FALSE)</f>
        <v>2.6389829307156385E-3</v>
      </c>
      <c r="R54" s="52">
        <f>VLOOKUP($B54,Shock_dev!$A$1:$CI$300,MATCH(DATE(R$1,1,1),Shock_dev!$A$1:$CI$1,0),FALSE)</f>
        <v>1.7670522875556289E-3</v>
      </c>
      <c r="S54" s="52">
        <f>VLOOKUP($B54,Shock_dev!$A$1:$CI$300,MATCH(DATE(S$1,1,1),Shock_dev!$A$1:$CI$1,0),FALSE)</f>
        <v>1.9541412326057601E-3</v>
      </c>
      <c r="T54" s="52">
        <f>VLOOKUP($B54,Shock_dev!$A$1:$CI$300,MATCH(DATE(T$1,1,1),Shock_dev!$A$1:$CI$1,0),FALSE)</f>
        <v>1.6384420555335417E-3</v>
      </c>
      <c r="U54" s="52">
        <f>VLOOKUP($B54,Shock_dev!$A$1:$CI$300,MATCH(DATE(U$1,1,1),Shock_dev!$A$1:$CI$1,0),FALSE)</f>
        <v>1.4838654809704822E-3</v>
      </c>
      <c r="V54" s="52">
        <f>VLOOKUP($B54,Shock_dev!$A$1:$CI$300,MATCH(DATE(V$1,1,1),Shock_dev!$A$1:$CI$1,0),FALSE)</f>
        <v>1.4068557599932392E-3</v>
      </c>
      <c r="W54" s="52">
        <f>VLOOKUP($B54,Shock_dev!$A$1:$CI$300,MATCH(DATE(W$1,1,1),Shock_dev!$A$1:$CI$1,0),FALSE)</f>
        <v>1.4589960221795383E-3</v>
      </c>
      <c r="X54" s="52">
        <f>VLOOKUP($B54,Shock_dev!$A$1:$CI$300,MATCH(DATE(X$1,1,1),Shock_dev!$A$1:$CI$1,0),FALSE)</f>
        <v>1.3011672200657887E-3</v>
      </c>
      <c r="Y54" s="52">
        <f>VLOOKUP($B54,Shock_dev!$A$1:$CI$300,MATCH(DATE(Y$1,1,1),Shock_dev!$A$1:$CI$1,0),FALSE)</f>
        <v>1.3026104214000547E-3</v>
      </c>
      <c r="Z54" s="52">
        <f>VLOOKUP($B54,Shock_dev!$A$1:$CI$300,MATCH(DATE(Z$1,1,1),Shock_dev!$A$1:$CI$1,0),FALSE)</f>
        <v>1.3066770809643524E-3</v>
      </c>
      <c r="AA54" s="52">
        <f>VLOOKUP($B54,Shock_dev!$A$1:$CI$300,MATCH(DATE(AA$1,1,1),Shock_dev!$A$1:$CI$1,0),FALSE)</f>
        <v>1.1541670994339719E-3</v>
      </c>
      <c r="AB54" s="52">
        <f>VLOOKUP($B54,Shock_dev!$A$1:$CI$300,MATCH(DATE(AB$1,1,1),Shock_dev!$A$1:$CI$1,0),FALSE)</f>
        <v>1.1539345767387925E-3</v>
      </c>
      <c r="AC54" s="52">
        <f>VLOOKUP($B54,Shock_dev!$A$1:$CI$300,MATCH(DATE(AC$1,1,1),Shock_dev!$A$1:$CI$1,0),FALSE)</f>
        <v>1.153818716469834E-3</v>
      </c>
      <c r="AD54" s="52">
        <f>VLOOKUP($B54,Shock_dev!$A$1:$CI$300,MATCH(DATE(AD$1,1,1),Shock_dev!$A$1:$CI$1,0),FALSE)</f>
        <v>1.1504110523369035E-3</v>
      </c>
      <c r="AE54" s="52">
        <f>VLOOKUP($B54,Shock_dev!$A$1:$CI$300,MATCH(DATE(AE$1,1,1),Shock_dev!$A$1:$CI$1,0),FALSE)</f>
        <v>1.1512658156557849E-3</v>
      </c>
      <c r="AF54" s="52">
        <f>VLOOKUP($B54,Shock_dev!$A$1:$CI$300,MATCH(DATE(AF$1,1,1),Shock_dev!$A$1:$CI$1,0),FALSE)</f>
        <v>1.1436739088405169E-3</v>
      </c>
      <c r="AG54" s="52"/>
      <c r="AH54" s="65">
        <f t="shared" si="1"/>
        <v>4.1105168052582072E-3</v>
      </c>
      <c r="AI54" s="65">
        <f t="shared" si="2"/>
        <v>4.3097046232649806E-3</v>
      </c>
      <c r="AJ54" s="65">
        <f t="shared" si="3"/>
        <v>3.7311206611628013E-3</v>
      </c>
      <c r="AK54" s="65">
        <f t="shared" si="4"/>
        <v>1.6500713633317305E-3</v>
      </c>
      <c r="AL54" s="65">
        <f t="shared" si="5"/>
        <v>1.3047235688087412E-3</v>
      </c>
      <c r="AM54" s="65">
        <f t="shared" si="6"/>
        <v>1.1506208140083666E-3</v>
      </c>
      <c r="AN54" s="66"/>
      <c r="AO54" s="65">
        <f t="shared" si="7"/>
        <v>4.2101107142615939E-3</v>
      </c>
      <c r="AP54" s="65">
        <f t="shared" si="8"/>
        <v>2.6905960122472657E-3</v>
      </c>
      <c r="AQ54" s="65">
        <f t="shared" si="9"/>
        <v>1.2276721914085539E-3</v>
      </c>
    </row>
    <row r="55" spans="1:43" x14ac:dyDescent="0.25">
      <c r="A55" s="5" t="str">
        <f>VLOOKUP(LEFT(RIGHT(B55,11),4),List_Sectors!$A$2:$C$30,3,FALSE)</f>
        <v>Papier et carton</v>
      </c>
      <c r="B55" s="37" t="s">
        <v>447</v>
      </c>
      <c r="C55" s="51">
        <f>VLOOKUP($B55,Shock_dev!$A$1:$CI$300,MATCH(DATE(C$1,1,1),Shock_dev!$A$1:$CI$1,0),FALSE)</f>
        <v>1.9317541460159629E-4</v>
      </c>
      <c r="D55" s="52">
        <f>VLOOKUP($B55,Shock_dev!$A$1:$CI$300,MATCH(DATE(D$1,1,1),Shock_dev!$A$1:$CI$1,0),FALSE)</f>
        <v>2.2529890741237156E-4</v>
      </c>
      <c r="E55" s="52">
        <f>VLOOKUP($B55,Shock_dev!$A$1:$CI$300,MATCH(DATE(E$1,1,1),Shock_dev!$A$1:$CI$1,0),FALSE)</f>
        <v>2.4020976898252909E-4</v>
      </c>
      <c r="F55" s="52">
        <f>VLOOKUP($B55,Shock_dev!$A$1:$CI$300,MATCH(DATE(F$1,1,1),Shock_dev!$A$1:$CI$1,0),FALSE)</f>
        <v>2.4006804260110113E-4</v>
      </c>
      <c r="G55" s="52">
        <f>VLOOKUP($B55,Shock_dev!$A$1:$CI$300,MATCH(DATE(G$1,1,1),Shock_dev!$A$1:$CI$1,0),FALSE)</f>
        <v>2.2062580213098957E-4</v>
      </c>
      <c r="H55" s="52">
        <f>VLOOKUP($B55,Shock_dev!$A$1:$CI$300,MATCH(DATE(H$1,1,1),Shock_dev!$A$1:$CI$1,0),FALSE)</f>
        <v>1.9994254675909386E-4</v>
      </c>
      <c r="I55" s="52">
        <f>VLOOKUP($B55,Shock_dev!$A$1:$CI$300,MATCH(DATE(I$1,1,1),Shock_dev!$A$1:$CI$1,0),FALSE)</f>
        <v>1.3947672106503513E-4</v>
      </c>
      <c r="J55" s="52">
        <f>VLOOKUP($B55,Shock_dev!$A$1:$CI$300,MATCH(DATE(J$1,1,1),Shock_dev!$A$1:$CI$1,0),FALSE)</f>
        <v>1.2878096658677326E-4</v>
      </c>
      <c r="K55" s="52">
        <f>VLOOKUP($B55,Shock_dev!$A$1:$CI$300,MATCH(DATE(K$1,1,1),Shock_dev!$A$1:$CI$1,0),FALSE)</f>
        <v>1.1439956007517916E-4</v>
      </c>
      <c r="L55" s="52">
        <f>VLOOKUP($B55,Shock_dev!$A$1:$CI$300,MATCH(DATE(L$1,1,1),Shock_dev!$A$1:$CI$1,0),FALSE)</f>
        <v>6.0865010111602955E-5</v>
      </c>
      <c r="M55" s="52">
        <f>VLOOKUP($B55,Shock_dev!$A$1:$CI$300,MATCH(DATE(M$1,1,1),Shock_dev!$A$1:$CI$1,0),FALSE)</f>
        <v>3.6275002327321401E-5</v>
      </c>
      <c r="N55" s="52">
        <f>VLOOKUP($B55,Shock_dev!$A$1:$CI$300,MATCH(DATE(N$1,1,1),Shock_dev!$A$1:$CI$1,0),FALSE)</f>
        <v>2.5995772398885558E-5</v>
      </c>
      <c r="O55" s="52">
        <f>VLOOKUP($B55,Shock_dev!$A$1:$CI$300,MATCH(DATE(O$1,1,1),Shock_dev!$A$1:$CI$1,0),FALSE)</f>
        <v>-3.1647996041520296E-5</v>
      </c>
      <c r="P55" s="52">
        <f>VLOOKUP($B55,Shock_dev!$A$1:$CI$300,MATCH(DATE(P$1,1,1),Shock_dev!$A$1:$CI$1,0),FALSE)</f>
        <v>-9.4237728228430018E-5</v>
      </c>
      <c r="Q55" s="52">
        <f>VLOOKUP($B55,Shock_dev!$A$1:$CI$300,MATCH(DATE(Q$1,1,1),Shock_dev!$A$1:$CI$1,0),FALSE)</f>
        <v>-1.4115786212162774E-4</v>
      </c>
      <c r="R55" s="52">
        <f>VLOOKUP($B55,Shock_dev!$A$1:$CI$300,MATCH(DATE(R$1,1,1),Shock_dev!$A$1:$CI$1,0),FALSE)</f>
        <v>-2.0067802215226413E-4</v>
      </c>
      <c r="S55" s="52">
        <f>VLOOKUP($B55,Shock_dev!$A$1:$CI$300,MATCH(DATE(S$1,1,1),Shock_dev!$A$1:$CI$1,0),FALSE)</f>
        <v>-2.070712882764212E-4</v>
      </c>
      <c r="T55" s="52">
        <f>VLOOKUP($B55,Shock_dev!$A$1:$CI$300,MATCH(DATE(T$1,1,1),Shock_dev!$A$1:$CI$1,0),FALSE)</f>
        <v>-2.211749475160026E-4</v>
      </c>
      <c r="U55" s="52">
        <f>VLOOKUP($B55,Shock_dev!$A$1:$CI$300,MATCH(DATE(U$1,1,1),Shock_dev!$A$1:$CI$1,0),FALSE)</f>
        <v>-2.2223593441277506E-4</v>
      </c>
      <c r="V55" s="52">
        <f>VLOOKUP($B55,Shock_dev!$A$1:$CI$300,MATCH(DATE(V$1,1,1),Shock_dev!$A$1:$CI$1,0),FALSE)</f>
        <v>-2.1345216556150427E-4</v>
      </c>
      <c r="W55" s="52">
        <f>VLOOKUP($B55,Shock_dev!$A$1:$CI$300,MATCH(DATE(W$1,1,1),Shock_dev!$A$1:$CI$1,0),FALSE)</f>
        <v>-1.9375105821873624E-4</v>
      </c>
      <c r="X55" s="52">
        <f>VLOOKUP($B55,Shock_dev!$A$1:$CI$300,MATCH(DATE(X$1,1,1),Shock_dev!$A$1:$CI$1,0),FALSE)</f>
        <v>-1.7969029770317468E-4</v>
      </c>
      <c r="Y55" s="52">
        <f>VLOOKUP($B55,Shock_dev!$A$1:$CI$300,MATCH(DATE(Y$1,1,1),Shock_dev!$A$1:$CI$1,0),FALSE)</f>
        <v>-1.582869753781398E-4</v>
      </c>
      <c r="Z55" s="52">
        <f>VLOOKUP($B55,Shock_dev!$A$1:$CI$300,MATCH(DATE(Z$1,1,1),Shock_dev!$A$1:$CI$1,0),FALSE)</f>
        <v>-1.3569835236579134E-4</v>
      </c>
      <c r="AA55" s="52">
        <f>VLOOKUP($B55,Shock_dev!$A$1:$CI$300,MATCH(DATE(AA$1,1,1),Shock_dev!$A$1:$CI$1,0),FALSE)</f>
        <v>-1.2066076863002108E-4</v>
      </c>
      <c r="AB55" s="52">
        <f>VLOOKUP($B55,Shock_dev!$A$1:$CI$300,MATCH(DATE(AB$1,1,1),Shock_dev!$A$1:$CI$1,0),FALSE)</f>
        <v>-1.0105215535533978E-4</v>
      </c>
      <c r="AC55" s="52">
        <f>VLOOKUP($B55,Shock_dev!$A$1:$CI$300,MATCH(DATE(AC$1,1,1),Shock_dev!$A$1:$CI$1,0),FALSE)</f>
        <v>-8.2116234974181129E-5</v>
      </c>
      <c r="AD55" s="52">
        <f>VLOOKUP($B55,Shock_dev!$A$1:$CI$300,MATCH(DATE(AD$1,1,1),Shock_dev!$A$1:$CI$1,0),FALSE)</f>
        <v>-6.4657328648933901E-5</v>
      </c>
      <c r="AE55" s="52">
        <f>VLOOKUP($B55,Shock_dev!$A$1:$CI$300,MATCH(DATE(AE$1,1,1),Shock_dev!$A$1:$CI$1,0),FALSE)</f>
        <v>-4.8725952910958371E-5</v>
      </c>
      <c r="AF55" s="52">
        <f>VLOOKUP($B55,Shock_dev!$A$1:$CI$300,MATCH(DATE(AF$1,1,1),Shock_dev!$A$1:$CI$1,0),FALSE)</f>
        <v>-3.5048316022071725E-5</v>
      </c>
      <c r="AG55" s="52"/>
      <c r="AH55" s="65">
        <f t="shared" si="1"/>
        <v>2.238755871457175E-4</v>
      </c>
      <c r="AI55" s="65">
        <f t="shared" si="2"/>
        <v>1.2869296091953686E-4</v>
      </c>
      <c r="AJ55" s="65">
        <f t="shared" si="3"/>
        <v>-4.0954562333074218E-5</v>
      </c>
      <c r="AK55" s="65">
        <f t="shared" si="4"/>
        <v>-2.1292247158379344E-4</v>
      </c>
      <c r="AL55" s="65">
        <f t="shared" si="5"/>
        <v>-1.5761749045917263E-4</v>
      </c>
      <c r="AM55" s="65">
        <f t="shared" si="6"/>
        <v>-6.6319997582296974E-5</v>
      </c>
      <c r="AN55" s="66"/>
      <c r="AO55" s="65">
        <f t="shared" si="7"/>
        <v>1.7628427403262718E-4</v>
      </c>
      <c r="AP55" s="65">
        <f t="shared" si="8"/>
        <v>-1.2693851695843382E-4</v>
      </c>
      <c r="AQ55" s="65">
        <f t="shared" si="9"/>
        <v>-1.119687440207348E-4</v>
      </c>
    </row>
    <row r="56" spans="1:43" x14ac:dyDescent="0.25">
      <c r="A56" s="5" t="str">
        <f>VLOOKUP(LEFT(RIGHT(B56,11),4),List_Sectors!$A$2:$C$30,3,FALSE)</f>
        <v>Plastique</v>
      </c>
      <c r="B56" s="37" t="s">
        <v>448</v>
      </c>
      <c r="C56" s="51">
        <f>VLOOKUP($B56,Shock_dev!$A$1:$CI$300,MATCH(DATE(C$1,1,1),Shock_dev!$A$1:$CI$1,0),FALSE)</f>
        <v>1.3745392216070163E-3</v>
      </c>
      <c r="D56" s="52">
        <f>VLOOKUP($B56,Shock_dev!$A$1:$CI$300,MATCH(DATE(D$1,1,1),Shock_dev!$A$1:$CI$1,0),FALSE)</f>
        <v>1.3859862996000742E-3</v>
      </c>
      <c r="E56" s="52">
        <f>VLOOKUP($B56,Shock_dev!$A$1:$CI$300,MATCH(DATE(E$1,1,1),Shock_dev!$A$1:$CI$1,0),FALSE)</f>
        <v>1.4094557030005846E-3</v>
      </c>
      <c r="F56" s="52">
        <f>VLOOKUP($B56,Shock_dev!$A$1:$CI$300,MATCH(DATE(F$1,1,1),Shock_dev!$A$1:$CI$1,0),FALSE)</f>
        <v>1.4201888698033541E-3</v>
      </c>
      <c r="G56" s="52">
        <f>VLOOKUP($B56,Shock_dev!$A$1:$CI$300,MATCH(DATE(G$1,1,1),Shock_dev!$A$1:$CI$1,0),FALSE)</f>
        <v>1.3632401415193231E-3</v>
      </c>
      <c r="H56" s="52">
        <f>VLOOKUP($B56,Shock_dev!$A$1:$CI$300,MATCH(DATE(H$1,1,1),Shock_dev!$A$1:$CI$1,0),FALSE)</f>
        <v>1.3491272910406418E-3</v>
      </c>
      <c r="I56" s="52">
        <f>VLOOKUP($B56,Shock_dev!$A$1:$CI$300,MATCH(DATE(I$1,1,1),Shock_dev!$A$1:$CI$1,0),FALSE)</f>
        <v>1.073150248409236E-3</v>
      </c>
      <c r="J56" s="52">
        <f>VLOOKUP($B56,Shock_dev!$A$1:$CI$300,MATCH(DATE(J$1,1,1),Shock_dev!$A$1:$CI$1,0),FALSE)</f>
        <v>1.1928118732862365E-3</v>
      </c>
      <c r="K56" s="52">
        <f>VLOOKUP($B56,Shock_dev!$A$1:$CI$300,MATCH(DATE(K$1,1,1),Shock_dev!$A$1:$CI$1,0),FALSE)</f>
        <v>1.2378983863978034E-3</v>
      </c>
      <c r="L56" s="52">
        <f>VLOOKUP($B56,Shock_dev!$A$1:$CI$300,MATCH(DATE(L$1,1,1),Shock_dev!$A$1:$CI$1,0),FALSE)</f>
        <v>9.8846315710497614E-4</v>
      </c>
      <c r="M56" s="52">
        <f>VLOOKUP($B56,Shock_dev!$A$1:$CI$300,MATCH(DATE(M$1,1,1),Shock_dev!$A$1:$CI$1,0),FALSE)</f>
        <v>9.7260701118822147E-4</v>
      </c>
      <c r="N56" s="52">
        <f>VLOOKUP($B56,Shock_dev!$A$1:$CI$300,MATCH(DATE(N$1,1,1),Shock_dev!$A$1:$CI$1,0),FALSE)</f>
        <v>1.0284555535430267E-3</v>
      </c>
      <c r="O56" s="52">
        <f>VLOOKUP($B56,Shock_dev!$A$1:$CI$300,MATCH(DATE(O$1,1,1),Shock_dev!$A$1:$CI$1,0),FALSE)</f>
        <v>7.1723876847452689E-4</v>
      </c>
      <c r="P56" s="52">
        <f>VLOOKUP($B56,Shock_dev!$A$1:$CI$300,MATCH(DATE(P$1,1,1),Shock_dev!$A$1:$CI$1,0),FALSE)</f>
        <v>4.0533028180219613E-4</v>
      </c>
      <c r="Q56" s="52">
        <f>VLOOKUP($B56,Shock_dev!$A$1:$CI$300,MATCH(DATE(Q$1,1,1),Shock_dev!$A$1:$CI$1,0),FALSE)</f>
        <v>2.0815582824783128E-4</v>
      </c>
      <c r="R56" s="52">
        <f>VLOOKUP($B56,Shock_dev!$A$1:$CI$300,MATCH(DATE(R$1,1,1),Shock_dev!$A$1:$CI$1,0),FALSE)</f>
        <v>-1.091391563616782E-4</v>
      </c>
      <c r="S56" s="52">
        <f>VLOOKUP($B56,Shock_dev!$A$1:$CI$300,MATCH(DATE(S$1,1,1),Shock_dev!$A$1:$CI$1,0),FALSE)</f>
        <v>-6.4577226425602309E-5</v>
      </c>
      <c r="T56" s="52">
        <f>VLOOKUP($B56,Shock_dev!$A$1:$CI$300,MATCH(DATE(T$1,1,1),Shock_dev!$A$1:$CI$1,0),FALSE)</f>
        <v>-1.5311778036098013E-4</v>
      </c>
      <c r="U56" s="52">
        <f>VLOOKUP($B56,Shock_dev!$A$1:$CI$300,MATCH(DATE(U$1,1,1),Shock_dev!$A$1:$CI$1,0),FALSE)</f>
        <v>-1.7786730950385471E-4</v>
      </c>
      <c r="V56" s="52">
        <f>VLOOKUP($B56,Shock_dev!$A$1:$CI$300,MATCH(DATE(V$1,1,1),Shock_dev!$A$1:$CI$1,0),FALSE)</f>
        <v>-1.6513830861568827E-4</v>
      </c>
      <c r="W56" s="52">
        <f>VLOOKUP($B56,Shock_dev!$A$1:$CI$300,MATCH(DATE(W$1,1,1),Shock_dev!$A$1:$CI$1,0),FALSE)</f>
        <v>-1.0096651175452279E-4</v>
      </c>
      <c r="X56" s="52">
        <f>VLOOKUP($B56,Shock_dev!$A$1:$CI$300,MATCH(DATE(X$1,1,1),Shock_dev!$A$1:$CI$1,0),FALSE)</f>
        <v>-9.9766385502640301E-5</v>
      </c>
      <c r="Y56" s="52">
        <f>VLOOKUP($B56,Shock_dev!$A$1:$CI$300,MATCH(DATE(Y$1,1,1),Shock_dev!$A$1:$CI$1,0),FALSE)</f>
        <v>-4.7682215140572344E-5</v>
      </c>
      <c r="Z56" s="52">
        <f>VLOOKUP($B56,Shock_dev!$A$1:$CI$300,MATCH(DATE(Z$1,1,1),Shock_dev!$A$1:$CI$1,0),FALSE)</f>
        <v>6.0790778377338913E-6</v>
      </c>
      <c r="AA56" s="52">
        <f>VLOOKUP($B56,Shock_dev!$A$1:$CI$300,MATCH(DATE(AA$1,1,1),Shock_dev!$A$1:$CI$1,0),FALSE)</f>
        <v>6.0546145302796873E-6</v>
      </c>
      <c r="AB56" s="52">
        <f>VLOOKUP($B56,Shock_dev!$A$1:$CI$300,MATCH(DATE(AB$1,1,1),Shock_dev!$A$1:$CI$1,0),FALSE)</f>
        <v>5.0339654499934434E-5</v>
      </c>
      <c r="AC56" s="52">
        <f>VLOOKUP($B56,Shock_dev!$A$1:$CI$300,MATCH(DATE(AC$1,1,1),Shock_dev!$A$1:$CI$1,0),FALSE)</f>
        <v>9.2547417950772454E-5</v>
      </c>
      <c r="AD56" s="52">
        <f>VLOOKUP($B56,Shock_dev!$A$1:$CI$300,MATCH(DATE(AD$1,1,1),Shock_dev!$A$1:$CI$1,0),FALSE)</f>
        <v>1.3004822915460145E-4</v>
      </c>
      <c r="AE56" s="52">
        <f>VLOOKUP($B56,Shock_dev!$A$1:$CI$300,MATCH(DATE(AE$1,1,1),Shock_dev!$A$1:$CI$1,0),FALSE)</f>
        <v>1.645511678272357E-4</v>
      </c>
      <c r="AF56" s="52">
        <f>VLOOKUP($B56,Shock_dev!$A$1:$CI$300,MATCH(DATE(AF$1,1,1),Shock_dev!$A$1:$CI$1,0),FALSE)</f>
        <v>1.9167814486493055E-4</v>
      </c>
      <c r="AG56" s="52"/>
      <c r="AH56" s="65">
        <f t="shared" si="1"/>
        <v>1.3906820471060702E-3</v>
      </c>
      <c r="AI56" s="65">
        <f t="shared" si="2"/>
        <v>1.1682901912477787E-3</v>
      </c>
      <c r="AJ56" s="65">
        <f t="shared" si="3"/>
        <v>6.6635748865116057E-4</v>
      </c>
      <c r="AK56" s="65">
        <f t="shared" si="4"/>
        <v>-1.3396795625356071E-4</v>
      </c>
      <c r="AL56" s="65">
        <f t="shared" si="5"/>
        <v>-4.7256284005944369E-5</v>
      </c>
      <c r="AM56" s="65">
        <f t="shared" si="6"/>
        <v>1.2583292285949492E-4</v>
      </c>
      <c r="AN56" s="66"/>
      <c r="AO56" s="65">
        <f t="shared" si="7"/>
        <v>1.2794861191769244E-3</v>
      </c>
      <c r="AP56" s="65">
        <f t="shared" si="8"/>
        <v>2.6619476619879992E-4</v>
      </c>
      <c r="AQ56" s="65">
        <f t="shared" si="9"/>
        <v>3.9288319426775274E-5</v>
      </c>
    </row>
    <row r="57" spans="1:43" x14ac:dyDescent="0.25">
      <c r="A57" s="5" t="str">
        <f>VLOOKUP(LEFT(RIGHT(B57,11),4),List_Sectors!$A$2:$C$30,3,FALSE)</f>
        <v>Métallurgie</v>
      </c>
      <c r="B57" s="37" t="s">
        <v>449</v>
      </c>
      <c r="C57" s="51">
        <f>VLOOKUP($B57,Shock_dev!$A$1:$CI$300,MATCH(DATE(C$1,1,1),Shock_dev!$A$1:$CI$1,0),FALSE)</f>
        <v>5.1609357814267724E-3</v>
      </c>
      <c r="D57" s="52">
        <f>VLOOKUP($B57,Shock_dev!$A$1:$CI$300,MATCH(DATE(D$1,1,1),Shock_dev!$A$1:$CI$1,0),FALSE)</f>
        <v>4.9245658567792045E-3</v>
      </c>
      <c r="E57" s="52">
        <f>VLOOKUP($B57,Shock_dev!$A$1:$CI$300,MATCH(DATE(E$1,1,1),Shock_dev!$A$1:$CI$1,0),FALSE)</f>
        <v>4.946619172410854E-3</v>
      </c>
      <c r="F57" s="52">
        <f>VLOOKUP($B57,Shock_dev!$A$1:$CI$300,MATCH(DATE(F$1,1,1),Shock_dev!$A$1:$CI$1,0),FALSE)</f>
        <v>5.0163101573012557E-3</v>
      </c>
      <c r="G57" s="52">
        <f>VLOOKUP($B57,Shock_dev!$A$1:$CI$300,MATCH(DATE(G$1,1,1),Shock_dev!$A$1:$CI$1,0),FALSE)</f>
        <v>4.8800094157640372E-3</v>
      </c>
      <c r="H57" s="52">
        <f>VLOOKUP($B57,Shock_dev!$A$1:$CI$300,MATCH(DATE(H$1,1,1),Shock_dev!$A$1:$CI$1,0),FALSE)</f>
        <v>4.9384319562377427E-3</v>
      </c>
      <c r="I57" s="52">
        <f>VLOOKUP($B57,Shock_dev!$A$1:$CI$300,MATCH(DATE(I$1,1,1),Shock_dev!$A$1:$CI$1,0),FALSE)</f>
        <v>4.0153734544793743E-3</v>
      </c>
      <c r="J57" s="52">
        <f>VLOOKUP($B57,Shock_dev!$A$1:$CI$300,MATCH(DATE(J$1,1,1),Shock_dev!$A$1:$CI$1,0),FALSE)</f>
        <v>4.6243675831711762E-3</v>
      </c>
      <c r="K57" s="52">
        <f>VLOOKUP($B57,Shock_dev!$A$1:$CI$300,MATCH(DATE(K$1,1,1),Shock_dev!$A$1:$CI$1,0),FALSE)</f>
        <v>4.8791351599499107E-3</v>
      </c>
      <c r="L57" s="52">
        <f>VLOOKUP($B57,Shock_dev!$A$1:$CI$300,MATCH(DATE(L$1,1,1),Shock_dev!$A$1:$CI$1,0),FALSE)</f>
        <v>4.0138643588466241E-3</v>
      </c>
      <c r="M57" s="52">
        <f>VLOOKUP($B57,Shock_dev!$A$1:$CI$300,MATCH(DATE(M$1,1,1),Shock_dev!$A$1:$CI$1,0),FALSE)</f>
        <v>4.0753627886354928E-3</v>
      </c>
      <c r="N57" s="52">
        <f>VLOOKUP($B57,Shock_dev!$A$1:$CI$300,MATCH(DATE(N$1,1,1),Shock_dev!$A$1:$CI$1,0),FALSE)</f>
        <v>4.3680834373985523E-3</v>
      </c>
      <c r="O57" s="52">
        <f>VLOOKUP($B57,Shock_dev!$A$1:$CI$300,MATCH(DATE(O$1,1,1),Shock_dev!$A$1:$CI$1,0),FALSE)</f>
        <v>3.2500542929248004E-3</v>
      </c>
      <c r="P57" s="52">
        <f>VLOOKUP($B57,Shock_dev!$A$1:$CI$300,MATCH(DATE(P$1,1,1),Shock_dev!$A$1:$CI$1,0),FALSE)</f>
        <v>2.1886124709431165E-3</v>
      </c>
      <c r="Q57" s="52">
        <f>VLOOKUP($B57,Shock_dev!$A$1:$CI$300,MATCH(DATE(Q$1,1,1),Shock_dev!$A$1:$CI$1,0),FALSE)</f>
        <v>1.5666821498757165E-3</v>
      </c>
      <c r="R57" s="52">
        <f>VLOOKUP($B57,Shock_dev!$A$1:$CI$300,MATCH(DATE(R$1,1,1),Shock_dev!$A$1:$CI$1,0),FALSE)</f>
        <v>4.5881144786677459E-4</v>
      </c>
      <c r="S57" s="52">
        <f>VLOOKUP($B57,Shock_dev!$A$1:$CI$300,MATCH(DATE(S$1,1,1),Shock_dev!$A$1:$CI$1,0),FALSE)</f>
        <v>7.0644420331226164E-4</v>
      </c>
      <c r="T57" s="52">
        <f>VLOOKUP($B57,Shock_dev!$A$1:$CI$300,MATCH(DATE(T$1,1,1),Shock_dev!$A$1:$CI$1,0),FALSE)</f>
        <v>3.6590600592039079E-4</v>
      </c>
      <c r="U57" s="52">
        <f>VLOOKUP($B57,Shock_dev!$A$1:$CI$300,MATCH(DATE(U$1,1,1),Shock_dev!$A$1:$CI$1,0),FALSE)</f>
        <v>2.5433552881864242E-4</v>
      </c>
      <c r="V57" s="52">
        <f>VLOOKUP($B57,Shock_dev!$A$1:$CI$300,MATCH(DATE(V$1,1,1),Shock_dev!$A$1:$CI$1,0),FALSE)</f>
        <v>2.6180455381051907E-4</v>
      </c>
      <c r="W57" s="52">
        <f>VLOOKUP($B57,Shock_dev!$A$1:$CI$300,MATCH(DATE(W$1,1,1),Shock_dev!$A$1:$CI$1,0),FALSE)</f>
        <v>4.4479484279046202E-4</v>
      </c>
      <c r="X57" s="52">
        <f>VLOOKUP($B57,Shock_dev!$A$1:$CI$300,MATCH(DATE(X$1,1,1),Shock_dev!$A$1:$CI$1,0),FALSE)</f>
        <v>3.7437118776156603E-4</v>
      </c>
      <c r="Y57" s="52">
        <f>VLOOKUP($B57,Shock_dev!$A$1:$CI$300,MATCH(DATE(Y$1,1,1),Shock_dev!$A$1:$CI$1,0),FALSE)</f>
        <v>5.0343767433357349E-4</v>
      </c>
      <c r="Z57" s="52">
        <f>VLOOKUP($B57,Shock_dev!$A$1:$CI$300,MATCH(DATE(Z$1,1,1),Shock_dev!$A$1:$CI$1,0),FALSE)</f>
        <v>6.3312009787459182E-4</v>
      </c>
      <c r="AA57" s="52">
        <f>VLOOKUP($B57,Shock_dev!$A$1:$CI$300,MATCH(DATE(AA$1,1,1),Shock_dev!$A$1:$CI$1,0),FALSE)</f>
        <v>5.6144290222133106E-4</v>
      </c>
      <c r="AB57" s="52">
        <f>VLOOKUP($B57,Shock_dev!$A$1:$CI$300,MATCH(DATE(AB$1,1,1),Shock_dev!$A$1:$CI$1,0),FALSE)</f>
        <v>6.7033311287590259E-4</v>
      </c>
      <c r="AC57" s="52">
        <f>VLOOKUP($B57,Shock_dev!$A$1:$CI$300,MATCH(DATE(AC$1,1,1),Shock_dev!$A$1:$CI$1,0),FALSE)</f>
        <v>7.6983565663883225E-4</v>
      </c>
      <c r="AD57" s="52">
        <f>VLOOKUP($B57,Shock_dev!$A$1:$CI$300,MATCH(DATE(AD$1,1,1),Shock_dev!$A$1:$CI$1,0),FALSE)</f>
        <v>8.5452571594559184E-4</v>
      </c>
      <c r="AE57" s="52">
        <f>VLOOKUP($B57,Shock_dev!$A$1:$CI$300,MATCH(DATE(AE$1,1,1),Shock_dev!$A$1:$CI$1,0),FALSE)</f>
        <v>9.3320049227097693E-4</v>
      </c>
      <c r="AF57" s="52">
        <f>VLOOKUP($B57,Shock_dev!$A$1:$CI$300,MATCH(DATE(AF$1,1,1),Shock_dev!$A$1:$CI$1,0),FALSE)</f>
        <v>9.8988752903396188E-4</v>
      </c>
      <c r="AG57" s="52"/>
      <c r="AH57" s="65">
        <f t="shared" si="1"/>
        <v>4.9856880767364248E-3</v>
      </c>
      <c r="AI57" s="65">
        <f t="shared" si="2"/>
        <v>4.4942345025369658E-3</v>
      </c>
      <c r="AJ57" s="65">
        <f t="shared" si="3"/>
        <v>3.089759027955536E-3</v>
      </c>
      <c r="AK57" s="65">
        <f t="shared" si="4"/>
        <v>4.0946034794571765E-4</v>
      </c>
      <c r="AL57" s="65">
        <f t="shared" si="5"/>
        <v>5.0343334099630494E-4</v>
      </c>
      <c r="AM57" s="65">
        <f t="shared" si="6"/>
        <v>8.4355650135305312E-4</v>
      </c>
      <c r="AN57" s="66"/>
      <c r="AO57" s="65">
        <f t="shared" si="7"/>
        <v>4.7399612896366957E-3</v>
      </c>
      <c r="AP57" s="65">
        <f t="shared" si="8"/>
        <v>1.7496096879506269E-3</v>
      </c>
      <c r="AQ57" s="65">
        <f t="shared" si="9"/>
        <v>6.7349492117467903E-4</v>
      </c>
    </row>
    <row r="58" spans="1:43" x14ac:dyDescent="0.25">
      <c r="A58" s="5" t="str">
        <f>VLOOKUP(LEFT(RIGHT(B58,11),4),List_Sectors!$A$2:$C$30,3,FALSE)</f>
        <v>Autres fabrications</v>
      </c>
      <c r="B58" s="37" t="s">
        <v>450</v>
      </c>
      <c r="C58" s="51">
        <f>VLOOKUP($B58,Shock_dev!$A$1:$CI$300,MATCH(DATE(C$1,1,1),Shock_dev!$A$1:$CI$1,0),FALSE)</f>
        <v>3.6379811951498453E-3</v>
      </c>
      <c r="D58" s="52">
        <f>VLOOKUP($B58,Shock_dev!$A$1:$CI$300,MATCH(DATE(D$1,1,1),Shock_dev!$A$1:$CI$1,0),FALSE)</f>
        <v>4.9801667887241548E-3</v>
      </c>
      <c r="E58" s="52">
        <f>VLOOKUP($B58,Shock_dev!$A$1:$CI$300,MATCH(DATE(E$1,1,1),Shock_dev!$A$1:$CI$1,0),FALSE)</f>
        <v>5.7100335695457957E-3</v>
      </c>
      <c r="F58" s="52">
        <f>VLOOKUP($B58,Shock_dev!$A$1:$CI$300,MATCH(DATE(F$1,1,1),Shock_dev!$A$1:$CI$1,0),FALSE)</f>
        <v>5.9124749686548525E-3</v>
      </c>
      <c r="G58" s="52">
        <f>VLOOKUP($B58,Shock_dev!$A$1:$CI$300,MATCH(DATE(G$1,1,1),Shock_dev!$A$1:$CI$1,0),FALSE)</f>
        <v>5.5971485945105351E-3</v>
      </c>
      <c r="H58" s="52">
        <f>VLOOKUP($B58,Shock_dev!$A$1:$CI$300,MATCH(DATE(H$1,1,1),Shock_dev!$A$1:$CI$1,0),FALSE)</f>
        <v>5.1496843003897511E-3</v>
      </c>
      <c r="I58" s="52">
        <f>VLOOKUP($B58,Shock_dev!$A$1:$CI$300,MATCH(DATE(I$1,1,1),Shock_dev!$A$1:$CI$1,0),FALSE)</f>
        <v>3.9201522170480745E-3</v>
      </c>
      <c r="J58" s="52">
        <f>VLOOKUP($B58,Shock_dev!$A$1:$CI$300,MATCH(DATE(J$1,1,1),Shock_dev!$A$1:$CI$1,0),FALSE)</f>
        <v>3.5026724302750314E-3</v>
      </c>
      <c r="K58" s="52">
        <f>VLOOKUP($B58,Shock_dev!$A$1:$CI$300,MATCH(DATE(K$1,1,1),Shock_dev!$A$1:$CI$1,0),FALSE)</f>
        <v>3.1500490022231373E-3</v>
      </c>
      <c r="L58" s="52">
        <f>VLOOKUP($B58,Shock_dev!$A$1:$CI$300,MATCH(DATE(L$1,1,1),Shock_dev!$A$1:$CI$1,0),FALSE)</f>
        <v>2.1072622382563334E-3</v>
      </c>
      <c r="M58" s="52">
        <f>VLOOKUP($B58,Shock_dev!$A$1:$CI$300,MATCH(DATE(M$1,1,1),Shock_dev!$A$1:$CI$1,0),FALSE)</f>
        <v>1.4904549011026163E-3</v>
      </c>
      <c r="N58" s="52">
        <f>VLOOKUP($B58,Shock_dev!$A$1:$CI$300,MATCH(DATE(N$1,1,1),Shock_dev!$A$1:$CI$1,0),FALSE)</f>
        <v>1.1864089118903893E-3</v>
      </c>
      <c r="O58" s="52">
        <f>VLOOKUP($B58,Shock_dev!$A$1:$CI$300,MATCH(DATE(O$1,1,1),Shock_dev!$A$1:$CI$1,0),FALSE)</f>
        <v>5.1829899375448723E-5</v>
      </c>
      <c r="P58" s="52">
        <f>VLOOKUP($B58,Shock_dev!$A$1:$CI$300,MATCH(DATE(P$1,1,1),Shock_dev!$A$1:$CI$1,0),FALSE)</f>
        <v>-1.3300180282769351E-3</v>
      </c>
      <c r="Q58" s="52">
        <f>VLOOKUP($B58,Shock_dev!$A$1:$CI$300,MATCH(DATE(Q$1,1,1),Shock_dev!$A$1:$CI$1,0),FALSE)</f>
        <v>-2.5065053108177132E-3</v>
      </c>
      <c r="R58" s="52">
        <f>VLOOKUP($B58,Shock_dev!$A$1:$CI$300,MATCH(DATE(R$1,1,1),Shock_dev!$A$1:$CI$1,0),FALSE)</f>
        <v>-3.9047488393955305E-3</v>
      </c>
      <c r="S58" s="52">
        <f>VLOOKUP($B58,Shock_dev!$A$1:$CI$300,MATCH(DATE(S$1,1,1),Shock_dev!$A$1:$CI$1,0),FALSE)</f>
        <v>-4.3345639090909948E-3</v>
      </c>
      <c r="T58" s="52">
        <f>VLOOKUP($B58,Shock_dev!$A$1:$CI$300,MATCH(DATE(T$1,1,1),Shock_dev!$A$1:$CI$1,0),FALSE)</f>
        <v>-4.7452859827462153E-3</v>
      </c>
      <c r="U58" s="52">
        <f>VLOOKUP($B58,Shock_dev!$A$1:$CI$300,MATCH(DATE(U$1,1,1),Shock_dev!$A$1:$CI$1,0),FALSE)</f>
        <v>-4.8757930182903308E-3</v>
      </c>
      <c r="V58" s="52">
        <f>VLOOKUP($B58,Shock_dev!$A$1:$CI$300,MATCH(DATE(V$1,1,1),Shock_dev!$A$1:$CI$1,0),FALSE)</f>
        <v>-4.7770058776892763E-3</v>
      </c>
      <c r="W58" s="52">
        <f>VLOOKUP($B58,Shock_dev!$A$1:$CI$300,MATCH(DATE(W$1,1,1),Shock_dev!$A$1:$CI$1,0),FALSE)</f>
        <v>-4.4313106761001819E-3</v>
      </c>
      <c r="X58" s="52">
        <f>VLOOKUP($B58,Shock_dev!$A$1:$CI$300,MATCH(DATE(X$1,1,1),Shock_dev!$A$1:$CI$1,0),FALSE)</f>
        <v>-4.1442987415757828E-3</v>
      </c>
      <c r="Y58" s="52">
        <f>VLOOKUP($B58,Shock_dev!$A$1:$CI$300,MATCH(DATE(Y$1,1,1),Shock_dev!$A$1:$CI$1,0),FALSE)</f>
        <v>-3.7250967807814341E-3</v>
      </c>
      <c r="Z58" s="52">
        <f>VLOOKUP($B58,Shock_dev!$A$1:$CI$300,MATCH(DATE(Z$1,1,1),Shock_dev!$A$1:$CI$1,0),FALSE)</f>
        <v>-3.2642159685551254E-3</v>
      </c>
      <c r="AA58" s="52">
        <f>VLOOKUP($B58,Shock_dev!$A$1:$CI$300,MATCH(DATE(AA$1,1,1),Shock_dev!$A$1:$CI$1,0),FALSE)</f>
        <v>-2.9334623241171571E-3</v>
      </c>
      <c r="AB58" s="52">
        <f>VLOOKUP($B58,Shock_dev!$A$1:$CI$300,MATCH(DATE(AB$1,1,1),Shock_dev!$A$1:$CI$1,0),FALSE)</f>
        <v>-2.5365668201467587E-3</v>
      </c>
      <c r="AC58" s="52">
        <f>VLOOKUP($B58,Shock_dev!$A$1:$CI$300,MATCH(DATE(AC$1,1,1),Shock_dev!$A$1:$CI$1,0),FALSE)</f>
        <v>-2.1412241923584223E-3</v>
      </c>
      <c r="AD58" s="52">
        <f>VLOOKUP($B58,Shock_dev!$A$1:$CI$300,MATCH(DATE(AD$1,1,1),Shock_dev!$A$1:$CI$1,0),FALSE)</f>
        <v>-1.7656988752676704E-3</v>
      </c>
      <c r="AE58" s="52">
        <f>VLOOKUP($B58,Shock_dev!$A$1:$CI$300,MATCH(DATE(AE$1,1,1),Shock_dev!$A$1:$CI$1,0),FALSE)</f>
        <v>-1.4160651748509599E-3</v>
      </c>
      <c r="AF58" s="52">
        <f>VLOOKUP($B58,Shock_dev!$A$1:$CI$300,MATCH(DATE(AF$1,1,1),Shock_dev!$A$1:$CI$1,0),FALSE)</f>
        <v>-1.1081464624561228E-3</v>
      </c>
      <c r="AG58" s="52"/>
      <c r="AH58" s="65">
        <f t="shared" si="1"/>
        <v>5.167561023317036E-3</v>
      </c>
      <c r="AI58" s="65">
        <f t="shared" si="2"/>
        <v>3.5659640376384657E-3</v>
      </c>
      <c r="AJ58" s="65">
        <f t="shared" si="3"/>
        <v>-2.2156592534523876E-4</v>
      </c>
      <c r="AK58" s="65">
        <f t="shared" si="4"/>
        <v>-4.52747952544247E-3</v>
      </c>
      <c r="AL58" s="65">
        <f t="shared" si="5"/>
        <v>-3.6996768982259362E-3</v>
      </c>
      <c r="AM58" s="65">
        <f t="shared" si="6"/>
        <v>-1.7935403050159868E-3</v>
      </c>
      <c r="AN58" s="66"/>
      <c r="AO58" s="65">
        <f t="shared" si="7"/>
        <v>4.3667625304777509E-3</v>
      </c>
      <c r="AP58" s="65">
        <f t="shared" si="8"/>
        <v>-2.3745227253938544E-3</v>
      </c>
      <c r="AQ58" s="65">
        <f t="shared" si="9"/>
        <v>-2.7466086016209616E-3</v>
      </c>
    </row>
    <row r="59" spans="1:43" x14ac:dyDescent="0.25">
      <c r="A59" s="5" t="str">
        <f>VLOOKUP(LEFT(RIGHT(B59,11),4),List_Sectors!$A$2:$C$30,3,FALSE)</f>
        <v>Immobilier</v>
      </c>
      <c r="B59" s="37" t="s">
        <v>451</v>
      </c>
      <c r="C59" s="51">
        <f>VLOOKUP($B59,Shock_dev!$A$1:$CI$300,MATCH(DATE(C$1,1,1),Shock_dev!$A$1:$CI$1,0),FALSE)</f>
        <v>2.9963004453923765E-3</v>
      </c>
      <c r="D59" s="52">
        <f>VLOOKUP($B59,Shock_dev!$A$1:$CI$300,MATCH(DATE(D$1,1,1),Shock_dev!$A$1:$CI$1,0),FALSE)</f>
        <v>4.5487892667109764E-3</v>
      </c>
      <c r="E59" s="52">
        <f>VLOOKUP($B59,Shock_dev!$A$1:$CI$300,MATCH(DATE(E$1,1,1),Shock_dev!$A$1:$CI$1,0),FALSE)</f>
        <v>5.3163888293133142E-3</v>
      </c>
      <c r="F59" s="52">
        <f>VLOOKUP($B59,Shock_dev!$A$1:$CI$300,MATCH(DATE(F$1,1,1),Shock_dev!$A$1:$CI$1,0),FALSE)</f>
        <v>5.6705863878381514E-3</v>
      </c>
      <c r="G59" s="52">
        <f>VLOOKUP($B59,Shock_dev!$A$1:$CI$300,MATCH(DATE(G$1,1,1),Shock_dev!$A$1:$CI$1,0),FALSE)</f>
        <v>5.7207034625304807E-3</v>
      </c>
      <c r="H59" s="52">
        <f>VLOOKUP($B59,Shock_dev!$A$1:$CI$300,MATCH(DATE(H$1,1,1),Shock_dev!$A$1:$CI$1,0),FALSE)</f>
        <v>5.7815899403611789E-3</v>
      </c>
      <c r="I59" s="52">
        <f>VLOOKUP($B59,Shock_dev!$A$1:$CI$300,MATCH(DATE(I$1,1,1),Shock_dev!$A$1:$CI$1,0),FALSE)</f>
        <v>5.338090689926309E-3</v>
      </c>
      <c r="J59" s="52">
        <f>VLOOKUP($B59,Shock_dev!$A$1:$CI$300,MATCH(DATE(J$1,1,1),Shock_dev!$A$1:$CI$1,0),FALSE)</f>
        <v>5.5571952953115053E-3</v>
      </c>
      <c r="K59" s="52">
        <f>VLOOKUP($B59,Shock_dev!$A$1:$CI$300,MATCH(DATE(K$1,1,1),Shock_dev!$A$1:$CI$1,0),FALSE)</f>
        <v>5.9815644570511825E-3</v>
      </c>
      <c r="L59" s="52">
        <f>VLOOKUP($B59,Shock_dev!$A$1:$CI$300,MATCH(DATE(L$1,1,1),Shock_dev!$A$1:$CI$1,0),FALSE)</f>
        <v>5.8535188510707749E-3</v>
      </c>
      <c r="M59" s="52">
        <f>VLOOKUP($B59,Shock_dev!$A$1:$CI$300,MATCH(DATE(M$1,1,1),Shock_dev!$A$1:$CI$1,0),FALSE)</f>
        <v>5.9494478714314106E-3</v>
      </c>
      <c r="N59" s="52">
        <f>VLOOKUP($B59,Shock_dev!$A$1:$CI$300,MATCH(DATE(N$1,1,1),Shock_dev!$A$1:$CI$1,0),FALSE)</f>
        <v>6.3103191504738729E-3</v>
      </c>
      <c r="O59" s="52">
        <f>VLOOKUP($B59,Shock_dev!$A$1:$CI$300,MATCH(DATE(O$1,1,1),Shock_dev!$A$1:$CI$1,0),FALSE)</f>
        <v>5.9745852852948348E-3</v>
      </c>
      <c r="P59" s="52">
        <f>VLOOKUP($B59,Shock_dev!$A$1:$CI$300,MATCH(DATE(P$1,1,1),Shock_dev!$A$1:$CI$1,0),FALSE)</f>
        <v>5.2581012534886626E-3</v>
      </c>
      <c r="Q59" s="52">
        <f>VLOOKUP($B59,Shock_dev!$A$1:$CI$300,MATCH(DATE(Q$1,1,1),Shock_dev!$A$1:$CI$1,0),FALSE)</f>
        <v>4.5984106870349799E-3</v>
      </c>
      <c r="R59" s="52">
        <f>VLOOKUP($B59,Shock_dev!$A$1:$CI$300,MATCH(DATE(R$1,1,1),Shock_dev!$A$1:$CI$1,0),FALSE)</f>
        <v>3.6918473943343133E-3</v>
      </c>
      <c r="S59" s="52">
        <f>VLOOKUP($B59,Shock_dev!$A$1:$CI$300,MATCH(DATE(S$1,1,1),Shock_dev!$A$1:$CI$1,0),FALSE)</f>
        <v>3.4292230686693605E-3</v>
      </c>
      <c r="T59" s="52">
        <f>VLOOKUP($B59,Shock_dev!$A$1:$CI$300,MATCH(DATE(T$1,1,1),Shock_dev!$A$1:$CI$1,0),FALSE)</f>
        <v>3.1585802906946578E-3</v>
      </c>
      <c r="U59" s="52">
        <f>VLOOKUP($B59,Shock_dev!$A$1:$CI$300,MATCH(DATE(U$1,1,1),Shock_dev!$A$1:$CI$1,0),FALSE)</f>
        <v>2.9594441743836194E-3</v>
      </c>
      <c r="V59" s="52">
        <f>VLOOKUP($B59,Shock_dev!$A$1:$CI$300,MATCH(DATE(V$1,1,1),Shock_dev!$A$1:$CI$1,0),FALSE)</f>
        <v>2.8250264570132536E-3</v>
      </c>
      <c r="W59" s="52">
        <f>VLOOKUP($B59,Shock_dev!$A$1:$CI$300,MATCH(DATE(W$1,1,1),Shock_dev!$A$1:$CI$1,0),FALSE)</f>
        <v>2.7883428146330299E-3</v>
      </c>
      <c r="X59" s="52">
        <f>VLOOKUP($B59,Shock_dev!$A$1:$CI$300,MATCH(DATE(X$1,1,1),Shock_dev!$A$1:$CI$1,0),FALSE)</f>
        <v>2.6251214979755425E-3</v>
      </c>
      <c r="Y59" s="52">
        <f>VLOOKUP($B59,Shock_dev!$A$1:$CI$300,MATCH(DATE(Y$1,1,1),Shock_dev!$A$1:$CI$1,0),FALSE)</f>
        <v>2.4823394251045137E-3</v>
      </c>
      <c r="Z59" s="52">
        <f>VLOOKUP($B59,Shock_dev!$A$1:$CI$300,MATCH(DATE(Z$1,1,1),Shock_dev!$A$1:$CI$1,0),FALSE)</f>
        <v>2.3399270160088708E-3</v>
      </c>
      <c r="AA59" s="52">
        <f>VLOOKUP($B59,Shock_dev!$A$1:$CI$300,MATCH(DATE(AA$1,1,1),Shock_dev!$A$1:$CI$1,0),FALSE)</f>
        <v>2.0717314519452276E-3</v>
      </c>
      <c r="AB59" s="52">
        <f>VLOOKUP($B59,Shock_dev!$A$1:$CI$300,MATCH(DATE(AB$1,1,1),Shock_dev!$A$1:$CI$1,0),FALSE)</f>
        <v>1.8378132683876337E-3</v>
      </c>
      <c r="AC59" s="52">
        <f>VLOOKUP($B59,Shock_dev!$A$1:$CI$300,MATCH(DATE(AC$1,1,1),Shock_dev!$A$1:$CI$1,0),FALSE)</f>
        <v>1.6245687470802525E-3</v>
      </c>
      <c r="AD59" s="52">
        <f>VLOOKUP($B59,Shock_dev!$A$1:$CI$300,MATCH(DATE(AD$1,1,1),Shock_dev!$A$1:$CI$1,0),FALSE)</f>
        <v>1.4199363751348575E-3</v>
      </c>
      <c r="AE59" s="52">
        <f>VLOOKUP($B59,Shock_dev!$A$1:$CI$300,MATCH(DATE(AE$1,1,1),Shock_dev!$A$1:$CI$1,0),FALSE)</f>
        <v>1.2235956290408199E-3</v>
      </c>
      <c r="AF59" s="52">
        <f>VLOOKUP($B59,Shock_dev!$A$1:$CI$300,MATCH(DATE(AF$1,1,1),Shock_dev!$A$1:$CI$1,0),FALSE)</f>
        <v>1.0280302925355308E-3</v>
      </c>
      <c r="AG59" s="52"/>
      <c r="AH59" s="65">
        <f t="shared" si="1"/>
        <v>4.8505536783570603E-3</v>
      </c>
      <c r="AI59" s="65">
        <f t="shared" si="2"/>
        <v>5.7023918467441906E-3</v>
      </c>
      <c r="AJ59" s="65">
        <f t="shared" si="3"/>
        <v>5.6181728495447517E-3</v>
      </c>
      <c r="AK59" s="65">
        <f t="shared" si="4"/>
        <v>3.2128242770190405E-3</v>
      </c>
      <c r="AL59" s="65">
        <f t="shared" si="5"/>
        <v>2.4614924411334371E-3</v>
      </c>
      <c r="AM59" s="65">
        <f t="shared" si="6"/>
        <v>1.4267888624358187E-3</v>
      </c>
      <c r="AN59" s="66"/>
      <c r="AO59" s="65">
        <f t="shared" si="7"/>
        <v>5.2764727625506259E-3</v>
      </c>
      <c r="AP59" s="65">
        <f t="shared" si="8"/>
        <v>4.4154985632818963E-3</v>
      </c>
      <c r="AQ59" s="65">
        <f t="shared" si="9"/>
        <v>1.944140651784628E-3</v>
      </c>
    </row>
    <row r="60" spans="1:43" x14ac:dyDescent="0.25">
      <c r="A60" s="5" t="str">
        <f>VLOOKUP(LEFT(RIGHT(B60,11),4),List_Sectors!$A$2:$C$30,3,FALSE)</f>
        <v>Route</v>
      </c>
      <c r="B60" s="37" t="s">
        <v>452</v>
      </c>
      <c r="C60" s="51">
        <f>VLOOKUP($B60,Shock_dev!$A$1:$CI$300,MATCH(DATE(C$1,1,1),Shock_dev!$A$1:$CI$1,0),FALSE)</f>
        <v>1.9933761956052173E-4</v>
      </c>
      <c r="D60" s="52">
        <f>VLOOKUP($B60,Shock_dev!$A$1:$CI$300,MATCH(DATE(D$1,1,1),Shock_dev!$A$1:$CI$1,0),FALSE)</f>
        <v>3.0165175813892935E-4</v>
      </c>
      <c r="E60" s="52">
        <f>VLOOKUP($B60,Shock_dev!$A$1:$CI$300,MATCH(DATE(E$1,1,1),Shock_dev!$A$1:$CI$1,0),FALSE)</f>
        <v>3.4584219090159955E-4</v>
      </c>
      <c r="F60" s="52">
        <f>VLOOKUP($B60,Shock_dev!$A$1:$CI$300,MATCH(DATE(F$1,1,1),Shock_dev!$A$1:$CI$1,0),FALSE)</f>
        <v>3.6039771559954922E-4</v>
      </c>
      <c r="G60" s="52">
        <f>VLOOKUP($B60,Shock_dev!$A$1:$CI$300,MATCH(DATE(G$1,1,1),Shock_dev!$A$1:$CI$1,0),FALSE)</f>
        <v>3.5533645964637076E-4</v>
      </c>
      <c r="H60" s="52">
        <f>VLOOKUP($B60,Shock_dev!$A$1:$CI$300,MATCH(DATE(H$1,1,1),Shock_dev!$A$1:$CI$1,0),FALSE)</f>
        <v>3.5296729037417911E-4</v>
      </c>
      <c r="I60" s="52">
        <f>VLOOKUP($B60,Shock_dev!$A$1:$CI$300,MATCH(DATE(I$1,1,1),Shock_dev!$A$1:$CI$1,0),FALSE)</f>
        <v>3.1980309315769902E-4</v>
      </c>
      <c r="J60" s="52">
        <f>VLOOKUP($B60,Shock_dev!$A$1:$CI$300,MATCH(DATE(J$1,1,1),Shock_dev!$A$1:$CI$1,0),FALSE)</f>
        <v>3.3302010913516386E-4</v>
      </c>
      <c r="K60" s="52">
        <f>VLOOKUP($B60,Shock_dev!$A$1:$CI$300,MATCH(DATE(K$1,1,1),Shock_dev!$A$1:$CI$1,0),FALSE)</f>
        <v>3.626254736438739E-4</v>
      </c>
      <c r="L60" s="52">
        <f>VLOOKUP($B60,Shock_dev!$A$1:$CI$300,MATCH(DATE(L$1,1,1),Shock_dev!$A$1:$CI$1,0),FALSE)</f>
        <v>3.5652423102585371E-4</v>
      </c>
      <c r="M60" s="52">
        <f>VLOOKUP($B60,Shock_dev!$A$1:$CI$300,MATCH(DATE(M$1,1,1),Shock_dev!$A$1:$CI$1,0),FALSE)</f>
        <v>3.6534251472118088E-4</v>
      </c>
      <c r="N60" s="52">
        <f>VLOOKUP($B60,Shock_dev!$A$1:$CI$300,MATCH(DATE(N$1,1,1),Shock_dev!$A$1:$CI$1,0),FALSE)</f>
        <v>3.9262598649827978E-4</v>
      </c>
      <c r="O60" s="52">
        <f>VLOOKUP($B60,Shock_dev!$A$1:$CI$300,MATCH(DATE(O$1,1,1),Shock_dev!$A$1:$CI$1,0),FALSE)</f>
        <v>3.7384347925956569E-4</v>
      </c>
      <c r="P60" s="52">
        <f>VLOOKUP($B60,Shock_dev!$A$1:$CI$300,MATCH(DATE(P$1,1,1),Shock_dev!$A$1:$CI$1,0),FALSE)</f>
        <v>3.2940135733400201E-4</v>
      </c>
      <c r="Q60" s="52">
        <f>VLOOKUP($B60,Shock_dev!$A$1:$CI$300,MATCH(DATE(Q$1,1,1),Shock_dev!$A$1:$CI$1,0),FALSE)</f>
        <v>2.8953617553363381E-4</v>
      </c>
      <c r="R60" s="52">
        <f>VLOOKUP($B60,Shock_dev!$A$1:$CI$300,MATCH(DATE(R$1,1,1),Shock_dev!$A$1:$CI$1,0),FALSE)</f>
        <v>2.3461357752355808E-4</v>
      </c>
      <c r="S60" s="52">
        <f>VLOOKUP($B60,Shock_dev!$A$1:$CI$300,MATCH(DATE(S$1,1,1),Shock_dev!$A$1:$CI$1,0),FALSE)</f>
        <v>2.2335073334966946E-4</v>
      </c>
      <c r="T60" s="52">
        <f>VLOOKUP($B60,Shock_dev!$A$1:$CI$300,MATCH(DATE(T$1,1,1),Shock_dev!$A$1:$CI$1,0),FALSE)</f>
        <v>2.1226648547398899E-4</v>
      </c>
      <c r="U60" s="52">
        <f>VLOOKUP($B60,Shock_dev!$A$1:$CI$300,MATCH(DATE(U$1,1,1),Shock_dev!$A$1:$CI$1,0),FALSE)</f>
        <v>2.0499754612975148E-4</v>
      </c>
      <c r="V60" s="52">
        <f>VLOOKUP($B60,Shock_dev!$A$1:$CI$300,MATCH(DATE(V$1,1,1),Shock_dev!$A$1:$CI$1,0),FALSE)</f>
        <v>2.0073720816912447E-4</v>
      </c>
      <c r="W60" s="52">
        <f>VLOOKUP($B60,Shock_dev!$A$1:$CI$300,MATCH(DATE(W$1,1,1),Shock_dev!$A$1:$CI$1,0),FALSE)</f>
        <v>2.0148634204763367E-4</v>
      </c>
      <c r="X60" s="52">
        <f>VLOOKUP($B60,Shock_dev!$A$1:$CI$300,MATCH(DATE(X$1,1,1),Shock_dev!$A$1:$CI$1,0),FALSE)</f>
        <v>1.9221811815463763E-4</v>
      </c>
      <c r="Y60" s="52">
        <f>VLOOKUP($B60,Shock_dev!$A$1:$CI$300,MATCH(DATE(Y$1,1,1),Shock_dev!$A$1:$CI$1,0),FALSE)</f>
        <v>1.8271446687579074E-4</v>
      </c>
      <c r="Z60" s="52">
        <f>VLOOKUP($B60,Shock_dev!$A$1:$CI$300,MATCH(DATE(Z$1,1,1),Shock_dev!$A$1:$CI$1,0),FALSE)</f>
        <v>1.7209856187419564E-4</v>
      </c>
      <c r="AA60" s="52">
        <f>VLOOKUP($B60,Shock_dev!$A$1:$CI$300,MATCH(DATE(AA$1,1,1),Shock_dev!$A$1:$CI$1,0),FALSE)</f>
        <v>1.5219169017887505E-4</v>
      </c>
      <c r="AB60" s="52">
        <f>VLOOKUP($B60,Shock_dev!$A$1:$CI$300,MATCH(DATE(AB$1,1,1),Shock_dev!$A$1:$CI$1,0),FALSE)</f>
        <v>1.3387269651300981E-4</v>
      </c>
      <c r="AC60" s="52">
        <f>VLOOKUP($B60,Shock_dev!$A$1:$CI$300,MATCH(DATE(AC$1,1,1),Shock_dev!$A$1:$CI$1,0),FALSE)</f>
        <v>1.1664374884315189E-4</v>
      </c>
      <c r="AD60" s="52">
        <f>VLOOKUP($B60,Shock_dev!$A$1:$CI$300,MATCH(DATE(AD$1,1,1),Shock_dev!$A$1:$CI$1,0),FALSE)</f>
        <v>9.977851191633592E-5</v>
      </c>
      <c r="AE60" s="52">
        <f>VLOOKUP($B60,Shock_dev!$A$1:$CI$300,MATCH(DATE(AE$1,1,1),Shock_dev!$A$1:$CI$1,0),FALSE)</f>
        <v>8.3316761232859449E-5</v>
      </c>
      <c r="AF60" s="52">
        <f>VLOOKUP($B60,Shock_dev!$A$1:$CI$300,MATCH(DATE(AF$1,1,1),Shock_dev!$A$1:$CI$1,0),FALSE)</f>
        <v>6.6828918971734705E-5</v>
      </c>
      <c r="AG60" s="52"/>
      <c r="AH60" s="65">
        <f t="shared" si="1"/>
        <v>3.1251314876939415E-4</v>
      </c>
      <c r="AI60" s="65">
        <f t="shared" si="2"/>
        <v>3.4498803946735393E-4</v>
      </c>
      <c r="AJ60" s="65">
        <f t="shared" si="3"/>
        <v>3.5014990266933241E-4</v>
      </c>
      <c r="AK60" s="65">
        <f t="shared" si="4"/>
        <v>2.1519311012921849E-4</v>
      </c>
      <c r="AL60" s="65">
        <f t="shared" si="5"/>
        <v>1.8014183582622657E-4</v>
      </c>
      <c r="AM60" s="65">
        <f t="shared" si="6"/>
        <v>1.0008812749541835E-4</v>
      </c>
      <c r="AN60" s="66"/>
      <c r="AO60" s="65">
        <f t="shared" si="7"/>
        <v>3.2875059411837401E-4</v>
      </c>
      <c r="AP60" s="65">
        <f t="shared" si="8"/>
        <v>2.8267150639927545E-4</v>
      </c>
      <c r="AQ60" s="65">
        <f t="shared" si="9"/>
        <v>1.4011498166082245E-4</v>
      </c>
    </row>
    <row r="61" spans="1:43" x14ac:dyDescent="0.25">
      <c r="A61" s="5" t="str">
        <f>VLOOKUP(LEFT(RIGHT(B61,11),4),List_Sectors!$A$2:$C$30,3,FALSE)</f>
        <v>Rail</v>
      </c>
      <c r="B61" s="37" t="s">
        <v>453</v>
      </c>
      <c r="C61" s="51">
        <f>VLOOKUP($B61,Shock_dev!$A$1:$CI$300,MATCH(DATE(C$1,1,1),Shock_dev!$A$1:$CI$1,0),FALSE)</f>
        <v>1.0172655341503505E-5</v>
      </c>
      <c r="D61" s="52">
        <f>VLOOKUP($B61,Shock_dev!$A$1:$CI$300,MATCH(DATE(D$1,1,1),Shock_dev!$A$1:$CI$1,0),FALSE)</f>
        <v>1.5440721799468483E-5</v>
      </c>
      <c r="E61" s="52">
        <f>VLOOKUP($B61,Shock_dev!$A$1:$CI$300,MATCH(DATE(E$1,1,1),Shock_dev!$A$1:$CI$1,0),FALSE)</f>
        <v>1.7725698144840005E-5</v>
      </c>
      <c r="F61" s="52">
        <f>VLOOKUP($B61,Shock_dev!$A$1:$CI$300,MATCH(DATE(F$1,1,1),Shock_dev!$A$1:$CI$1,0),FALSE)</f>
        <v>1.8479269574632193E-5</v>
      </c>
      <c r="G61" s="52">
        <f>VLOOKUP($B61,Shock_dev!$A$1:$CI$300,MATCH(DATE(G$1,1,1),Shock_dev!$A$1:$CI$1,0),FALSE)</f>
        <v>1.8222646935600027E-5</v>
      </c>
      <c r="H61" s="52">
        <f>VLOOKUP($B61,Shock_dev!$A$1:$CI$300,MATCH(DATE(H$1,1,1),Shock_dev!$A$1:$CI$1,0),FALSE)</f>
        <v>1.8100744009782165E-5</v>
      </c>
      <c r="I61" s="52">
        <f>VLOOKUP($B61,Shock_dev!$A$1:$CI$300,MATCH(DATE(I$1,1,1),Shock_dev!$A$1:$CI$1,0),FALSE)</f>
        <v>1.641193925627771E-5</v>
      </c>
      <c r="J61" s="52">
        <f>VLOOKUP($B61,Shock_dev!$A$1:$CI$300,MATCH(DATE(J$1,1,1),Shock_dev!$A$1:$CI$1,0),FALSE)</f>
        <v>1.708745740407263E-5</v>
      </c>
      <c r="K61" s="52">
        <f>VLOOKUP($B61,Shock_dev!$A$1:$CI$300,MATCH(DATE(K$1,1,1),Shock_dev!$A$1:$CI$1,0),FALSE)</f>
        <v>1.8612829108229508E-5</v>
      </c>
      <c r="L61" s="52">
        <f>VLOOKUP($B61,Shock_dev!$A$1:$CI$300,MATCH(DATE(L$1,1,1),Shock_dev!$A$1:$CI$1,0),FALSE)</f>
        <v>1.8324061209209094E-5</v>
      </c>
      <c r="M61" s="52">
        <f>VLOOKUP($B61,Shock_dev!$A$1:$CI$300,MATCH(DATE(M$1,1,1),Shock_dev!$A$1:$CI$1,0),FALSE)</f>
        <v>1.878961416944419E-5</v>
      </c>
      <c r="N61" s="52">
        <f>VLOOKUP($B61,Shock_dev!$A$1:$CI$300,MATCH(DATE(N$1,1,1),Shock_dev!$A$1:$CI$1,0),FALSE)</f>
        <v>2.0199177329849133E-5</v>
      </c>
      <c r="O61" s="52">
        <f>VLOOKUP($B61,Shock_dev!$A$1:$CI$300,MATCH(DATE(O$1,1,1),Shock_dev!$A$1:$CI$1,0),FALSE)</f>
        <v>1.9261923632714241E-5</v>
      </c>
      <c r="P61" s="52">
        <f>VLOOKUP($B61,Shock_dev!$A$1:$CI$300,MATCH(DATE(P$1,1,1),Shock_dev!$A$1:$CI$1,0),FALSE)</f>
        <v>1.7003766357710987E-5</v>
      </c>
      <c r="Q61" s="52">
        <f>VLOOKUP($B61,Shock_dev!$A$1:$CI$300,MATCH(DATE(Q$1,1,1),Shock_dev!$A$1:$CI$1,0),FALSE)</f>
        <v>1.4969830976810776E-5</v>
      </c>
      <c r="R61" s="52">
        <f>VLOOKUP($B61,Shock_dev!$A$1:$CI$300,MATCH(DATE(R$1,1,1),Shock_dev!$A$1:$CI$1,0),FALSE)</f>
        <v>1.2166179359108356E-5</v>
      </c>
      <c r="S61" s="52">
        <f>VLOOKUP($B61,Shock_dev!$A$1:$CI$300,MATCH(DATE(S$1,1,1),Shock_dev!$A$1:$CI$1,0),FALSE)</f>
        <v>1.158568586111729E-5</v>
      </c>
      <c r="T61" s="52">
        <f>VLOOKUP($B61,Shock_dev!$A$1:$CI$300,MATCH(DATE(T$1,1,1),Shock_dev!$A$1:$CI$1,0),FALSE)</f>
        <v>1.1021951993942314E-5</v>
      </c>
      <c r="U61" s="52">
        <f>VLOOKUP($B61,Shock_dev!$A$1:$CI$300,MATCH(DATE(U$1,1,1),Shock_dev!$A$1:$CI$1,0),FALSE)</f>
        <v>1.0651549716107637E-5</v>
      </c>
      <c r="V61" s="52">
        <f>VLOOKUP($B61,Shock_dev!$A$1:$CI$300,MATCH(DATE(V$1,1,1),Shock_dev!$A$1:$CI$1,0),FALSE)</f>
        <v>1.0431720557693E-5</v>
      </c>
      <c r="W61" s="52">
        <f>VLOOKUP($B61,Shock_dev!$A$1:$CI$300,MATCH(DATE(W$1,1,1),Shock_dev!$A$1:$CI$1,0),FALSE)</f>
        <v>1.0464144010370159E-5</v>
      </c>
      <c r="X61" s="52">
        <f>VLOOKUP($B61,Shock_dev!$A$1:$CI$300,MATCH(DATE(X$1,1,1),Shock_dev!$A$1:$CI$1,0),FALSE)</f>
        <v>9.982690338401251E-6</v>
      </c>
      <c r="Y61" s="52">
        <f>VLOOKUP($B61,Shock_dev!$A$1:$CI$300,MATCH(DATE(Y$1,1,1),Shock_dev!$A$1:$CI$1,0),FALSE)</f>
        <v>9.4836439939758802E-6</v>
      </c>
      <c r="Z61" s="52">
        <f>VLOOKUP($B61,Shock_dev!$A$1:$CI$300,MATCH(DATE(Z$1,1,1),Shock_dev!$A$1:$CI$1,0),FALSE)</f>
        <v>8.9247498133571045E-6</v>
      </c>
      <c r="AA61" s="52">
        <f>VLOOKUP($B61,Shock_dev!$A$1:$CI$300,MATCH(DATE(AA$1,1,1),Shock_dev!$A$1:$CI$1,0),FALSE)</f>
        <v>7.8896284726630919E-6</v>
      </c>
      <c r="AB61" s="52">
        <f>VLOOKUP($B61,Shock_dev!$A$1:$CI$300,MATCH(DATE(AB$1,1,1),Shock_dev!$A$1:$CI$1,0),FALSE)</f>
        <v>6.9322996652225558E-6</v>
      </c>
      <c r="AC61" s="52">
        <f>VLOOKUP($B61,Shock_dev!$A$1:$CI$300,MATCH(DATE(AC$1,1,1),Shock_dev!$A$1:$CI$1,0),FALSE)</f>
        <v>6.0302915556247754E-6</v>
      </c>
      <c r="AD61" s="52">
        <f>VLOOKUP($B61,Shock_dev!$A$1:$CI$300,MATCH(DATE(AD$1,1,1),Shock_dev!$A$1:$CI$1,0),FALSE)</f>
        <v>5.1473881531382228E-6</v>
      </c>
      <c r="AE61" s="52">
        <f>VLOOKUP($B61,Shock_dev!$A$1:$CI$300,MATCH(DATE(AE$1,1,1),Shock_dev!$A$1:$CI$1,0),FALSE)</f>
        <v>4.2858025797650154E-6</v>
      </c>
      <c r="AF61" s="52">
        <f>VLOOKUP($B61,Shock_dev!$A$1:$CI$300,MATCH(DATE(AF$1,1,1),Shock_dev!$A$1:$CI$1,0),FALSE)</f>
        <v>3.4238587709380095E-6</v>
      </c>
      <c r="AG61" s="52"/>
      <c r="AH61" s="65">
        <f t="shared" si="1"/>
        <v>1.6008198359208839E-5</v>
      </c>
      <c r="AI61" s="65">
        <f t="shared" si="2"/>
        <v>1.7707406197514221E-5</v>
      </c>
      <c r="AJ61" s="65">
        <f t="shared" si="3"/>
        <v>1.8044862493305866E-5</v>
      </c>
      <c r="AK61" s="65">
        <f t="shared" si="4"/>
        <v>1.1171417497593721E-5</v>
      </c>
      <c r="AL61" s="65">
        <f t="shared" si="5"/>
        <v>9.3489713257534966E-6</v>
      </c>
      <c r="AM61" s="65">
        <f t="shared" si="6"/>
        <v>5.1639281449377157E-6</v>
      </c>
      <c r="AN61" s="66"/>
      <c r="AO61" s="65">
        <f t="shared" si="7"/>
        <v>1.685780227836153E-5</v>
      </c>
      <c r="AP61" s="65">
        <f t="shared" si="8"/>
        <v>1.4608139995449793E-5</v>
      </c>
      <c r="AQ61" s="65">
        <f t="shared" si="9"/>
        <v>7.2564497353456066E-6</v>
      </c>
    </row>
    <row r="62" spans="1:43" x14ac:dyDescent="0.25">
      <c r="A62" s="5" t="str">
        <f>VLOOKUP(LEFT(RIGHT(B62,11),4),List_Sectors!$A$2:$C$30,3,FALSE)</f>
        <v>Ponts &amp; tunnels</v>
      </c>
      <c r="B62" s="37" t="s">
        <v>454</v>
      </c>
      <c r="C62" s="51">
        <f>VLOOKUP($B62,Shock_dev!$A$1:$CI$300,MATCH(DATE(C$1,1,1),Shock_dev!$A$1:$CI$1,0),FALSE)</f>
        <v>1.4964181812409962E-5</v>
      </c>
      <c r="D62" s="52">
        <f>VLOOKUP($B62,Shock_dev!$A$1:$CI$300,MATCH(DATE(D$1,1,1),Shock_dev!$A$1:$CI$1,0),FALSE)</f>
        <v>2.2562484181996608E-5</v>
      </c>
      <c r="E62" s="52">
        <f>VLOOKUP($B62,Shock_dev!$A$1:$CI$300,MATCH(DATE(E$1,1,1),Shock_dev!$A$1:$CI$1,0),FALSE)</f>
        <v>2.5822282613525706E-5</v>
      </c>
      <c r="F62" s="52">
        <f>VLOOKUP($B62,Shock_dev!$A$1:$CI$300,MATCH(DATE(F$1,1,1),Shock_dev!$A$1:$CI$1,0),FALSE)</f>
        <v>2.6889888911346538E-5</v>
      </c>
      <c r="G62" s="52">
        <f>VLOOKUP($B62,Shock_dev!$A$1:$CI$300,MATCH(DATE(G$1,1,1),Shock_dev!$A$1:$CI$1,0),FALSE)</f>
        <v>2.6506732511982586E-5</v>
      </c>
      <c r="H62" s="52">
        <f>VLOOKUP($B62,Shock_dev!$A$1:$CI$300,MATCH(DATE(H$1,1,1),Shock_dev!$A$1:$CI$1,0),FALSE)</f>
        <v>2.6340738620178578E-5</v>
      </c>
      <c r="I62" s="52">
        <f>VLOOKUP($B62,Shock_dev!$A$1:$CI$300,MATCH(DATE(I$1,1,1),Shock_dev!$A$1:$CI$1,0),FALSE)</f>
        <v>2.3867288066216308E-5</v>
      </c>
      <c r="J62" s="52">
        <f>VLOOKUP($B62,Shock_dev!$A$1:$CI$300,MATCH(DATE(J$1,1,1),Shock_dev!$A$1:$CI$1,0),FALSE)</f>
        <v>2.4890865093826419E-5</v>
      </c>
      <c r="K62" s="52">
        <f>VLOOKUP($B62,Shock_dev!$A$1:$CI$300,MATCH(DATE(K$1,1,1),Shock_dev!$A$1:$CI$1,0),FALSE)</f>
        <v>2.7129628894199054E-5</v>
      </c>
      <c r="L62" s="52">
        <f>VLOOKUP($B62,Shock_dev!$A$1:$CI$300,MATCH(DATE(L$1,1,1),Shock_dev!$A$1:$CI$1,0),FALSE)</f>
        <v>2.667866401541864E-5</v>
      </c>
      <c r="M62" s="52">
        <f>VLOOKUP($B62,Shock_dev!$A$1:$CI$300,MATCH(DATE(M$1,1,1),Shock_dev!$A$1:$CI$1,0),FALSE)</f>
        <v>2.7360850584245811E-5</v>
      </c>
      <c r="N62" s="52">
        <f>VLOOKUP($B62,Shock_dev!$A$1:$CI$300,MATCH(DATE(N$1,1,1),Shock_dev!$A$1:$CI$1,0),FALSE)</f>
        <v>2.9425397684742979E-5</v>
      </c>
      <c r="O62" s="52">
        <f>VLOOKUP($B62,Shock_dev!$A$1:$CI$300,MATCH(DATE(O$1,1,1),Shock_dev!$A$1:$CI$1,0),FALSE)</f>
        <v>2.8022539397602292E-5</v>
      </c>
      <c r="P62" s="52">
        <f>VLOOKUP($B62,Shock_dev!$A$1:$CI$300,MATCH(DATE(P$1,1,1),Shock_dev!$A$1:$CI$1,0),FALSE)</f>
        <v>2.4709560337008503E-5</v>
      </c>
      <c r="Q62" s="52">
        <f>VLOOKUP($B62,Shock_dev!$A$1:$CI$300,MATCH(DATE(Q$1,1,1),Shock_dev!$A$1:$CI$1,0),FALSE)</f>
        <v>2.1752487432625967E-5</v>
      </c>
      <c r="R62" s="52">
        <f>VLOOKUP($B62,Shock_dev!$A$1:$CI$300,MATCH(DATE(R$1,1,1),Shock_dev!$A$1:$CI$1,0),FALSE)</f>
        <v>1.766317443763701E-5</v>
      </c>
      <c r="S62" s="52">
        <f>VLOOKUP($B62,Shock_dev!$A$1:$CI$300,MATCH(DATE(S$1,1,1),Shock_dev!$A$1:$CI$1,0),FALSE)</f>
        <v>1.6853904233678991E-5</v>
      </c>
      <c r="T62" s="52">
        <f>VLOOKUP($B62,Shock_dev!$A$1:$CI$300,MATCH(DATE(T$1,1,1),Shock_dev!$A$1:$CI$1,0),FALSE)</f>
        <v>1.6036796056449932E-5</v>
      </c>
      <c r="U62" s="52">
        <f>VLOOKUP($B62,Shock_dev!$A$1:$CI$300,MATCH(DATE(U$1,1,1),Shock_dev!$A$1:$CI$1,0),FALSE)</f>
        <v>1.5497887650044045E-5</v>
      </c>
      <c r="V62" s="52">
        <f>VLOOKUP($B62,Shock_dev!$A$1:$CI$300,MATCH(DATE(V$1,1,1),Shock_dev!$A$1:$CI$1,0),FALSE)</f>
        <v>1.5178091440888137E-5</v>
      </c>
      <c r="W62" s="52">
        <f>VLOOKUP($B62,Shock_dev!$A$1:$CI$300,MATCH(DATE(W$1,1,1),Shock_dev!$A$1:$CI$1,0),FALSE)</f>
        <v>1.522844177444992E-5</v>
      </c>
      <c r="X62" s="52">
        <f>VLOOKUP($B62,Shock_dev!$A$1:$CI$300,MATCH(DATE(X$1,1,1),Shock_dev!$A$1:$CI$1,0),FALSE)</f>
        <v>1.4520559219674628E-5</v>
      </c>
      <c r="Y62" s="52">
        <f>VLOOKUP($B62,Shock_dev!$A$1:$CI$300,MATCH(DATE(Y$1,1,1),Shock_dev!$A$1:$CI$1,0),FALSE)</f>
        <v>1.3795383909115501E-5</v>
      </c>
      <c r="Z62" s="52">
        <f>VLOOKUP($B62,Shock_dev!$A$1:$CI$300,MATCH(DATE(Z$1,1,1),Shock_dev!$A$1:$CI$1,0),FALSE)</f>
        <v>1.2984891750471098E-5</v>
      </c>
      <c r="AA62" s="52">
        <f>VLOOKUP($B62,Shock_dev!$A$1:$CI$300,MATCH(DATE(AA$1,1,1),Shock_dev!$A$1:$CI$1,0),FALSE)</f>
        <v>1.1475481761012288E-5</v>
      </c>
      <c r="AB62" s="52">
        <f>VLOOKUP($B62,Shock_dev!$A$1:$CI$300,MATCH(DATE(AB$1,1,1),Shock_dev!$A$1:$CI$1,0),FALSE)</f>
        <v>1.0087807450957435E-5</v>
      </c>
      <c r="AC62" s="52">
        <f>VLOOKUP($B62,Shock_dev!$A$1:$CI$300,MATCH(DATE(AC$1,1,1),Shock_dev!$A$1:$CI$1,0),FALSE)</f>
        <v>8.7812348086552477E-6</v>
      </c>
      <c r="AD62" s="52">
        <f>VLOOKUP($B62,Shock_dev!$A$1:$CI$300,MATCH(DATE(AD$1,1,1),Shock_dev!$A$1:$CI$1,0),FALSE)</f>
        <v>7.5011741731071417E-6</v>
      </c>
      <c r="AE62" s="52">
        <f>VLOOKUP($B62,Shock_dev!$A$1:$CI$300,MATCH(DATE(AE$1,1,1),Shock_dev!$A$1:$CI$1,0),FALSE)</f>
        <v>6.2512454725678553E-6</v>
      </c>
      <c r="AF62" s="52">
        <f>VLOOKUP($B62,Shock_dev!$A$1:$CI$300,MATCH(DATE(AF$1,1,1),Shock_dev!$A$1:$CI$1,0),FALSE)</f>
        <v>4.9997156667643605E-6</v>
      </c>
      <c r="AG62" s="52"/>
      <c r="AH62" s="65">
        <f t="shared" si="1"/>
        <v>2.3349114006252277E-5</v>
      </c>
      <c r="AI62" s="65">
        <f t="shared" si="2"/>
        <v>2.5781436937967798E-5</v>
      </c>
      <c r="AJ62" s="65">
        <f t="shared" si="3"/>
        <v>2.6254167087245112E-5</v>
      </c>
      <c r="AK62" s="65">
        <f t="shared" si="4"/>
        <v>1.6245970763739625E-5</v>
      </c>
      <c r="AL62" s="65">
        <f t="shared" si="5"/>
        <v>1.3600951682944686E-5</v>
      </c>
      <c r="AM62" s="65">
        <f t="shared" si="6"/>
        <v>7.5242355144104092E-6</v>
      </c>
      <c r="AN62" s="66"/>
      <c r="AO62" s="65">
        <f t="shared" si="7"/>
        <v>2.4565275472110037E-5</v>
      </c>
      <c r="AP62" s="65">
        <f t="shared" si="8"/>
        <v>2.125006892549237E-5</v>
      </c>
      <c r="AQ62" s="65">
        <f t="shared" si="9"/>
        <v>1.0562593598677548E-5</v>
      </c>
    </row>
    <row r="63" spans="1:43" x14ac:dyDescent="0.25">
      <c r="A63" s="5" t="str">
        <f>VLOOKUP(LEFT(RIGHT(B63,11),4),List_Sectors!$A$2:$C$30,3,FALSE)</f>
        <v>Conduites</v>
      </c>
      <c r="B63" s="37" t="s">
        <v>455</v>
      </c>
      <c r="C63" s="51">
        <f>VLOOKUP($B63,Shock_dev!$A$1:$CI$300,MATCH(DATE(C$1,1,1),Shock_dev!$A$1:$CI$1,0),FALSE)</f>
        <v>5.0918807807611211E-5</v>
      </c>
      <c r="D63" s="52">
        <f>VLOOKUP($B63,Shock_dev!$A$1:$CI$300,MATCH(DATE(D$1,1,1),Shock_dev!$A$1:$CI$1,0),FALSE)</f>
        <v>7.7332518829571073E-5</v>
      </c>
      <c r="E63" s="52">
        <f>VLOOKUP($B63,Shock_dev!$A$1:$CI$300,MATCH(DATE(E$1,1,1),Shock_dev!$A$1:$CI$1,0),FALSE)</f>
        <v>8.8814822060107696E-5</v>
      </c>
      <c r="F63" s="52">
        <f>VLOOKUP($B63,Shock_dev!$A$1:$CI$300,MATCH(DATE(F$1,1,1),Shock_dev!$A$1:$CI$1,0),FALSE)</f>
        <v>9.2614081680726857E-5</v>
      </c>
      <c r="G63" s="52">
        <f>VLOOKUP($B63,Shock_dev!$A$1:$CI$300,MATCH(DATE(G$1,1,1),Shock_dev!$A$1:$CI$1,0),FALSE)</f>
        <v>9.1342207837318679E-5</v>
      </c>
      <c r="H63" s="52">
        <f>VLOOKUP($B63,Shock_dev!$A$1:$CI$300,MATCH(DATE(H$1,1,1),Shock_dev!$A$1:$CI$1,0),FALSE)</f>
        <v>9.07375032060542E-5</v>
      </c>
      <c r="I63" s="52">
        <f>VLOOKUP($B63,Shock_dev!$A$1:$CI$300,MATCH(DATE(I$1,1,1),Shock_dev!$A$1:$CI$1,0),FALSE)</f>
        <v>8.2293587278764254E-5</v>
      </c>
      <c r="J63" s="52">
        <f>VLOOKUP($B63,Shock_dev!$A$1:$CI$300,MATCH(DATE(J$1,1,1),Shock_dev!$A$1:$CI$1,0),FALSE)</f>
        <v>8.7814445364799577E-4</v>
      </c>
      <c r="K63" s="52">
        <f>VLOOKUP($B63,Shock_dev!$A$1:$CI$300,MATCH(DATE(K$1,1,1),Shock_dev!$A$1:$CI$1,0),FALSE)</f>
        <v>8.0439960360967333E-4</v>
      </c>
      <c r="L63" s="52">
        <f>VLOOKUP($B63,Shock_dev!$A$1:$CI$300,MATCH(DATE(L$1,1,1),Shock_dev!$A$1:$CI$1,0),FALSE)</f>
        <v>7.9329848571723326E-4</v>
      </c>
      <c r="M63" s="52">
        <f>VLOOKUP($B63,Shock_dev!$A$1:$CI$300,MATCH(DATE(M$1,1,1),Shock_dev!$A$1:$CI$1,0),FALSE)</f>
        <v>7.9298242302943377E-4</v>
      </c>
      <c r="N63" s="52">
        <f>VLOOKUP($B63,Shock_dev!$A$1:$CI$300,MATCH(DATE(N$1,1,1),Shock_dev!$A$1:$CI$1,0),FALSE)</f>
        <v>7.9668407097203281E-4</v>
      </c>
      <c r="O63" s="52">
        <f>VLOOKUP($B63,Shock_dev!$A$1:$CI$300,MATCH(DATE(O$1,1,1),Shock_dev!$A$1:$CI$1,0),FALSE)</f>
        <v>7.8745893335757362E-4</v>
      </c>
      <c r="P63" s="52">
        <f>VLOOKUP($B63,Shock_dev!$A$1:$CI$300,MATCH(DATE(P$1,1,1),Shock_dev!$A$1:$CI$1,0),FALSE)</f>
        <v>7.7072180672508076E-4</v>
      </c>
      <c r="Q63" s="52">
        <f>VLOOKUP($B63,Shock_dev!$A$1:$CI$300,MATCH(DATE(Q$1,1,1),Shock_dev!$A$1:$CI$1,0),FALSE)</f>
        <v>7.5448475172022788E-4</v>
      </c>
      <c r="R63" s="52">
        <f>VLOOKUP($B63,Shock_dev!$A$1:$CI$300,MATCH(DATE(R$1,1,1),Shock_dev!$A$1:$CI$1,0),FALSE)</f>
        <v>7.3398437671204906E-4</v>
      </c>
      <c r="S63" s="52">
        <f>VLOOKUP($B63,Shock_dev!$A$1:$CI$300,MATCH(DATE(S$1,1,1),Shock_dev!$A$1:$CI$1,0),FALSE)</f>
        <v>7.243446535065099E-4</v>
      </c>
      <c r="T63" s="52">
        <f>VLOOKUP($B63,Shock_dev!$A$1:$CI$300,MATCH(DATE(T$1,1,1),Shock_dev!$A$1:$CI$1,0),FALSE)</f>
        <v>1.4739748830073085E-5</v>
      </c>
      <c r="U63" s="52">
        <f>VLOOKUP($B63,Shock_dev!$A$1:$CI$300,MATCH(DATE(U$1,1,1),Shock_dev!$A$1:$CI$1,0),FALSE)</f>
        <v>7.6779624258237569E-5</v>
      </c>
      <c r="V63" s="52">
        <f>VLOOKUP($B63,Shock_dev!$A$1:$CI$300,MATCH(DATE(V$1,1,1),Shock_dev!$A$1:$CI$1,0),FALSE)</f>
        <v>7.6673082377089866E-5</v>
      </c>
      <c r="W63" s="52">
        <f>VLOOKUP($B63,Shock_dev!$A$1:$CI$300,MATCH(DATE(W$1,1,1),Shock_dev!$A$1:$CI$1,0),FALSE)</f>
        <v>7.1654417504049753E-5</v>
      </c>
      <c r="X63" s="52">
        <f>VLOOKUP($B63,Shock_dev!$A$1:$CI$300,MATCH(DATE(X$1,1,1),Shock_dev!$A$1:$CI$1,0),FALSE)</f>
        <v>6.4674789786709798E-5</v>
      </c>
      <c r="Y63" s="52">
        <f>VLOOKUP($B63,Shock_dev!$A$1:$CI$300,MATCH(DATE(Y$1,1,1),Shock_dev!$A$1:$CI$1,0),FALSE)</f>
        <v>5.865657322513886E-5</v>
      </c>
      <c r="Z63" s="52">
        <f>VLOOKUP($B63,Shock_dev!$A$1:$CI$300,MATCH(DATE(Z$1,1,1),Shock_dev!$A$1:$CI$1,0),FALSE)</f>
        <v>5.3151723090597937E-5</v>
      </c>
      <c r="AA63" s="52">
        <f>VLOOKUP($B63,Shock_dev!$A$1:$CI$300,MATCH(DATE(AA$1,1,1),Shock_dev!$A$1:$CI$1,0),FALSE)</f>
        <v>4.5847854784519774E-5</v>
      </c>
      <c r="AB63" s="52">
        <f>VLOOKUP($B63,Shock_dev!$A$1:$CI$300,MATCH(DATE(AB$1,1,1),Shock_dev!$A$1:$CI$1,0),FALSE)</f>
        <v>3.9352855263526611E-5</v>
      </c>
      <c r="AC63" s="52">
        <f>VLOOKUP($B63,Shock_dev!$A$1:$CI$300,MATCH(DATE(AC$1,1,1),Shock_dev!$A$1:$CI$1,0),FALSE)</f>
        <v>3.3442397278842286E-5</v>
      </c>
      <c r="AD63" s="52">
        <f>VLOOKUP($B63,Shock_dev!$A$1:$CI$300,MATCH(DATE(AD$1,1,1),Shock_dev!$A$1:$CI$1,0),FALSE)</f>
        <v>2.7857813633649192E-5</v>
      </c>
      <c r="AE63" s="52">
        <f>VLOOKUP($B63,Shock_dev!$A$1:$CI$300,MATCH(DATE(AE$1,1,1),Shock_dev!$A$1:$CI$1,0),FALSE)</f>
        <v>2.2555944142953834E-5</v>
      </c>
      <c r="AF63" s="52">
        <f>VLOOKUP($B63,Shock_dev!$A$1:$CI$300,MATCH(DATE(AF$1,1,1),Shock_dev!$A$1:$CI$1,0),FALSE)</f>
        <v>1.7390458840006976E-5</v>
      </c>
      <c r="AG63" s="52"/>
      <c r="AH63" s="65">
        <f t="shared" si="1"/>
        <v>8.0204487643067087E-5</v>
      </c>
      <c r="AI63" s="65">
        <f t="shared" si="2"/>
        <v>5.2977472669194414E-4</v>
      </c>
      <c r="AJ63" s="65">
        <f t="shared" si="3"/>
        <v>7.8046639716086968E-4</v>
      </c>
      <c r="AK63" s="65">
        <f t="shared" si="4"/>
        <v>3.253042971367919E-4</v>
      </c>
      <c r="AL63" s="65">
        <f t="shared" si="5"/>
        <v>5.8797071678203222E-5</v>
      </c>
      <c r="AM63" s="65">
        <f t="shared" si="6"/>
        <v>2.8119893831795782E-5</v>
      </c>
      <c r="AN63" s="66"/>
      <c r="AO63" s="65">
        <f t="shared" si="7"/>
        <v>3.0498960716750559E-4</v>
      </c>
      <c r="AP63" s="65">
        <f t="shared" si="8"/>
        <v>5.5288534714883076E-4</v>
      </c>
      <c r="AQ63" s="65">
        <f t="shared" si="9"/>
        <v>4.3458482754999499E-5</v>
      </c>
    </row>
    <row r="64" spans="1:43" x14ac:dyDescent="0.25">
      <c r="A64" s="5" t="str">
        <f>VLOOKUP(LEFT(RIGHT(B64,11),4),List_Sectors!$A$2:$C$30,3,FALSE)</f>
        <v>Electricité &amp; télécom</v>
      </c>
      <c r="B64" s="37" t="s">
        <v>456</v>
      </c>
      <c r="C64" s="51">
        <f>VLOOKUP($B64,Shock_dev!$A$1:$CI$300,MATCH(DATE(C$1,1,1),Shock_dev!$A$1:$CI$1,0),FALSE)</f>
        <v>5.3859453435659267E-5</v>
      </c>
      <c r="D64" s="52">
        <f>VLOOKUP($B64,Shock_dev!$A$1:$CI$300,MATCH(DATE(D$1,1,1),Shock_dev!$A$1:$CI$1,0),FALSE)</f>
        <v>8.2015325834923326E-5</v>
      </c>
      <c r="E64" s="52">
        <f>VLOOKUP($B64,Shock_dev!$A$1:$CI$300,MATCH(DATE(E$1,1,1),Shock_dev!$A$1:$CI$1,0),FALSE)</f>
        <v>9.4300365035460208E-5</v>
      </c>
      <c r="F64" s="52">
        <f>VLOOKUP($B64,Shock_dev!$A$1:$CI$300,MATCH(DATE(F$1,1,1),Shock_dev!$A$1:$CI$1,0),FALSE)</f>
        <v>9.8374370216193561E-5</v>
      </c>
      <c r="G64" s="52">
        <f>VLOOKUP($B64,Shock_dev!$A$1:$CI$300,MATCH(DATE(G$1,1,1),Shock_dev!$A$1:$CI$1,0),FALSE)</f>
        <v>9.7026467639278893E-5</v>
      </c>
      <c r="H64" s="52">
        <f>VLOOKUP($B64,Shock_dev!$A$1:$CI$300,MATCH(DATE(H$1,1,1),Shock_dev!$A$1:$CI$1,0),FALSE)</f>
        <v>9.6336736081524584E-5</v>
      </c>
      <c r="I64" s="52">
        <f>VLOOKUP($B64,Shock_dev!$A$1:$CI$300,MATCH(DATE(I$1,1,1),Shock_dev!$A$1:$CI$1,0),FALSE)</f>
        <v>8.7328739479397747E-5</v>
      </c>
      <c r="J64" s="52">
        <f>VLOOKUP($B64,Shock_dev!$A$1:$CI$300,MATCH(DATE(J$1,1,1),Shock_dev!$A$1:$CI$1,0),FALSE)</f>
        <v>9.0782713370703762E-5</v>
      </c>
      <c r="K64" s="52">
        <f>VLOOKUP($B64,Shock_dev!$A$1:$CI$300,MATCH(DATE(K$1,1,1),Shock_dev!$A$1:$CI$1,0),FALSE)</f>
        <v>9.8778749970530484E-5</v>
      </c>
      <c r="L64" s="52">
        <f>VLOOKUP($B64,Shock_dev!$A$1:$CI$300,MATCH(DATE(L$1,1,1),Shock_dev!$A$1:$CI$1,0),FALSE)</f>
        <v>9.7196060503462709E-5</v>
      </c>
      <c r="M64" s="52">
        <f>VLOOKUP($B64,Shock_dev!$A$1:$CI$300,MATCH(DATE(M$1,1,1),Shock_dev!$A$1:$CI$1,0),FALSE)</f>
        <v>9.9564546520995313E-5</v>
      </c>
      <c r="N64" s="52">
        <f>VLOOKUP($B64,Shock_dev!$A$1:$CI$300,MATCH(DATE(N$1,1,1),Shock_dev!$A$1:$CI$1,0),FALSE)</f>
        <v>1.0694439935668104E-4</v>
      </c>
      <c r="O64" s="52">
        <f>VLOOKUP($B64,Shock_dev!$A$1:$CI$300,MATCH(DATE(O$1,1,1),Shock_dev!$A$1:$CI$1,0),FALSE)</f>
        <v>1.0193033733566802E-4</v>
      </c>
      <c r="P64" s="52">
        <f>VLOOKUP($B64,Shock_dev!$A$1:$CI$300,MATCH(DATE(P$1,1,1),Shock_dev!$A$1:$CI$1,0),FALSE)</f>
        <v>8.9873970231331933E-5</v>
      </c>
      <c r="Q64" s="52">
        <f>VLOOKUP($B64,Shock_dev!$A$1:$CI$300,MATCH(DATE(Q$1,1,1),Shock_dev!$A$1:$CI$1,0),FALSE)</f>
        <v>7.8968425886583683E-5</v>
      </c>
      <c r="R64" s="52">
        <f>VLOOKUP($B64,Shock_dev!$A$1:$CI$300,MATCH(DATE(R$1,1,1),Shock_dev!$A$1:$CI$1,0),FALSE)</f>
        <v>6.3996764110666615E-5</v>
      </c>
      <c r="S64" s="52">
        <f>VLOOKUP($B64,Shock_dev!$A$1:$CI$300,MATCH(DATE(S$1,1,1),Shock_dev!$A$1:$CI$1,0),FALSE)</f>
        <v>6.079184331138916E-5</v>
      </c>
      <c r="T64" s="52">
        <f>VLOOKUP($B64,Shock_dev!$A$1:$CI$300,MATCH(DATE(T$1,1,1),Shock_dev!$A$1:$CI$1,0),FALSE)</f>
        <v>5.7749003979508047E-5</v>
      </c>
      <c r="U64" s="52">
        <f>VLOOKUP($B64,Shock_dev!$A$1:$CI$300,MATCH(DATE(U$1,1,1),Shock_dev!$A$1:$CI$1,0),FALSE)</f>
        <v>5.576316517712522E-5</v>
      </c>
      <c r="V64" s="52">
        <f>VLOOKUP($B64,Shock_dev!$A$1:$CI$300,MATCH(DATE(V$1,1,1),Shock_dev!$A$1:$CI$1,0),FALSE)</f>
        <v>5.4604110815318592E-5</v>
      </c>
      <c r="W64" s="52">
        <f>VLOOKUP($B64,Shock_dev!$A$1:$CI$300,MATCH(DATE(W$1,1,1),Shock_dev!$A$1:$CI$1,0),FALSE)</f>
        <v>5.4807561167567905E-5</v>
      </c>
      <c r="X64" s="52">
        <f>VLOOKUP($B64,Shock_dev!$A$1:$CI$300,MATCH(DATE(X$1,1,1),Shock_dev!$A$1:$CI$1,0),FALSE)</f>
        <v>5.2317562761249623E-5</v>
      </c>
      <c r="Y64" s="52">
        <f>VLOOKUP($B64,Shock_dev!$A$1:$CI$300,MATCH(DATE(Y$1,1,1),Shock_dev!$A$1:$CI$1,0),FALSE)</f>
        <v>4.9739383017139936E-5</v>
      </c>
      <c r="Z64" s="52">
        <f>VLOOKUP($B64,Shock_dev!$A$1:$CI$300,MATCH(DATE(Z$1,1,1),Shock_dev!$A$1:$CI$1,0),FALSE)</f>
        <v>4.685485642453125E-5</v>
      </c>
      <c r="AA64" s="52">
        <f>VLOOKUP($B64,Shock_dev!$A$1:$CI$300,MATCH(DATE(AA$1,1,1),Shock_dev!$A$1:$CI$1,0),FALSE)</f>
        <v>4.1456771910807467E-5</v>
      </c>
      <c r="AB64" s="52">
        <f>VLOOKUP($B64,Shock_dev!$A$1:$CI$300,MATCH(DATE(AB$1,1,1),Shock_dev!$A$1:$CI$1,0),FALSE)</f>
        <v>3.646426215703431E-5</v>
      </c>
      <c r="AC64" s="52">
        <f>VLOOKUP($B64,Shock_dev!$A$1:$CI$300,MATCH(DATE(AC$1,1,1),Shock_dev!$A$1:$CI$1,0),FALSE)</f>
        <v>3.1767458818429575E-5</v>
      </c>
      <c r="AD64" s="52">
        <f>VLOOKUP($B64,Shock_dev!$A$1:$CI$300,MATCH(DATE(AD$1,1,1),Shock_dev!$A$1:$CI$1,0),FALSE)</f>
        <v>2.71739050276694E-5</v>
      </c>
      <c r="AE64" s="52">
        <f>VLOOKUP($B64,Shock_dev!$A$1:$CI$300,MATCH(DATE(AE$1,1,1),Shock_dev!$A$1:$CI$1,0),FALSE)</f>
        <v>2.2692476521517797E-5</v>
      </c>
      <c r="AF64" s="52">
        <f>VLOOKUP($B64,Shock_dev!$A$1:$CI$300,MATCH(DATE(AF$1,1,1),Shock_dev!$A$1:$CI$1,0),FALSE)</f>
        <v>1.8206420447444643E-5</v>
      </c>
      <c r="AG64" s="52"/>
      <c r="AH64" s="65">
        <f t="shared" si="1"/>
        <v>8.5115196432303055E-5</v>
      </c>
      <c r="AI64" s="65">
        <f t="shared" si="2"/>
        <v>9.4084599881123863E-5</v>
      </c>
      <c r="AJ64" s="65">
        <f t="shared" si="3"/>
        <v>9.5456335866251995E-5</v>
      </c>
      <c r="AK64" s="65">
        <f t="shared" si="4"/>
        <v>5.8580977478801525E-5</v>
      </c>
      <c r="AL64" s="65">
        <f t="shared" si="5"/>
        <v>4.9035227056259232E-5</v>
      </c>
      <c r="AM64" s="65">
        <f t="shared" si="6"/>
        <v>2.7260904594419143E-5</v>
      </c>
      <c r="AN64" s="66"/>
      <c r="AO64" s="65">
        <f t="shared" si="7"/>
        <v>8.9599898156713466E-5</v>
      </c>
      <c r="AP64" s="65">
        <f t="shared" si="8"/>
        <v>7.7018656672526753E-5</v>
      </c>
      <c r="AQ64" s="65">
        <f t="shared" si="9"/>
        <v>3.8148065825339186E-5</v>
      </c>
    </row>
    <row r="65" spans="1:43" x14ac:dyDescent="0.25">
      <c r="A65" s="5" t="str">
        <f>VLOOKUP(LEFT(RIGHT(B65,11),4),List_Sectors!$A$2:$C$30,3,FALSE)</f>
        <v>Eau</v>
      </c>
      <c r="B65" s="37" t="s">
        <v>457</v>
      </c>
      <c r="C65" s="51">
        <f>VLOOKUP($B65,Shock_dev!$A$1:$CI$300,MATCH(DATE(C$1,1,1),Shock_dev!$A$1:$CI$1,0),FALSE)</f>
        <v>1.7264907064342649E-5</v>
      </c>
      <c r="D65" s="52">
        <f>VLOOKUP($B65,Shock_dev!$A$1:$CI$300,MATCH(DATE(D$1,1,1),Shock_dev!$A$1:$CI$1,0),FALSE)</f>
        <v>2.530232396580267E-5</v>
      </c>
      <c r="E65" s="52">
        <f>VLOOKUP($B65,Shock_dev!$A$1:$CI$300,MATCH(DATE(E$1,1,1),Shock_dev!$A$1:$CI$1,0),FALSE)</f>
        <v>2.8576257917194148E-5</v>
      </c>
      <c r="F65" s="52">
        <f>VLOOKUP($B65,Shock_dev!$A$1:$CI$300,MATCH(DATE(F$1,1,1),Shock_dev!$A$1:$CI$1,0),FALSE)</f>
        <v>2.9610588952327675E-5</v>
      </c>
      <c r="G65" s="52">
        <f>VLOOKUP($B65,Shock_dev!$A$1:$CI$300,MATCH(DATE(G$1,1,1),Shock_dev!$A$1:$CI$1,0),FALSE)</f>
        <v>2.9133242655979552E-5</v>
      </c>
      <c r="H65" s="52">
        <f>VLOOKUP($B65,Shock_dev!$A$1:$CI$300,MATCH(DATE(H$1,1,1),Shock_dev!$A$1:$CI$1,0),FALSE)</f>
        <v>2.8987268512603728E-5</v>
      </c>
      <c r="I65" s="52">
        <f>VLOOKUP($B65,Shock_dev!$A$1:$CI$300,MATCH(DATE(I$1,1,1),Shock_dev!$A$1:$CI$1,0),FALSE)</f>
        <v>2.6155452398271832E-5</v>
      </c>
      <c r="J65" s="52">
        <f>VLOOKUP($B65,Shock_dev!$A$1:$CI$300,MATCH(DATE(J$1,1,1),Shock_dev!$A$1:$CI$1,0),FALSE)</f>
        <v>2.7440924957825605E-5</v>
      </c>
      <c r="K65" s="52">
        <f>VLOOKUP($B65,Shock_dev!$A$1:$CI$300,MATCH(DATE(K$1,1,1),Shock_dev!$A$1:$CI$1,0),FALSE)</f>
        <v>2.9952614865898329E-5</v>
      </c>
      <c r="L65" s="52">
        <f>VLOOKUP($B65,Shock_dev!$A$1:$CI$300,MATCH(DATE(L$1,1,1),Shock_dev!$A$1:$CI$1,0),FALSE)</f>
        <v>2.9255373262135532E-5</v>
      </c>
      <c r="M65" s="52">
        <f>VLOOKUP($B65,Shock_dev!$A$1:$CI$300,MATCH(DATE(M$1,1,1),Shock_dev!$A$1:$CI$1,0),FALSE)</f>
        <v>2.9978547098963558E-5</v>
      </c>
      <c r="N65" s="52">
        <f>VLOOKUP($B65,Shock_dev!$A$1:$CI$300,MATCH(DATE(N$1,1,1),Shock_dev!$A$1:$CI$1,0),FALSE)</f>
        <v>3.2266921176459492E-5</v>
      </c>
      <c r="O65" s="52">
        <f>VLOOKUP($B65,Shock_dev!$A$1:$CI$300,MATCH(DATE(O$1,1,1),Shock_dev!$A$1:$CI$1,0),FALSE)</f>
        <v>3.0483609914143166E-5</v>
      </c>
      <c r="P65" s="52">
        <f>VLOOKUP($B65,Shock_dev!$A$1:$CI$300,MATCH(DATE(P$1,1,1),Shock_dev!$A$1:$CI$1,0),FALSE)</f>
        <v>2.6659034591435283E-5</v>
      </c>
      <c r="Q65" s="52">
        <f>VLOOKUP($B65,Shock_dev!$A$1:$CI$300,MATCH(DATE(Q$1,1,1),Shock_dev!$A$1:$CI$1,0),FALSE)</f>
        <v>2.3374840507965362E-5</v>
      </c>
      <c r="R65" s="52">
        <f>VLOOKUP($B65,Shock_dev!$A$1:$CI$300,MATCH(DATE(R$1,1,1),Shock_dev!$A$1:$CI$1,0),FALSE)</f>
        <v>1.8789236556765291E-5</v>
      </c>
      <c r="S65" s="52">
        <f>VLOOKUP($B65,Shock_dev!$A$1:$CI$300,MATCH(DATE(S$1,1,1),Shock_dev!$A$1:$CI$1,0),FALSE)</f>
        <v>1.8041720962312205E-5</v>
      </c>
      <c r="T65" s="52">
        <f>VLOOKUP($B65,Shock_dev!$A$1:$CI$300,MATCH(DATE(T$1,1,1),Shock_dev!$A$1:$CI$1,0),FALSE)</f>
        <v>1.7137063251858004E-5</v>
      </c>
      <c r="U65" s="52">
        <f>VLOOKUP($B65,Shock_dev!$A$1:$CI$300,MATCH(DATE(U$1,1,1),Shock_dev!$A$1:$CI$1,0),FALSE)</f>
        <v>1.6534377078342337E-5</v>
      </c>
      <c r="V65" s="52">
        <f>VLOOKUP($B65,Shock_dev!$A$1:$CI$300,MATCH(DATE(V$1,1,1),Shock_dev!$A$1:$CI$1,0),FALSE)</f>
        <v>1.6184708692859862E-5</v>
      </c>
      <c r="W65" s="52">
        <f>VLOOKUP($B65,Shock_dev!$A$1:$CI$300,MATCH(DATE(W$1,1,1),Shock_dev!$A$1:$CI$1,0),FALSE)</f>
        <v>1.6268921908951683E-5</v>
      </c>
      <c r="X65" s="52">
        <f>VLOOKUP($B65,Shock_dev!$A$1:$CI$300,MATCH(DATE(X$1,1,1),Shock_dev!$A$1:$CI$1,0),FALSE)</f>
        <v>1.5477386249234614E-5</v>
      </c>
      <c r="Y65" s="52">
        <f>VLOOKUP($B65,Shock_dev!$A$1:$CI$300,MATCH(DATE(Y$1,1,1),Shock_dev!$A$1:$CI$1,0),FALSE)</f>
        <v>1.4716094517382052E-5</v>
      </c>
      <c r="Z65" s="52">
        <f>VLOOKUP($B65,Shock_dev!$A$1:$CI$300,MATCH(DATE(Z$1,1,1),Shock_dev!$A$1:$CI$1,0),FALSE)</f>
        <v>1.3876216915012205E-5</v>
      </c>
      <c r="AA65" s="52">
        <f>VLOOKUP($B65,Shock_dev!$A$1:$CI$300,MATCH(DATE(AA$1,1,1),Shock_dev!$A$1:$CI$1,0),FALSE)</f>
        <v>1.224266010590408E-5</v>
      </c>
      <c r="AB65" s="52">
        <f>VLOOKUP($B65,Shock_dev!$A$1:$CI$300,MATCH(DATE(AB$1,1,1),Shock_dev!$A$1:$CI$1,0),FALSE)</f>
        <v>1.0787901425228485E-5</v>
      </c>
      <c r="AC65" s="52">
        <f>VLOOKUP($B65,Shock_dev!$A$1:$CI$300,MATCH(DATE(AC$1,1,1),Shock_dev!$A$1:$CI$1,0),FALSE)</f>
        <v>9.4268982918067254E-6</v>
      </c>
      <c r="AD65" s="52">
        <f>VLOOKUP($B65,Shock_dev!$A$1:$CI$300,MATCH(DATE(AD$1,1,1),Shock_dev!$A$1:$CI$1,0),FALSE)</f>
        <v>8.0890433172714667E-6</v>
      </c>
      <c r="AE65" s="52">
        <f>VLOOKUP($B65,Shock_dev!$A$1:$CI$300,MATCH(DATE(AE$1,1,1),Shock_dev!$A$1:$CI$1,0),FALSE)</f>
        <v>6.7794188899655677E-6</v>
      </c>
      <c r="AF65" s="52">
        <f>VLOOKUP($B65,Shock_dev!$A$1:$CI$300,MATCH(DATE(AF$1,1,1),Shock_dev!$A$1:$CI$1,0),FALSE)</f>
        <v>5.4612661383250026E-6</v>
      </c>
      <c r="AG65" s="52"/>
      <c r="AH65" s="65">
        <f t="shared" si="1"/>
        <v>2.5977464111129338E-5</v>
      </c>
      <c r="AI65" s="65">
        <f t="shared" si="2"/>
        <v>2.8358326799347005E-5</v>
      </c>
      <c r="AJ65" s="65">
        <f t="shared" si="3"/>
        <v>2.8552590657793374E-5</v>
      </c>
      <c r="AK65" s="65">
        <f t="shared" si="4"/>
        <v>1.7337421308427537E-5</v>
      </c>
      <c r="AL65" s="65">
        <f t="shared" si="5"/>
        <v>1.4516255939296926E-5</v>
      </c>
      <c r="AM65" s="65">
        <f t="shared" si="6"/>
        <v>8.1089056125194481E-6</v>
      </c>
      <c r="AN65" s="66"/>
      <c r="AO65" s="65">
        <f t="shared" si="7"/>
        <v>2.716789545523817E-5</v>
      </c>
      <c r="AP65" s="65">
        <f t="shared" si="8"/>
        <v>2.2945005983110456E-5</v>
      </c>
      <c r="AQ65" s="65">
        <f t="shared" si="9"/>
        <v>1.1312580775908186E-5</v>
      </c>
    </row>
    <row r="66" spans="1:43" x14ac:dyDescent="0.25">
      <c r="A66" s="5" t="str">
        <f>VLOOKUP(LEFT(RIGHT(B66,11),4),List_Sectors!$A$2:$C$30,3,FALSE)</f>
        <v>Autres infrastructures</v>
      </c>
      <c r="B66" s="37" t="s">
        <v>458</v>
      </c>
      <c r="C66" s="51">
        <f>VLOOKUP($B66,Shock_dev!$A$1:$CI$300,MATCH(DATE(C$1,1,1),Shock_dev!$A$1:$CI$1,0),FALSE)</f>
        <v>4.4696039006578451E-3</v>
      </c>
      <c r="D66" s="52">
        <f>VLOOKUP($B66,Shock_dev!$A$1:$CI$300,MATCH(DATE(D$1,1,1),Shock_dev!$A$1:$CI$1,0),FALSE)</f>
        <v>3.8413995227924067E-3</v>
      </c>
      <c r="E66" s="52">
        <f>VLOOKUP($B66,Shock_dev!$A$1:$CI$300,MATCH(DATE(E$1,1,1),Shock_dev!$A$1:$CI$1,0),FALSE)</f>
        <v>3.966537749640277E-3</v>
      </c>
      <c r="F66" s="52">
        <f>VLOOKUP($B66,Shock_dev!$A$1:$CI$300,MATCH(DATE(F$1,1,1),Shock_dev!$A$1:$CI$1,0),FALSE)</f>
        <v>4.3295415983752436E-3</v>
      </c>
      <c r="G66" s="52">
        <f>VLOOKUP($B66,Shock_dev!$A$1:$CI$300,MATCH(DATE(G$1,1,1),Shock_dev!$A$1:$CI$1,0),FALSE)</f>
        <v>4.6490152979668945E-3</v>
      </c>
      <c r="H66" s="52">
        <f>VLOOKUP($B66,Shock_dev!$A$1:$CI$300,MATCH(DATE(H$1,1,1),Shock_dev!$A$1:$CI$1,0),FALSE)</f>
        <v>5.0806367085215534E-3</v>
      </c>
      <c r="I66" s="52">
        <f>VLOOKUP($B66,Shock_dev!$A$1:$CI$300,MATCH(DATE(I$1,1,1),Shock_dev!$A$1:$CI$1,0),FALSE)</f>
        <v>5.3422847181339057E-3</v>
      </c>
      <c r="J66" s="52">
        <f>VLOOKUP($B66,Shock_dev!$A$1:$CI$300,MATCH(DATE(J$1,1,1),Shock_dev!$A$1:$CI$1,0),FALSE)</f>
        <v>5.4345807263188094E-3</v>
      </c>
      <c r="K66" s="52">
        <f>VLOOKUP($B66,Shock_dev!$A$1:$CI$300,MATCH(DATE(K$1,1,1),Shock_dev!$A$1:$CI$1,0),FALSE)</f>
        <v>5.4928806434352759E-3</v>
      </c>
      <c r="L66" s="52">
        <f>VLOOKUP($B66,Shock_dev!$A$1:$CI$300,MATCH(DATE(L$1,1,1),Shock_dev!$A$1:$CI$1,0),FALSE)</f>
        <v>5.5793995728754438E-3</v>
      </c>
      <c r="M66" s="52">
        <f>VLOOKUP($B66,Shock_dev!$A$1:$CI$300,MATCH(DATE(M$1,1,1),Shock_dev!$A$1:$CI$1,0),FALSE)</f>
        <v>4.1906131954927827E-3</v>
      </c>
      <c r="N66" s="52">
        <f>VLOOKUP($B66,Shock_dev!$A$1:$CI$300,MATCH(DATE(N$1,1,1),Shock_dev!$A$1:$CI$1,0),FALSE)</f>
        <v>4.5324147328661222E-3</v>
      </c>
      <c r="O66" s="52">
        <f>VLOOKUP($B66,Shock_dev!$A$1:$CI$300,MATCH(DATE(O$1,1,1),Shock_dev!$A$1:$CI$1,0),FALSE)</f>
        <v>4.5346670893024058E-3</v>
      </c>
      <c r="P66" s="52">
        <f>VLOOKUP($B66,Shock_dev!$A$1:$CI$300,MATCH(DATE(P$1,1,1),Shock_dev!$A$1:$CI$1,0),FALSE)</f>
        <v>4.6896534541980492E-3</v>
      </c>
      <c r="Q66" s="52">
        <f>VLOOKUP($B66,Shock_dev!$A$1:$CI$300,MATCH(DATE(Q$1,1,1),Shock_dev!$A$1:$CI$1,0),FALSE)</f>
        <v>4.8755675046563791E-3</v>
      </c>
      <c r="R66" s="52">
        <f>VLOOKUP($B66,Shock_dev!$A$1:$CI$300,MATCH(DATE(R$1,1,1),Shock_dev!$A$1:$CI$1,0),FALSE)</f>
        <v>5.0466795975174375E-3</v>
      </c>
      <c r="S66" s="52">
        <f>VLOOKUP($B66,Shock_dev!$A$1:$CI$300,MATCH(DATE(S$1,1,1),Shock_dev!$A$1:$CI$1,0),FALSE)</f>
        <v>5.3355471795871034E-3</v>
      </c>
      <c r="T66" s="52">
        <f>VLOOKUP($B66,Shock_dev!$A$1:$CI$300,MATCH(DATE(T$1,1,1),Shock_dev!$A$1:$CI$1,0),FALSE)</f>
        <v>5.3260744241391414E-3</v>
      </c>
      <c r="U66" s="52">
        <f>VLOOKUP($B66,Shock_dev!$A$1:$CI$300,MATCH(DATE(U$1,1,1),Shock_dev!$A$1:$CI$1,0),FALSE)</f>
        <v>5.3060271318624598E-3</v>
      </c>
      <c r="V66" s="52">
        <f>VLOOKUP($B66,Shock_dev!$A$1:$CI$300,MATCH(DATE(V$1,1,1),Shock_dev!$A$1:$CI$1,0),FALSE)</f>
        <v>5.2430061781367273E-3</v>
      </c>
      <c r="W66" s="52">
        <f>VLOOKUP($B66,Shock_dev!$A$1:$CI$300,MATCH(DATE(W$1,1,1),Shock_dev!$A$1:$CI$1,0),FALSE)</f>
        <v>5.5983792759692003E-3</v>
      </c>
      <c r="X66" s="52">
        <f>VLOOKUP($B66,Shock_dev!$A$1:$CI$300,MATCH(DATE(X$1,1,1),Shock_dev!$A$1:$CI$1,0),FALSE)</f>
        <v>5.478800317625653E-3</v>
      </c>
      <c r="Y66" s="52">
        <f>VLOOKUP($B66,Shock_dev!$A$1:$CI$300,MATCH(DATE(Y$1,1,1),Shock_dev!$A$1:$CI$1,0),FALSE)</f>
        <v>5.4165876769211507E-3</v>
      </c>
      <c r="Z66" s="52">
        <f>VLOOKUP($B66,Shock_dev!$A$1:$CI$300,MATCH(DATE(Z$1,1,1),Shock_dev!$A$1:$CI$1,0),FALSE)</f>
        <v>5.3600526132243764E-3</v>
      </c>
      <c r="AA66" s="52">
        <f>VLOOKUP($B66,Shock_dev!$A$1:$CI$300,MATCH(DATE(AA$1,1,1),Shock_dev!$A$1:$CI$1,0),FALSE)</f>
        <v>5.3010644366841405E-3</v>
      </c>
      <c r="AB66" s="52">
        <f>VLOOKUP($B66,Shock_dev!$A$1:$CI$300,MATCH(DATE(AB$1,1,1),Shock_dev!$A$1:$CI$1,0),FALSE)</f>
        <v>5.2417893609705739E-3</v>
      </c>
      <c r="AC66" s="52">
        <f>VLOOKUP($B66,Shock_dev!$A$1:$CI$300,MATCH(DATE(AC$1,1,1),Shock_dev!$A$1:$CI$1,0),FALSE)</f>
        <v>5.1823387651099674E-3</v>
      </c>
      <c r="AD66" s="52">
        <f>VLOOKUP($B66,Shock_dev!$A$1:$CI$300,MATCH(DATE(AD$1,1,1),Shock_dev!$A$1:$CI$1,0),FALSE)</f>
        <v>5.1228264737823697E-3</v>
      </c>
      <c r="AE66" s="52">
        <f>VLOOKUP($B66,Shock_dev!$A$1:$CI$300,MATCH(DATE(AE$1,1,1),Shock_dev!$A$1:$CI$1,0),FALSE)</f>
        <v>5.1124335528426809E-3</v>
      </c>
      <c r="AF66" s="52">
        <f>VLOOKUP($B66,Shock_dev!$A$1:$CI$300,MATCH(DATE(AF$1,1,1),Shock_dev!$A$1:$CI$1,0),FALSE)</f>
        <v>5.0456431486639412E-3</v>
      </c>
      <c r="AG66" s="52"/>
      <c r="AH66" s="65">
        <f t="shared" si="1"/>
        <v>4.2512196138865333E-3</v>
      </c>
      <c r="AI66" s="65">
        <f t="shared" si="2"/>
        <v>5.3859564738569978E-3</v>
      </c>
      <c r="AJ66" s="65">
        <f t="shared" si="3"/>
        <v>4.5645831953031474E-3</v>
      </c>
      <c r="AK66" s="65">
        <f t="shared" si="4"/>
        <v>5.2514669022485734E-3</v>
      </c>
      <c r="AL66" s="65">
        <f t="shared" si="5"/>
        <v>5.4309768640849049E-3</v>
      </c>
      <c r="AM66" s="65">
        <f t="shared" si="6"/>
        <v>5.1410062602739066E-3</v>
      </c>
      <c r="AN66" s="66"/>
      <c r="AO66" s="65">
        <f t="shared" si="7"/>
        <v>4.818588043871766E-3</v>
      </c>
      <c r="AP66" s="65">
        <f t="shared" si="8"/>
        <v>4.90802504877586E-3</v>
      </c>
      <c r="AQ66" s="65">
        <f t="shared" si="9"/>
        <v>5.2859915621794058E-3</v>
      </c>
    </row>
    <row r="67" spans="1:43" x14ac:dyDescent="0.25">
      <c r="A67" s="5" t="str">
        <f>VLOOKUP(LEFT(RIGHT(B67,11),4),List_Sectors!$A$2:$C$30,3,FALSE)</f>
        <v>Démolition</v>
      </c>
      <c r="B67" s="37" t="s">
        <v>459</v>
      </c>
      <c r="C67" s="51">
        <f>VLOOKUP($B67,Shock_dev!$A$1:$CI$300,MATCH(DATE(C$1,1,1),Shock_dev!$A$1:$CI$1,0),FALSE)</f>
        <v>6.6153495788855196E-2</v>
      </c>
      <c r="D67" s="52">
        <f>VLOOKUP($B67,Shock_dev!$A$1:$CI$300,MATCH(DATE(D$1,1,1),Shock_dev!$A$1:$CI$1,0),FALSE)</f>
        <v>4.8367586485470085E-2</v>
      </c>
      <c r="E67" s="52">
        <f>VLOOKUP($B67,Shock_dev!$A$1:$CI$300,MATCH(DATE(E$1,1,1),Shock_dev!$A$1:$CI$1,0),FALSE)</f>
        <v>5.0069341517344407E-2</v>
      </c>
      <c r="F67" s="52">
        <f>VLOOKUP($B67,Shock_dev!$A$1:$CI$300,MATCH(DATE(F$1,1,1),Shock_dev!$A$1:$CI$1,0),FALSE)</f>
        <v>5.2652364119597589E-2</v>
      </c>
      <c r="G67" s="52">
        <f>VLOOKUP($B67,Shock_dev!$A$1:$CI$300,MATCH(DATE(G$1,1,1),Shock_dev!$A$1:$CI$1,0),FALSE)</f>
        <v>5.3260079481595619E-2</v>
      </c>
      <c r="H67" s="52">
        <f>VLOOKUP($B67,Shock_dev!$A$1:$CI$300,MATCH(DATE(H$1,1,1),Shock_dev!$A$1:$CI$1,0),FALSE)</f>
        <v>5.6629766925905343E-2</v>
      </c>
      <c r="I67" s="52">
        <f>VLOOKUP($B67,Shock_dev!$A$1:$CI$300,MATCH(DATE(I$1,1,1),Shock_dev!$A$1:$CI$1,0),FALSE)</f>
        <v>4.8203264261233336E-2</v>
      </c>
      <c r="J67" s="52">
        <f>VLOOKUP($B67,Shock_dev!$A$1:$CI$300,MATCH(DATE(J$1,1,1),Shock_dev!$A$1:$CI$1,0),FALSE)</f>
        <v>5.8997070115682268E-2</v>
      </c>
      <c r="K67" s="52">
        <f>VLOOKUP($B67,Shock_dev!$A$1:$CI$300,MATCH(DATE(K$1,1,1),Shock_dev!$A$1:$CI$1,0),FALSE)</f>
        <v>6.3732602362088192E-2</v>
      </c>
      <c r="L67" s="52">
        <f>VLOOKUP($B67,Shock_dev!$A$1:$CI$300,MATCH(DATE(L$1,1,1),Shock_dev!$A$1:$CI$1,0),FALSE)</f>
        <v>5.5201221177904006E-2</v>
      </c>
      <c r="M67" s="52">
        <f>VLOOKUP($B67,Shock_dev!$A$1:$CI$300,MATCH(DATE(M$1,1,1),Shock_dev!$A$1:$CI$1,0),FALSE)</f>
        <v>6.0094071147757909E-2</v>
      </c>
      <c r="N67" s="52">
        <f>VLOOKUP($B67,Shock_dev!$A$1:$CI$300,MATCH(DATE(N$1,1,1),Shock_dev!$A$1:$CI$1,0),FALSE)</f>
        <v>6.5108539661869524E-2</v>
      </c>
      <c r="O67" s="52">
        <f>VLOOKUP($B67,Shock_dev!$A$1:$CI$300,MATCH(DATE(O$1,1,1),Shock_dev!$A$1:$CI$1,0),FALSE)</f>
        <v>5.2723815890636939E-2</v>
      </c>
      <c r="P67" s="52">
        <f>VLOOKUP($B67,Shock_dev!$A$1:$CI$300,MATCH(DATE(P$1,1,1),Shock_dev!$A$1:$CI$1,0),FALSE)</f>
        <v>4.2271626743713625E-2</v>
      </c>
      <c r="Q67" s="52">
        <f>VLOOKUP($B67,Shock_dev!$A$1:$CI$300,MATCH(DATE(Q$1,1,1),Shock_dev!$A$1:$CI$1,0),FALSE)</f>
        <v>3.6475285586355502E-2</v>
      </c>
      <c r="R67" s="52">
        <f>VLOOKUP($B67,Shock_dev!$A$1:$CI$300,MATCH(DATE(R$1,1,1),Shock_dev!$A$1:$CI$1,0),FALSE)</f>
        <v>2.3917181743598834E-2</v>
      </c>
      <c r="S67" s="52">
        <f>VLOOKUP($B67,Shock_dev!$A$1:$CI$300,MATCH(DATE(S$1,1,1),Shock_dev!$A$1:$CI$1,0),FALSE)</f>
        <v>2.7625155775321313E-2</v>
      </c>
      <c r="T67" s="52">
        <f>VLOOKUP($B67,Shock_dev!$A$1:$CI$300,MATCH(DATE(T$1,1,1),Shock_dev!$A$1:$CI$1,0),FALSE)</f>
        <v>2.2712631339147669E-2</v>
      </c>
      <c r="U67" s="52">
        <f>VLOOKUP($B67,Shock_dev!$A$1:$CI$300,MATCH(DATE(U$1,1,1),Shock_dev!$A$1:$CI$1,0),FALSE)</f>
        <v>2.0555553673242109E-2</v>
      </c>
      <c r="V67" s="52">
        <f>VLOOKUP($B67,Shock_dev!$A$1:$CI$300,MATCH(DATE(V$1,1,1),Shock_dev!$A$1:$CI$1,0),FALSE)</f>
        <v>1.9333547418073086E-2</v>
      </c>
      <c r="W67" s="52">
        <f>VLOOKUP($B67,Shock_dev!$A$1:$CI$300,MATCH(DATE(W$1,1,1),Shock_dev!$A$1:$CI$1,0),FALSE)</f>
        <v>1.9611378925690565E-2</v>
      </c>
      <c r="X67" s="52">
        <f>VLOOKUP($B67,Shock_dev!$A$1:$CI$300,MATCH(DATE(X$1,1,1),Shock_dev!$A$1:$CI$1,0),FALSE)</f>
        <v>1.6832611052237562E-2</v>
      </c>
      <c r="Y67" s="52">
        <f>VLOOKUP($B67,Shock_dev!$A$1:$CI$300,MATCH(DATE(Y$1,1,1),Shock_dev!$A$1:$CI$1,0),FALSE)</f>
        <v>1.676925868206278E-2</v>
      </c>
      <c r="Z67" s="52">
        <f>VLOOKUP($B67,Shock_dev!$A$1:$CI$300,MATCH(DATE(Z$1,1,1),Shock_dev!$A$1:$CI$1,0),FALSE)</f>
        <v>1.6523829797166347E-2</v>
      </c>
      <c r="AA67" s="52">
        <f>VLOOKUP($B67,Shock_dev!$A$1:$CI$300,MATCH(DATE(AA$1,1,1),Shock_dev!$A$1:$CI$1,0),FALSE)</f>
        <v>1.3948660840418015E-2</v>
      </c>
      <c r="AB67" s="52">
        <f>VLOOKUP($B67,Shock_dev!$A$1:$CI$300,MATCH(DATE(AB$1,1,1),Shock_dev!$A$1:$CI$1,0),FALSE)</f>
        <v>1.3946049571737932E-2</v>
      </c>
      <c r="AC67" s="52">
        <f>VLOOKUP($B67,Shock_dev!$A$1:$CI$300,MATCH(DATE(AC$1,1,1),Shock_dev!$A$1:$CI$1,0),FALSE)</f>
        <v>1.3755489948364022E-2</v>
      </c>
      <c r="AD67" s="52">
        <f>VLOOKUP($B67,Shock_dev!$A$1:$CI$300,MATCH(DATE(AD$1,1,1),Shock_dev!$A$1:$CI$1,0),FALSE)</f>
        <v>1.3555486763816163E-2</v>
      </c>
      <c r="AE67" s="52">
        <f>VLOOKUP($B67,Shock_dev!$A$1:$CI$300,MATCH(DATE(AE$1,1,1),Shock_dev!$A$1:$CI$1,0),FALSE)</f>
        <v>1.3425776144057423E-2</v>
      </c>
      <c r="AF67" s="52">
        <f>VLOOKUP($B67,Shock_dev!$A$1:$CI$300,MATCH(DATE(AF$1,1,1),Shock_dev!$A$1:$CI$1,0),FALSE)</f>
        <v>1.3239984364350279E-2</v>
      </c>
      <c r="AG67" s="52"/>
      <c r="AH67" s="65">
        <f t="shared" si="1"/>
        <v>5.4100573478572576E-2</v>
      </c>
      <c r="AI67" s="65">
        <f t="shared" si="2"/>
        <v>5.6552784968562628E-2</v>
      </c>
      <c r="AJ67" s="65">
        <f t="shared" si="3"/>
        <v>5.13346678060667E-2</v>
      </c>
      <c r="AK67" s="65">
        <f t="shared" si="4"/>
        <v>2.2828813989876601E-2</v>
      </c>
      <c r="AL67" s="65">
        <f t="shared" si="5"/>
        <v>1.6737147859515054E-2</v>
      </c>
      <c r="AM67" s="65">
        <f t="shared" si="6"/>
        <v>1.3584557358465163E-2</v>
      </c>
      <c r="AN67" s="66"/>
      <c r="AO67" s="65">
        <f t="shared" si="7"/>
        <v>5.5326679223567599E-2</v>
      </c>
      <c r="AP67" s="65">
        <f t="shared" si="8"/>
        <v>3.708174089797165E-2</v>
      </c>
      <c r="AQ67" s="65">
        <f t="shared" si="9"/>
        <v>1.5160852608990107E-2</v>
      </c>
    </row>
    <row r="68" spans="1:43" x14ac:dyDescent="0.25">
      <c r="A68" s="5" t="str">
        <f>VLOOKUP(LEFT(RIGHT(B68,11),4),List_Sectors!$A$2:$C$30,3,FALSE)</f>
        <v>Préparation de site</v>
      </c>
      <c r="B68" s="37" t="s">
        <v>460</v>
      </c>
      <c r="C68" s="51">
        <f>VLOOKUP($B68,Shock_dev!$A$1:$CI$300,MATCH(DATE(C$1,1,1),Shock_dev!$A$1:$CI$1,0),FALSE)</f>
        <v>6.1581995988537225E-2</v>
      </c>
      <c r="D68" s="52">
        <f>VLOOKUP($B68,Shock_dev!$A$1:$CI$300,MATCH(DATE(D$1,1,1),Shock_dev!$A$1:$CI$1,0),FALSE)</f>
        <v>4.7937251837004854E-2</v>
      </c>
      <c r="E68" s="52">
        <f>VLOOKUP($B68,Shock_dev!$A$1:$CI$300,MATCH(DATE(E$1,1,1),Shock_dev!$A$1:$CI$1,0),FALSE)</f>
        <v>4.982869243357186E-2</v>
      </c>
      <c r="F68" s="52">
        <f>VLOOKUP($B68,Shock_dev!$A$1:$CI$300,MATCH(DATE(F$1,1,1),Shock_dev!$A$1:$CI$1,0),FALSE)</f>
        <v>5.2148000319622898E-2</v>
      </c>
      <c r="G68" s="52">
        <f>VLOOKUP($B68,Shock_dev!$A$1:$CI$300,MATCH(DATE(G$1,1,1),Shock_dev!$A$1:$CI$1,0),FALSE)</f>
        <v>5.2518039662472184E-2</v>
      </c>
      <c r="H68" s="52">
        <f>VLOOKUP($B68,Shock_dev!$A$1:$CI$300,MATCH(DATE(H$1,1,1),Shock_dev!$A$1:$CI$1,0),FALSE)</f>
        <v>5.5663586307978914E-2</v>
      </c>
      <c r="I68" s="52">
        <f>VLOOKUP($B68,Shock_dev!$A$1:$CI$300,MATCH(DATE(I$1,1,1),Shock_dev!$A$1:$CI$1,0),FALSE)</f>
        <v>4.7247869482115117E-2</v>
      </c>
      <c r="J68" s="52">
        <f>VLOOKUP($B68,Shock_dev!$A$1:$CI$300,MATCH(DATE(J$1,1,1),Shock_dev!$A$1:$CI$1,0),FALSE)</f>
        <v>5.7765879395929434E-2</v>
      </c>
      <c r="K68" s="52">
        <f>VLOOKUP($B68,Shock_dev!$A$1:$CI$300,MATCH(DATE(K$1,1,1),Shock_dev!$A$1:$CI$1,0),FALSE)</f>
        <v>6.2325474876584852E-2</v>
      </c>
      <c r="L68" s="52">
        <f>VLOOKUP($B68,Shock_dev!$A$1:$CI$300,MATCH(DATE(L$1,1,1),Shock_dev!$A$1:$CI$1,0),FALSE)</f>
        <v>5.3928392513657893E-2</v>
      </c>
      <c r="M68" s="52">
        <f>VLOOKUP($B68,Shock_dev!$A$1:$CI$300,MATCH(DATE(M$1,1,1),Shock_dev!$A$1:$CI$1,0),FALSE)</f>
        <v>5.8739849453650246E-2</v>
      </c>
      <c r="N68" s="52">
        <f>VLOOKUP($B68,Shock_dev!$A$1:$CI$300,MATCH(DATE(N$1,1,1),Shock_dev!$A$1:$CI$1,0),FALSE)</f>
        <v>6.3599783660938006E-2</v>
      </c>
      <c r="O68" s="52">
        <f>VLOOKUP($B68,Shock_dev!$A$1:$CI$300,MATCH(DATE(O$1,1,1),Shock_dev!$A$1:$CI$1,0),FALSE)</f>
        <v>5.147511339076196E-2</v>
      </c>
      <c r="P68" s="52">
        <f>VLOOKUP($B68,Shock_dev!$A$1:$CI$300,MATCH(DATE(P$1,1,1),Shock_dev!$A$1:$CI$1,0),FALSE)</f>
        <v>4.1386177078811849E-2</v>
      </c>
      <c r="Q68" s="52">
        <f>VLOOKUP($B68,Shock_dev!$A$1:$CI$300,MATCH(DATE(Q$1,1,1),Shock_dev!$A$1:$CI$1,0),FALSE)</f>
        <v>3.5892105316412612E-2</v>
      </c>
      <c r="R68" s="52">
        <f>VLOOKUP($B68,Shock_dev!$A$1:$CI$300,MATCH(DATE(R$1,1,1),Shock_dev!$A$1:$CI$1,0),FALSE)</f>
        <v>2.3706591073473365E-2</v>
      </c>
      <c r="S68" s="52">
        <f>VLOOKUP($B68,Shock_dev!$A$1:$CI$300,MATCH(DATE(S$1,1,1),Shock_dev!$A$1:$CI$1,0),FALSE)</f>
        <v>2.7447697574867452E-2</v>
      </c>
      <c r="T68" s="52">
        <f>VLOOKUP($B68,Shock_dev!$A$1:$CI$300,MATCH(DATE(T$1,1,1),Shock_dev!$A$1:$CI$1,0),FALSE)</f>
        <v>2.2628075231129197E-2</v>
      </c>
      <c r="U68" s="52">
        <f>VLOOKUP($B68,Shock_dev!$A$1:$CI$300,MATCH(DATE(U$1,1,1),Shock_dev!$A$1:$CI$1,0),FALSE)</f>
        <v>2.052101072453965E-2</v>
      </c>
      <c r="V68" s="52">
        <f>VLOOKUP($B68,Shock_dev!$A$1:$CI$300,MATCH(DATE(V$1,1,1),Shock_dev!$A$1:$CI$1,0),FALSE)</f>
        <v>1.9305987135858627E-2</v>
      </c>
      <c r="W68" s="52">
        <f>VLOOKUP($B68,Shock_dev!$A$1:$CI$300,MATCH(DATE(W$1,1,1),Shock_dev!$A$1:$CI$1,0),FALSE)</f>
        <v>1.9540636019040145E-2</v>
      </c>
      <c r="X68" s="52">
        <f>VLOOKUP($B68,Shock_dev!$A$1:$CI$300,MATCH(DATE(X$1,1,1),Shock_dev!$A$1:$CI$1,0),FALSE)</f>
        <v>1.6787367050302881E-2</v>
      </c>
      <c r="Y68" s="52">
        <f>VLOOKUP($B68,Shock_dev!$A$1:$CI$300,MATCH(DATE(Y$1,1,1),Shock_dev!$A$1:$CI$1,0),FALSE)</f>
        <v>1.6703192502778512E-2</v>
      </c>
      <c r="Z68" s="52">
        <f>VLOOKUP($B68,Shock_dev!$A$1:$CI$300,MATCH(DATE(Z$1,1,1),Shock_dev!$A$1:$CI$1,0),FALSE)</f>
        <v>1.6427054256243519E-2</v>
      </c>
      <c r="AA68" s="52">
        <f>VLOOKUP($B68,Shock_dev!$A$1:$CI$300,MATCH(DATE(AA$1,1,1),Shock_dev!$A$1:$CI$1,0),FALSE)</f>
        <v>1.3869634092283974E-2</v>
      </c>
      <c r="AB68" s="52">
        <f>VLOOKUP($B68,Shock_dev!$A$1:$CI$300,MATCH(DATE(AB$1,1,1),Shock_dev!$A$1:$CI$1,0),FALSE)</f>
        <v>1.3845139946815932E-2</v>
      </c>
      <c r="AC68" s="52">
        <f>VLOOKUP($B68,Shock_dev!$A$1:$CI$300,MATCH(DATE(AC$1,1,1),Shock_dev!$A$1:$CI$1,0),FALSE)</f>
        <v>1.3623252759719453E-2</v>
      </c>
      <c r="AD68" s="52">
        <f>VLOOKUP($B68,Shock_dev!$A$1:$CI$300,MATCH(DATE(AD$1,1,1),Shock_dev!$A$1:$CI$1,0),FALSE)</f>
        <v>1.3393241685733333E-2</v>
      </c>
      <c r="AE68" s="52">
        <f>VLOOKUP($B68,Shock_dev!$A$1:$CI$300,MATCH(DATE(AE$1,1,1),Shock_dev!$A$1:$CI$1,0),FALSE)</f>
        <v>1.3234705768719532E-2</v>
      </c>
      <c r="AF68" s="52">
        <f>VLOOKUP($B68,Shock_dev!$A$1:$CI$300,MATCH(DATE(AF$1,1,1),Shock_dev!$A$1:$CI$1,0),FALSE)</f>
        <v>1.3023356117517615E-2</v>
      </c>
      <c r="AG68" s="52"/>
      <c r="AH68" s="65">
        <f t="shared" si="1"/>
        <v>5.2802796048241805E-2</v>
      </c>
      <c r="AI68" s="65">
        <f t="shared" si="2"/>
        <v>5.5386240515253239E-2</v>
      </c>
      <c r="AJ68" s="65">
        <f t="shared" si="3"/>
        <v>5.021860578011493E-2</v>
      </c>
      <c r="AK68" s="65">
        <f t="shared" si="4"/>
        <v>2.2721872347973661E-2</v>
      </c>
      <c r="AL68" s="65">
        <f t="shared" si="5"/>
        <v>1.6665576784129808E-2</v>
      </c>
      <c r="AM68" s="65">
        <f t="shared" si="6"/>
        <v>1.3423939255701173E-2</v>
      </c>
      <c r="AN68" s="66"/>
      <c r="AO68" s="65">
        <f t="shared" si="7"/>
        <v>5.4094518281747522E-2</v>
      </c>
      <c r="AP68" s="65">
        <f t="shared" si="8"/>
        <v>3.6470239064044299E-2</v>
      </c>
      <c r="AQ68" s="65">
        <f t="shared" si="9"/>
        <v>1.5044758019915491E-2</v>
      </c>
    </row>
    <row r="69" spans="1:43" x14ac:dyDescent="0.25">
      <c r="A69" s="5" t="str">
        <f>VLOOKUP(LEFT(RIGHT(B69,11),4),List_Sectors!$A$2:$C$30,3,FALSE)</f>
        <v>Forage</v>
      </c>
      <c r="B69" s="37" t="s">
        <v>461</v>
      </c>
      <c r="C69" s="51">
        <f>VLOOKUP($B69,Shock_dev!$A$1:$CI$300,MATCH(DATE(C$1,1,1),Shock_dev!$A$1:$CI$1,0),FALSE)</f>
        <v>5.2493841688361488E-6</v>
      </c>
      <c r="D69" s="52">
        <f>VLOOKUP($B69,Shock_dev!$A$1:$CI$300,MATCH(DATE(D$1,1,1),Shock_dev!$A$1:$CI$1,0),FALSE)</f>
        <v>7.9208867874181356E-6</v>
      </c>
      <c r="E69" s="52">
        <f>VLOOKUP($B69,Shock_dev!$A$1:$CI$300,MATCH(DATE(E$1,1,1),Shock_dev!$A$1:$CI$1,0),FALSE)</f>
        <v>9.0731714884497047E-6</v>
      </c>
      <c r="F69" s="52">
        <f>VLOOKUP($B69,Shock_dev!$A$1:$CI$300,MATCH(DATE(F$1,1,1),Shock_dev!$A$1:$CI$1,0),FALSE)</f>
        <v>9.4537828721781485E-6</v>
      </c>
      <c r="G69" s="52">
        <f>VLOOKUP($B69,Shock_dev!$A$1:$CI$300,MATCH(DATE(G$1,1,1),Shock_dev!$A$1:$CI$1,0),FALSE)</f>
        <v>9.3197505150989905E-6</v>
      </c>
      <c r="H69" s="52">
        <f>VLOOKUP($B69,Shock_dev!$A$1:$CI$300,MATCH(DATE(H$1,1,1),Shock_dev!$A$1:$CI$1,0),FALSE)</f>
        <v>9.2552966536961948E-6</v>
      </c>
      <c r="I69" s="52">
        <f>VLOOKUP($B69,Shock_dev!$A$1:$CI$300,MATCH(DATE(I$1,1,1),Shock_dev!$A$1:$CI$1,0),FALSE)</f>
        <v>8.3758260208658297E-6</v>
      </c>
      <c r="J69" s="52">
        <f>VLOOKUP($B69,Shock_dev!$A$1:$CI$300,MATCH(DATE(J$1,1,1),Shock_dev!$A$1:$CI$1,0),FALSE)</f>
        <v>8.7184140027620213E-6</v>
      </c>
      <c r="K69" s="52">
        <f>VLOOKUP($B69,Shock_dev!$A$1:$CI$300,MATCH(DATE(K$1,1,1),Shock_dev!$A$1:$CI$1,0),FALSE)</f>
        <v>9.4858343640700441E-6</v>
      </c>
      <c r="L69" s="52">
        <f>VLOOKUP($B69,Shock_dev!$A$1:$CI$300,MATCH(DATE(L$1,1,1),Shock_dev!$A$1:$CI$1,0),FALSE)</f>
        <v>9.3107207591203736E-6</v>
      </c>
      <c r="M69" s="52">
        <f>VLOOKUP($B69,Shock_dev!$A$1:$CI$300,MATCH(DATE(M$1,1,1),Shock_dev!$A$1:$CI$1,0),FALSE)</f>
        <v>9.5340857674132729E-6</v>
      </c>
      <c r="N69" s="52">
        <f>VLOOKUP($B69,Shock_dev!$A$1:$CI$300,MATCH(DATE(N$1,1,1),Shock_dev!$A$1:$CI$1,0),FALSE)</f>
        <v>1.0244136704414189E-5</v>
      </c>
      <c r="O69" s="52">
        <f>VLOOKUP($B69,Shock_dev!$A$1:$CI$300,MATCH(DATE(O$1,1,1),Shock_dev!$A$1:$CI$1,0),FALSE)</f>
        <v>9.7406425467614779E-6</v>
      </c>
      <c r="P69" s="52">
        <f>VLOOKUP($B69,Shock_dev!$A$1:$CI$300,MATCH(DATE(P$1,1,1),Shock_dev!$A$1:$CI$1,0),FALSE)</f>
        <v>8.568671101087899E-6</v>
      </c>
      <c r="Q69" s="52">
        <f>VLOOKUP($B69,Shock_dev!$A$1:$CI$300,MATCH(DATE(Q$1,1,1),Shock_dev!$A$1:$CI$1,0),FALSE)</f>
        <v>7.5222263566275363E-6</v>
      </c>
      <c r="R69" s="52">
        <f>VLOOKUP($B69,Shock_dev!$A$1:$CI$300,MATCH(DATE(R$1,1,1),Shock_dev!$A$1:$CI$1,0),FALSE)</f>
        <v>6.0799099166556568E-6</v>
      </c>
      <c r="S69" s="52">
        <f>VLOOKUP($B69,Shock_dev!$A$1:$CI$300,MATCH(DATE(S$1,1,1),Shock_dev!$A$1:$CI$1,0),FALSE)</f>
        <v>5.790143636708821E-6</v>
      </c>
      <c r="T69" s="52">
        <f>VLOOKUP($B69,Shock_dev!$A$1:$CI$300,MATCH(DATE(T$1,1,1),Shock_dev!$A$1:$CI$1,0),FALSE)</f>
        <v>5.5016259598223849E-6</v>
      </c>
      <c r="U69" s="52">
        <f>VLOOKUP($B69,Shock_dev!$A$1:$CI$300,MATCH(DATE(U$1,1,1),Shock_dev!$A$1:$CI$1,0),FALSE)</f>
        <v>5.3153456768813054E-6</v>
      </c>
      <c r="V69" s="52">
        <f>VLOOKUP($B69,Shock_dev!$A$1:$CI$300,MATCH(DATE(V$1,1,1),Shock_dev!$A$1:$CI$1,0),FALSE)</f>
        <v>5.2102892635480494E-6</v>
      </c>
      <c r="W69" s="52">
        <f>VLOOKUP($B69,Shock_dev!$A$1:$CI$300,MATCH(DATE(W$1,1,1),Shock_dev!$A$1:$CI$1,0),FALSE)</f>
        <v>5.2387591511662847E-6</v>
      </c>
      <c r="X69" s="52">
        <f>VLOOKUP($B69,Shock_dev!$A$1:$CI$300,MATCH(DATE(X$1,1,1),Shock_dev!$A$1:$CI$1,0),FALSE)</f>
        <v>5.0040568372943517E-6</v>
      </c>
      <c r="Y69" s="52">
        <f>VLOOKUP($B69,Shock_dev!$A$1:$CI$300,MATCH(DATE(Y$1,1,1),Shock_dev!$A$1:$CI$1,0),FALSE)</f>
        <v>4.7647294191984848E-6</v>
      </c>
      <c r="Z69" s="52">
        <f>VLOOKUP($B69,Shock_dev!$A$1:$CI$300,MATCH(DATE(Z$1,1,1),Shock_dev!$A$1:$CI$1,0),FALSE)</f>
        <v>4.4958548663125077E-6</v>
      </c>
      <c r="AA69" s="52">
        <f>VLOOKUP($B69,Shock_dev!$A$1:$CI$300,MATCH(DATE(AA$1,1,1),Shock_dev!$A$1:$CI$1,0),FALSE)</f>
        <v>3.9813341334983505E-6</v>
      </c>
      <c r="AB69" s="52">
        <f>VLOOKUP($B69,Shock_dev!$A$1:$CI$300,MATCH(DATE(AB$1,1,1),Shock_dev!$A$1:$CI$1,0),FALSE)</f>
        <v>3.5081851344454887E-6</v>
      </c>
      <c r="AC69" s="52">
        <f>VLOOKUP($B69,Shock_dev!$A$1:$CI$300,MATCH(DATE(AC$1,1,1),Shock_dev!$A$1:$CI$1,0),FALSE)</f>
        <v>3.0617808938715707E-6</v>
      </c>
      <c r="AD69" s="52">
        <f>VLOOKUP($B69,Shock_dev!$A$1:$CI$300,MATCH(DATE(AD$1,1,1),Shock_dev!$A$1:$CI$1,0),FALSE)</f>
        <v>2.6228600135075714E-6</v>
      </c>
      <c r="AE69" s="52">
        <f>VLOOKUP($B69,Shock_dev!$A$1:$CI$300,MATCH(DATE(AE$1,1,1),Shock_dev!$A$1:$CI$1,0),FALSE)</f>
        <v>2.1926554138219546E-6</v>
      </c>
      <c r="AF69" s="52">
        <f>VLOOKUP($B69,Shock_dev!$A$1:$CI$300,MATCH(DATE(AF$1,1,1),Shock_dev!$A$1:$CI$1,0),FALSE)</f>
        <v>1.7600324205447012E-6</v>
      </c>
      <c r="AG69" s="52"/>
      <c r="AH69" s="65">
        <f t="shared" si="1"/>
        <v>8.2033951663962273E-6</v>
      </c>
      <c r="AI69" s="65">
        <f t="shared" si="2"/>
        <v>9.029218360102892E-6</v>
      </c>
      <c r="AJ69" s="65">
        <f t="shared" si="3"/>
        <v>9.1219524952608745E-6</v>
      </c>
      <c r="AK69" s="65">
        <f t="shared" si="4"/>
        <v>5.5794628907232429E-6</v>
      </c>
      <c r="AL69" s="65">
        <f t="shared" si="5"/>
        <v>4.6969468814939955E-6</v>
      </c>
      <c r="AM69" s="65">
        <f t="shared" si="6"/>
        <v>2.6291027752382576E-6</v>
      </c>
      <c r="AN69" s="66"/>
      <c r="AO69" s="65">
        <f t="shared" si="7"/>
        <v>8.6163067632495597E-6</v>
      </c>
      <c r="AP69" s="65">
        <f t="shared" si="8"/>
        <v>7.3507076929920587E-6</v>
      </c>
      <c r="AQ69" s="65">
        <f t="shared" si="9"/>
        <v>3.6630248283661268E-6</v>
      </c>
    </row>
    <row r="70" spans="1:43" x14ac:dyDescent="0.25">
      <c r="A70" s="5" t="str">
        <f>VLOOKUP(LEFT(RIGHT(B70,11),4),List_Sectors!$A$2:$C$30,3,FALSE)</f>
        <v>Transport</v>
      </c>
      <c r="B70" s="37" t="s">
        <v>462</v>
      </c>
      <c r="C70" s="51">
        <f>VLOOKUP($B70,Shock_dev!$A$1:$CI$300,MATCH(DATE(C$1,1,1),Shock_dev!$A$1:$CI$1,0),FALSE)</f>
        <v>1.8167131613868819E-3</v>
      </c>
      <c r="D70" s="52">
        <f>VLOOKUP($B70,Shock_dev!$A$1:$CI$300,MATCH(DATE(D$1,1,1),Shock_dev!$A$1:$CI$1,0),FALSE)</f>
        <v>2.4463025382818631E-3</v>
      </c>
      <c r="E70" s="52">
        <f>VLOOKUP($B70,Shock_dev!$A$1:$CI$300,MATCH(DATE(E$1,1,1),Shock_dev!$A$1:$CI$1,0),FALSE)</f>
        <v>2.7712938070925354E-3</v>
      </c>
      <c r="F70" s="52">
        <f>VLOOKUP($B70,Shock_dev!$A$1:$CI$300,MATCH(DATE(F$1,1,1),Shock_dev!$A$1:$CI$1,0),FALSE)</f>
        <v>2.8640030620567056E-3</v>
      </c>
      <c r="G70" s="52">
        <f>VLOOKUP($B70,Shock_dev!$A$1:$CI$300,MATCH(DATE(G$1,1,1),Shock_dev!$A$1:$CI$1,0),FALSE)</f>
        <v>2.7236135193410213E-3</v>
      </c>
      <c r="H70" s="52">
        <f>VLOOKUP($B70,Shock_dev!$A$1:$CI$300,MATCH(DATE(H$1,1,1),Shock_dev!$A$1:$CI$1,0),FALSE)</f>
        <v>2.5334066661966796E-3</v>
      </c>
      <c r="I70" s="52">
        <f>VLOOKUP($B70,Shock_dev!$A$1:$CI$300,MATCH(DATE(I$1,1,1),Shock_dev!$A$1:$CI$1,0),FALSE)</f>
        <v>1.9618244951267539E-3</v>
      </c>
      <c r="J70" s="52">
        <f>VLOOKUP($B70,Shock_dev!$A$1:$CI$300,MATCH(DATE(J$1,1,1),Shock_dev!$A$1:$CI$1,0),FALSE)</f>
        <v>1.8010713165082426E-3</v>
      </c>
      <c r="K70" s="52">
        <f>VLOOKUP($B70,Shock_dev!$A$1:$CI$300,MATCH(DATE(K$1,1,1),Shock_dev!$A$1:$CI$1,0),FALSE)</f>
        <v>1.6687878297076163E-3</v>
      </c>
      <c r="L70" s="52">
        <f>VLOOKUP($B70,Shock_dev!$A$1:$CI$300,MATCH(DATE(L$1,1,1),Shock_dev!$A$1:$CI$1,0),FALSE)</f>
        <v>1.1850943897903864E-3</v>
      </c>
      <c r="M70" s="52">
        <f>VLOOKUP($B70,Shock_dev!$A$1:$CI$300,MATCH(DATE(M$1,1,1),Shock_dev!$A$1:$CI$1,0),FALSE)</f>
        <v>9.1398578968703438E-4</v>
      </c>
      <c r="N70" s="52">
        <f>VLOOKUP($B70,Shock_dev!$A$1:$CI$300,MATCH(DATE(N$1,1,1),Shock_dev!$A$1:$CI$1,0),FALSE)</f>
        <v>7.9731708851043246E-4</v>
      </c>
      <c r="O70" s="52">
        <f>VLOOKUP($B70,Shock_dev!$A$1:$CI$300,MATCH(DATE(O$1,1,1),Shock_dev!$A$1:$CI$1,0),FALSE)</f>
        <v>2.602839223231136E-4</v>
      </c>
      <c r="P70" s="52">
        <f>VLOOKUP($B70,Shock_dev!$A$1:$CI$300,MATCH(DATE(P$1,1,1),Shock_dev!$A$1:$CI$1,0),FALSE)</f>
        <v>-3.9773274254238764E-4</v>
      </c>
      <c r="Q70" s="52">
        <f>VLOOKUP($B70,Shock_dev!$A$1:$CI$300,MATCH(DATE(Q$1,1,1),Shock_dev!$A$1:$CI$1,0),FALSE)</f>
        <v>-9.4982957216812474E-4</v>
      </c>
      <c r="R70" s="52">
        <f>VLOOKUP($B70,Shock_dev!$A$1:$CI$300,MATCH(DATE(R$1,1,1),Shock_dev!$A$1:$CI$1,0),FALSE)</f>
        <v>-1.615557985811829E-3</v>
      </c>
      <c r="S70" s="52">
        <f>VLOOKUP($B70,Shock_dev!$A$1:$CI$300,MATCH(DATE(S$1,1,1),Shock_dev!$A$1:$CI$1,0),FALSE)</f>
        <v>-1.8033831609901858E-3</v>
      </c>
      <c r="T70" s="52">
        <f>VLOOKUP($B70,Shock_dev!$A$1:$CI$300,MATCH(DATE(T$1,1,1),Shock_dev!$A$1:$CI$1,0),FALSE)</f>
        <v>-1.9935526890380293E-3</v>
      </c>
      <c r="U70" s="52">
        <f>VLOOKUP($B70,Shock_dev!$A$1:$CI$300,MATCH(DATE(U$1,1,1),Shock_dev!$A$1:$CI$1,0),FALSE)</f>
        <v>-2.0549280026833203E-3</v>
      </c>
      <c r="V70" s="52">
        <f>VLOOKUP($B70,Shock_dev!$A$1:$CI$300,MATCH(DATE(V$1,1,1),Shock_dev!$A$1:$CI$1,0),FALSE)</f>
        <v>-2.0094029869340748E-3</v>
      </c>
      <c r="W70" s="52">
        <f>VLOOKUP($B70,Shock_dev!$A$1:$CI$300,MATCH(DATE(W$1,1,1),Shock_dev!$A$1:$CI$1,0),FALSE)</f>
        <v>-1.8468906378051343E-3</v>
      </c>
      <c r="X70" s="52">
        <f>VLOOKUP($B70,Shock_dev!$A$1:$CI$300,MATCH(DATE(X$1,1,1),Shock_dev!$A$1:$CI$1,0),FALSE)</f>
        <v>-1.7193148292914406E-3</v>
      </c>
      <c r="Y70" s="52">
        <f>VLOOKUP($B70,Shock_dev!$A$1:$CI$300,MATCH(DATE(Y$1,1,1),Shock_dev!$A$1:$CI$1,0),FALSE)</f>
        <v>-1.5280931859448959E-3</v>
      </c>
      <c r="Z70" s="52">
        <f>VLOOKUP($B70,Shock_dev!$A$1:$CI$300,MATCH(DATE(Z$1,1,1),Shock_dev!$A$1:$CI$1,0),FALSE)</f>
        <v>-1.3171998625353333E-3</v>
      </c>
      <c r="AA70" s="52">
        <f>VLOOKUP($B70,Shock_dev!$A$1:$CI$300,MATCH(DATE(AA$1,1,1),Shock_dev!$A$1:$CI$1,0),FALSE)</f>
        <v>-1.1718440814693888E-3</v>
      </c>
      <c r="AB70" s="52">
        <f>VLOOKUP($B70,Shock_dev!$A$1:$CI$300,MATCH(DATE(AB$1,1,1),Shock_dev!$A$1:$CI$1,0),FALSE)</f>
        <v>-9.9214523131014058E-4</v>
      </c>
      <c r="AC70" s="52">
        <f>VLOOKUP($B70,Shock_dev!$A$1:$CI$300,MATCH(DATE(AC$1,1,1),Shock_dev!$A$1:$CI$1,0),FALSE)</f>
        <v>-8.1222204416207496E-4</v>
      </c>
      <c r="AD70" s="52">
        <f>VLOOKUP($B70,Shock_dev!$A$1:$CI$300,MATCH(DATE(AD$1,1,1),Shock_dev!$A$1:$CI$1,0),FALSE)</f>
        <v>-6.4172209296060932E-4</v>
      </c>
      <c r="AE70" s="52">
        <f>VLOOKUP($B70,Shock_dev!$A$1:$CI$300,MATCH(DATE(AE$1,1,1),Shock_dev!$A$1:$CI$1,0),FALSE)</f>
        <v>-4.8334719582332166E-4</v>
      </c>
      <c r="AF70" s="52">
        <f>VLOOKUP($B70,Shock_dev!$A$1:$CI$300,MATCH(DATE(AF$1,1,1),Shock_dev!$A$1:$CI$1,0),FALSE)</f>
        <v>-3.4476752899294407E-4</v>
      </c>
      <c r="AG70" s="52"/>
      <c r="AH70" s="65">
        <f t="shared" si="1"/>
        <v>2.5243852176318011E-3</v>
      </c>
      <c r="AI70" s="65">
        <f t="shared" si="2"/>
        <v>1.8300369394659358E-3</v>
      </c>
      <c r="AJ70" s="65">
        <f t="shared" si="3"/>
        <v>1.248048971620136E-4</v>
      </c>
      <c r="AK70" s="65">
        <f t="shared" si="4"/>
        <v>-1.8953649650914877E-3</v>
      </c>
      <c r="AL70" s="65">
        <f t="shared" si="5"/>
        <v>-1.5166685194092388E-3</v>
      </c>
      <c r="AM70" s="65">
        <f t="shared" si="6"/>
        <v>-6.5484081864981814E-4</v>
      </c>
      <c r="AN70" s="66"/>
      <c r="AO70" s="65">
        <f t="shared" si="7"/>
        <v>2.1772110785488684E-3</v>
      </c>
      <c r="AP70" s="65">
        <f t="shared" si="8"/>
        <v>-8.8528003396473706E-4</v>
      </c>
      <c r="AQ70" s="65">
        <f t="shared" si="9"/>
        <v>-1.0857546690295284E-3</v>
      </c>
    </row>
    <row r="71" spans="1:43" x14ac:dyDescent="0.25">
      <c r="A71" s="5" t="str">
        <f>VLOOKUP(LEFT(RIGHT(B71,11),4),List_Sectors!$A$2:$C$30,3,FALSE)</f>
        <v>Services</v>
      </c>
      <c r="B71" s="37" t="s">
        <v>463</v>
      </c>
      <c r="C71" s="51">
        <f>VLOOKUP($B71,Shock_dev!$A$1:$CI$300,MATCH(DATE(C$1,1,1),Shock_dev!$A$1:$CI$1,0),FALSE)</f>
        <v>7.2594730534351434E-2</v>
      </c>
      <c r="D71" s="52">
        <f>VLOOKUP($B71,Shock_dev!$A$1:$CI$300,MATCH(DATE(D$1,1,1),Shock_dev!$A$1:$CI$1,0),FALSE)</f>
        <v>9.6627919682825164E-2</v>
      </c>
      <c r="E71" s="52">
        <f>VLOOKUP($B71,Shock_dev!$A$1:$CI$300,MATCH(DATE(E$1,1,1),Shock_dev!$A$1:$CI$1,0),FALSE)</f>
        <v>0.11119032479068118</v>
      </c>
      <c r="F71" s="52">
        <f>VLOOKUP($B71,Shock_dev!$A$1:$CI$300,MATCH(DATE(F$1,1,1),Shock_dev!$A$1:$CI$1,0),FALSE)</f>
        <v>0.11974427763740665</v>
      </c>
      <c r="G71" s="52">
        <f>VLOOKUP($B71,Shock_dev!$A$1:$CI$300,MATCH(DATE(G$1,1,1),Shock_dev!$A$1:$CI$1,0),FALSE)</f>
        <v>0.12178679857740517</v>
      </c>
      <c r="H71" s="52">
        <f>VLOOKUP($B71,Shock_dev!$A$1:$CI$300,MATCH(DATE(H$1,1,1),Shock_dev!$A$1:$CI$1,0),FALSE)</f>
        <v>0.1238099562884219</v>
      </c>
      <c r="I71" s="52">
        <f>VLOOKUP($B71,Shock_dev!$A$1:$CI$300,MATCH(DATE(I$1,1,1),Shock_dev!$A$1:$CI$1,0),FALSE)</f>
        <v>0.11167597432180931</v>
      </c>
      <c r="J71" s="52">
        <f>VLOOKUP($B71,Shock_dev!$A$1:$CI$300,MATCH(DATE(J$1,1,1),Shock_dev!$A$1:$CI$1,0),FALSE)</f>
        <v>0.11638195986005755</v>
      </c>
      <c r="K71" s="52">
        <f>VLOOKUP($B71,Shock_dev!$A$1:$CI$300,MATCH(DATE(K$1,1,1),Shock_dev!$A$1:$CI$1,0),FALSE)</f>
        <v>0.12149600474233588</v>
      </c>
      <c r="L71" s="52">
        <f>VLOOKUP($B71,Shock_dev!$A$1:$CI$300,MATCH(DATE(L$1,1,1),Shock_dev!$A$1:$CI$1,0),FALSE)</f>
        <v>0.11185514607505835</v>
      </c>
      <c r="M71" s="52">
        <f>VLOOKUP($B71,Shock_dev!$A$1:$CI$300,MATCH(DATE(M$1,1,1),Shock_dev!$A$1:$CI$1,0),FALSE)</f>
        <v>0.11014285645478349</v>
      </c>
      <c r="N71" s="52">
        <f>VLOOKUP($B71,Shock_dev!$A$1:$CI$300,MATCH(DATE(N$1,1,1),Shock_dev!$A$1:$CI$1,0),FALSE)</f>
        <v>0.1134965456626391</v>
      </c>
      <c r="O71" s="52">
        <f>VLOOKUP($B71,Shock_dev!$A$1:$CI$300,MATCH(DATE(O$1,1,1),Shock_dev!$A$1:$CI$1,0),FALSE)</f>
        <v>9.8899794976138225E-2</v>
      </c>
      <c r="P71" s="52">
        <f>VLOOKUP($B71,Shock_dev!$A$1:$CI$300,MATCH(DATE(P$1,1,1),Shock_dev!$A$1:$CI$1,0),FALSE)</f>
        <v>7.8724022548228745E-2</v>
      </c>
      <c r="Q71" s="52">
        <f>VLOOKUP($B71,Shock_dev!$A$1:$CI$300,MATCH(DATE(Q$1,1,1),Shock_dev!$A$1:$CI$1,0),FALSE)</f>
        <v>6.1525204255751753E-2</v>
      </c>
      <c r="R71" s="52">
        <f>VLOOKUP($B71,Shock_dev!$A$1:$CI$300,MATCH(DATE(R$1,1,1),Shock_dev!$A$1:$CI$1,0),FALSE)</f>
        <v>3.7909418614562582E-2</v>
      </c>
      <c r="S71" s="52">
        <f>VLOOKUP($B71,Shock_dev!$A$1:$CI$300,MATCH(DATE(S$1,1,1),Shock_dev!$A$1:$CI$1,0),FALSE)</f>
        <v>3.127678349222187E-2</v>
      </c>
      <c r="T71" s="52">
        <f>VLOOKUP($B71,Shock_dev!$A$1:$CI$300,MATCH(DATE(T$1,1,1),Shock_dev!$A$1:$CI$1,0),FALSE)</f>
        <v>2.1981687417485161E-2</v>
      </c>
      <c r="U71" s="52">
        <f>VLOOKUP($B71,Shock_dev!$A$1:$CI$300,MATCH(DATE(U$1,1,1),Shock_dev!$A$1:$CI$1,0),FALSE)</f>
        <v>1.5827357021013233E-2</v>
      </c>
      <c r="V71" s="52">
        <f>VLOOKUP($B71,Shock_dev!$A$1:$CI$300,MATCH(DATE(V$1,1,1),Shock_dev!$A$1:$CI$1,0),FALSE)</f>
        <v>1.2299423000449665E-2</v>
      </c>
      <c r="W71" s="52">
        <f>VLOOKUP($B71,Shock_dev!$A$1:$CI$300,MATCH(DATE(W$1,1,1),Shock_dev!$A$1:$CI$1,0),FALSE)</f>
        <v>1.2232486190188963E-2</v>
      </c>
      <c r="X71" s="52">
        <f>VLOOKUP($B71,Shock_dev!$A$1:$CI$300,MATCH(DATE(X$1,1,1),Shock_dev!$A$1:$CI$1,0),FALSE)</f>
        <v>9.9723418535101437E-3</v>
      </c>
      <c r="Y71" s="52">
        <f>VLOOKUP($B71,Shock_dev!$A$1:$CI$300,MATCH(DATE(Y$1,1,1),Shock_dev!$A$1:$CI$1,0),FALSE)</f>
        <v>9.9709748308327521E-3</v>
      </c>
      <c r="Z71" s="52">
        <f>VLOOKUP($B71,Shock_dev!$A$1:$CI$300,MATCH(DATE(Z$1,1,1),Shock_dev!$A$1:$CI$1,0),FALSE)</f>
        <v>1.0724408887476141E-2</v>
      </c>
      <c r="AA71" s="52">
        <f>VLOOKUP($B71,Shock_dev!$A$1:$CI$300,MATCH(DATE(AA$1,1,1),Shock_dev!$A$1:$CI$1,0),FALSE)</f>
        <v>9.0983617338478168E-3</v>
      </c>
      <c r="AB71" s="52">
        <f>VLOOKUP($B71,Shock_dev!$A$1:$CI$300,MATCH(DATE(AB$1,1,1),Shock_dev!$A$1:$CI$1,0),FALSE)</f>
        <v>9.3191743660832205E-3</v>
      </c>
      <c r="AC71" s="52">
        <f>VLOOKUP($B71,Shock_dev!$A$1:$CI$300,MATCH(DATE(AC$1,1,1),Shock_dev!$A$1:$CI$1,0),FALSE)</f>
        <v>1.0046324894828283E-2</v>
      </c>
      <c r="AD71" s="52">
        <f>VLOOKUP($B71,Shock_dev!$A$1:$CI$300,MATCH(DATE(AD$1,1,1),Shock_dev!$A$1:$CI$1,0),FALSE)</f>
        <v>1.0968016510243758E-2</v>
      </c>
      <c r="AE71" s="52">
        <f>VLOOKUP($B71,Shock_dev!$A$1:$CI$300,MATCH(DATE(AE$1,1,1),Shock_dev!$A$1:$CI$1,0),FALSE)</f>
        <v>1.2038469550338183E-2</v>
      </c>
      <c r="AF71" s="52">
        <f>VLOOKUP($B71,Shock_dev!$A$1:$CI$300,MATCH(DATE(AF$1,1,1),Shock_dev!$A$1:$CI$1,0),FALSE)</f>
        <v>1.2982552837185177E-2</v>
      </c>
      <c r="AG71" s="52"/>
      <c r="AH71" s="65">
        <f t="shared" si="1"/>
        <v>0.10438881024453392</v>
      </c>
      <c r="AI71" s="65">
        <f t="shared" si="2"/>
        <v>0.1170438082575366</v>
      </c>
      <c r="AJ71" s="65">
        <f t="shared" si="3"/>
        <v>9.2557684779508265E-2</v>
      </c>
      <c r="AK71" s="65">
        <f t="shared" si="4"/>
        <v>2.38589339091465E-2</v>
      </c>
      <c r="AL71" s="65">
        <f t="shared" si="5"/>
        <v>1.0399714699171163E-2</v>
      </c>
      <c r="AM71" s="65">
        <f t="shared" si="6"/>
        <v>1.1070907631735724E-2</v>
      </c>
      <c r="AN71" s="66"/>
      <c r="AO71" s="65">
        <f t="shared" si="7"/>
        <v>0.11071630925103526</v>
      </c>
      <c r="AP71" s="65">
        <f t="shared" si="8"/>
        <v>5.8208309344327386E-2</v>
      </c>
      <c r="AQ71" s="65">
        <f t="shared" si="9"/>
        <v>1.0735311165453443E-2</v>
      </c>
    </row>
    <row r="72" spans="1:43" s="9" customFormat="1" x14ac:dyDescent="0.25">
      <c r="A72" s="5" t="str">
        <f>VLOOKUP(LEFT(RIGHT(B72,11),4),List_Sectors!$A$2:$C$30,3,FALSE)</f>
        <v>Energie et mines</v>
      </c>
      <c r="B72" s="37" t="s">
        <v>464</v>
      </c>
      <c r="C72" s="51">
        <f>VLOOKUP($B72,Shock_dev!$A$1:$CI$300,MATCH(DATE(C$1,1,1),Shock_dev!$A$1:$CI$1,0),FALSE)</f>
        <v>2.6826063942279421E-3</v>
      </c>
      <c r="D72" s="52">
        <f>VLOOKUP($B72,Shock_dev!$A$1:$CI$300,MATCH(DATE(D$1,1,1),Shock_dev!$A$1:$CI$1,0),FALSE)</f>
        <v>3.2630160254114764E-3</v>
      </c>
      <c r="E72" s="52">
        <f>VLOOKUP($B72,Shock_dev!$A$1:$CI$300,MATCH(DATE(E$1,1,1),Shock_dev!$A$1:$CI$1,0),FALSE)</f>
        <v>3.678531783531616E-3</v>
      </c>
      <c r="F72" s="52">
        <f>VLOOKUP($B72,Shock_dev!$A$1:$CI$300,MATCH(DATE(F$1,1,1),Shock_dev!$A$1:$CI$1,0),FALSE)</f>
        <v>3.9664732692363041E-3</v>
      </c>
      <c r="G72" s="52">
        <f>VLOOKUP($B72,Shock_dev!$A$1:$CI$300,MATCH(DATE(G$1,1,1),Shock_dev!$A$1:$CI$1,0),FALSE)</f>
        <v>4.071643525342116E-3</v>
      </c>
      <c r="H72" s="52">
        <f>VLOOKUP($B72,Shock_dev!$A$1:$CI$300,MATCH(DATE(H$1,1,1),Shock_dev!$A$1:$CI$1,0),FALSE)</f>
        <v>4.2243491220503478E-3</v>
      </c>
      <c r="I72" s="52">
        <f>VLOOKUP($B72,Shock_dev!$A$1:$CI$300,MATCH(DATE(I$1,1,1),Shock_dev!$A$1:$CI$1,0),FALSE)</f>
        <v>3.8688199888219535E-3</v>
      </c>
      <c r="J72" s="52">
        <f>VLOOKUP($B72,Shock_dev!$A$1:$CI$300,MATCH(DATE(J$1,1,1),Shock_dev!$A$1:$CI$1,0),FALSE)</f>
        <v>4.196048036717288E-3</v>
      </c>
      <c r="K72" s="52">
        <f>VLOOKUP($B72,Shock_dev!$A$1:$CI$300,MATCH(DATE(K$1,1,1),Shock_dev!$A$1:$CI$1,0),FALSE)</f>
        <v>4.477223356142924E-3</v>
      </c>
      <c r="L72" s="52">
        <f>VLOOKUP($B72,Shock_dev!$A$1:$CI$300,MATCH(DATE(L$1,1,1),Shock_dev!$A$1:$CI$1,0),FALSE)</f>
        <v>4.1909209462332462E-3</v>
      </c>
      <c r="M72" s="52">
        <f>VLOOKUP($B72,Shock_dev!$A$1:$CI$300,MATCH(DATE(M$1,1,1),Shock_dev!$A$1:$CI$1,0),FALSE)</f>
        <v>4.2584020582685225E-3</v>
      </c>
      <c r="N72" s="52">
        <f>VLOOKUP($B72,Shock_dev!$A$1:$CI$300,MATCH(DATE(N$1,1,1),Shock_dev!$A$1:$CI$1,0),FALSE)</f>
        <v>4.4681551570456982E-3</v>
      </c>
      <c r="O72" s="52">
        <f>VLOOKUP($B72,Shock_dev!$A$1:$CI$300,MATCH(DATE(O$1,1,1),Shock_dev!$A$1:$CI$1,0),FALSE)</f>
        <v>3.9759543611971081E-3</v>
      </c>
      <c r="P72" s="52">
        <f>VLOOKUP($B72,Shock_dev!$A$1:$CI$300,MATCH(DATE(P$1,1,1),Shock_dev!$A$1:$CI$1,0),FALSE)</f>
        <v>3.3329438516215195E-3</v>
      </c>
      <c r="Q72" s="52">
        <f>VLOOKUP($B72,Shock_dev!$A$1:$CI$300,MATCH(DATE(Q$1,1,1),Shock_dev!$A$1:$CI$1,0),FALSE)</f>
        <v>2.8191102032450325E-3</v>
      </c>
      <c r="R72" s="52">
        <f>VLOOKUP($B72,Shock_dev!$A$1:$CI$300,MATCH(DATE(R$1,1,1),Shock_dev!$A$1:$CI$1,0),FALSE)</f>
        <v>2.0403207592683097E-3</v>
      </c>
      <c r="S72" s="52">
        <f>VLOOKUP($B72,Shock_dev!$A$1:$CI$300,MATCH(DATE(S$1,1,1),Shock_dev!$A$1:$CI$1,0),FALSE)</f>
        <v>1.8897818032806613E-3</v>
      </c>
      <c r="T72" s="52">
        <f>VLOOKUP($B72,Shock_dev!$A$1:$CI$300,MATCH(DATE(T$1,1,1),Shock_dev!$A$1:$CI$1,0),FALSE)</f>
        <v>1.5554299036393514E-3</v>
      </c>
      <c r="U72" s="52">
        <f>VLOOKUP($B72,Shock_dev!$A$1:$CI$300,MATCH(DATE(U$1,1,1),Shock_dev!$A$1:$CI$1,0),FALSE)</f>
        <v>1.3130252376105306E-3</v>
      </c>
      <c r="V72" s="52">
        <f>VLOOKUP($B72,Shock_dev!$A$1:$CI$300,MATCH(DATE(V$1,1,1),Shock_dev!$A$1:$CI$1,0),FALSE)</f>
        <v>1.1405381248260197E-3</v>
      </c>
      <c r="W72" s="52">
        <f>VLOOKUP($B72,Shock_dev!$A$1:$CI$300,MATCH(DATE(W$1,1,1),Shock_dev!$A$1:$CI$1,0),FALSE)</f>
        <v>1.0699768757531632E-3</v>
      </c>
      <c r="X72" s="52">
        <f>VLOOKUP($B72,Shock_dev!$A$1:$CI$300,MATCH(DATE(X$1,1,1),Shock_dev!$A$1:$CI$1,0),FALSE)</f>
        <v>8.9908707192078131E-4</v>
      </c>
      <c r="Y72" s="52">
        <f>VLOOKUP($B72,Shock_dev!$A$1:$CI$300,MATCH(DATE(Y$1,1,1),Shock_dev!$A$1:$CI$1,0),FALSE)</f>
        <v>8.1777229226562905E-4</v>
      </c>
      <c r="Z72" s="52">
        <f>VLOOKUP($B72,Shock_dev!$A$1:$CI$300,MATCH(DATE(Z$1,1,1),Shock_dev!$A$1:$CI$1,0),FALSE)</f>
        <v>7.5932406053964884E-4</v>
      </c>
      <c r="AA72" s="52">
        <f>VLOOKUP($B72,Shock_dev!$A$1:$CI$300,MATCH(DATE(AA$1,1,1),Shock_dev!$A$1:$CI$1,0),FALSE)</f>
        <v>6.1344098368275605E-4</v>
      </c>
      <c r="AB72" s="52">
        <f>VLOOKUP($B72,Shock_dev!$A$1:$CI$300,MATCH(DATE(AB$1,1,1),Shock_dev!$A$1:$CI$1,0),FALSE)</f>
        <v>5.5309244853148044E-4</v>
      </c>
      <c r="AC72" s="52">
        <f>VLOOKUP($B72,Shock_dev!$A$1:$CI$300,MATCH(DATE(AC$1,1,1),Shock_dev!$A$1:$CI$1,0),FALSE)</f>
        <v>5.1415193932436137E-4</v>
      </c>
      <c r="AD72" s="52">
        <f>VLOOKUP($B72,Shock_dev!$A$1:$CI$300,MATCH(DATE(AD$1,1,1),Shock_dev!$A$1:$CI$1,0),FALSE)</f>
        <v>4.8822211382428102E-4</v>
      </c>
      <c r="AE72" s="52">
        <f>VLOOKUP($B72,Shock_dev!$A$1:$CI$300,MATCH(DATE(AE$1,1,1),Shock_dev!$A$1:$CI$1,0),FALSE)</f>
        <v>4.7563608159892514E-4</v>
      </c>
      <c r="AF72" s="52">
        <f>VLOOKUP($B72,Shock_dev!$A$1:$CI$300,MATCH(DATE(AF$1,1,1),Shock_dev!$A$1:$CI$1,0),FALSE)</f>
        <v>4.6746110158544613E-4</v>
      </c>
      <c r="AG72" s="52"/>
      <c r="AH72" s="65">
        <f t="shared" si="1"/>
        <v>3.5324541995498913E-3</v>
      </c>
      <c r="AI72" s="65">
        <f t="shared" si="2"/>
        <v>4.1914722899931518E-3</v>
      </c>
      <c r="AJ72" s="65">
        <f t="shared" si="3"/>
        <v>3.7709131262755754E-3</v>
      </c>
      <c r="AK72" s="65">
        <f t="shared" si="4"/>
        <v>1.5878191657249744E-3</v>
      </c>
      <c r="AL72" s="65">
        <f t="shared" si="5"/>
        <v>8.3192025683239573E-4</v>
      </c>
      <c r="AM72" s="65">
        <f t="shared" si="6"/>
        <v>4.9971273697289886E-4</v>
      </c>
      <c r="AN72" s="66"/>
      <c r="AO72" s="65">
        <f t="shared" si="7"/>
        <v>3.8619632447715216E-3</v>
      </c>
      <c r="AP72" s="65">
        <f t="shared" si="8"/>
        <v>2.6793661460002751E-3</v>
      </c>
      <c r="AQ72" s="65">
        <f t="shared" si="9"/>
        <v>6.6581649690264735E-4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0.13255686268724115</v>
      </c>
      <c r="D77" s="52">
        <f t="shared" ref="D77:AF77" si="11">SUM(D60:D69)</f>
        <v>0.10067846386480545</v>
      </c>
      <c r="E77" s="52">
        <f t="shared" si="11"/>
        <v>0.10447472648871771</v>
      </c>
      <c r="F77" s="52">
        <f t="shared" si="11"/>
        <v>0.10976572573540269</v>
      </c>
      <c r="G77" s="52">
        <f t="shared" si="11"/>
        <v>0.11105402194977633</v>
      </c>
      <c r="H77" s="52">
        <f t="shared" si="11"/>
        <v>0.11799671551986383</v>
      </c>
      <c r="I77" s="52">
        <f t="shared" si="11"/>
        <v>0.10135765438713985</v>
      </c>
      <c r="J77" s="52">
        <f t="shared" si="11"/>
        <v>0.12357761517554287</v>
      </c>
      <c r="K77" s="52">
        <f t="shared" si="11"/>
        <v>0.13290194261656482</v>
      </c>
      <c r="L77" s="52">
        <f t="shared" si="11"/>
        <v>0.11603960086092978</v>
      </c>
      <c r="M77" s="52">
        <f t="shared" si="11"/>
        <v>0.12436808637879261</v>
      </c>
      <c r="N77" s="52">
        <f t="shared" si="11"/>
        <v>0.13462912814539613</v>
      </c>
      <c r="O77" s="52">
        <f t="shared" si="11"/>
        <v>0.11008433783614534</v>
      </c>
      <c r="P77" s="52">
        <f t="shared" si="11"/>
        <v>8.9614395443401176E-2</v>
      </c>
      <c r="Q77" s="52">
        <f t="shared" si="11"/>
        <v>7.8433567145838962E-2</v>
      </c>
      <c r="R77" s="52">
        <f t="shared" si="11"/>
        <v>5.3757745633206074E-2</v>
      </c>
      <c r="S77" s="52">
        <f t="shared" si="11"/>
        <v>6.1469159214637255E-2</v>
      </c>
      <c r="T77" s="52">
        <f t="shared" si="11"/>
        <v>5.1001233669961649E-2</v>
      </c>
      <c r="U77" s="52">
        <f t="shared" si="11"/>
        <v>4.6768131025330707E-2</v>
      </c>
      <c r="V77" s="52">
        <f t="shared" si="11"/>
        <v>4.4261559943384959E-2</v>
      </c>
      <c r="W77" s="52">
        <f t="shared" si="11"/>
        <v>4.5125542808264099E-2</v>
      </c>
      <c r="X77" s="52">
        <f t="shared" si="11"/>
        <v>3.9452973583513302E-2</v>
      </c>
      <c r="Y77" s="52">
        <f t="shared" si="11"/>
        <v>3.9222909136720177E-2</v>
      </c>
      <c r="Z77" s="52">
        <f t="shared" si="11"/>
        <v>3.8623323521368713E-2</v>
      </c>
      <c r="AA77" s="52">
        <f t="shared" si="11"/>
        <v>3.3394444790733405E-2</v>
      </c>
      <c r="AB77" s="52">
        <f t="shared" si="11"/>
        <v>3.3273984887133866E-2</v>
      </c>
      <c r="AC77" s="52">
        <f t="shared" si="11"/>
        <v>3.2770235283683821E-2</v>
      </c>
      <c r="AD77" s="52">
        <f t="shared" si="11"/>
        <v>3.2249725619566544E-2</v>
      </c>
      <c r="AE77" s="52">
        <f t="shared" si="11"/>
        <v>3.1920989769873079E-2</v>
      </c>
      <c r="AF77" s="52">
        <f t="shared" si="11"/>
        <v>3.1427054301787591E-2</v>
      </c>
      <c r="AG77" s="67"/>
      <c r="AH77" s="65">
        <f>AVERAGE(C77:G77)</f>
        <v>0.11170596014518866</v>
      </c>
      <c r="AI77" s="65">
        <f>AVERAGE(H77:L77)</f>
        <v>0.11837470571200823</v>
      </c>
      <c r="AJ77" s="65">
        <f>AVERAGE(M77:Q77)</f>
        <v>0.10742590298991483</v>
      </c>
      <c r="AK77" s="65">
        <f>AVERAGE(R77:V77)</f>
        <v>5.1451565897304131E-2</v>
      </c>
      <c r="AL77" s="65">
        <f>AVERAGE(W77:AA77)</f>
        <v>3.9163838768119942E-2</v>
      </c>
      <c r="AM77" s="65">
        <f>AVERAGE(AB77:AF77)</f>
        <v>3.2328397972408981E-2</v>
      </c>
      <c r="AN77" s="66"/>
      <c r="AO77" s="65">
        <f>AVERAGE(AH77:AI77)</f>
        <v>0.11504033292859844</v>
      </c>
      <c r="AP77" s="65">
        <f>AVERAGE(AJ77:AK77)</f>
        <v>7.9438734443609479E-2</v>
      </c>
      <c r="AQ77" s="65">
        <f>AVERAGE(AL77:AM77)</f>
        <v>3.5746118370264465E-2</v>
      </c>
    </row>
    <row r="78" spans="1:43" s="9" customFormat="1" x14ac:dyDescent="0.25">
      <c r="A78" s="13" t="s">
        <v>399</v>
      </c>
      <c r="B78" s="13"/>
      <c r="C78" s="52">
        <f>SUM(C70:C71)</f>
        <v>7.4411443695738322E-2</v>
      </c>
      <c r="D78" s="52">
        <f t="shared" ref="D78:AF78" si="12">SUM(D70:D71)</f>
        <v>9.9074222221107025E-2</v>
      </c>
      <c r="E78" s="52">
        <f t="shared" si="12"/>
        <v>0.11396161859777372</v>
      </c>
      <c r="F78" s="52">
        <f t="shared" si="12"/>
        <v>0.12260828069946336</v>
      </c>
      <c r="G78" s="52">
        <f t="shared" si="12"/>
        <v>0.12451041209674618</v>
      </c>
      <c r="H78" s="52">
        <f t="shared" si="12"/>
        <v>0.12634336295461857</v>
      </c>
      <c r="I78" s="52">
        <f t="shared" si="12"/>
        <v>0.11363779881693607</v>
      </c>
      <c r="J78" s="52">
        <f t="shared" si="12"/>
        <v>0.11818303117656578</v>
      </c>
      <c r="K78" s="52">
        <f t="shared" si="12"/>
        <v>0.12316479257204349</v>
      </c>
      <c r="L78" s="52">
        <f t="shared" si="12"/>
        <v>0.11304024046484874</v>
      </c>
      <c r="M78" s="52">
        <f t="shared" si="12"/>
        <v>0.11105684224447052</v>
      </c>
      <c r="N78" s="52">
        <f t="shared" si="12"/>
        <v>0.11429386275114953</v>
      </c>
      <c r="O78" s="52">
        <f t="shared" si="12"/>
        <v>9.9160078898461332E-2</v>
      </c>
      <c r="P78" s="52">
        <f t="shared" si="12"/>
        <v>7.8326289805686358E-2</v>
      </c>
      <c r="Q78" s="52">
        <f t="shared" si="12"/>
        <v>6.0575374683583628E-2</v>
      </c>
      <c r="R78" s="52">
        <f t="shared" si="12"/>
        <v>3.629386062875075E-2</v>
      </c>
      <c r="S78" s="52">
        <f t="shared" si="12"/>
        <v>2.9473400331231685E-2</v>
      </c>
      <c r="T78" s="52">
        <f t="shared" si="12"/>
        <v>1.998813472844713E-2</v>
      </c>
      <c r="U78" s="52">
        <f t="shared" si="12"/>
        <v>1.3772429018329913E-2</v>
      </c>
      <c r="V78" s="52">
        <f t="shared" si="12"/>
        <v>1.029002001351559E-2</v>
      </c>
      <c r="W78" s="52">
        <f t="shared" si="12"/>
        <v>1.0385595552383829E-2</v>
      </c>
      <c r="X78" s="52">
        <f t="shared" si="12"/>
        <v>8.253027024218703E-3</v>
      </c>
      <c r="Y78" s="52">
        <f t="shared" si="12"/>
        <v>8.442881644887856E-3</v>
      </c>
      <c r="Z78" s="52">
        <f t="shared" si="12"/>
        <v>9.4072090249408078E-3</v>
      </c>
      <c r="AA78" s="52">
        <f t="shared" si="12"/>
        <v>7.9265176523784283E-3</v>
      </c>
      <c r="AB78" s="52">
        <f t="shared" si="12"/>
        <v>8.3270291347730795E-3</v>
      </c>
      <c r="AC78" s="52">
        <f t="shared" si="12"/>
        <v>9.2341028506662086E-3</v>
      </c>
      <c r="AD78" s="52">
        <f t="shared" si="12"/>
        <v>1.0326294417283149E-2</v>
      </c>
      <c r="AE78" s="52">
        <f t="shared" si="12"/>
        <v>1.1555122354514861E-2</v>
      </c>
      <c r="AF78" s="52">
        <f t="shared" si="12"/>
        <v>1.2637785308192232E-2</v>
      </c>
      <c r="AG78" s="67"/>
      <c r="AH78" s="65">
        <f>AVERAGE(C78:G78)</f>
        <v>0.10691319546216571</v>
      </c>
      <c r="AI78" s="65">
        <f>AVERAGE(H78:L78)</f>
        <v>0.11887384519700253</v>
      </c>
      <c r="AJ78" s="65">
        <f>AVERAGE(M78:Q78)</f>
        <v>9.2682489676670282E-2</v>
      </c>
      <c r="AK78" s="65">
        <f>AVERAGE(R78:V78)</f>
        <v>2.1963568944055011E-2</v>
      </c>
      <c r="AL78" s="65">
        <f>AVERAGE(W78:AA78)</f>
        <v>8.8830461797619244E-3</v>
      </c>
      <c r="AM78" s="65">
        <f>AVERAGE(AB78:AF78)</f>
        <v>1.0416066813085906E-2</v>
      </c>
      <c r="AN78" s="66"/>
      <c r="AO78" s="65">
        <f>AVERAGE(AH78:AI78)</f>
        <v>0.11289352032958412</v>
      </c>
      <c r="AP78" s="65">
        <f>AVERAGE(AJ78:AK78)</f>
        <v>5.732302931036265E-2</v>
      </c>
      <c r="AQ78" s="65">
        <f>AVERAGE(AL78:AM78)</f>
        <v>9.649556496423916E-3</v>
      </c>
    </row>
    <row r="79" spans="1:43" s="9" customFormat="1" x14ac:dyDescent="0.25">
      <c r="A79" s="13" t="s">
        <v>421</v>
      </c>
      <c r="B79" s="13"/>
      <c r="C79" s="52">
        <f>SUM(C53:C58)</f>
        <v>1.4817026380400923E-2</v>
      </c>
      <c r="D79" s="52">
        <f t="shared" ref="D79:AF79" si="13">SUM(D53:D58)</f>
        <v>1.5852387213183911E-2</v>
      </c>
      <c r="E79" s="52">
        <f t="shared" si="13"/>
        <v>1.6657972408786872E-2</v>
      </c>
      <c r="F79" s="52">
        <f t="shared" si="13"/>
        <v>1.694966844399088E-2</v>
      </c>
      <c r="G79" s="52">
        <f t="shared" si="13"/>
        <v>1.6233201054707116E-2</v>
      </c>
      <c r="H79" s="52">
        <f t="shared" si="13"/>
        <v>1.5780986042625591E-2</v>
      </c>
      <c r="I79" s="52">
        <f t="shared" si="13"/>
        <v>1.2421888712478381E-2</v>
      </c>
      <c r="J79" s="52">
        <f t="shared" si="13"/>
        <v>1.3167433046864166E-2</v>
      </c>
      <c r="K79" s="52">
        <f t="shared" si="13"/>
        <v>1.3272226734433382E-2</v>
      </c>
      <c r="L79" s="52">
        <f t="shared" si="13"/>
        <v>1.0273660527714555E-2</v>
      </c>
      <c r="M79" s="52">
        <f t="shared" si="13"/>
        <v>9.6753462977596655E-3</v>
      </c>
      <c r="N79" s="52">
        <f t="shared" si="13"/>
        <v>9.9227225626497412E-3</v>
      </c>
      <c r="O79" s="52">
        <f t="shared" si="13"/>
        <v>6.3079630340021724E-3</v>
      </c>
      <c r="P79" s="52">
        <f t="shared" si="13"/>
        <v>2.5264346145537448E-3</v>
      </c>
      <c r="Q79" s="52">
        <f t="shared" si="13"/>
        <v>-9.7584529170831238E-5</v>
      </c>
      <c r="R79" s="52">
        <f t="shared" si="13"/>
        <v>-3.9623234596371454E-3</v>
      </c>
      <c r="S79" s="52">
        <f t="shared" si="13"/>
        <v>-3.9078502692640503E-3</v>
      </c>
      <c r="T79" s="52">
        <f t="shared" si="13"/>
        <v>-5.0361323476588024E-3</v>
      </c>
      <c r="U79" s="52">
        <f t="shared" si="13"/>
        <v>-5.3755318932364026E-3</v>
      </c>
      <c r="V79" s="52">
        <f t="shared" si="13"/>
        <v>-5.2097622715854934E-3</v>
      </c>
      <c r="W79" s="52">
        <f t="shared" si="13"/>
        <v>-4.4032926946944622E-3</v>
      </c>
      <c r="X79" s="52">
        <f t="shared" si="13"/>
        <v>-4.1930868956713769E-3</v>
      </c>
      <c r="Y79" s="52">
        <f t="shared" si="13"/>
        <v>-3.4263193014114901E-3</v>
      </c>
      <c r="Z79" s="52">
        <f t="shared" si="13"/>
        <v>-2.6140081335803613E-3</v>
      </c>
      <c r="AA79" s="52">
        <f t="shared" si="13"/>
        <v>-2.3702466544179342E-3</v>
      </c>
      <c r="AB79" s="52">
        <f t="shared" si="13"/>
        <v>-1.6810677065684299E-3</v>
      </c>
      <c r="AC79" s="52">
        <f t="shared" si="13"/>
        <v>-1.0135840212374125E-3</v>
      </c>
      <c r="AD79" s="52">
        <f t="shared" si="13"/>
        <v>-4.0103865191203525E-4</v>
      </c>
      <c r="AE79" s="52">
        <f t="shared" si="13"/>
        <v>1.6760710749702014E-4</v>
      </c>
      <c r="AF79" s="52">
        <f t="shared" si="13"/>
        <v>6.4148748923001245E-4</v>
      </c>
      <c r="AG79" s="67"/>
      <c r="AH79" s="65">
        <f t="shared" si="1"/>
        <v>1.610205110021394E-2</v>
      </c>
      <c r="AI79" s="65">
        <f t="shared" si="2"/>
        <v>1.2983239012823214E-2</v>
      </c>
      <c r="AJ79" s="65">
        <f t="shared" si="3"/>
        <v>5.6669763959588991E-3</v>
      </c>
      <c r="AK79" s="65">
        <f t="shared" si="4"/>
        <v>-4.6983200482763783E-3</v>
      </c>
      <c r="AL79" s="65">
        <f t="shared" si="5"/>
        <v>-3.4013907359551248E-3</v>
      </c>
      <c r="AM79" s="65">
        <f t="shared" si="6"/>
        <v>-4.5731915659816903E-4</v>
      </c>
      <c r="AN79" s="66"/>
      <c r="AO79" s="65">
        <f t="shared" si="7"/>
        <v>1.4542645056518578E-2</v>
      </c>
      <c r="AP79" s="65">
        <f t="shared" si="8"/>
        <v>4.8432817384126041E-4</v>
      </c>
      <c r="AQ79" s="65">
        <f t="shared" si="9"/>
        <v>-1.929354946276647E-3</v>
      </c>
    </row>
    <row r="80" spans="1:43" s="9" customFormat="1" x14ac:dyDescent="0.25">
      <c r="A80" s="13" t="s">
        <v>423</v>
      </c>
      <c r="B80" s="13"/>
      <c r="C80" s="52">
        <f>C59</f>
        <v>2.9963004453923765E-3</v>
      </c>
      <c r="D80" s="52">
        <f t="shared" ref="D80:AF80" si="14">D59</f>
        <v>4.5487892667109764E-3</v>
      </c>
      <c r="E80" s="52">
        <f t="shared" si="14"/>
        <v>5.3163888293133142E-3</v>
      </c>
      <c r="F80" s="52">
        <f t="shared" si="14"/>
        <v>5.6705863878381514E-3</v>
      </c>
      <c r="G80" s="52">
        <f t="shared" si="14"/>
        <v>5.7207034625304807E-3</v>
      </c>
      <c r="H80" s="52">
        <f t="shared" si="14"/>
        <v>5.7815899403611789E-3</v>
      </c>
      <c r="I80" s="52">
        <f t="shared" si="14"/>
        <v>5.338090689926309E-3</v>
      </c>
      <c r="J80" s="52">
        <f t="shared" si="14"/>
        <v>5.5571952953115053E-3</v>
      </c>
      <c r="K80" s="52">
        <f t="shared" si="14"/>
        <v>5.9815644570511825E-3</v>
      </c>
      <c r="L80" s="52">
        <f t="shared" si="14"/>
        <v>5.8535188510707749E-3</v>
      </c>
      <c r="M80" s="52">
        <f t="shared" si="14"/>
        <v>5.9494478714314106E-3</v>
      </c>
      <c r="N80" s="52">
        <f t="shared" si="14"/>
        <v>6.3103191504738729E-3</v>
      </c>
      <c r="O80" s="52">
        <f t="shared" si="14"/>
        <v>5.9745852852948348E-3</v>
      </c>
      <c r="P80" s="52">
        <f t="shared" si="14"/>
        <v>5.2581012534886626E-3</v>
      </c>
      <c r="Q80" s="52">
        <f t="shared" si="14"/>
        <v>4.5984106870349799E-3</v>
      </c>
      <c r="R80" s="52">
        <f t="shared" si="14"/>
        <v>3.6918473943343133E-3</v>
      </c>
      <c r="S80" s="52">
        <f t="shared" si="14"/>
        <v>3.4292230686693605E-3</v>
      </c>
      <c r="T80" s="52">
        <f t="shared" si="14"/>
        <v>3.1585802906946578E-3</v>
      </c>
      <c r="U80" s="52">
        <f t="shared" si="14"/>
        <v>2.9594441743836194E-3</v>
      </c>
      <c r="V80" s="52">
        <f t="shared" si="14"/>
        <v>2.8250264570132536E-3</v>
      </c>
      <c r="W80" s="52">
        <f t="shared" si="14"/>
        <v>2.7883428146330299E-3</v>
      </c>
      <c r="X80" s="52">
        <f t="shared" si="14"/>
        <v>2.6251214979755425E-3</v>
      </c>
      <c r="Y80" s="52">
        <f t="shared" si="14"/>
        <v>2.4823394251045137E-3</v>
      </c>
      <c r="Z80" s="52">
        <f t="shared" si="14"/>
        <v>2.3399270160088708E-3</v>
      </c>
      <c r="AA80" s="52">
        <f t="shared" si="14"/>
        <v>2.0717314519452276E-3</v>
      </c>
      <c r="AB80" s="52">
        <f t="shared" si="14"/>
        <v>1.8378132683876337E-3</v>
      </c>
      <c r="AC80" s="52">
        <f t="shared" si="14"/>
        <v>1.6245687470802525E-3</v>
      </c>
      <c r="AD80" s="52">
        <f t="shared" si="14"/>
        <v>1.4199363751348575E-3</v>
      </c>
      <c r="AE80" s="52">
        <f t="shared" si="14"/>
        <v>1.2235956290408199E-3</v>
      </c>
      <c r="AF80" s="52">
        <f t="shared" si="14"/>
        <v>1.0280302925355308E-3</v>
      </c>
      <c r="AG80" s="67"/>
      <c r="AH80" s="65">
        <f t="shared" si="1"/>
        <v>4.8505536783570603E-3</v>
      </c>
      <c r="AI80" s="65">
        <f t="shared" si="2"/>
        <v>5.7023918467441906E-3</v>
      </c>
      <c r="AJ80" s="65">
        <f t="shared" si="3"/>
        <v>5.6181728495447517E-3</v>
      </c>
      <c r="AK80" s="65">
        <f t="shared" si="4"/>
        <v>3.2128242770190405E-3</v>
      </c>
      <c r="AL80" s="65">
        <f t="shared" si="5"/>
        <v>2.4614924411334371E-3</v>
      </c>
      <c r="AM80" s="65">
        <f t="shared" si="6"/>
        <v>1.4267888624358187E-3</v>
      </c>
      <c r="AN80" s="66"/>
      <c r="AO80" s="65">
        <f t="shared" si="7"/>
        <v>5.2764727625506259E-3</v>
      </c>
      <c r="AP80" s="65">
        <f t="shared" si="8"/>
        <v>4.4154985632818963E-3</v>
      </c>
      <c r="AQ80" s="65">
        <f t="shared" si="9"/>
        <v>1.944140651784628E-3</v>
      </c>
    </row>
    <row r="81" spans="1:43" s="9" customFormat="1" x14ac:dyDescent="0.25">
      <c r="A81" s="13" t="s">
        <v>426</v>
      </c>
      <c r="B81" s="13"/>
      <c r="C81" s="52">
        <f>C72</f>
        <v>2.6826063942279421E-3</v>
      </c>
      <c r="D81" s="52">
        <f t="shared" ref="D81:AF81" si="15">D72</f>
        <v>3.2630160254114764E-3</v>
      </c>
      <c r="E81" s="52">
        <f t="shared" si="15"/>
        <v>3.678531783531616E-3</v>
      </c>
      <c r="F81" s="52">
        <f t="shared" si="15"/>
        <v>3.9664732692363041E-3</v>
      </c>
      <c r="G81" s="52">
        <f t="shared" si="15"/>
        <v>4.071643525342116E-3</v>
      </c>
      <c r="H81" s="52">
        <f t="shared" si="15"/>
        <v>4.2243491220503478E-3</v>
      </c>
      <c r="I81" s="52">
        <f t="shared" si="15"/>
        <v>3.8688199888219535E-3</v>
      </c>
      <c r="J81" s="52">
        <f t="shared" si="15"/>
        <v>4.196048036717288E-3</v>
      </c>
      <c r="K81" s="52">
        <f t="shared" si="15"/>
        <v>4.477223356142924E-3</v>
      </c>
      <c r="L81" s="52">
        <f t="shared" si="15"/>
        <v>4.1909209462332462E-3</v>
      </c>
      <c r="M81" s="52">
        <f t="shared" si="15"/>
        <v>4.2584020582685225E-3</v>
      </c>
      <c r="N81" s="52">
        <f t="shared" si="15"/>
        <v>4.4681551570456982E-3</v>
      </c>
      <c r="O81" s="52">
        <f t="shared" si="15"/>
        <v>3.9759543611971081E-3</v>
      </c>
      <c r="P81" s="52">
        <f t="shared" si="15"/>
        <v>3.3329438516215195E-3</v>
      </c>
      <c r="Q81" s="52">
        <f t="shared" si="15"/>
        <v>2.8191102032450325E-3</v>
      </c>
      <c r="R81" s="52">
        <f t="shared" si="15"/>
        <v>2.0403207592683097E-3</v>
      </c>
      <c r="S81" s="52">
        <f t="shared" si="15"/>
        <v>1.8897818032806613E-3</v>
      </c>
      <c r="T81" s="52">
        <f t="shared" si="15"/>
        <v>1.5554299036393514E-3</v>
      </c>
      <c r="U81" s="52">
        <f t="shared" si="15"/>
        <v>1.3130252376105306E-3</v>
      </c>
      <c r="V81" s="52">
        <f t="shared" si="15"/>
        <v>1.1405381248260197E-3</v>
      </c>
      <c r="W81" s="52">
        <f t="shared" si="15"/>
        <v>1.0699768757531632E-3</v>
      </c>
      <c r="X81" s="52">
        <f t="shared" si="15"/>
        <v>8.9908707192078131E-4</v>
      </c>
      <c r="Y81" s="52">
        <f t="shared" si="15"/>
        <v>8.1777229226562905E-4</v>
      </c>
      <c r="Z81" s="52">
        <f t="shared" si="15"/>
        <v>7.5932406053964884E-4</v>
      </c>
      <c r="AA81" s="52">
        <f t="shared" si="15"/>
        <v>6.1344098368275605E-4</v>
      </c>
      <c r="AB81" s="52">
        <f t="shared" si="15"/>
        <v>5.5309244853148044E-4</v>
      </c>
      <c r="AC81" s="52">
        <f t="shared" si="15"/>
        <v>5.1415193932436137E-4</v>
      </c>
      <c r="AD81" s="52">
        <f t="shared" si="15"/>
        <v>4.8822211382428102E-4</v>
      </c>
      <c r="AE81" s="52">
        <f t="shared" si="15"/>
        <v>4.7563608159892514E-4</v>
      </c>
      <c r="AF81" s="52">
        <f t="shared" si="15"/>
        <v>4.6746110158544613E-4</v>
      </c>
      <c r="AG81" s="67"/>
      <c r="AH81" s="65">
        <f>AVERAGE(C81:G81)</f>
        <v>3.5324541995498913E-3</v>
      </c>
      <c r="AI81" s="65">
        <f>AVERAGE(H81:L81)</f>
        <v>4.1914722899931518E-3</v>
      </c>
      <c r="AJ81" s="65">
        <f>AVERAGE(M81:Q81)</f>
        <v>3.7709131262755754E-3</v>
      </c>
      <c r="AK81" s="65">
        <f>AVERAGE(R81:V81)</f>
        <v>1.5878191657249744E-3</v>
      </c>
      <c r="AL81" s="65">
        <f>AVERAGE(W81:AA81)</f>
        <v>8.3192025683239573E-4</v>
      </c>
      <c r="AM81" s="65">
        <f>AVERAGE(AB81:AF81)</f>
        <v>4.9971273697289886E-4</v>
      </c>
      <c r="AN81" s="66"/>
      <c r="AO81" s="65">
        <f>AVERAGE(AH81:AI81)</f>
        <v>3.8619632447715216E-3</v>
      </c>
      <c r="AP81" s="65">
        <f>AVERAGE(AJ81:AK81)</f>
        <v>2.6793661460002751E-3</v>
      </c>
      <c r="AQ81" s="65">
        <f>AVERAGE(AL81:AM81)</f>
        <v>6.6581649690264735E-4</v>
      </c>
    </row>
    <row r="82" spans="1:43" s="9" customFormat="1" x14ac:dyDescent="0.25">
      <c r="A82" s="13" t="s">
        <v>425</v>
      </c>
      <c r="B82" s="13"/>
      <c r="C82" s="52">
        <f>SUM(C51:C52)</f>
        <v>2.4934817278328089E-3</v>
      </c>
      <c r="D82" s="52">
        <f t="shared" ref="D82:AF82" si="16">SUM(D51:D52)</f>
        <v>2.9269423116348369E-3</v>
      </c>
      <c r="E82" s="52">
        <f t="shared" si="16"/>
        <v>3.1865353065914769E-3</v>
      </c>
      <c r="F82" s="52">
        <f t="shared" si="16"/>
        <v>3.304795407188981E-3</v>
      </c>
      <c r="G82" s="52">
        <f t="shared" si="16"/>
        <v>3.2264325197221351E-3</v>
      </c>
      <c r="H82" s="52">
        <f t="shared" si="16"/>
        <v>3.1719019166217334E-3</v>
      </c>
      <c r="I82" s="52">
        <f t="shared" si="16"/>
        <v>2.6308635035554423E-3</v>
      </c>
      <c r="J82" s="52">
        <f t="shared" si="16"/>
        <v>2.7377638302504316E-3</v>
      </c>
      <c r="K82" s="52">
        <f t="shared" si="16"/>
        <v>2.7922598308059172E-3</v>
      </c>
      <c r="L82" s="52">
        <f t="shared" si="16"/>
        <v>2.3337366984021121E-3</v>
      </c>
      <c r="M82" s="52">
        <f t="shared" si="16"/>
        <v>2.2285801867963037E-3</v>
      </c>
      <c r="N82" s="52">
        <f t="shared" si="16"/>
        <v>2.2835239525703932E-3</v>
      </c>
      <c r="O82" s="52">
        <f t="shared" si="16"/>
        <v>1.7054859370577028E-3</v>
      </c>
      <c r="P82" s="52">
        <f t="shared" si="16"/>
        <v>1.0358539346484667E-3</v>
      </c>
      <c r="Q82" s="52">
        <f t="shared" si="16"/>
        <v>5.2978536482579637E-4</v>
      </c>
      <c r="R82" s="52">
        <f t="shared" si="16"/>
        <v>-1.8224767079551665E-4</v>
      </c>
      <c r="S82" s="52">
        <f t="shared" si="16"/>
        <v>-2.6039025820535509E-4</v>
      </c>
      <c r="T82" s="52">
        <f t="shared" si="16"/>
        <v>-4.8691223694805118E-4</v>
      </c>
      <c r="U82" s="52">
        <f t="shared" si="16"/>
        <v>-5.8837711164111091E-4</v>
      </c>
      <c r="V82" s="52">
        <f t="shared" si="16"/>
        <v>-6.0025476346142195E-4</v>
      </c>
      <c r="W82" s="52">
        <f t="shared" si="16"/>
        <v>-4.9918537357093013E-4</v>
      </c>
      <c r="X82" s="52">
        <f t="shared" si="16"/>
        <v>-4.8869201448655019E-4</v>
      </c>
      <c r="Y82" s="52">
        <f t="shared" si="16"/>
        <v>-3.9260743997190608E-4</v>
      </c>
      <c r="Z82" s="52">
        <f t="shared" si="16"/>
        <v>-2.82672349317958E-4</v>
      </c>
      <c r="AA82" s="52">
        <f t="shared" si="16"/>
        <v>-2.6438821400917231E-4</v>
      </c>
      <c r="AB82" s="52">
        <f t="shared" si="16"/>
        <v>-1.7749648606348251E-4</v>
      </c>
      <c r="AC82" s="52">
        <f t="shared" si="16"/>
        <v>-8.673900864961863E-5</v>
      </c>
      <c r="AD82" s="52">
        <f t="shared" si="16"/>
        <v>-8.3759899652594266E-8</v>
      </c>
      <c r="AE82" s="52">
        <f t="shared" si="16"/>
        <v>8.3023243574989003E-5</v>
      </c>
      <c r="AF82" s="52">
        <f t="shared" si="16"/>
        <v>1.5373758010903284E-4</v>
      </c>
      <c r="AG82" s="67"/>
      <c r="AH82" s="65">
        <f>AVERAGE(C82:G82)</f>
        <v>3.0276374545940479E-3</v>
      </c>
      <c r="AI82" s="65">
        <f>AVERAGE(H82:L82)</f>
        <v>2.7333051559271272E-3</v>
      </c>
      <c r="AJ82" s="65">
        <f>AVERAGE(M82:Q82)</f>
        <v>1.5566458751797325E-3</v>
      </c>
      <c r="AK82" s="65">
        <f>AVERAGE(R82:V82)</f>
        <v>-4.2363640821029117E-4</v>
      </c>
      <c r="AL82" s="65">
        <f>AVERAGE(W82:AA82)</f>
        <v>-3.8550907827130336E-4</v>
      </c>
      <c r="AM82" s="65">
        <f>AVERAGE(AB82:AF82)</f>
        <v>-5.5116861857463778E-6</v>
      </c>
      <c r="AN82" s="66"/>
      <c r="AO82" s="65">
        <f>AVERAGE(AH82:AI82)</f>
        <v>2.8804713052605875E-3</v>
      </c>
      <c r="AP82" s="65">
        <f>AVERAGE(AJ82:AK82)</f>
        <v>5.6650473348472067E-4</v>
      </c>
      <c r="AQ82" s="65">
        <f>AVERAGE(AL82:AM82)</f>
        <v>-1.9551038222852488E-4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1.9933761956052173E-4</v>
      </c>
      <c r="D87" s="52">
        <f t="shared" ref="D87:AF92" si="20">D60</f>
        <v>3.0165175813892935E-4</v>
      </c>
      <c r="E87" s="52">
        <f t="shared" si="20"/>
        <v>3.4584219090159955E-4</v>
      </c>
      <c r="F87" s="52">
        <f t="shared" si="20"/>
        <v>3.6039771559954922E-4</v>
      </c>
      <c r="G87" s="52">
        <f t="shared" si="20"/>
        <v>3.5533645964637076E-4</v>
      </c>
      <c r="H87" s="52">
        <f t="shared" si="20"/>
        <v>3.5296729037417911E-4</v>
      </c>
      <c r="I87" s="52">
        <f t="shared" si="20"/>
        <v>3.1980309315769902E-4</v>
      </c>
      <c r="J87" s="52">
        <f t="shared" si="20"/>
        <v>3.3302010913516386E-4</v>
      </c>
      <c r="K87" s="52">
        <f t="shared" si="20"/>
        <v>3.626254736438739E-4</v>
      </c>
      <c r="L87" s="52">
        <f t="shared" si="20"/>
        <v>3.5652423102585371E-4</v>
      </c>
      <c r="M87" s="52">
        <f t="shared" si="20"/>
        <v>3.6534251472118088E-4</v>
      </c>
      <c r="N87" s="52">
        <f t="shared" si="20"/>
        <v>3.9262598649827978E-4</v>
      </c>
      <c r="O87" s="52">
        <f t="shared" si="20"/>
        <v>3.7384347925956569E-4</v>
      </c>
      <c r="P87" s="52">
        <f t="shared" si="20"/>
        <v>3.2940135733400201E-4</v>
      </c>
      <c r="Q87" s="52">
        <f t="shared" si="20"/>
        <v>2.8953617553363381E-4</v>
      </c>
      <c r="R87" s="52">
        <f t="shared" si="20"/>
        <v>2.3461357752355808E-4</v>
      </c>
      <c r="S87" s="52">
        <f t="shared" si="20"/>
        <v>2.2335073334966946E-4</v>
      </c>
      <c r="T87" s="52">
        <f t="shared" si="20"/>
        <v>2.1226648547398899E-4</v>
      </c>
      <c r="U87" s="52">
        <f t="shared" si="20"/>
        <v>2.0499754612975148E-4</v>
      </c>
      <c r="V87" s="52">
        <f t="shared" si="20"/>
        <v>2.0073720816912447E-4</v>
      </c>
      <c r="W87" s="52">
        <f t="shared" si="20"/>
        <v>2.0148634204763367E-4</v>
      </c>
      <c r="X87" s="52">
        <f t="shared" si="20"/>
        <v>1.9221811815463763E-4</v>
      </c>
      <c r="Y87" s="52">
        <f t="shared" si="20"/>
        <v>1.8271446687579074E-4</v>
      </c>
      <c r="Z87" s="52">
        <f t="shared" si="20"/>
        <v>1.7209856187419564E-4</v>
      </c>
      <c r="AA87" s="52">
        <f t="shared" si="20"/>
        <v>1.5219169017887505E-4</v>
      </c>
      <c r="AB87" s="52">
        <f t="shared" si="20"/>
        <v>1.3387269651300981E-4</v>
      </c>
      <c r="AC87" s="52">
        <f t="shared" si="20"/>
        <v>1.1664374884315189E-4</v>
      </c>
      <c r="AD87" s="52">
        <f t="shared" si="20"/>
        <v>9.977851191633592E-5</v>
      </c>
      <c r="AE87" s="52">
        <f t="shared" si="20"/>
        <v>8.3316761232859449E-5</v>
      </c>
      <c r="AF87" s="52">
        <f t="shared" si="20"/>
        <v>6.6828918971734705E-5</v>
      </c>
      <c r="AH87" s="65">
        <f t="shared" ref="AH87:AH93" si="21">AVERAGE(C87:G87)</f>
        <v>3.1251314876939415E-4</v>
      </c>
      <c r="AI87" s="65">
        <f t="shared" ref="AI87:AI93" si="22">AVERAGE(H87:L87)</f>
        <v>3.4498803946735393E-4</v>
      </c>
      <c r="AJ87" s="65">
        <f t="shared" ref="AJ87:AJ93" si="23">AVERAGE(M87:Q87)</f>
        <v>3.5014990266933241E-4</v>
      </c>
      <c r="AK87" s="65">
        <f t="shared" ref="AK87:AK93" si="24">AVERAGE(R87:V87)</f>
        <v>2.1519311012921849E-4</v>
      </c>
      <c r="AL87" s="65">
        <f t="shared" ref="AL87:AL93" si="25">AVERAGE(W87:AA87)</f>
        <v>1.8014183582622657E-4</v>
      </c>
      <c r="AM87" s="65">
        <f t="shared" ref="AM87:AM93" si="26">AVERAGE(AB87:AF87)</f>
        <v>1.0008812749541835E-4</v>
      </c>
      <c r="AN87" s="66"/>
      <c r="AO87" s="65">
        <f t="shared" ref="AO87:AO93" si="27">AVERAGE(AH87:AI87)</f>
        <v>3.2875059411837401E-4</v>
      </c>
      <c r="AP87" s="65">
        <f t="shared" ref="AP87:AP93" si="28">AVERAGE(AJ87:AK87)</f>
        <v>2.8267150639927545E-4</v>
      </c>
      <c r="AQ87" s="65">
        <f t="shared" ref="AQ87:AQ93" si="29">AVERAGE(AL87:AM87)</f>
        <v>1.4011498166082245E-4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1.0172655341503505E-5</v>
      </c>
      <c r="D88" s="52">
        <f t="shared" ref="D88:R88" si="30">D61</f>
        <v>1.5440721799468483E-5</v>
      </c>
      <c r="E88" s="52">
        <f t="shared" si="30"/>
        <v>1.7725698144840005E-5</v>
      </c>
      <c r="F88" s="52">
        <f t="shared" si="30"/>
        <v>1.8479269574632193E-5</v>
      </c>
      <c r="G88" s="52">
        <f t="shared" si="30"/>
        <v>1.8222646935600027E-5</v>
      </c>
      <c r="H88" s="52">
        <f t="shared" si="30"/>
        <v>1.8100744009782165E-5</v>
      </c>
      <c r="I88" s="52">
        <f t="shared" si="30"/>
        <v>1.641193925627771E-5</v>
      </c>
      <c r="J88" s="52">
        <f t="shared" si="30"/>
        <v>1.708745740407263E-5</v>
      </c>
      <c r="K88" s="52">
        <f t="shared" si="30"/>
        <v>1.8612829108229508E-5</v>
      </c>
      <c r="L88" s="52">
        <f t="shared" si="30"/>
        <v>1.8324061209209094E-5</v>
      </c>
      <c r="M88" s="52">
        <f t="shared" si="30"/>
        <v>1.878961416944419E-5</v>
      </c>
      <c r="N88" s="52">
        <f t="shared" si="30"/>
        <v>2.0199177329849133E-5</v>
      </c>
      <c r="O88" s="52">
        <f t="shared" si="30"/>
        <v>1.9261923632714241E-5</v>
      </c>
      <c r="P88" s="52">
        <f t="shared" si="30"/>
        <v>1.7003766357710987E-5</v>
      </c>
      <c r="Q88" s="52">
        <f t="shared" si="30"/>
        <v>1.4969830976810776E-5</v>
      </c>
      <c r="R88" s="52">
        <f t="shared" si="30"/>
        <v>1.2166179359108356E-5</v>
      </c>
      <c r="S88" s="52">
        <f t="shared" si="20"/>
        <v>1.158568586111729E-5</v>
      </c>
      <c r="T88" s="52">
        <f t="shared" si="20"/>
        <v>1.1021951993942314E-5</v>
      </c>
      <c r="U88" s="52">
        <f t="shared" si="20"/>
        <v>1.0651549716107637E-5</v>
      </c>
      <c r="V88" s="52">
        <f t="shared" si="20"/>
        <v>1.0431720557693E-5</v>
      </c>
      <c r="W88" s="52">
        <f t="shared" si="20"/>
        <v>1.0464144010370159E-5</v>
      </c>
      <c r="X88" s="52">
        <f t="shared" si="20"/>
        <v>9.982690338401251E-6</v>
      </c>
      <c r="Y88" s="52">
        <f t="shared" si="20"/>
        <v>9.4836439939758802E-6</v>
      </c>
      <c r="Z88" s="52">
        <f t="shared" si="20"/>
        <v>8.9247498133571045E-6</v>
      </c>
      <c r="AA88" s="52">
        <f t="shared" si="20"/>
        <v>7.8896284726630919E-6</v>
      </c>
      <c r="AB88" s="52">
        <f t="shared" si="20"/>
        <v>6.9322996652225558E-6</v>
      </c>
      <c r="AC88" s="52">
        <f t="shared" si="20"/>
        <v>6.0302915556247754E-6</v>
      </c>
      <c r="AD88" s="52">
        <f t="shared" si="20"/>
        <v>5.1473881531382228E-6</v>
      </c>
      <c r="AE88" s="52">
        <f t="shared" si="20"/>
        <v>4.2858025797650154E-6</v>
      </c>
      <c r="AF88" s="52">
        <f t="shared" si="20"/>
        <v>3.4238587709380095E-6</v>
      </c>
      <c r="AH88" s="65">
        <f t="shared" si="21"/>
        <v>1.6008198359208839E-5</v>
      </c>
      <c r="AI88" s="65">
        <f t="shared" si="22"/>
        <v>1.7707406197514221E-5</v>
      </c>
      <c r="AJ88" s="65">
        <f t="shared" si="23"/>
        <v>1.8044862493305866E-5</v>
      </c>
      <c r="AK88" s="65">
        <f t="shared" si="24"/>
        <v>1.1171417497593721E-5</v>
      </c>
      <c r="AL88" s="65">
        <f t="shared" si="25"/>
        <v>9.3489713257534966E-6</v>
      </c>
      <c r="AM88" s="65">
        <f t="shared" si="26"/>
        <v>5.1639281449377157E-6</v>
      </c>
      <c r="AN88" s="66"/>
      <c r="AO88" s="65">
        <f t="shared" si="27"/>
        <v>1.685780227836153E-5</v>
      </c>
      <c r="AP88" s="65">
        <f t="shared" si="28"/>
        <v>1.4608139995449793E-5</v>
      </c>
      <c r="AQ88" s="65">
        <f t="shared" si="29"/>
        <v>7.2564497353456066E-6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1.4964181812409962E-5</v>
      </c>
      <c r="D89" s="52">
        <f t="shared" si="20"/>
        <v>2.2562484181996608E-5</v>
      </c>
      <c r="E89" s="52">
        <f t="shared" si="20"/>
        <v>2.5822282613525706E-5</v>
      </c>
      <c r="F89" s="52">
        <f t="shared" si="20"/>
        <v>2.6889888911346538E-5</v>
      </c>
      <c r="G89" s="52">
        <f t="shared" si="20"/>
        <v>2.6506732511982586E-5</v>
      </c>
      <c r="H89" s="52">
        <f t="shared" si="20"/>
        <v>2.6340738620178578E-5</v>
      </c>
      <c r="I89" s="52">
        <f t="shared" si="20"/>
        <v>2.3867288066216308E-5</v>
      </c>
      <c r="J89" s="52">
        <f t="shared" si="20"/>
        <v>2.4890865093826419E-5</v>
      </c>
      <c r="K89" s="52">
        <f t="shared" si="20"/>
        <v>2.7129628894199054E-5</v>
      </c>
      <c r="L89" s="52">
        <f t="shared" si="20"/>
        <v>2.667866401541864E-5</v>
      </c>
      <c r="M89" s="52">
        <f t="shared" si="20"/>
        <v>2.7360850584245811E-5</v>
      </c>
      <c r="N89" s="52">
        <f t="shared" si="20"/>
        <v>2.9425397684742979E-5</v>
      </c>
      <c r="O89" s="52">
        <f t="shared" si="20"/>
        <v>2.8022539397602292E-5</v>
      </c>
      <c r="P89" s="52">
        <f t="shared" si="20"/>
        <v>2.4709560337008503E-5</v>
      </c>
      <c r="Q89" s="52">
        <f t="shared" si="20"/>
        <v>2.1752487432625967E-5</v>
      </c>
      <c r="R89" s="52">
        <f t="shared" si="20"/>
        <v>1.766317443763701E-5</v>
      </c>
      <c r="S89" s="52">
        <f t="shared" si="20"/>
        <v>1.6853904233678991E-5</v>
      </c>
      <c r="T89" s="52">
        <f t="shared" si="20"/>
        <v>1.6036796056449932E-5</v>
      </c>
      <c r="U89" s="52">
        <f t="shared" si="20"/>
        <v>1.5497887650044045E-5</v>
      </c>
      <c r="V89" s="52">
        <f t="shared" si="20"/>
        <v>1.5178091440888137E-5</v>
      </c>
      <c r="W89" s="52">
        <f t="shared" si="20"/>
        <v>1.522844177444992E-5</v>
      </c>
      <c r="X89" s="52">
        <f t="shared" si="20"/>
        <v>1.4520559219674628E-5</v>
      </c>
      <c r="Y89" s="52">
        <f t="shared" si="20"/>
        <v>1.3795383909115501E-5</v>
      </c>
      <c r="Z89" s="52">
        <f t="shared" si="20"/>
        <v>1.2984891750471098E-5</v>
      </c>
      <c r="AA89" s="52">
        <f t="shared" si="20"/>
        <v>1.1475481761012288E-5</v>
      </c>
      <c r="AB89" s="52">
        <f t="shared" si="20"/>
        <v>1.0087807450957435E-5</v>
      </c>
      <c r="AC89" s="52">
        <f t="shared" si="20"/>
        <v>8.7812348086552477E-6</v>
      </c>
      <c r="AD89" s="52">
        <f t="shared" si="20"/>
        <v>7.5011741731071417E-6</v>
      </c>
      <c r="AE89" s="52">
        <f t="shared" si="20"/>
        <v>6.2512454725678553E-6</v>
      </c>
      <c r="AF89" s="52">
        <f t="shared" si="20"/>
        <v>4.9997156667643605E-6</v>
      </c>
      <c r="AH89" s="65">
        <f t="shared" si="21"/>
        <v>2.3349114006252277E-5</v>
      </c>
      <c r="AI89" s="65">
        <f t="shared" si="22"/>
        <v>2.5781436937967798E-5</v>
      </c>
      <c r="AJ89" s="65">
        <f t="shared" si="23"/>
        <v>2.6254167087245112E-5</v>
      </c>
      <c r="AK89" s="65">
        <f t="shared" si="24"/>
        <v>1.6245970763739625E-5</v>
      </c>
      <c r="AL89" s="65">
        <f t="shared" si="25"/>
        <v>1.3600951682944686E-5</v>
      </c>
      <c r="AM89" s="65">
        <f t="shared" si="26"/>
        <v>7.5242355144104092E-6</v>
      </c>
      <c r="AN89" s="66"/>
      <c r="AO89" s="65">
        <f t="shared" si="27"/>
        <v>2.4565275472110037E-5</v>
      </c>
      <c r="AP89" s="65">
        <f t="shared" si="28"/>
        <v>2.125006892549237E-5</v>
      </c>
      <c r="AQ89" s="65">
        <f t="shared" si="29"/>
        <v>1.0562593598677548E-5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5.0918807807611211E-5</v>
      </c>
      <c r="D90" s="52">
        <f t="shared" si="20"/>
        <v>7.7332518829571073E-5</v>
      </c>
      <c r="E90" s="52">
        <f t="shared" si="20"/>
        <v>8.8814822060107696E-5</v>
      </c>
      <c r="F90" s="52">
        <f t="shared" si="20"/>
        <v>9.2614081680726857E-5</v>
      </c>
      <c r="G90" s="52">
        <f t="shared" si="20"/>
        <v>9.1342207837318679E-5</v>
      </c>
      <c r="H90" s="52">
        <f t="shared" si="20"/>
        <v>9.07375032060542E-5</v>
      </c>
      <c r="I90" s="52">
        <f t="shared" si="20"/>
        <v>8.2293587278764254E-5</v>
      </c>
      <c r="J90" s="52">
        <f t="shared" si="20"/>
        <v>8.7814445364799577E-4</v>
      </c>
      <c r="K90" s="52">
        <f t="shared" si="20"/>
        <v>8.0439960360967333E-4</v>
      </c>
      <c r="L90" s="52">
        <f t="shared" si="20"/>
        <v>7.9329848571723326E-4</v>
      </c>
      <c r="M90" s="52">
        <f t="shared" si="20"/>
        <v>7.9298242302943377E-4</v>
      </c>
      <c r="N90" s="52">
        <f t="shared" si="20"/>
        <v>7.9668407097203281E-4</v>
      </c>
      <c r="O90" s="52">
        <f t="shared" si="20"/>
        <v>7.8745893335757362E-4</v>
      </c>
      <c r="P90" s="52">
        <f t="shared" si="20"/>
        <v>7.7072180672508076E-4</v>
      </c>
      <c r="Q90" s="52">
        <f t="shared" si="20"/>
        <v>7.5448475172022788E-4</v>
      </c>
      <c r="R90" s="52">
        <f t="shared" si="20"/>
        <v>7.3398437671204906E-4</v>
      </c>
      <c r="S90" s="52">
        <f t="shared" si="20"/>
        <v>7.243446535065099E-4</v>
      </c>
      <c r="T90" s="52">
        <f t="shared" si="20"/>
        <v>1.4739748830073085E-5</v>
      </c>
      <c r="U90" s="52">
        <f t="shared" si="20"/>
        <v>7.6779624258237569E-5</v>
      </c>
      <c r="V90" s="52">
        <f t="shared" si="20"/>
        <v>7.6673082377089866E-5</v>
      </c>
      <c r="W90" s="52">
        <f t="shared" si="20"/>
        <v>7.1654417504049753E-5</v>
      </c>
      <c r="X90" s="52">
        <f t="shared" si="20"/>
        <v>6.4674789786709798E-5</v>
      </c>
      <c r="Y90" s="52">
        <f t="shared" si="20"/>
        <v>5.865657322513886E-5</v>
      </c>
      <c r="Z90" s="52">
        <f t="shared" si="20"/>
        <v>5.3151723090597937E-5</v>
      </c>
      <c r="AA90" s="52">
        <f t="shared" si="20"/>
        <v>4.5847854784519774E-5</v>
      </c>
      <c r="AB90" s="52">
        <f t="shared" si="20"/>
        <v>3.9352855263526611E-5</v>
      </c>
      <c r="AC90" s="52">
        <f t="shared" si="20"/>
        <v>3.3442397278842286E-5</v>
      </c>
      <c r="AD90" s="52">
        <f t="shared" si="20"/>
        <v>2.7857813633649192E-5</v>
      </c>
      <c r="AE90" s="52">
        <f t="shared" si="20"/>
        <v>2.2555944142953834E-5</v>
      </c>
      <c r="AF90" s="52">
        <f t="shared" si="20"/>
        <v>1.7390458840006976E-5</v>
      </c>
      <c r="AH90" s="65">
        <f t="shared" si="21"/>
        <v>8.0204487643067087E-5</v>
      </c>
      <c r="AI90" s="65">
        <f t="shared" si="22"/>
        <v>5.2977472669194414E-4</v>
      </c>
      <c r="AJ90" s="65">
        <f t="shared" si="23"/>
        <v>7.8046639716086968E-4</v>
      </c>
      <c r="AK90" s="65">
        <f t="shared" si="24"/>
        <v>3.253042971367919E-4</v>
      </c>
      <c r="AL90" s="65">
        <f t="shared" si="25"/>
        <v>5.8797071678203222E-5</v>
      </c>
      <c r="AM90" s="65">
        <f t="shared" si="26"/>
        <v>2.8119893831795782E-5</v>
      </c>
      <c r="AN90" s="66"/>
      <c r="AO90" s="65">
        <f t="shared" si="27"/>
        <v>3.0498960716750559E-4</v>
      </c>
      <c r="AP90" s="65">
        <f t="shared" si="28"/>
        <v>5.5288534714883076E-4</v>
      </c>
      <c r="AQ90" s="65">
        <f t="shared" si="29"/>
        <v>4.3458482754999499E-5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5.3859453435659267E-5</v>
      </c>
      <c r="D91" s="52">
        <f t="shared" si="20"/>
        <v>8.2015325834923326E-5</v>
      </c>
      <c r="E91" s="52">
        <f t="shared" si="20"/>
        <v>9.4300365035460208E-5</v>
      </c>
      <c r="F91" s="52">
        <f t="shared" si="20"/>
        <v>9.8374370216193561E-5</v>
      </c>
      <c r="G91" s="52">
        <f t="shared" si="20"/>
        <v>9.7026467639278893E-5</v>
      </c>
      <c r="H91" s="52">
        <f t="shared" si="20"/>
        <v>9.6336736081524584E-5</v>
      </c>
      <c r="I91" s="52">
        <f t="shared" si="20"/>
        <v>8.7328739479397747E-5</v>
      </c>
      <c r="J91" s="52">
        <f t="shared" si="20"/>
        <v>9.0782713370703762E-5</v>
      </c>
      <c r="K91" s="52">
        <f t="shared" si="20"/>
        <v>9.8778749970530484E-5</v>
      </c>
      <c r="L91" s="52">
        <f t="shared" si="20"/>
        <v>9.7196060503462709E-5</v>
      </c>
      <c r="M91" s="52">
        <f t="shared" si="20"/>
        <v>9.9564546520995313E-5</v>
      </c>
      <c r="N91" s="52">
        <f t="shared" si="20"/>
        <v>1.0694439935668104E-4</v>
      </c>
      <c r="O91" s="52">
        <f t="shared" si="20"/>
        <v>1.0193033733566802E-4</v>
      </c>
      <c r="P91" s="52">
        <f t="shared" si="20"/>
        <v>8.9873970231331933E-5</v>
      </c>
      <c r="Q91" s="52">
        <f t="shared" si="20"/>
        <v>7.8968425886583683E-5</v>
      </c>
      <c r="R91" s="52">
        <f t="shared" si="20"/>
        <v>6.3996764110666615E-5</v>
      </c>
      <c r="S91" s="52">
        <f t="shared" si="20"/>
        <v>6.079184331138916E-5</v>
      </c>
      <c r="T91" s="52">
        <f t="shared" si="20"/>
        <v>5.7749003979508047E-5</v>
      </c>
      <c r="U91" s="52">
        <f t="shared" si="20"/>
        <v>5.576316517712522E-5</v>
      </c>
      <c r="V91" s="52">
        <f t="shared" si="20"/>
        <v>5.4604110815318592E-5</v>
      </c>
      <c r="W91" s="52">
        <f t="shared" si="20"/>
        <v>5.4807561167567905E-5</v>
      </c>
      <c r="X91" s="52">
        <f t="shared" si="20"/>
        <v>5.2317562761249623E-5</v>
      </c>
      <c r="Y91" s="52">
        <f t="shared" si="20"/>
        <v>4.9739383017139936E-5</v>
      </c>
      <c r="Z91" s="52">
        <f t="shared" si="20"/>
        <v>4.685485642453125E-5</v>
      </c>
      <c r="AA91" s="52">
        <f t="shared" si="20"/>
        <v>4.1456771910807467E-5</v>
      </c>
      <c r="AB91" s="52">
        <f t="shared" si="20"/>
        <v>3.646426215703431E-5</v>
      </c>
      <c r="AC91" s="52">
        <f t="shared" si="20"/>
        <v>3.1767458818429575E-5</v>
      </c>
      <c r="AD91" s="52">
        <f t="shared" si="20"/>
        <v>2.71739050276694E-5</v>
      </c>
      <c r="AE91" s="52">
        <f t="shared" si="20"/>
        <v>2.2692476521517797E-5</v>
      </c>
      <c r="AF91" s="52">
        <f t="shared" si="20"/>
        <v>1.8206420447444643E-5</v>
      </c>
      <c r="AH91" s="65">
        <f t="shared" si="21"/>
        <v>8.5115196432303055E-5</v>
      </c>
      <c r="AI91" s="65">
        <f t="shared" si="22"/>
        <v>9.4084599881123863E-5</v>
      </c>
      <c r="AJ91" s="65">
        <f t="shared" si="23"/>
        <v>9.5456335866251995E-5</v>
      </c>
      <c r="AK91" s="65">
        <f t="shared" si="24"/>
        <v>5.8580977478801525E-5</v>
      </c>
      <c r="AL91" s="65">
        <f t="shared" si="25"/>
        <v>4.9035227056259232E-5</v>
      </c>
      <c r="AM91" s="65">
        <f t="shared" si="26"/>
        <v>2.7260904594419143E-5</v>
      </c>
      <c r="AN91" s="66"/>
      <c r="AO91" s="65">
        <f t="shared" si="27"/>
        <v>8.9599898156713466E-5</v>
      </c>
      <c r="AP91" s="65">
        <f t="shared" si="28"/>
        <v>7.7018656672526753E-5</v>
      </c>
      <c r="AQ91" s="65">
        <f t="shared" si="29"/>
        <v>3.8148065825339186E-5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1.7264907064342649E-5</v>
      </c>
      <c r="D92" s="52">
        <f t="shared" si="20"/>
        <v>2.530232396580267E-5</v>
      </c>
      <c r="E92" s="52">
        <f t="shared" si="20"/>
        <v>2.8576257917194148E-5</v>
      </c>
      <c r="F92" s="52">
        <f t="shared" si="20"/>
        <v>2.9610588952327675E-5</v>
      </c>
      <c r="G92" s="52">
        <f t="shared" si="20"/>
        <v>2.9133242655979552E-5</v>
      </c>
      <c r="H92" s="52">
        <f t="shared" si="20"/>
        <v>2.8987268512603728E-5</v>
      </c>
      <c r="I92" s="52">
        <f t="shared" si="20"/>
        <v>2.6155452398271832E-5</v>
      </c>
      <c r="J92" s="52">
        <f t="shared" si="20"/>
        <v>2.7440924957825605E-5</v>
      </c>
      <c r="K92" s="52">
        <f t="shared" si="20"/>
        <v>2.9952614865898329E-5</v>
      </c>
      <c r="L92" s="52">
        <f t="shared" si="20"/>
        <v>2.9255373262135532E-5</v>
      </c>
      <c r="M92" s="52">
        <f t="shared" si="20"/>
        <v>2.9978547098963558E-5</v>
      </c>
      <c r="N92" s="52">
        <f t="shared" si="20"/>
        <v>3.2266921176459492E-5</v>
      </c>
      <c r="O92" s="52">
        <f t="shared" si="20"/>
        <v>3.0483609914143166E-5</v>
      </c>
      <c r="P92" s="52">
        <f t="shared" si="20"/>
        <v>2.6659034591435283E-5</v>
      </c>
      <c r="Q92" s="52">
        <f t="shared" si="20"/>
        <v>2.3374840507965362E-5</v>
      </c>
      <c r="R92" s="52">
        <f t="shared" si="20"/>
        <v>1.8789236556765291E-5</v>
      </c>
      <c r="S92" s="52">
        <f t="shared" si="20"/>
        <v>1.8041720962312205E-5</v>
      </c>
      <c r="T92" s="52">
        <f t="shared" si="20"/>
        <v>1.7137063251858004E-5</v>
      </c>
      <c r="U92" s="52">
        <f t="shared" si="20"/>
        <v>1.6534377078342337E-5</v>
      </c>
      <c r="V92" s="52">
        <f t="shared" si="20"/>
        <v>1.6184708692859862E-5</v>
      </c>
      <c r="W92" s="52">
        <f t="shared" si="20"/>
        <v>1.6268921908951683E-5</v>
      </c>
      <c r="X92" s="52">
        <f t="shared" si="20"/>
        <v>1.5477386249234614E-5</v>
      </c>
      <c r="Y92" s="52">
        <f t="shared" si="20"/>
        <v>1.4716094517382052E-5</v>
      </c>
      <c r="Z92" s="52">
        <f t="shared" si="20"/>
        <v>1.3876216915012205E-5</v>
      </c>
      <c r="AA92" s="52">
        <f t="shared" si="20"/>
        <v>1.224266010590408E-5</v>
      </c>
      <c r="AB92" s="52">
        <f t="shared" si="20"/>
        <v>1.0787901425228485E-5</v>
      </c>
      <c r="AC92" s="52">
        <f t="shared" si="20"/>
        <v>9.4268982918067254E-6</v>
      </c>
      <c r="AD92" s="52">
        <f t="shared" si="20"/>
        <v>8.0890433172714667E-6</v>
      </c>
      <c r="AE92" s="52">
        <f t="shared" si="20"/>
        <v>6.7794188899655677E-6</v>
      </c>
      <c r="AF92" s="52">
        <f t="shared" si="20"/>
        <v>5.4612661383250026E-6</v>
      </c>
      <c r="AH92" s="65">
        <f t="shared" si="21"/>
        <v>2.5977464111129338E-5</v>
      </c>
      <c r="AI92" s="65">
        <f t="shared" si="22"/>
        <v>2.8358326799347005E-5</v>
      </c>
      <c r="AJ92" s="65">
        <f t="shared" si="23"/>
        <v>2.8552590657793374E-5</v>
      </c>
      <c r="AK92" s="65">
        <f t="shared" si="24"/>
        <v>1.7337421308427537E-5</v>
      </c>
      <c r="AL92" s="65">
        <f t="shared" si="25"/>
        <v>1.4516255939296926E-5</v>
      </c>
      <c r="AM92" s="65">
        <f t="shared" si="26"/>
        <v>8.1089056125194481E-6</v>
      </c>
      <c r="AN92" s="66"/>
      <c r="AO92" s="65">
        <f t="shared" si="27"/>
        <v>2.716789545523817E-5</v>
      </c>
      <c r="AP92" s="65">
        <f t="shared" si="28"/>
        <v>2.2945005983110456E-5</v>
      </c>
      <c r="AQ92" s="65">
        <f t="shared" si="29"/>
        <v>1.1312580775908186E-5</v>
      </c>
    </row>
    <row r="93" spans="1:43" s="9" customFormat="1" x14ac:dyDescent="0.25">
      <c r="A93" s="71" t="s">
        <v>442</v>
      </c>
      <c r="B93" s="13"/>
      <c r="C93" s="52">
        <f>SUM(C66:C69)</f>
        <v>0.13221034506221913</v>
      </c>
      <c r="D93" s="52">
        <f t="shared" ref="D93:AF93" si="31">SUM(D66:D69)</f>
        <v>0.10015415873205477</v>
      </c>
      <c r="E93" s="52">
        <f t="shared" si="31"/>
        <v>0.10387364487204499</v>
      </c>
      <c r="F93" s="52">
        <f t="shared" si="31"/>
        <v>0.10913935982046791</v>
      </c>
      <c r="G93" s="52">
        <f t="shared" si="31"/>
        <v>0.1104364541925498</v>
      </c>
      <c r="H93" s="52">
        <f t="shared" si="31"/>
        <v>0.11738324523905951</v>
      </c>
      <c r="I93" s="52">
        <f t="shared" si="31"/>
        <v>0.10080179428750322</v>
      </c>
      <c r="J93" s="52">
        <f t="shared" si="31"/>
        <v>0.12220624865193327</v>
      </c>
      <c r="K93" s="52">
        <f t="shared" si="31"/>
        <v>0.13156044371647241</v>
      </c>
      <c r="L93" s="52">
        <f t="shared" si="31"/>
        <v>0.11471832398519645</v>
      </c>
      <c r="M93" s="52">
        <f t="shared" si="31"/>
        <v>0.12303406788266834</v>
      </c>
      <c r="N93" s="52">
        <f t="shared" si="31"/>
        <v>0.13325098219237808</v>
      </c>
      <c r="O93" s="52">
        <f t="shared" si="31"/>
        <v>0.10874333701324806</v>
      </c>
      <c r="P93" s="52">
        <f t="shared" si="31"/>
        <v>8.8356025947824615E-2</v>
      </c>
      <c r="Q93" s="52">
        <f t="shared" si="31"/>
        <v>7.7250480633781107E-2</v>
      </c>
      <c r="R93" s="52">
        <f t="shared" si="31"/>
        <v>5.2676532324506288E-2</v>
      </c>
      <c r="S93" s="52">
        <f t="shared" si="31"/>
        <v>6.0414190673412582E-2</v>
      </c>
      <c r="T93" s="52">
        <f t="shared" si="31"/>
        <v>5.0672282620375826E-2</v>
      </c>
      <c r="U93" s="52">
        <f t="shared" si="31"/>
        <v>4.63879068753211E-2</v>
      </c>
      <c r="V93" s="52">
        <f t="shared" si="31"/>
        <v>4.3887751021331987E-2</v>
      </c>
      <c r="W93" s="52">
        <f t="shared" si="31"/>
        <v>4.4755632979851072E-2</v>
      </c>
      <c r="X93" s="52">
        <f t="shared" si="31"/>
        <v>3.9103782477003392E-2</v>
      </c>
      <c r="Y93" s="52">
        <f t="shared" si="31"/>
        <v>3.8893803591181636E-2</v>
      </c>
      <c r="Z93" s="52">
        <f t="shared" si="31"/>
        <v>3.8315432521500548E-2</v>
      </c>
      <c r="AA93" s="52">
        <f t="shared" si="31"/>
        <v>3.3123340703519633E-2</v>
      </c>
      <c r="AB93" s="52">
        <f t="shared" si="31"/>
        <v>3.3036487064658886E-2</v>
      </c>
      <c r="AC93" s="52">
        <f t="shared" si="31"/>
        <v>3.256414325408731E-2</v>
      </c>
      <c r="AD93" s="52">
        <f t="shared" si="31"/>
        <v>3.207417778334537E-2</v>
      </c>
      <c r="AE93" s="52">
        <f t="shared" si="31"/>
        <v>3.1775108121033457E-2</v>
      </c>
      <c r="AF93" s="52">
        <f t="shared" si="31"/>
        <v>3.1310743662952376E-2</v>
      </c>
      <c r="AH93" s="65">
        <f t="shared" si="21"/>
        <v>0.11116279253586732</v>
      </c>
      <c r="AI93" s="65">
        <f t="shared" si="22"/>
        <v>0.11733401117603297</v>
      </c>
      <c r="AJ93" s="65">
        <f t="shared" si="23"/>
        <v>0.10612697873398005</v>
      </c>
      <c r="AK93" s="65">
        <f t="shared" si="24"/>
        <v>5.080773270298955E-2</v>
      </c>
      <c r="AL93" s="65">
        <f t="shared" si="25"/>
        <v>3.8838398454611255E-2</v>
      </c>
      <c r="AM93" s="65">
        <f t="shared" si="26"/>
        <v>3.2152131977215483E-2</v>
      </c>
      <c r="AN93" s="66"/>
      <c r="AO93" s="65">
        <f t="shared" si="27"/>
        <v>0.11424840185595014</v>
      </c>
      <c r="AP93" s="65">
        <f t="shared" si="28"/>
        <v>7.8467355718484802E-2</v>
      </c>
      <c r="AQ93" s="65">
        <f t="shared" si="29"/>
        <v>3.5495265215913369E-2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0"/>
      <c r="D48" s="100"/>
      <c r="E48" s="100"/>
      <c r="F48" s="100"/>
      <c r="G48" s="100"/>
      <c r="H48" s="100"/>
      <c r="I48" s="100"/>
      <c r="J48" s="100"/>
      <c r="K48" s="9"/>
    </row>
    <row r="50" spans="1:43" x14ac:dyDescent="0.25">
      <c r="A50" s="5"/>
      <c r="B50" s="37" t="s">
        <v>58</v>
      </c>
      <c r="C50" s="51">
        <f>VLOOKUP($B50,Shock_dev!$A$1:$CI$300,MATCH(DATE(C$1,1,1),Shock_dev!$A$1:$CI$1,0),FALSE)</f>
        <v>9.1502701122236907E-2</v>
      </c>
      <c r="D50" s="52">
        <f>VLOOKUP($B50,Shock_dev!$A$1:$CI$300,MATCH(DATE(D$1,1,1),Shock_dev!$A$1:$CI$1,0),FALSE)</f>
        <v>0.14101918936189062</v>
      </c>
      <c r="E50" s="52">
        <f>VLOOKUP($B50,Shock_dev!$A$1:$CI$300,MATCH(DATE(E$1,1,1),Shock_dev!$A$1:$CI$1,0),FALSE)</f>
        <v>0.16558412232241526</v>
      </c>
      <c r="F50" s="52">
        <f>VLOOKUP($B50,Shock_dev!$A$1:$CI$300,MATCH(DATE(F$1,1,1),Shock_dev!$A$1:$CI$1,0),FALSE)</f>
        <v>0.17768732106979712</v>
      </c>
      <c r="G50" s="52">
        <f>VLOOKUP($B50,Shock_dev!$A$1:$CI$300,MATCH(DATE(G$1,1,1),Shock_dev!$A$1:$CI$1,0),FALSE)</f>
        <v>0.1810002645502129</v>
      </c>
      <c r="H50" s="52">
        <f>VLOOKUP($B50,Shock_dev!$A$1:$CI$300,MATCH(DATE(H$1,1,1),Shock_dev!$A$1:$CI$1,0),FALSE)</f>
        <v>0.18528251175657928</v>
      </c>
      <c r="I50" s="52">
        <f>VLOOKUP($B50,Shock_dev!$A$1:$CI$300,MATCH(DATE(I$1,1,1),Shock_dev!$A$1:$CI$1,0),FALSE)</f>
        <v>0.17290608247069184</v>
      </c>
      <c r="J50" s="52">
        <f>VLOOKUP($B50,Shock_dev!$A$1:$CI$300,MATCH(DATE(J$1,1,1),Shock_dev!$A$1:$CI$1,0),FALSE)</f>
        <v>0.18249864622785772</v>
      </c>
      <c r="K50" s="52">
        <f>VLOOKUP($B50,Shock_dev!$A$1:$CI$300,MATCH(DATE(K$1,1,1),Shock_dev!$A$1:$CI$1,0),FALSE)</f>
        <v>0.19817723771857754</v>
      </c>
      <c r="L50" s="52">
        <f>VLOOKUP($B50,Shock_dev!$A$1:$CI$300,MATCH(DATE(L$1,1,1),Shock_dev!$A$1:$CI$1,0),FALSE)</f>
        <v>0.19472867776766378</v>
      </c>
      <c r="M50" s="52">
        <f>VLOOKUP($B50,Shock_dev!$A$1:$CI$300,MATCH(DATE(M$1,1,1),Shock_dev!$A$1:$CI$1,0),FALSE)</f>
        <v>0.19876352323751068</v>
      </c>
      <c r="N50" s="52">
        <f>VLOOKUP($B50,Shock_dev!$A$1:$CI$300,MATCH(DATE(N$1,1,1),Shock_dev!$A$1:$CI$1,0),FALSE)</f>
        <v>0.21125973552713617</v>
      </c>
      <c r="O50" s="52">
        <f>VLOOKUP($B50,Shock_dev!$A$1:$CI$300,MATCH(DATE(O$1,1,1),Shock_dev!$A$1:$CI$1,0),FALSE)</f>
        <v>0.19969040176586184</v>
      </c>
      <c r="P50" s="52">
        <f>VLOOKUP($B50,Shock_dev!$A$1:$CI$300,MATCH(DATE(P$1,1,1),Shock_dev!$A$1:$CI$1,0),FALSE)</f>
        <v>0.17537657858632816</v>
      </c>
      <c r="Q50" s="52">
        <f>VLOOKUP($B50,Shock_dev!$A$1:$CI$300,MATCH(DATE(Q$1,1,1),Shock_dev!$A$1:$CI$1,0),FALSE)</f>
        <v>0.15331525736028695</v>
      </c>
      <c r="R50" s="52">
        <f>VLOOKUP($B50,Shock_dev!$A$1:$CI$300,MATCH(DATE(R$1,1,1),Shock_dev!$A$1:$CI$1,0),FALSE)</f>
        <v>0.12267706899584674</v>
      </c>
      <c r="S50" s="52">
        <f>VLOOKUP($B50,Shock_dev!$A$1:$CI$300,MATCH(DATE(S$1,1,1),Shock_dev!$A$1:$CI$1,0),FALSE)</f>
        <v>0.11413966529412178</v>
      </c>
      <c r="T50" s="52">
        <f>VLOOKUP($B50,Shock_dev!$A$1:$CI$300,MATCH(DATE(T$1,1,1),Shock_dev!$A$1:$CI$1,0),FALSE)</f>
        <v>0.10461631094162982</v>
      </c>
      <c r="U50" s="52">
        <f>VLOOKUP($B50,Shock_dev!$A$1:$CI$300,MATCH(DATE(U$1,1,1),Shock_dev!$A$1:$CI$1,0),FALSE)</f>
        <v>9.7392073062052553E-2</v>
      </c>
      <c r="V50" s="52">
        <f>VLOOKUP($B50,Shock_dev!$A$1:$CI$300,MATCH(DATE(V$1,1,1),Shock_dev!$A$1:$CI$1,0),FALSE)</f>
        <v>9.231334068582342E-2</v>
      </c>
      <c r="W50" s="52">
        <f>VLOOKUP($B50,Shock_dev!$A$1:$CI$300,MATCH(DATE(W$1,1,1),Shock_dev!$A$1:$CI$1,0),FALSE)</f>
        <v>9.0501810944187966E-2</v>
      </c>
      <c r="X50" s="52">
        <f>VLOOKUP($B50,Shock_dev!$A$1:$CI$300,MATCH(DATE(X$1,1,1),Shock_dev!$A$1:$CI$1,0),FALSE)</f>
        <v>8.4650340773206878E-2</v>
      </c>
      <c r="Y50" s="52">
        <f>VLOOKUP($B50,Shock_dev!$A$1:$CI$300,MATCH(DATE(Y$1,1,1),Shock_dev!$A$1:$CI$1,0),FALSE)</f>
        <v>7.9699378277475752E-2</v>
      </c>
      <c r="Z50" s="52">
        <f>VLOOKUP($B50,Shock_dev!$A$1:$CI$300,MATCH(DATE(Z$1,1,1),Shock_dev!$A$1:$CI$1,0),FALSE)</f>
        <v>7.4935460401071019E-2</v>
      </c>
      <c r="AA50" s="52">
        <f>VLOOKUP($B50,Shock_dev!$A$1:$CI$300,MATCH(DATE(AA$1,1,1),Shock_dev!$A$1:$CI$1,0),FALSE)</f>
        <v>6.6343865373141853E-2</v>
      </c>
      <c r="AB50" s="52">
        <f>VLOOKUP($B50,Shock_dev!$A$1:$CI$300,MATCH(DATE(AB$1,1,1),Shock_dev!$A$1:$CI$1,0),FALSE)</f>
        <v>5.9083952516991722E-2</v>
      </c>
      <c r="AC50" s="52">
        <f>VLOOKUP($B50,Shock_dev!$A$1:$CI$300,MATCH(DATE(AC$1,1,1),Shock_dev!$A$1:$CI$1,0),FALSE)</f>
        <v>5.2623832272469251E-2</v>
      </c>
      <c r="AD50" s="52">
        <f>VLOOKUP($B50,Shock_dev!$A$1:$CI$300,MATCH(DATE(AD$1,1,1),Shock_dev!$A$1:$CI$1,0),FALSE)</f>
        <v>4.6544155624461681E-2</v>
      </c>
      <c r="AE50" s="52">
        <f>VLOOKUP($B50,Shock_dev!$A$1:$CI$300,MATCH(DATE(AE$1,1,1),Shock_dev!$A$1:$CI$1,0),FALSE)</f>
        <v>4.0808415772608519E-2</v>
      </c>
      <c r="AF50" s="52">
        <f>VLOOKUP($B50,Shock_dev!$A$1:$CI$300,MATCH(DATE(AF$1,1,1),Shock_dev!$A$1:$CI$1,0),FALSE)</f>
        <v>3.5158797357870419E-2</v>
      </c>
      <c r="AG50" s="52"/>
      <c r="AH50" s="65">
        <f>AVERAGE(C50:G50)</f>
        <v>0.15135871968531056</v>
      </c>
      <c r="AI50" s="65">
        <f>AVERAGE(H50:L50)</f>
        <v>0.18671863118827403</v>
      </c>
      <c r="AJ50" s="65">
        <f>AVERAGE(M50:Q50)</f>
        <v>0.18768109929542476</v>
      </c>
      <c r="AK50" s="65">
        <f>AVERAGE(R50:V50)</f>
        <v>0.10622769179589486</v>
      </c>
      <c r="AL50" s="65">
        <f>AVERAGE(W50:AA50)</f>
        <v>7.9226171153816694E-2</v>
      </c>
      <c r="AM50" s="65">
        <f>AVERAGE(AB50:AF50)</f>
        <v>4.6843830708880319E-2</v>
      </c>
      <c r="AN50" s="66"/>
      <c r="AO50" s="65">
        <f>AVERAGE(AH50:AI50)</f>
        <v>0.1690386754367923</v>
      </c>
      <c r="AP50" s="65">
        <f>AVERAGE(AJ50:AK50)</f>
        <v>0.14695439554565981</v>
      </c>
      <c r="AQ50" s="65">
        <f>AVERAGE(AL50:AM50)</f>
        <v>6.3035000931348506E-2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556</v>
      </c>
      <c r="C51" s="51">
        <f>VLOOKUP($B51,Shock_dev!$A$1:$CI$300,MATCH(DATE(C$1,1,1),Shock_dev!$A$1:$CI$1,0),FALSE)</f>
        <v>6.1872169326635603E-4</v>
      </c>
      <c r="D51" s="52">
        <f>VLOOKUP($B51,Shock_dev!$A$1:$CI$300,MATCH(DATE(D$1,1,1),Shock_dev!$A$1:$CI$1,0),FALSE)</f>
        <v>1.1915800918528205E-3</v>
      </c>
      <c r="E51" s="52">
        <f>VLOOKUP($B51,Shock_dev!$A$1:$CI$300,MATCH(DATE(E$1,1,1),Shock_dev!$A$1:$CI$1,0),FALSE)</f>
        <v>1.5515567889830164E-3</v>
      </c>
      <c r="F51" s="52">
        <f>VLOOKUP($B51,Shock_dev!$A$1:$CI$300,MATCH(DATE(F$1,1,1),Shock_dev!$A$1:$CI$1,0),FALSE)</f>
        <v>1.697045314746046E-3</v>
      </c>
      <c r="G51" s="52">
        <f>VLOOKUP($B51,Shock_dev!$A$1:$CI$300,MATCH(DATE(G$1,1,1),Shock_dev!$A$1:$CI$1,0),FALSE)</f>
        <v>1.6614022058072267E-3</v>
      </c>
      <c r="H51" s="52">
        <f>VLOOKUP($B51,Shock_dev!$A$1:$CI$300,MATCH(DATE(H$1,1,1),Shock_dev!$A$1:$CI$1,0),FALSE)</f>
        <v>1.5379114764349612E-3</v>
      </c>
      <c r="I51" s="52">
        <f>VLOOKUP($B51,Shock_dev!$A$1:$CI$300,MATCH(DATE(I$1,1,1),Shock_dev!$A$1:$CI$1,0),FALSE)</f>
        <v>1.2684690949930338E-3</v>
      </c>
      <c r="J51" s="52">
        <f>VLOOKUP($B51,Shock_dev!$A$1:$CI$300,MATCH(DATE(J$1,1,1),Shock_dev!$A$1:$CI$1,0),FALSE)</f>
        <v>1.0787443666609628E-3</v>
      </c>
      <c r="K51" s="52">
        <f>VLOOKUP($B51,Shock_dev!$A$1:$CI$300,MATCH(DATE(K$1,1,1),Shock_dev!$A$1:$CI$1,0),FALSE)</f>
        <v>9.714679100655423E-4</v>
      </c>
      <c r="L51" s="52">
        <f>VLOOKUP($B51,Shock_dev!$A$1:$CI$300,MATCH(DATE(L$1,1,1),Shock_dev!$A$1:$CI$1,0),FALSE)</f>
        <v>7.8944915548640631E-4</v>
      </c>
      <c r="M51" s="52">
        <f>VLOOKUP($B51,Shock_dev!$A$1:$CI$300,MATCH(DATE(M$1,1,1),Shock_dev!$A$1:$CI$1,0),FALSE)</f>
        <v>6.2762921110781124E-4</v>
      </c>
      <c r="N51" s="52">
        <f>VLOOKUP($B51,Shock_dev!$A$1:$CI$300,MATCH(DATE(N$1,1,1),Shock_dev!$A$1:$CI$1,0),FALSE)</f>
        <v>5.3567671497940512E-4</v>
      </c>
      <c r="O51" s="52">
        <f>VLOOKUP($B51,Shock_dev!$A$1:$CI$300,MATCH(DATE(O$1,1,1),Shock_dev!$A$1:$CI$1,0),FALSE)</f>
        <v>3.3652789309760936E-4</v>
      </c>
      <c r="P51" s="52">
        <f>VLOOKUP($B51,Shock_dev!$A$1:$CI$300,MATCH(DATE(P$1,1,1),Shock_dev!$A$1:$CI$1,0),FALSE)</f>
        <v>2.2687697078759334E-5</v>
      </c>
      <c r="Q51" s="52">
        <f>VLOOKUP($B51,Shock_dev!$A$1:$CI$300,MATCH(DATE(Q$1,1,1),Shock_dev!$A$1:$CI$1,0),FALSE)</f>
        <v>-3.1204148306210398E-4</v>
      </c>
      <c r="R51" s="52">
        <f>VLOOKUP($B51,Shock_dev!$A$1:$CI$300,MATCH(DATE(R$1,1,1),Shock_dev!$A$1:$CI$1,0),FALSE)</f>
        <v>-6.8451140415777317E-4</v>
      </c>
      <c r="S51" s="52">
        <f>VLOOKUP($B51,Shock_dev!$A$1:$CI$300,MATCH(DATE(S$1,1,1),Shock_dev!$A$1:$CI$1,0),FALSE)</f>
        <v>-9.1511481448175837E-4</v>
      </c>
      <c r="T51" s="52">
        <f>VLOOKUP($B51,Shock_dev!$A$1:$CI$300,MATCH(DATE(T$1,1,1),Shock_dev!$A$1:$CI$1,0),FALSE)</f>
        <v>-1.0644161505369324E-3</v>
      </c>
      <c r="U51" s="52">
        <f>VLOOKUP($B51,Shock_dev!$A$1:$CI$300,MATCH(DATE(U$1,1,1),Shock_dev!$A$1:$CI$1,0),FALSE)</f>
        <v>-1.1461018151631963E-3</v>
      </c>
      <c r="V51" s="52">
        <f>VLOOKUP($B51,Shock_dev!$A$1:$CI$300,MATCH(DATE(V$1,1,1),Shock_dev!$A$1:$CI$1,0),FALSE)</f>
        <v>-1.1718793829456353E-3</v>
      </c>
      <c r="W51" s="52">
        <f>VLOOKUP($B51,Shock_dev!$A$1:$CI$300,MATCH(DATE(W$1,1,1),Shock_dev!$A$1:$CI$1,0),FALSE)</f>
        <v>-1.1434274511072573E-3</v>
      </c>
      <c r="X51" s="52">
        <f>VLOOKUP($B51,Shock_dev!$A$1:$CI$300,MATCH(DATE(X$1,1,1),Shock_dev!$A$1:$CI$1,0),FALSE)</f>
        <v>-1.1103647798020538E-3</v>
      </c>
      <c r="Y51" s="52">
        <f>VLOOKUP($B51,Shock_dev!$A$1:$CI$300,MATCH(DATE(Y$1,1,1),Shock_dev!$A$1:$CI$1,0),FALSE)</f>
        <v>-1.0660449751805638E-3</v>
      </c>
      <c r="Z51" s="52">
        <f>VLOOKUP($B51,Shock_dev!$A$1:$CI$300,MATCH(DATE(Z$1,1,1),Shock_dev!$A$1:$CI$1,0),FALSE)</f>
        <v>-1.0136531967077271E-3</v>
      </c>
      <c r="AA51" s="52">
        <f>VLOOKUP($B51,Shock_dev!$A$1:$CI$300,MATCH(DATE(AA$1,1,1),Shock_dev!$A$1:$CI$1,0),FALSE)</f>
        <v>-9.8196591891742415E-4</v>
      </c>
      <c r="AB51" s="52">
        <f>VLOOKUP($B51,Shock_dev!$A$1:$CI$300,MATCH(DATE(AB$1,1,1),Shock_dev!$A$1:$CI$1,0),FALSE)</f>
        <v>-9.5143709955874533E-4</v>
      </c>
      <c r="AC51" s="52">
        <f>VLOOKUP($B51,Shock_dev!$A$1:$CI$300,MATCH(DATE(AC$1,1,1),Shock_dev!$A$1:$CI$1,0),FALSE)</f>
        <v>-9.1729363390088124E-4</v>
      </c>
      <c r="AD51" s="52">
        <f>VLOOKUP($B51,Shock_dev!$A$1:$CI$300,MATCH(DATE(AD$1,1,1),Shock_dev!$A$1:$CI$1,0),FALSE)</f>
        <v>-8.8083875033398906E-4</v>
      </c>
      <c r="AE51" s="52">
        <f>VLOOKUP($B51,Shock_dev!$A$1:$CI$300,MATCH(DATE(AE$1,1,1),Shock_dev!$A$1:$CI$1,0),FALSE)</f>
        <v>-8.4377178379164627E-4</v>
      </c>
      <c r="AF51" s="52">
        <f>VLOOKUP($B51,Shock_dev!$A$1:$CI$300,MATCH(DATE(AF$1,1,1),Shock_dev!$A$1:$CI$1,0),FALSE)</f>
        <v>-8.0914439354737842E-4</v>
      </c>
      <c r="AG51" s="52"/>
      <c r="AH51" s="65">
        <f t="shared" ref="AH51:AH80" si="1">AVERAGE(C51:G51)</f>
        <v>1.344061218931093E-3</v>
      </c>
      <c r="AI51" s="65">
        <f t="shared" ref="AI51:AI80" si="2">AVERAGE(H51:L51)</f>
        <v>1.1292084007281814E-3</v>
      </c>
      <c r="AJ51" s="65">
        <f t="shared" ref="AJ51:AJ80" si="3">AVERAGE(M51:Q51)</f>
        <v>2.4209600664029619E-4</v>
      </c>
      <c r="AK51" s="65">
        <f t="shared" ref="AK51:AK80" si="4">AVERAGE(R51:V51)</f>
        <v>-9.9640471345705905E-4</v>
      </c>
      <c r="AL51" s="65">
        <f t="shared" ref="AL51:AL80" si="5">AVERAGE(W51:AA51)</f>
        <v>-1.0630912643430051E-3</v>
      </c>
      <c r="AM51" s="65">
        <f t="shared" ref="AM51:AM80" si="6">AVERAGE(AB51:AF51)</f>
        <v>-8.8049713222652806E-4</v>
      </c>
      <c r="AN51" s="66"/>
      <c r="AO51" s="65">
        <f t="shared" ref="AO51:AO80" si="7">AVERAGE(AH51:AI51)</f>
        <v>1.2366348098296373E-3</v>
      </c>
      <c r="AP51" s="65">
        <f t="shared" ref="AP51:AP80" si="8">AVERAGE(AJ51:AK51)</f>
        <v>-3.7715435340838143E-4</v>
      </c>
      <c r="AQ51" s="65">
        <f t="shared" ref="AQ51:AQ80" si="9">AVERAGE(AL51:AM51)</f>
        <v>-9.7179419828476664E-4</v>
      </c>
    </row>
    <row r="52" spans="1:43" x14ac:dyDescent="0.25">
      <c r="A52" s="5" t="str">
        <f>VLOOKUP(LEFT(RIGHT(B52,10),4),List_Sectors!$A$2:$C$30,3,FALSE)</f>
        <v>Forestrie</v>
      </c>
      <c r="B52" s="37" t="s">
        <v>557</v>
      </c>
      <c r="C52" s="51">
        <f>VLOOKUP($B52,Shock_dev!$A$1:$CI$300,MATCH(DATE(C$1,1,1),Shock_dev!$A$1:$CI$1,0),FALSE)</f>
        <v>1.0373022910337508E-3</v>
      </c>
      <c r="D52" s="52">
        <f>VLOOKUP($B52,Shock_dev!$A$1:$CI$300,MATCH(DATE(D$1,1,1),Shock_dev!$A$1:$CI$1,0),FALSE)</f>
        <v>1.5525330678915676E-3</v>
      </c>
      <c r="E52" s="52">
        <f>VLOOKUP($B52,Shock_dev!$A$1:$CI$300,MATCH(DATE(E$1,1,1),Shock_dev!$A$1:$CI$1,0),FALSE)</f>
        <v>1.7894618570582282E-3</v>
      </c>
      <c r="F52" s="52">
        <f>VLOOKUP($B52,Shock_dev!$A$1:$CI$300,MATCH(DATE(F$1,1,1),Shock_dev!$A$1:$CI$1,0),FALSE)</f>
        <v>1.9237457257847972E-3</v>
      </c>
      <c r="G52" s="52">
        <f>VLOOKUP($B52,Shock_dev!$A$1:$CI$300,MATCH(DATE(G$1,1,1),Shock_dev!$A$1:$CI$1,0),FALSE)</f>
        <v>1.9896235018019874E-3</v>
      </c>
      <c r="H52" s="52">
        <f>VLOOKUP($B52,Shock_dev!$A$1:$CI$300,MATCH(DATE(H$1,1,1),Shock_dev!$A$1:$CI$1,0),FALSE)</f>
        <v>2.0725041455135762E-3</v>
      </c>
      <c r="I52" s="52">
        <f>VLOOKUP($B52,Shock_dev!$A$1:$CI$300,MATCH(DATE(I$1,1,1),Shock_dev!$A$1:$CI$1,0),FALSE)</f>
        <v>1.9802949232964064E-3</v>
      </c>
      <c r="J52" s="52">
        <f>VLOOKUP($B52,Shock_dev!$A$1:$CI$300,MATCH(DATE(J$1,1,1),Shock_dev!$A$1:$CI$1,0),FALSE)</f>
        <v>2.0970593675727852E-3</v>
      </c>
      <c r="K52" s="52">
        <f>VLOOKUP($B52,Shock_dev!$A$1:$CI$300,MATCH(DATE(K$1,1,1),Shock_dev!$A$1:$CI$1,0),FALSE)</f>
        <v>2.2655952090794365E-3</v>
      </c>
      <c r="L52" s="52">
        <f>VLOOKUP($B52,Shock_dev!$A$1:$CI$300,MATCH(DATE(L$1,1,1),Shock_dev!$A$1:$CI$1,0),FALSE)</f>
        <v>2.2286467725570794E-3</v>
      </c>
      <c r="M52" s="52">
        <f>VLOOKUP($B52,Shock_dev!$A$1:$CI$300,MATCH(DATE(M$1,1,1),Shock_dev!$A$1:$CI$1,0),FALSE)</f>
        <v>2.2556009161737349E-3</v>
      </c>
      <c r="N52" s="52">
        <f>VLOOKUP($B52,Shock_dev!$A$1:$CI$300,MATCH(DATE(N$1,1,1),Shock_dev!$A$1:$CI$1,0),FALSE)</f>
        <v>2.3692472750199297E-3</v>
      </c>
      <c r="O52" s="52">
        <f>VLOOKUP($B52,Shock_dev!$A$1:$CI$300,MATCH(DATE(O$1,1,1),Shock_dev!$A$1:$CI$1,0),FALSE)</f>
        <v>2.246087376002107E-3</v>
      </c>
      <c r="P52" s="52">
        <f>VLOOKUP($B52,Shock_dev!$A$1:$CI$300,MATCH(DATE(P$1,1,1),Shock_dev!$A$1:$CI$1,0),FALSE)</f>
        <v>1.9954224409199149E-3</v>
      </c>
      <c r="Q52" s="52">
        <f>VLOOKUP($B52,Shock_dev!$A$1:$CI$300,MATCH(DATE(Q$1,1,1),Shock_dev!$A$1:$CI$1,0),FALSE)</f>
        <v>1.7675697250424595E-3</v>
      </c>
      <c r="R52" s="52">
        <f>VLOOKUP($B52,Shock_dev!$A$1:$CI$300,MATCH(DATE(R$1,1,1),Shock_dev!$A$1:$CI$1,0),FALSE)</f>
        <v>1.4561155822716922E-3</v>
      </c>
      <c r="S52" s="52">
        <f>VLOOKUP($B52,Shock_dev!$A$1:$CI$300,MATCH(DATE(S$1,1,1),Shock_dev!$A$1:$CI$1,0),FALSE)</f>
        <v>1.3521583569780858E-3</v>
      </c>
      <c r="T52" s="52">
        <f>VLOOKUP($B52,Shock_dev!$A$1:$CI$300,MATCH(DATE(T$1,1,1),Shock_dev!$A$1:$CI$1,0),FALSE)</f>
        <v>1.2398120691122323E-3</v>
      </c>
      <c r="U52" s="52">
        <f>VLOOKUP($B52,Shock_dev!$A$1:$CI$300,MATCH(DATE(U$1,1,1),Shock_dev!$A$1:$CI$1,0),FALSE)</f>
        <v>1.1461553981814009E-3</v>
      </c>
      <c r="V52" s="52">
        <f>VLOOKUP($B52,Shock_dev!$A$1:$CI$300,MATCH(DATE(V$1,1,1),Shock_dev!$A$1:$CI$1,0),FALSE)</f>
        <v>1.07745371918579E-3</v>
      </c>
      <c r="W52" s="52">
        <f>VLOOKUP($B52,Shock_dev!$A$1:$CI$300,MATCH(DATE(W$1,1,1),Shock_dev!$A$1:$CI$1,0),FALSE)</f>
        <v>1.0490309003154692E-3</v>
      </c>
      <c r="X52" s="52">
        <f>VLOOKUP($B52,Shock_dev!$A$1:$CI$300,MATCH(DATE(X$1,1,1),Shock_dev!$A$1:$CI$1,0),FALSE)</f>
        <v>9.8739111504211516E-4</v>
      </c>
      <c r="Y52" s="52">
        <f>VLOOKUP($B52,Shock_dev!$A$1:$CI$300,MATCH(DATE(Y$1,1,1),Shock_dev!$A$1:$CI$1,0),FALSE)</f>
        <v>9.4169639592689013E-4</v>
      </c>
      <c r="Z52" s="52">
        <f>VLOOKUP($B52,Shock_dev!$A$1:$CI$300,MATCH(DATE(Z$1,1,1),Shock_dev!$A$1:$CI$1,0),FALSE)</f>
        <v>9.055650197283896E-4</v>
      </c>
      <c r="AA52" s="52">
        <f>VLOOKUP($B52,Shock_dev!$A$1:$CI$300,MATCH(DATE(AA$1,1,1),Shock_dev!$A$1:$CI$1,0),FALSE)</f>
        <v>8.3487683966139848E-4</v>
      </c>
      <c r="AB52" s="52">
        <f>VLOOKUP($B52,Shock_dev!$A$1:$CI$300,MATCH(DATE(AB$1,1,1),Shock_dev!$A$1:$CI$1,0),FALSE)</f>
        <v>7.811032743159918E-4</v>
      </c>
      <c r="AC52" s="52">
        <f>VLOOKUP($B52,Shock_dev!$A$1:$CI$300,MATCH(DATE(AC$1,1,1),Shock_dev!$A$1:$CI$1,0),FALSE)</f>
        <v>7.3830188052457005E-4</v>
      </c>
      <c r="AD52" s="52">
        <f>VLOOKUP($B52,Shock_dev!$A$1:$CI$300,MATCH(DATE(AD$1,1,1),Shock_dev!$A$1:$CI$1,0),FALSE)</f>
        <v>6.9983715388774155E-4</v>
      </c>
      <c r="AE52" s="52">
        <f>VLOOKUP($B52,Shock_dev!$A$1:$CI$300,MATCH(DATE(AE$1,1,1),Shock_dev!$A$1:$CI$1,0),FALSE)</f>
        <v>6.6436381228819283E-4</v>
      </c>
      <c r="AF52" s="52">
        <f>VLOOKUP($B52,Shock_dev!$A$1:$CI$300,MATCH(DATE(AF$1,1,1),Shock_dev!$A$1:$CI$1,0),FALSE)</f>
        <v>6.2865386164322906E-4</v>
      </c>
      <c r="AG52" s="52"/>
      <c r="AH52" s="65">
        <f t="shared" si="1"/>
        <v>1.6585332887140661E-3</v>
      </c>
      <c r="AI52" s="65">
        <f t="shared" si="2"/>
        <v>2.1288200836038569E-3</v>
      </c>
      <c r="AJ52" s="65">
        <f t="shared" si="3"/>
        <v>2.1267855466316292E-3</v>
      </c>
      <c r="AK52" s="65">
        <f t="shared" si="4"/>
        <v>1.25433902514584E-3</v>
      </c>
      <c r="AL52" s="65">
        <f t="shared" si="5"/>
        <v>9.437120541348525E-4</v>
      </c>
      <c r="AM52" s="65">
        <f t="shared" si="6"/>
        <v>7.0245199653194506E-4</v>
      </c>
      <c r="AN52" s="66"/>
      <c r="AO52" s="65">
        <f t="shared" si="7"/>
        <v>1.8936766861589616E-3</v>
      </c>
      <c r="AP52" s="65">
        <f t="shared" si="8"/>
        <v>1.6905622858887346E-3</v>
      </c>
      <c r="AQ52" s="65">
        <f t="shared" si="9"/>
        <v>8.2308202533339873E-4</v>
      </c>
    </row>
    <row r="53" spans="1:43" x14ac:dyDescent="0.25">
      <c r="A53" s="5" t="str">
        <f>VLOOKUP(LEFT(RIGHT(B53,10),4),List_Sectors!$A$2:$C$30,3,FALSE)</f>
        <v>Automobile</v>
      </c>
      <c r="B53" s="37" t="s">
        <v>558</v>
      </c>
      <c r="C53" s="51">
        <f>VLOOKUP($B53,Shock_dev!$A$1:$CI$300,MATCH(DATE(C$1,1,1),Shock_dev!$A$1:$CI$1,0),FALSE)</f>
        <v>2.4840610239246799E-4</v>
      </c>
      <c r="D53" s="52">
        <f>VLOOKUP($B53,Shock_dev!$A$1:$CI$300,MATCH(DATE(D$1,1,1),Shock_dev!$A$1:$CI$1,0),FALSE)</f>
        <v>3.8488133922063395E-4</v>
      </c>
      <c r="E53" s="52">
        <f>VLOOKUP($B53,Shock_dev!$A$1:$CI$300,MATCH(DATE(E$1,1,1),Shock_dev!$A$1:$CI$1,0),FALSE)</f>
        <v>3.1978436602160846E-4</v>
      </c>
      <c r="F53" s="52">
        <f>VLOOKUP($B53,Shock_dev!$A$1:$CI$300,MATCH(DATE(F$1,1,1),Shock_dev!$A$1:$CI$1,0),FALSE)</f>
        <v>7.5690479699681604E-5</v>
      </c>
      <c r="G53" s="52">
        <f>VLOOKUP($B53,Shock_dev!$A$1:$CI$300,MATCH(DATE(G$1,1,1),Shock_dev!$A$1:$CI$1,0),FALSE)</f>
        <v>-2.9976961400376219E-4</v>
      </c>
      <c r="H53" s="52">
        <f>VLOOKUP($B53,Shock_dev!$A$1:$CI$300,MATCH(DATE(H$1,1,1),Shock_dev!$A$1:$CI$1,0),FALSE)</f>
        <v>-7.3501002783310477E-4</v>
      </c>
      <c r="I53" s="52">
        <f>VLOOKUP($B53,Shock_dev!$A$1:$CI$300,MATCH(DATE(I$1,1,1),Shock_dev!$A$1:$CI$1,0),FALSE)</f>
        <v>-1.2316078048776953E-3</v>
      </c>
      <c r="J53" s="52">
        <f>VLOOKUP($B53,Shock_dev!$A$1:$CI$300,MATCH(DATE(J$1,1,1),Shock_dev!$A$1:$CI$1,0),FALSE)</f>
        <v>-1.665788270478401E-3</v>
      </c>
      <c r="K53" s="52">
        <f>VLOOKUP($B53,Shock_dev!$A$1:$CI$300,MATCH(DATE(K$1,1,1),Shock_dev!$A$1:$CI$1,0),FALSE)</f>
        <v>-2.0386811917118925E-3</v>
      </c>
      <c r="L53" s="52">
        <f>VLOOKUP($B53,Shock_dev!$A$1:$CI$300,MATCH(DATE(L$1,1,1),Shock_dev!$A$1:$CI$1,0),FALSE)</f>
        <v>-2.4240431167828554E-3</v>
      </c>
      <c r="M53" s="52">
        <f>VLOOKUP($B53,Shock_dev!$A$1:$CI$300,MATCH(DATE(M$1,1,1),Shock_dev!$A$1:$CI$1,0),FALSE)</f>
        <v>-2.7695546557509093E-3</v>
      </c>
      <c r="N53" s="52">
        <f>VLOOKUP($B53,Shock_dev!$A$1:$CI$300,MATCH(DATE(N$1,1,1),Shock_dev!$A$1:$CI$1,0),FALSE)</f>
        <v>-3.0529032759996238E-3</v>
      </c>
      <c r="O53" s="52">
        <f>VLOOKUP($B53,Shock_dev!$A$1:$CI$300,MATCH(DATE(O$1,1,1),Shock_dev!$A$1:$CI$1,0),FALSE)</f>
        <v>-3.3565390161077917E-3</v>
      </c>
      <c r="P53" s="52">
        <f>VLOOKUP($B53,Shock_dev!$A$1:$CI$300,MATCH(DATE(P$1,1,1),Shock_dev!$A$1:$CI$1,0),FALSE)</f>
        <v>-3.6664337070171421E-3</v>
      </c>
      <c r="Q53" s="52">
        <f>VLOOKUP($B53,Shock_dev!$A$1:$CI$300,MATCH(DATE(Q$1,1,1),Shock_dev!$A$1:$CI$1,0),FALSE)</f>
        <v>-3.9202889179844221E-3</v>
      </c>
      <c r="R53" s="52">
        <f>VLOOKUP($B53,Shock_dev!$A$1:$CI$300,MATCH(DATE(R$1,1,1),Shock_dev!$A$1:$CI$1,0),FALSE)</f>
        <v>-4.1153967192637132E-3</v>
      </c>
      <c r="S53" s="52">
        <f>VLOOKUP($B53,Shock_dev!$A$1:$CI$300,MATCH(DATE(S$1,1,1),Shock_dev!$A$1:$CI$1,0),FALSE)</f>
        <v>-4.1664561047843381E-3</v>
      </c>
      <c r="T53" s="52">
        <f>VLOOKUP($B53,Shock_dev!$A$1:$CI$300,MATCH(DATE(T$1,1,1),Shock_dev!$A$1:$CI$1,0),FALSE)</f>
        <v>-4.1180893877188545E-3</v>
      </c>
      <c r="U53" s="52">
        <f>VLOOKUP($B53,Shock_dev!$A$1:$CI$300,MATCH(DATE(U$1,1,1),Shock_dev!$A$1:$CI$1,0),FALSE)</f>
        <v>-3.9914566482106813E-3</v>
      </c>
      <c r="V53" s="52">
        <f>VLOOKUP($B53,Shock_dev!$A$1:$CI$300,MATCH(DATE(V$1,1,1),Shock_dev!$A$1:$CI$1,0),FALSE)</f>
        <v>-3.8060652609383243E-3</v>
      </c>
      <c r="W53" s="52">
        <f>VLOOKUP($B53,Shock_dev!$A$1:$CI$300,MATCH(DATE(W$1,1,1),Shock_dev!$A$1:$CI$1,0),FALSE)</f>
        <v>-3.5764411353620845E-3</v>
      </c>
      <c r="X53" s="52">
        <f>VLOOKUP($B53,Shock_dev!$A$1:$CI$300,MATCH(DATE(X$1,1,1),Shock_dev!$A$1:$CI$1,0),FALSE)</f>
        <v>-3.337191976156095E-3</v>
      </c>
      <c r="Y53" s="52">
        <f>VLOOKUP($B53,Shock_dev!$A$1:$CI$300,MATCH(DATE(Y$1,1,1),Shock_dev!$A$1:$CI$1,0),FALSE)</f>
        <v>-3.0922016603874137E-3</v>
      </c>
      <c r="Z53" s="52">
        <f>VLOOKUP($B53,Shock_dev!$A$1:$CI$300,MATCH(DATE(Z$1,1,1),Shock_dev!$A$1:$CI$1,0),FALSE)</f>
        <v>-2.8488513265596135E-3</v>
      </c>
      <c r="AA53" s="52">
        <f>VLOOKUP($B53,Shock_dev!$A$1:$CI$300,MATCH(DATE(AA$1,1,1),Shock_dev!$A$1:$CI$1,0),FALSE)</f>
        <v>-2.6238932913744159E-3</v>
      </c>
      <c r="AB53" s="52">
        <f>VLOOKUP($B53,Shock_dev!$A$1:$CI$300,MATCH(DATE(AB$1,1,1),Shock_dev!$A$1:$CI$1,0),FALSE)</f>
        <v>-2.4092420866089416E-3</v>
      </c>
      <c r="AC53" s="52">
        <f>VLOOKUP($B53,Shock_dev!$A$1:$CI$300,MATCH(DATE(AC$1,1,1),Shock_dev!$A$1:$CI$1,0),FALSE)</f>
        <v>-2.2044124320656313E-3</v>
      </c>
      <c r="AD53" s="52">
        <f>VLOOKUP($B53,Shock_dev!$A$1:$CI$300,MATCH(DATE(AD$1,1,1),Shock_dev!$A$1:$CI$1,0),FALSE)</f>
        <v>-2.0119919165513659E-3</v>
      </c>
      <c r="AE53" s="52">
        <f>VLOOKUP($B53,Shock_dev!$A$1:$CI$300,MATCH(DATE(AE$1,1,1),Shock_dev!$A$1:$CI$1,0),FALSE)</f>
        <v>-1.8342406865907545E-3</v>
      </c>
      <c r="AF53" s="52">
        <f>VLOOKUP($B53,Shock_dev!$A$1:$CI$300,MATCH(DATE(AF$1,1,1),Shock_dev!$A$1:$CI$1,0),FALSE)</f>
        <v>-1.6733608670925532E-3</v>
      </c>
      <c r="AG53" s="52"/>
      <c r="AH53" s="65">
        <f t="shared" si="1"/>
        <v>1.4579853466612598E-4</v>
      </c>
      <c r="AI53" s="65">
        <f t="shared" si="2"/>
        <v>-1.6190260823367897E-3</v>
      </c>
      <c r="AJ53" s="65">
        <f t="shared" si="3"/>
        <v>-3.3531439145719779E-3</v>
      </c>
      <c r="AK53" s="65">
        <f t="shared" si="4"/>
        <v>-4.0394928241831822E-3</v>
      </c>
      <c r="AL53" s="65">
        <f t="shared" si="5"/>
        <v>-3.0957158779679247E-3</v>
      </c>
      <c r="AM53" s="65">
        <f t="shared" si="6"/>
        <v>-2.0266495977818494E-3</v>
      </c>
      <c r="AN53" s="66"/>
      <c r="AO53" s="65">
        <f t="shared" si="7"/>
        <v>-7.3661377383533186E-4</v>
      </c>
      <c r="AP53" s="65">
        <f t="shared" si="8"/>
        <v>-3.6963183693775803E-3</v>
      </c>
      <c r="AQ53" s="65">
        <f t="shared" si="9"/>
        <v>-2.561182737874887E-3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559</v>
      </c>
      <c r="C54" s="51">
        <f>VLOOKUP($B54,Shock_dev!$A$1:$CI$300,MATCH(DATE(C$1,1,1),Shock_dev!$A$1:$CI$1,0),FALSE)</f>
        <v>2.116671174334304E-3</v>
      </c>
      <c r="D54" s="52">
        <f>VLOOKUP($B54,Shock_dev!$A$1:$CI$300,MATCH(DATE(D$1,1,1),Shock_dev!$A$1:$CI$1,0),FALSE)</f>
        <v>3.1139441346318126E-3</v>
      </c>
      <c r="E54" s="52">
        <f>VLOOKUP($B54,Shock_dev!$A$1:$CI$300,MATCH(DATE(E$1,1,1),Shock_dev!$A$1:$CI$1,0),FALSE)</f>
        <v>3.5824170940436922E-3</v>
      </c>
      <c r="F54" s="52">
        <f>VLOOKUP($B54,Shock_dev!$A$1:$CI$300,MATCH(DATE(F$1,1,1),Shock_dev!$A$1:$CI$1,0),FALSE)</f>
        <v>3.8739122765305591E-3</v>
      </c>
      <c r="G54" s="52">
        <f>VLOOKUP($B54,Shock_dev!$A$1:$CI$300,MATCH(DATE(G$1,1,1),Shock_dev!$A$1:$CI$1,0),FALSE)</f>
        <v>4.0393927983499705E-3</v>
      </c>
      <c r="H54" s="52">
        <f>VLOOKUP($B54,Shock_dev!$A$1:$CI$300,MATCH(DATE(H$1,1,1),Shock_dev!$A$1:$CI$1,0),FALSE)</f>
        <v>4.2447826184390776E-3</v>
      </c>
      <c r="I54" s="52">
        <f>VLOOKUP($B54,Shock_dev!$A$1:$CI$300,MATCH(DATE(I$1,1,1),Shock_dev!$A$1:$CI$1,0),FALSE)</f>
        <v>4.079945508640272E-3</v>
      </c>
      <c r="J54" s="52">
        <f>VLOOKUP($B54,Shock_dev!$A$1:$CI$300,MATCH(DATE(J$1,1,1),Shock_dev!$A$1:$CI$1,0),FALSE)</f>
        <v>4.3531212982423195E-3</v>
      </c>
      <c r="K54" s="52">
        <f>VLOOKUP($B54,Shock_dev!$A$1:$CI$300,MATCH(DATE(K$1,1,1),Shock_dev!$A$1:$CI$1,0),FALSE)</f>
        <v>4.712342551461246E-3</v>
      </c>
      <c r="L54" s="52">
        <f>VLOOKUP($B54,Shock_dev!$A$1:$CI$300,MATCH(DATE(L$1,1,1),Shock_dev!$A$1:$CI$1,0),FALSE)</f>
        <v>4.6296141052338613E-3</v>
      </c>
      <c r="M54" s="52">
        <f>VLOOKUP($B54,Shock_dev!$A$1:$CI$300,MATCH(DATE(M$1,1,1),Shock_dev!$A$1:$CI$1,0),FALSE)</f>
        <v>4.6885788665046056E-3</v>
      </c>
      <c r="N54" s="52">
        <f>VLOOKUP($B54,Shock_dev!$A$1:$CI$300,MATCH(DATE(N$1,1,1),Shock_dev!$A$1:$CI$1,0),FALSE)</f>
        <v>4.9211173765203358E-3</v>
      </c>
      <c r="O54" s="52">
        <f>VLOOKUP($B54,Shock_dev!$A$1:$CI$300,MATCH(DATE(O$1,1,1),Shock_dev!$A$1:$CI$1,0),FALSE)</f>
        <v>4.644771884413099E-3</v>
      </c>
      <c r="P54" s="52">
        <f>VLOOKUP($B54,Shock_dev!$A$1:$CI$300,MATCH(DATE(P$1,1,1),Shock_dev!$A$1:$CI$1,0),FALSE)</f>
        <v>4.1116671542282095E-3</v>
      </c>
      <c r="Q54" s="52">
        <f>VLOOKUP($B54,Shock_dev!$A$1:$CI$300,MATCH(DATE(Q$1,1,1),Shock_dev!$A$1:$CI$1,0),FALSE)</f>
        <v>3.6315815930420946E-3</v>
      </c>
      <c r="R54" s="52">
        <f>VLOOKUP($B54,Shock_dev!$A$1:$CI$300,MATCH(DATE(R$1,1,1),Shock_dev!$A$1:$CI$1,0),FALSE)</f>
        <v>2.9675166462178829E-3</v>
      </c>
      <c r="S54" s="52">
        <f>VLOOKUP($B54,Shock_dev!$A$1:$CI$300,MATCH(DATE(S$1,1,1),Shock_dev!$A$1:$CI$1,0),FALSE)</f>
        <v>2.7404931538833428E-3</v>
      </c>
      <c r="T54" s="52">
        <f>VLOOKUP($B54,Shock_dev!$A$1:$CI$300,MATCH(DATE(T$1,1,1),Shock_dev!$A$1:$CI$1,0),FALSE)</f>
        <v>2.4767222416980142E-3</v>
      </c>
      <c r="U54" s="52">
        <f>VLOOKUP($B54,Shock_dev!$A$1:$CI$300,MATCH(DATE(U$1,1,1),Shock_dev!$A$1:$CI$1,0),FALSE)</f>
        <v>2.2502218029702673E-3</v>
      </c>
      <c r="V54" s="52">
        <f>VLOOKUP($B54,Shock_dev!$A$1:$CI$300,MATCH(DATE(V$1,1,1),Shock_dev!$A$1:$CI$1,0),FALSE)</f>
        <v>2.0766164773977761E-3</v>
      </c>
      <c r="W54" s="52">
        <f>VLOOKUP($B54,Shock_dev!$A$1:$CI$300,MATCH(DATE(W$1,1,1),Shock_dev!$A$1:$CI$1,0),FALSE)</f>
        <v>1.9895820687905286E-3</v>
      </c>
      <c r="X54" s="52">
        <f>VLOOKUP($B54,Shock_dev!$A$1:$CI$300,MATCH(DATE(X$1,1,1),Shock_dev!$A$1:$CI$1,0),FALSE)</f>
        <v>1.8339613729430448E-3</v>
      </c>
      <c r="Y54" s="52">
        <f>VLOOKUP($B54,Shock_dev!$A$1:$CI$300,MATCH(DATE(Y$1,1,1),Shock_dev!$A$1:$CI$1,0),FALSE)</f>
        <v>1.7193323777525433E-3</v>
      </c>
      <c r="Z54" s="52">
        <f>VLOOKUP($B54,Shock_dev!$A$1:$CI$300,MATCH(DATE(Z$1,1,1),Shock_dev!$A$1:$CI$1,0),FALSE)</f>
        <v>1.6291523641432614E-3</v>
      </c>
      <c r="AA54" s="52">
        <f>VLOOKUP($B54,Shock_dev!$A$1:$CI$300,MATCH(DATE(AA$1,1,1),Shock_dev!$A$1:$CI$1,0),FALSE)</f>
        <v>1.4703204481549936E-3</v>
      </c>
      <c r="AB54" s="52">
        <f>VLOOKUP($B54,Shock_dev!$A$1:$CI$300,MATCH(DATE(AB$1,1,1),Shock_dev!$A$1:$CI$1,0),FALSE)</f>
        <v>1.3541680629280128E-3</v>
      </c>
      <c r="AC54" s="52">
        <f>VLOOKUP($B54,Shock_dev!$A$1:$CI$300,MATCH(DATE(AC$1,1,1),Shock_dev!$A$1:$CI$1,0),FALSE)</f>
        <v>1.2641306325623001E-3</v>
      </c>
      <c r="AD54" s="52">
        <f>VLOOKUP($B54,Shock_dev!$A$1:$CI$300,MATCH(DATE(AD$1,1,1),Shock_dev!$A$1:$CI$1,0),FALSE)</f>
        <v>1.1858436389398984E-3</v>
      </c>
      <c r="AE54" s="52">
        <f>VLOOKUP($B54,Shock_dev!$A$1:$CI$300,MATCH(DATE(AE$1,1,1),Shock_dev!$A$1:$CI$1,0),FALSE)</f>
        <v>1.1166897137561429E-3</v>
      </c>
      <c r="AF54" s="52">
        <f>VLOOKUP($B54,Shock_dev!$A$1:$CI$300,MATCH(DATE(AF$1,1,1),Shock_dev!$A$1:$CI$1,0),FALSE)</f>
        <v>1.0497512521062172E-3</v>
      </c>
      <c r="AG54" s="52"/>
      <c r="AH54" s="65">
        <f t="shared" si="1"/>
        <v>3.345267495578068E-3</v>
      </c>
      <c r="AI54" s="65">
        <f t="shared" si="2"/>
        <v>4.4039612164033558E-3</v>
      </c>
      <c r="AJ54" s="65">
        <f t="shared" si="3"/>
        <v>4.3995433749416694E-3</v>
      </c>
      <c r="AK54" s="65">
        <f t="shared" si="4"/>
        <v>2.5023140644334562E-3</v>
      </c>
      <c r="AL54" s="65">
        <f t="shared" si="5"/>
        <v>1.7284697263568744E-3</v>
      </c>
      <c r="AM54" s="65">
        <f t="shared" si="6"/>
        <v>1.1941166600585144E-3</v>
      </c>
      <c r="AN54" s="66"/>
      <c r="AO54" s="65">
        <f t="shared" si="7"/>
        <v>3.8746143559907119E-3</v>
      </c>
      <c r="AP54" s="65">
        <f t="shared" si="8"/>
        <v>3.4509287196875628E-3</v>
      </c>
      <c r="AQ54" s="65">
        <f t="shared" si="9"/>
        <v>1.4612931932076944E-3</v>
      </c>
    </row>
    <row r="55" spans="1:43" x14ac:dyDescent="0.25">
      <c r="A55" s="5" t="str">
        <f>VLOOKUP(LEFT(RIGHT(B55,10),4),List_Sectors!$A$2:$C$30,3,FALSE)</f>
        <v>Papier et carton</v>
      </c>
      <c r="B55" s="37" t="s">
        <v>560</v>
      </c>
      <c r="C55" s="51">
        <f>VLOOKUP($B55,Shock_dev!$A$1:$CI$300,MATCH(DATE(C$1,1,1),Shock_dev!$A$1:$CI$1,0),FALSE)</f>
        <v>9.3051656491290136E-5</v>
      </c>
      <c r="D55" s="52">
        <f>VLOOKUP($B55,Shock_dev!$A$1:$CI$300,MATCH(DATE(D$1,1,1),Shock_dev!$A$1:$CI$1,0),FALSE)</f>
        <v>1.5365216830640882E-4</v>
      </c>
      <c r="E55" s="52">
        <f>VLOOKUP($B55,Shock_dev!$A$1:$CI$300,MATCH(DATE(E$1,1,1),Shock_dev!$A$1:$CI$1,0),FALSE)</f>
        <v>1.820821889619538E-4</v>
      </c>
      <c r="F55" s="52">
        <f>VLOOKUP($B55,Shock_dev!$A$1:$CI$300,MATCH(DATE(F$1,1,1),Shock_dev!$A$1:$CI$1,0),FALSE)</f>
        <v>1.8870951811723958E-4</v>
      </c>
      <c r="G55" s="52">
        <f>VLOOKUP($B55,Shock_dev!$A$1:$CI$300,MATCH(DATE(G$1,1,1),Shock_dev!$A$1:$CI$1,0),FALSE)</f>
        <v>1.7867063333287973E-4</v>
      </c>
      <c r="H55" s="52">
        <f>VLOOKUP($B55,Shock_dev!$A$1:$CI$300,MATCH(DATE(H$1,1,1),Shock_dev!$A$1:$CI$1,0),FALSE)</f>
        <v>1.6324235193572231E-4</v>
      </c>
      <c r="I55" s="52">
        <f>VLOOKUP($B55,Shock_dev!$A$1:$CI$300,MATCH(DATE(I$1,1,1),Shock_dev!$A$1:$CI$1,0),FALSE)</f>
        <v>1.2920453516140719E-4</v>
      </c>
      <c r="J55" s="52">
        <f>VLOOKUP($B55,Shock_dev!$A$1:$CI$300,MATCH(DATE(J$1,1,1),Shock_dev!$A$1:$CI$1,0),FALSE)</f>
        <v>1.1185837665627068E-4</v>
      </c>
      <c r="K55" s="52">
        <f>VLOOKUP($B55,Shock_dev!$A$1:$CI$300,MATCH(DATE(K$1,1,1),Shock_dev!$A$1:$CI$1,0),FALSE)</f>
        <v>1.0329937272588419E-4</v>
      </c>
      <c r="L55" s="52">
        <f>VLOOKUP($B55,Shock_dev!$A$1:$CI$300,MATCH(DATE(L$1,1,1),Shock_dev!$A$1:$CI$1,0),FALSE)</f>
        <v>7.954013223824645E-5</v>
      </c>
      <c r="M55" s="52">
        <f>VLOOKUP($B55,Shock_dev!$A$1:$CI$300,MATCH(DATE(M$1,1,1),Shock_dev!$A$1:$CI$1,0),FALSE)</f>
        <v>6.1264164283308719E-5</v>
      </c>
      <c r="N55" s="52">
        <f>VLOOKUP($B55,Shock_dev!$A$1:$CI$300,MATCH(DATE(N$1,1,1),Shock_dev!$A$1:$CI$1,0),FALSE)</f>
        <v>5.3225852689794376E-5</v>
      </c>
      <c r="O55" s="52">
        <f>VLOOKUP($B55,Shock_dev!$A$1:$CI$300,MATCH(DATE(O$1,1,1),Shock_dev!$A$1:$CI$1,0),FALSE)</f>
        <v>2.6726226127576921E-5</v>
      </c>
      <c r="P55" s="52">
        <f>VLOOKUP($B55,Shock_dev!$A$1:$CI$300,MATCH(DATE(P$1,1,1),Shock_dev!$A$1:$CI$1,0),FALSE)</f>
        <v>-1.2521863580095559E-5</v>
      </c>
      <c r="Q55" s="52">
        <f>VLOOKUP($B55,Shock_dev!$A$1:$CI$300,MATCH(DATE(Q$1,1,1),Shock_dev!$A$1:$CI$1,0),FALSE)</f>
        <v>-4.9671789217493752E-5</v>
      </c>
      <c r="R55" s="52">
        <f>VLOOKUP($B55,Shock_dev!$A$1:$CI$300,MATCH(DATE(R$1,1,1),Shock_dev!$A$1:$CI$1,0),FALSE)</f>
        <v>-9.1090516942281377E-5</v>
      </c>
      <c r="S55" s="52">
        <f>VLOOKUP($B55,Shock_dev!$A$1:$CI$300,MATCH(DATE(S$1,1,1),Shock_dev!$A$1:$CI$1,0),FALSE)</f>
        <v>-1.0965958401821744E-4</v>
      </c>
      <c r="T55" s="52">
        <f>VLOOKUP($B55,Shock_dev!$A$1:$CI$300,MATCH(DATE(T$1,1,1),Shock_dev!$A$1:$CI$1,0),FALSE)</f>
        <v>-1.2119490682816833E-4</v>
      </c>
      <c r="U55" s="52">
        <f>VLOOKUP($B55,Shock_dev!$A$1:$CI$300,MATCH(DATE(U$1,1,1),Shock_dev!$A$1:$CI$1,0),FALSE)</f>
        <v>-1.2580342476579758E-4</v>
      </c>
      <c r="V55" s="52">
        <f>VLOOKUP($B55,Shock_dev!$A$1:$CI$300,MATCH(DATE(V$1,1,1),Shock_dev!$A$1:$CI$1,0),FALSE)</f>
        <v>-1.2428451168426392E-4</v>
      </c>
      <c r="W55" s="52">
        <f>VLOOKUP($B55,Shock_dev!$A$1:$CI$300,MATCH(DATE(W$1,1,1),Shock_dev!$A$1:$CI$1,0),FALSE)</f>
        <v>-1.1633534260421066E-4</v>
      </c>
      <c r="X55" s="52">
        <f>VLOOKUP($B55,Shock_dev!$A$1:$CI$300,MATCH(DATE(X$1,1,1),Shock_dev!$A$1:$CI$1,0),FALSE)</f>
        <v>-1.094932155429707E-4</v>
      </c>
      <c r="Y55" s="52">
        <f>VLOOKUP($B55,Shock_dev!$A$1:$CI$300,MATCH(DATE(Y$1,1,1),Shock_dev!$A$1:$CI$1,0),FALSE)</f>
        <v>-1.0099263268790699E-4</v>
      </c>
      <c r="Z55" s="52">
        <f>VLOOKUP($B55,Shock_dev!$A$1:$CI$300,MATCH(DATE(Z$1,1,1),Shock_dev!$A$1:$CI$1,0),FALSE)</f>
        <v>-9.1573743413343172E-5</v>
      </c>
      <c r="AA55" s="52">
        <f>VLOOKUP($B55,Shock_dev!$A$1:$CI$300,MATCH(DATE(AA$1,1,1),Shock_dev!$A$1:$CI$1,0),FALSE)</f>
        <v>-8.5643791834267324E-5</v>
      </c>
      <c r="AB55" s="52">
        <f>VLOOKUP($B55,Shock_dev!$A$1:$CI$300,MATCH(DATE(AB$1,1,1),Shock_dev!$A$1:$CI$1,0),FALSE)</f>
        <v>-7.927626327088463E-5</v>
      </c>
      <c r="AC55" s="52">
        <f>VLOOKUP($B55,Shock_dev!$A$1:$CI$300,MATCH(DATE(AC$1,1,1),Shock_dev!$A$1:$CI$1,0),FALSE)</f>
        <v>-7.2531606382277955E-5</v>
      </c>
      <c r="AD55" s="52">
        <f>VLOOKUP($B55,Shock_dev!$A$1:$CI$300,MATCH(DATE(AD$1,1,1),Shock_dev!$A$1:$CI$1,0),FALSE)</f>
        <v>-6.5952516775836772E-5</v>
      </c>
      <c r="AE55" s="52">
        <f>VLOOKUP($B55,Shock_dev!$A$1:$CI$300,MATCH(DATE(AE$1,1,1),Shock_dev!$A$1:$CI$1,0),FALSE)</f>
        <v>-5.9784568515509282E-5</v>
      </c>
      <c r="AF55" s="52">
        <f>VLOOKUP($B55,Shock_dev!$A$1:$CI$300,MATCH(DATE(AF$1,1,1),Shock_dev!$A$1:$CI$1,0),FALSE)</f>
        <v>-5.4418552123463864E-5</v>
      </c>
      <c r="AG55" s="52"/>
      <c r="AH55" s="65">
        <f t="shared" si="1"/>
        <v>1.5923323304195444E-4</v>
      </c>
      <c r="AI55" s="65">
        <f t="shared" si="2"/>
        <v>1.1742895374350616E-4</v>
      </c>
      <c r="AJ55" s="65">
        <f t="shared" si="3"/>
        <v>1.5804518060618143E-5</v>
      </c>
      <c r="AK55" s="65">
        <f t="shared" si="4"/>
        <v>-1.1440658884774575E-4</v>
      </c>
      <c r="AL55" s="65">
        <f t="shared" si="5"/>
        <v>-1.0080774521653976E-4</v>
      </c>
      <c r="AM55" s="65">
        <f t="shared" si="6"/>
        <v>-6.6392701413594507E-5</v>
      </c>
      <c r="AN55" s="66"/>
      <c r="AO55" s="65">
        <f t="shared" si="7"/>
        <v>1.3833109339273029E-4</v>
      </c>
      <c r="AP55" s="65">
        <f t="shared" si="8"/>
        <v>-4.9301035393563807E-5</v>
      </c>
      <c r="AQ55" s="65">
        <f t="shared" si="9"/>
        <v>-8.3600223315067135E-5</v>
      </c>
    </row>
    <row r="56" spans="1:43" x14ac:dyDescent="0.25">
      <c r="A56" s="5" t="str">
        <f>VLOOKUP(LEFT(RIGHT(B56,10),4),List_Sectors!$A$2:$C$30,3,FALSE)</f>
        <v>Plastique</v>
      </c>
      <c r="B56" s="37" t="s">
        <v>561</v>
      </c>
      <c r="C56" s="51">
        <f>VLOOKUP($B56,Shock_dev!$A$1:$CI$300,MATCH(DATE(C$1,1,1),Shock_dev!$A$1:$CI$1,0),FALSE)</f>
        <v>6.4313895210103454E-4</v>
      </c>
      <c r="D56" s="52">
        <f>VLOOKUP($B56,Shock_dev!$A$1:$CI$300,MATCH(DATE(D$1,1,1),Shock_dev!$A$1:$CI$1,0),FALSE)</f>
        <v>9.4788984366186199E-4</v>
      </c>
      <c r="E56" s="52">
        <f>VLOOKUP($B56,Shock_dev!$A$1:$CI$300,MATCH(DATE(E$1,1,1),Shock_dev!$A$1:$CI$1,0),FALSE)</f>
        <v>1.0704608390336868E-3</v>
      </c>
      <c r="F56" s="52">
        <f>VLOOKUP($B56,Shock_dev!$A$1:$CI$300,MATCH(DATE(F$1,1,1),Shock_dev!$A$1:$CI$1,0),FALSE)</f>
        <v>1.1166818646327107E-3</v>
      </c>
      <c r="G56" s="52">
        <f>VLOOKUP($B56,Shock_dev!$A$1:$CI$300,MATCH(DATE(G$1,1,1),Shock_dev!$A$1:$CI$1,0),FALSE)</f>
        <v>1.1090164872878045E-3</v>
      </c>
      <c r="H56" s="52">
        <f>VLOOKUP($B56,Shock_dev!$A$1:$CI$300,MATCH(DATE(H$1,1,1),Shock_dev!$A$1:$CI$1,0),FALSE)</f>
        <v>1.1053438509484033E-3</v>
      </c>
      <c r="I56" s="52">
        <f>VLOOKUP($B56,Shock_dev!$A$1:$CI$300,MATCH(DATE(I$1,1,1),Shock_dev!$A$1:$CI$1,0),FALSE)</f>
        <v>9.8812673048367917E-4</v>
      </c>
      <c r="J56" s="52">
        <f>VLOOKUP($B56,Shock_dev!$A$1:$CI$300,MATCH(DATE(J$1,1,1),Shock_dev!$A$1:$CI$1,0),FALSE)</f>
        <v>1.0054221548784245E-3</v>
      </c>
      <c r="K56" s="52">
        <f>VLOOKUP($B56,Shock_dev!$A$1:$CI$300,MATCH(DATE(K$1,1,1),Shock_dev!$A$1:$CI$1,0),FALSE)</f>
        <v>1.0564806885024263E-3</v>
      </c>
      <c r="L56" s="52">
        <f>VLOOKUP($B56,Shock_dev!$A$1:$CI$300,MATCH(DATE(L$1,1,1),Shock_dev!$A$1:$CI$1,0),FALSE)</f>
        <v>9.7939071523894914E-4</v>
      </c>
      <c r="M56" s="52">
        <f>VLOOKUP($B56,Shock_dev!$A$1:$CI$300,MATCH(DATE(M$1,1,1),Shock_dev!$A$1:$CI$1,0),FALSE)</f>
        <v>9.4807776861168718E-4</v>
      </c>
      <c r="N56" s="52">
        <f>VLOOKUP($B56,Shock_dev!$A$1:$CI$300,MATCH(DATE(N$1,1,1),Shock_dev!$A$1:$CI$1,0),FALSE)</f>
        <v>9.751973138899143E-4</v>
      </c>
      <c r="O56" s="52">
        <f>VLOOKUP($B56,Shock_dev!$A$1:$CI$300,MATCH(DATE(O$1,1,1),Shock_dev!$A$1:$CI$1,0),FALSE)</f>
        <v>8.5430256456739732E-4</v>
      </c>
      <c r="P56" s="52">
        <f>VLOOKUP($B56,Shock_dev!$A$1:$CI$300,MATCH(DATE(P$1,1,1),Shock_dev!$A$1:$CI$1,0),FALSE)</f>
        <v>6.5922259171303068E-4</v>
      </c>
      <c r="Q56" s="52">
        <f>VLOOKUP($B56,Shock_dev!$A$1:$CI$300,MATCH(DATE(Q$1,1,1),Shock_dev!$A$1:$CI$1,0),FALSE)</f>
        <v>4.8751813881358968E-4</v>
      </c>
      <c r="R56" s="52">
        <f>VLOOKUP($B56,Shock_dev!$A$1:$CI$300,MATCH(DATE(R$1,1,1),Shock_dev!$A$1:$CI$1,0),FALSE)</f>
        <v>2.7218693199237038E-4</v>
      </c>
      <c r="S56" s="52">
        <f>VLOOKUP($B56,Shock_dev!$A$1:$CI$300,MATCH(DATE(S$1,1,1),Shock_dev!$A$1:$CI$1,0),FALSE)</f>
        <v>2.0183983441582706E-4</v>
      </c>
      <c r="T56" s="52">
        <f>VLOOKUP($B56,Shock_dev!$A$1:$CI$300,MATCH(DATE(T$1,1,1),Shock_dev!$A$1:$CI$1,0),FALSE)</f>
        <v>1.3510212095109285E-4</v>
      </c>
      <c r="U56" s="52">
        <f>VLOOKUP($B56,Shock_dev!$A$1:$CI$300,MATCH(DATE(U$1,1,1),Shock_dev!$A$1:$CI$1,0),FALSE)</f>
        <v>8.9395788933397581E-5</v>
      </c>
      <c r="V56" s="52">
        <f>VLOOKUP($B56,Shock_dev!$A$1:$CI$300,MATCH(DATE(V$1,1,1),Shock_dev!$A$1:$CI$1,0),FALSE)</f>
        <v>6.6443745631958385E-5</v>
      </c>
      <c r="W56" s="52">
        <f>VLOOKUP($B56,Shock_dev!$A$1:$CI$300,MATCH(DATE(W$1,1,1),Shock_dev!$A$1:$CI$1,0),FALSE)</f>
        <v>7.3916899190492371E-5</v>
      </c>
      <c r="X56" s="52">
        <f>VLOOKUP($B56,Shock_dev!$A$1:$CI$300,MATCH(DATE(X$1,1,1),Shock_dev!$A$1:$CI$1,0),FALSE)</f>
        <v>6.2767501344990022E-5</v>
      </c>
      <c r="Y56" s="52">
        <f>VLOOKUP($B56,Shock_dev!$A$1:$CI$300,MATCH(DATE(Y$1,1,1),Shock_dev!$A$1:$CI$1,0),FALSE)</f>
        <v>6.379914408215047E-5</v>
      </c>
      <c r="Z56" s="52">
        <f>VLOOKUP($B56,Shock_dev!$A$1:$CI$300,MATCH(DATE(Z$1,1,1),Shock_dev!$A$1:$CI$1,0),FALSE)</f>
        <v>7.1447144400819558E-5</v>
      </c>
      <c r="AA56" s="52">
        <f>VLOOKUP($B56,Shock_dev!$A$1:$CI$300,MATCH(DATE(AA$1,1,1),Shock_dev!$A$1:$CI$1,0),FALSE)</f>
        <v>5.6785903003925289E-5</v>
      </c>
      <c r="AB56" s="52">
        <f>VLOOKUP($B56,Shock_dev!$A$1:$CI$300,MATCH(DATE(AB$1,1,1),Shock_dev!$A$1:$CI$1,0),FALSE)</f>
        <v>5.2783655461989955E-5</v>
      </c>
      <c r="AC56" s="52">
        <f>VLOOKUP($B56,Shock_dev!$A$1:$CI$300,MATCH(DATE(AC$1,1,1),Shock_dev!$A$1:$CI$1,0),FALSE)</f>
        <v>5.4887295519449052E-5</v>
      </c>
      <c r="AD56" s="52">
        <f>VLOOKUP($B56,Shock_dev!$A$1:$CI$300,MATCH(DATE(AD$1,1,1),Shock_dev!$A$1:$CI$1,0),FALSE)</f>
        <v>5.8602337024653884E-5</v>
      </c>
      <c r="AE56" s="52">
        <f>VLOOKUP($B56,Shock_dev!$A$1:$CI$300,MATCH(DATE(AE$1,1,1),Shock_dev!$A$1:$CI$1,0),FALSE)</f>
        <v>6.284927658465868E-5</v>
      </c>
      <c r="AF56" s="52">
        <f>VLOOKUP($B56,Shock_dev!$A$1:$CI$300,MATCH(DATE(AF$1,1,1),Shock_dev!$A$1:$CI$1,0),FALSE)</f>
        <v>6.5364869420073783E-5</v>
      </c>
      <c r="AG56" s="52"/>
      <c r="AH56" s="65">
        <f t="shared" si="1"/>
        <v>9.7743759734341979E-4</v>
      </c>
      <c r="AI56" s="65">
        <f t="shared" si="2"/>
        <v>1.0269528280103764E-3</v>
      </c>
      <c r="AJ56" s="65">
        <f t="shared" si="3"/>
        <v>7.8486367551912383E-4</v>
      </c>
      <c r="AK56" s="65">
        <f t="shared" si="4"/>
        <v>1.5299368438492924E-4</v>
      </c>
      <c r="AL56" s="65">
        <f t="shared" si="5"/>
        <v>6.5743318404475539E-5</v>
      </c>
      <c r="AM56" s="65">
        <f t="shared" si="6"/>
        <v>5.8897486802165068E-5</v>
      </c>
      <c r="AN56" s="66"/>
      <c r="AO56" s="65">
        <f t="shared" si="7"/>
        <v>1.0021952126768982E-3</v>
      </c>
      <c r="AP56" s="65">
        <f t="shared" si="8"/>
        <v>4.6892867995202651E-4</v>
      </c>
      <c r="AQ56" s="65">
        <f t="shared" si="9"/>
        <v>6.2320402603320297E-5</v>
      </c>
    </row>
    <row r="57" spans="1:43" x14ac:dyDescent="0.25">
      <c r="A57" s="5" t="str">
        <f>VLOOKUP(LEFT(RIGHT(B57,10),4),List_Sectors!$A$2:$C$30,3,FALSE)</f>
        <v>Métallurgie</v>
      </c>
      <c r="B57" s="37" t="s">
        <v>562</v>
      </c>
      <c r="C57" s="51">
        <f>VLOOKUP($B57,Shock_dev!$A$1:$CI$300,MATCH(DATE(C$1,1,1),Shock_dev!$A$1:$CI$1,0),FALSE)</f>
        <v>2.4648994124802487E-3</v>
      </c>
      <c r="D57" s="52">
        <f>VLOOKUP($B57,Shock_dev!$A$1:$CI$300,MATCH(DATE(D$1,1,1),Shock_dev!$A$1:$CI$1,0),FALSE)</f>
        <v>3.6247689935595944E-3</v>
      </c>
      <c r="E57" s="52">
        <f>VLOOKUP($B57,Shock_dev!$A$1:$CI$300,MATCH(DATE(E$1,1,1),Shock_dev!$A$1:$CI$1,0),FALSE)</f>
        <v>4.1118406211485851E-3</v>
      </c>
      <c r="F57" s="52">
        <f>VLOOKUP($B57,Shock_dev!$A$1:$CI$300,MATCH(DATE(F$1,1,1),Shock_dev!$A$1:$CI$1,0),FALSE)</f>
        <v>4.3442721413205244E-3</v>
      </c>
      <c r="G57" s="52">
        <f>VLOOKUP($B57,Shock_dev!$A$1:$CI$300,MATCH(DATE(G$1,1,1),Shock_dev!$A$1:$CI$1,0),FALSE)</f>
        <v>4.4014393095902458E-3</v>
      </c>
      <c r="H57" s="52">
        <f>VLOOKUP($B57,Shock_dev!$A$1:$CI$300,MATCH(DATE(H$1,1,1),Shock_dev!$A$1:$CI$1,0),FALSE)</f>
        <v>4.4930070366989436E-3</v>
      </c>
      <c r="I57" s="52">
        <f>VLOOKUP($B57,Shock_dev!$A$1:$CI$300,MATCH(DATE(I$1,1,1),Shock_dev!$A$1:$CI$1,0),FALSE)</f>
        <v>4.1564282802946185E-3</v>
      </c>
      <c r="J57" s="52">
        <f>VLOOKUP($B57,Shock_dev!$A$1:$CI$300,MATCH(DATE(J$1,1,1),Shock_dev!$A$1:$CI$1,0),FALSE)</f>
        <v>4.3363682370630699E-3</v>
      </c>
      <c r="K57" s="52">
        <f>VLOOKUP($B57,Shock_dev!$A$1:$CI$300,MATCH(DATE(K$1,1,1),Shock_dev!$A$1:$CI$1,0),FALSE)</f>
        <v>4.6368156373945459E-3</v>
      </c>
      <c r="L57" s="52">
        <f>VLOOKUP($B57,Shock_dev!$A$1:$CI$300,MATCH(DATE(L$1,1,1),Shock_dev!$A$1:$CI$1,0),FALSE)</f>
        <v>4.4375670123015243E-3</v>
      </c>
      <c r="M57" s="52">
        <f>VLOOKUP($B57,Shock_dev!$A$1:$CI$300,MATCH(DATE(M$1,1,1),Shock_dev!$A$1:$CI$1,0),FALSE)</f>
        <v>4.4103017495286294E-3</v>
      </c>
      <c r="N57" s="52">
        <f>VLOOKUP($B57,Shock_dev!$A$1:$CI$300,MATCH(DATE(N$1,1,1),Shock_dev!$A$1:$CI$1,0),FALSE)</f>
        <v>4.6005650434105339E-3</v>
      </c>
      <c r="O57" s="52">
        <f>VLOOKUP($B57,Shock_dev!$A$1:$CI$300,MATCH(DATE(O$1,1,1),Shock_dev!$A$1:$CI$1,0),FALSE)</f>
        <v>4.2152404415017834E-3</v>
      </c>
      <c r="P57" s="52">
        <f>VLOOKUP($B57,Shock_dev!$A$1:$CI$300,MATCH(DATE(P$1,1,1),Shock_dev!$A$1:$CI$1,0),FALSE)</f>
        <v>3.5411531926626666E-3</v>
      </c>
      <c r="Q57" s="52">
        <f>VLOOKUP($B57,Shock_dev!$A$1:$CI$300,MATCH(DATE(Q$1,1,1),Shock_dev!$A$1:$CI$1,0),FALSE)</f>
        <v>2.9482333473432238E-3</v>
      </c>
      <c r="R57" s="52">
        <f>VLOOKUP($B57,Shock_dev!$A$1:$CI$300,MATCH(DATE(R$1,1,1),Shock_dev!$A$1:$CI$1,0),FALSE)</f>
        <v>2.1715108891860744E-3</v>
      </c>
      <c r="S57" s="52">
        <f>VLOOKUP($B57,Shock_dev!$A$1:$CI$300,MATCH(DATE(S$1,1,1),Shock_dev!$A$1:$CI$1,0),FALSE)</f>
        <v>1.9312656385842666E-3</v>
      </c>
      <c r="T57" s="52">
        <f>VLOOKUP($B57,Shock_dev!$A$1:$CI$300,MATCH(DATE(T$1,1,1),Shock_dev!$A$1:$CI$1,0),FALSE)</f>
        <v>1.6808919828568839E-3</v>
      </c>
      <c r="U57" s="52">
        <f>VLOOKUP($B57,Shock_dev!$A$1:$CI$300,MATCH(DATE(U$1,1,1),Shock_dev!$A$1:$CI$1,0),FALSE)</f>
        <v>1.492500761993919E-3</v>
      </c>
      <c r="V57" s="52">
        <f>VLOOKUP($B57,Shock_dev!$A$1:$CI$300,MATCH(DATE(V$1,1,1),Shock_dev!$A$1:$CI$1,0),FALSE)</f>
        <v>1.3776295412538063E-3</v>
      </c>
      <c r="W57" s="52">
        <f>VLOOKUP($B57,Shock_dev!$A$1:$CI$300,MATCH(DATE(W$1,1,1),Shock_dev!$A$1:$CI$1,0),FALSE)</f>
        <v>1.3696847909387582E-3</v>
      </c>
      <c r="X57" s="52">
        <f>VLOOKUP($B57,Shock_dev!$A$1:$CI$300,MATCH(DATE(X$1,1,1),Shock_dev!$A$1:$CI$1,0),FALSE)</f>
        <v>1.2835680089582058E-3</v>
      </c>
      <c r="Y57" s="52">
        <f>VLOOKUP($B57,Shock_dev!$A$1:$CI$300,MATCH(DATE(Y$1,1,1),Shock_dev!$A$1:$CI$1,0),FALSE)</f>
        <v>1.2411111651463203E-3</v>
      </c>
      <c r="Z57" s="52">
        <f>VLOOKUP($B57,Shock_dev!$A$1:$CI$300,MATCH(DATE(Z$1,1,1),Shock_dev!$A$1:$CI$1,0),FALSE)</f>
        <v>1.2222940918841445E-3</v>
      </c>
      <c r="AA57" s="52">
        <f>VLOOKUP($B57,Shock_dev!$A$1:$CI$300,MATCH(DATE(AA$1,1,1),Shock_dev!$A$1:$CI$1,0),FALSE)</f>
        <v>1.1172221291575275E-3</v>
      </c>
      <c r="AB57" s="52">
        <f>VLOOKUP($B57,Shock_dev!$A$1:$CI$300,MATCH(DATE(AB$1,1,1),Shock_dev!$A$1:$CI$1,0),FALSE)</f>
        <v>1.0537210601013476E-3</v>
      </c>
      <c r="AC57" s="52">
        <f>VLOOKUP($B57,Shock_dev!$A$1:$CI$300,MATCH(DATE(AC$1,1,1),Shock_dev!$A$1:$CI$1,0),FALSE)</f>
        <v>1.0139821081082375E-3</v>
      </c>
      <c r="AD57" s="52">
        <f>VLOOKUP($B57,Shock_dev!$A$1:$CI$300,MATCH(DATE(AD$1,1,1),Shock_dev!$A$1:$CI$1,0),FALSE)</f>
        <v>9.8089337912646334E-4</v>
      </c>
      <c r="AE57" s="52">
        <f>VLOOKUP($B57,Shock_dev!$A$1:$CI$300,MATCH(DATE(AE$1,1,1),Shock_dev!$A$1:$CI$1,0),FALSE)</f>
        <v>9.5087848711796071E-4</v>
      </c>
      <c r="AF57" s="52">
        <f>VLOOKUP($B57,Shock_dev!$A$1:$CI$300,MATCH(DATE(AF$1,1,1),Shock_dev!$A$1:$CI$1,0),FALSE)</f>
        <v>9.1578229412126995E-4</v>
      </c>
      <c r="AG57" s="52"/>
      <c r="AH57" s="65">
        <f t="shared" si="1"/>
        <v>3.7894440956198401E-3</v>
      </c>
      <c r="AI57" s="65">
        <f t="shared" si="2"/>
        <v>4.4120372407505399E-3</v>
      </c>
      <c r="AJ57" s="65">
        <f t="shared" si="3"/>
        <v>3.9430987548893671E-3</v>
      </c>
      <c r="AK57" s="65">
        <f t="shared" si="4"/>
        <v>1.7307597627749902E-3</v>
      </c>
      <c r="AL57" s="65">
        <f t="shared" si="5"/>
        <v>1.2467760372169912E-3</v>
      </c>
      <c r="AM57" s="65">
        <f t="shared" si="6"/>
        <v>9.8305146571505591E-4</v>
      </c>
      <c r="AN57" s="66"/>
      <c r="AO57" s="65">
        <f t="shared" si="7"/>
        <v>4.1007406681851898E-3</v>
      </c>
      <c r="AP57" s="65">
        <f t="shared" si="8"/>
        <v>2.8369292588321785E-3</v>
      </c>
      <c r="AQ57" s="65">
        <f t="shared" si="9"/>
        <v>1.1149137514660235E-3</v>
      </c>
    </row>
    <row r="58" spans="1:43" x14ac:dyDescent="0.25">
      <c r="A58" s="5" t="str">
        <f>VLOOKUP(LEFT(RIGHT(B58,10),4),List_Sectors!$A$2:$C$30,3,FALSE)</f>
        <v>Autres fabrications</v>
      </c>
      <c r="B58" s="37" t="s">
        <v>563</v>
      </c>
      <c r="C58" s="51">
        <f>VLOOKUP($B58,Shock_dev!$A$1:$CI$300,MATCH(DATE(C$1,1,1),Shock_dev!$A$1:$CI$1,0),FALSE)</f>
        <v>2.2194772008003534E-3</v>
      </c>
      <c r="D58" s="52">
        <f>VLOOKUP($B58,Shock_dev!$A$1:$CI$300,MATCH(DATE(D$1,1,1),Shock_dev!$A$1:$CI$1,0),FALSE)</f>
        <v>4.0518241237907726E-3</v>
      </c>
      <c r="E58" s="52">
        <f>VLOOKUP($B58,Shock_dev!$A$1:$CI$300,MATCH(DATE(E$1,1,1),Shock_dev!$A$1:$CI$1,0),FALSE)</f>
        <v>5.2062615065429658E-3</v>
      </c>
      <c r="F58" s="52">
        <f>VLOOKUP($B58,Shock_dev!$A$1:$CI$300,MATCH(DATE(F$1,1,1),Shock_dev!$A$1:$CI$1,0),FALSE)</f>
        <v>5.7493442548985406E-3</v>
      </c>
      <c r="G58" s="52">
        <f>VLOOKUP($B58,Shock_dev!$A$1:$CI$300,MATCH(DATE(G$1,1,1),Shock_dev!$A$1:$CI$1,0),FALSE)</f>
        <v>5.7618884113686116E-3</v>
      </c>
      <c r="H58" s="52">
        <f>VLOOKUP($B58,Shock_dev!$A$1:$CI$300,MATCH(DATE(H$1,1,1),Shock_dev!$A$1:$CI$1,0),FALSE)</f>
        <v>5.5217674582888057E-3</v>
      </c>
      <c r="I58" s="52">
        <f>VLOOKUP($B58,Shock_dev!$A$1:$CI$300,MATCH(DATE(I$1,1,1),Shock_dev!$A$1:$CI$1,0),FALSE)</f>
        <v>4.7548448297211514E-3</v>
      </c>
      <c r="J58" s="52">
        <f>VLOOKUP($B58,Shock_dev!$A$1:$CI$300,MATCH(DATE(J$1,1,1),Shock_dev!$A$1:$CI$1,0),FALSE)</f>
        <v>4.2782132567149491E-3</v>
      </c>
      <c r="K58" s="52">
        <f>VLOOKUP($B58,Shock_dev!$A$1:$CI$300,MATCH(DATE(K$1,1,1),Shock_dev!$A$1:$CI$1,0),FALSE)</f>
        <v>4.0132985068016781E-3</v>
      </c>
      <c r="L58" s="52">
        <f>VLOOKUP($B58,Shock_dev!$A$1:$CI$300,MATCH(DATE(L$1,1,1),Shock_dev!$A$1:$CI$1,0),FALSE)</f>
        <v>3.4088742907632586E-3</v>
      </c>
      <c r="M58" s="52">
        <f>VLOOKUP($B58,Shock_dev!$A$1:$CI$300,MATCH(DATE(M$1,1,1),Shock_dev!$A$1:$CI$1,0),FALSE)</f>
        <v>2.8810862376411248E-3</v>
      </c>
      <c r="N58" s="52">
        <f>VLOOKUP($B58,Shock_dev!$A$1:$CI$300,MATCH(DATE(N$1,1,1),Shock_dev!$A$1:$CI$1,0),FALSE)</f>
        <v>2.5779760022872542E-3</v>
      </c>
      <c r="O58" s="52">
        <f>VLOOKUP($B58,Shock_dev!$A$1:$CI$300,MATCH(DATE(O$1,1,1),Shock_dev!$A$1:$CI$1,0),FALSE)</f>
        <v>1.8500942851382113E-3</v>
      </c>
      <c r="P58" s="52">
        <f>VLOOKUP($B58,Shock_dev!$A$1:$CI$300,MATCH(DATE(P$1,1,1),Shock_dev!$A$1:$CI$1,0),FALSE)</f>
        <v>7.4384823267923024E-4</v>
      </c>
      <c r="Q58" s="52">
        <f>VLOOKUP($B58,Shock_dev!$A$1:$CI$300,MATCH(DATE(Q$1,1,1),Shock_dev!$A$1:$CI$1,0),FALSE)</f>
        <v>-4.0900331299469349E-4</v>
      </c>
      <c r="R58" s="52">
        <f>VLOOKUP($B58,Shock_dev!$A$1:$CI$300,MATCH(DATE(R$1,1,1),Shock_dev!$A$1:$CI$1,0),FALSE)</f>
        <v>-1.7153989946508111E-3</v>
      </c>
      <c r="S58" s="52">
        <f>VLOOKUP($B58,Shock_dev!$A$1:$CI$300,MATCH(DATE(S$1,1,1),Shock_dev!$A$1:$CI$1,0),FALSE)</f>
        <v>-2.5237340870406808E-3</v>
      </c>
      <c r="T58" s="52">
        <f>VLOOKUP($B58,Shock_dev!$A$1:$CI$300,MATCH(DATE(T$1,1,1),Shock_dev!$A$1:$CI$1,0),FALSE)</f>
        <v>-3.1119808401765528E-3</v>
      </c>
      <c r="U58" s="52">
        <f>VLOOKUP($B58,Shock_dev!$A$1:$CI$300,MATCH(DATE(U$1,1,1),Shock_dev!$A$1:$CI$1,0),FALSE)</f>
        <v>-3.4874195775386955E-3</v>
      </c>
      <c r="V58" s="52">
        <f>VLOOKUP($B58,Shock_dev!$A$1:$CI$300,MATCH(DATE(V$1,1,1),Shock_dev!$A$1:$CI$1,0),FALSE)</f>
        <v>-3.6709641680959674E-3</v>
      </c>
      <c r="W58" s="52">
        <f>VLOOKUP($B58,Shock_dev!$A$1:$CI$300,MATCH(DATE(W$1,1,1),Shock_dev!$A$1:$CI$1,0),FALSE)</f>
        <v>-3.6548239339941552E-3</v>
      </c>
      <c r="X58" s="52">
        <f>VLOOKUP($B58,Shock_dev!$A$1:$CI$300,MATCH(DATE(X$1,1,1),Shock_dev!$A$1:$CI$1,0),FALSE)</f>
        <v>-3.6123562846392264E-3</v>
      </c>
      <c r="Y58" s="52">
        <f>VLOOKUP($B58,Shock_dev!$A$1:$CI$300,MATCH(DATE(Y$1,1,1),Shock_dev!$A$1:$CI$1,0),FALSE)</f>
        <v>-3.4994337776414024E-3</v>
      </c>
      <c r="Z58" s="52">
        <f>VLOOKUP($B58,Shock_dev!$A$1:$CI$300,MATCH(DATE(Z$1,1,1),Shock_dev!$A$1:$CI$1,0),FALSE)</f>
        <v>-3.3332158121110373E-3</v>
      </c>
      <c r="AA58" s="52">
        <f>VLOOKUP($B58,Shock_dev!$A$1:$CI$300,MATCH(DATE(AA$1,1,1),Shock_dev!$A$1:$CI$1,0),FALSE)</f>
        <v>-3.2203348315413814E-3</v>
      </c>
      <c r="AB58" s="52">
        <f>VLOOKUP($B58,Shock_dev!$A$1:$CI$300,MATCH(DATE(AB$1,1,1),Shock_dev!$A$1:$CI$1,0),FALSE)</f>
        <v>-3.0845044733336514E-3</v>
      </c>
      <c r="AC58" s="52">
        <f>VLOOKUP($B58,Shock_dev!$A$1:$CI$300,MATCH(DATE(AC$1,1,1),Shock_dev!$A$1:$CI$1,0),FALSE)</f>
        <v>-2.9220251054165743E-3</v>
      </c>
      <c r="AD58" s="52">
        <f>VLOOKUP($B58,Shock_dev!$A$1:$CI$300,MATCH(DATE(AD$1,1,1),Shock_dev!$A$1:$CI$1,0),FALSE)</f>
        <v>-2.7437602942036168E-3</v>
      </c>
      <c r="AE58" s="52">
        <f>VLOOKUP($B58,Shock_dev!$A$1:$CI$300,MATCH(DATE(AE$1,1,1),Shock_dev!$A$1:$CI$1,0),FALSE)</f>
        <v>-2.5578945671300962E-3</v>
      </c>
      <c r="AF58" s="52">
        <f>VLOOKUP($B58,Shock_dev!$A$1:$CI$300,MATCH(DATE(AF$1,1,1),Shock_dev!$A$1:$CI$1,0),FALSE)</f>
        <v>-2.3769316768903299E-3</v>
      </c>
      <c r="AG58" s="52"/>
      <c r="AH58" s="65">
        <f t="shared" si="1"/>
        <v>4.5977590994802486E-3</v>
      </c>
      <c r="AI58" s="65">
        <f t="shared" si="2"/>
        <v>4.395399668457969E-3</v>
      </c>
      <c r="AJ58" s="65">
        <f t="shared" si="3"/>
        <v>1.5288002889502254E-3</v>
      </c>
      <c r="AK58" s="65">
        <f t="shared" si="4"/>
        <v>-2.9018995335005418E-3</v>
      </c>
      <c r="AL58" s="65">
        <f t="shared" si="5"/>
        <v>-3.4640329279854408E-3</v>
      </c>
      <c r="AM58" s="65">
        <f t="shared" si="6"/>
        <v>-2.7370232233948537E-3</v>
      </c>
      <c r="AN58" s="66"/>
      <c r="AO58" s="65">
        <f t="shared" si="7"/>
        <v>4.4965793839691088E-3</v>
      </c>
      <c r="AP58" s="65">
        <f t="shared" si="8"/>
        <v>-6.8654962227515822E-4</v>
      </c>
      <c r="AQ58" s="65">
        <f t="shared" si="9"/>
        <v>-3.1005280756901473E-3</v>
      </c>
    </row>
    <row r="59" spans="1:43" x14ac:dyDescent="0.25">
      <c r="A59" s="5" t="str">
        <f>VLOOKUP(LEFT(RIGHT(B59,10),4),List_Sectors!$A$2:$C$30,3,FALSE)</f>
        <v>Immobilier</v>
      </c>
      <c r="B59" s="37" t="s">
        <v>564</v>
      </c>
      <c r="C59" s="51">
        <f>VLOOKUP($B59,Shock_dev!$A$1:$CI$300,MATCH(DATE(C$1,1,1),Shock_dev!$A$1:$CI$1,0),FALSE)</f>
        <v>4.4471581856646411E-4</v>
      </c>
      <c r="D59" s="52">
        <f>VLOOKUP($B59,Shock_dev!$A$1:$CI$300,MATCH(DATE(D$1,1,1),Shock_dev!$A$1:$CI$1,0),FALSE)</f>
        <v>8.5886610966209864E-4</v>
      </c>
      <c r="E59" s="52">
        <f>VLOOKUP($B59,Shock_dev!$A$1:$CI$300,MATCH(DATE(E$1,1,1),Shock_dev!$A$1:$CI$1,0),FALSE)</f>
        <v>1.1225271672030031E-3</v>
      </c>
      <c r="F59" s="52">
        <f>VLOOKUP($B59,Shock_dev!$A$1:$CI$300,MATCH(DATE(F$1,1,1),Shock_dev!$A$1:$CI$1,0),FALSE)</f>
        <v>1.2663726060865258E-3</v>
      </c>
      <c r="G59" s="52">
        <f>VLOOKUP($B59,Shock_dev!$A$1:$CI$300,MATCH(DATE(G$1,1,1),Shock_dev!$A$1:$CI$1,0),FALSE)</f>
        <v>1.3332413243024573E-3</v>
      </c>
      <c r="H59" s="52">
        <f>VLOOKUP($B59,Shock_dev!$A$1:$CI$300,MATCH(DATE(H$1,1,1),Shock_dev!$A$1:$CI$1,0),FALSE)</f>
        <v>1.3905651181024112E-3</v>
      </c>
      <c r="I59" s="52">
        <f>VLOOKUP($B59,Shock_dev!$A$1:$CI$300,MATCH(DATE(I$1,1,1),Shock_dev!$A$1:$CI$1,0),FALSE)</f>
        <v>1.3888355313645784E-3</v>
      </c>
      <c r="J59" s="52">
        <f>VLOOKUP($B59,Shock_dev!$A$1:$CI$300,MATCH(DATE(J$1,1,1),Shock_dev!$A$1:$CI$1,0),FALSE)</f>
        <v>1.4738610917918889E-3</v>
      </c>
      <c r="K59" s="52">
        <f>VLOOKUP($B59,Shock_dev!$A$1:$CI$300,MATCH(DATE(K$1,1,1),Shock_dev!$A$1:$CI$1,0),FALSE)</f>
        <v>1.6367313394851362E-3</v>
      </c>
      <c r="L59" s="52">
        <f>VLOOKUP($B59,Shock_dev!$A$1:$CI$300,MATCH(DATE(L$1,1,1),Shock_dev!$A$1:$CI$1,0),FALSE)</f>
        <v>1.7509437122178555E-3</v>
      </c>
      <c r="M59" s="52">
        <f>VLOOKUP($B59,Shock_dev!$A$1:$CI$300,MATCH(DATE(M$1,1,1),Shock_dev!$A$1:$CI$1,0),FALSE)</f>
        <v>1.8745221179967857E-3</v>
      </c>
      <c r="N59" s="52">
        <f>VLOOKUP($B59,Shock_dev!$A$1:$CI$300,MATCH(DATE(N$1,1,1),Shock_dev!$A$1:$CI$1,0),FALSE)</f>
        <v>2.0411109222186635E-3</v>
      </c>
      <c r="O59" s="52">
        <f>VLOOKUP($B59,Shock_dev!$A$1:$CI$300,MATCH(DATE(O$1,1,1),Shock_dev!$A$1:$CI$1,0),FALSE)</f>
        <v>2.1187129892679913E-3</v>
      </c>
      <c r="P59" s="52">
        <f>VLOOKUP($B59,Shock_dev!$A$1:$CI$300,MATCH(DATE(P$1,1,1),Shock_dev!$A$1:$CI$1,0),FALSE)</f>
        <v>2.0961592333717549E-3</v>
      </c>
      <c r="Q59" s="52">
        <f>VLOOKUP($B59,Shock_dev!$A$1:$CI$300,MATCH(DATE(Q$1,1,1),Shock_dev!$A$1:$CI$1,0),FALSE)</f>
        <v>2.0384162291944871E-3</v>
      </c>
      <c r="R59" s="52">
        <f>VLOOKUP($B59,Shock_dev!$A$1:$CI$300,MATCH(DATE(R$1,1,1),Shock_dev!$A$1:$CI$1,0),FALSE)</f>
        <v>1.9274043781972699E-3</v>
      </c>
      <c r="S59" s="52">
        <f>VLOOKUP($B59,Shock_dev!$A$1:$CI$300,MATCH(DATE(S$1,1,1),Shock_dev!$A$1:$CI$1,0),FALSE)</f>
        <v>1.8818364592467491E-3</v>
      </c>
      <c r="T59" s="52">
        <f>VLOOKUP($B59,Shock_dev!$A$1:$CI$300,MATCH(DATE(T$1,1,1),Shock_dev!$A$1:$CI$1,0),FALSE)</f>
        <v>1.8525689446427733E-3</v>
      </c>
      <c r="U59" s="52">
        <f>VLOOKUP($B59,Shock_dev!$A$1:$CI$300,MATCH(DATE(U$1,1,1),Shock_dev!$A$1:$CI$1,0),FALSE)</f>
        <v>1.8232008191198124E-3</v>
      </c>
      <c r="V59" s="52">
        <f>VLOOKUP($B59,Shock_dev!$A$1:$CI$300,MATCH(DATE(V$1,1,1),Shock_dev!$A$1:$CI$1,0),FALSE)</f>
        <v>1.7867846957918825E-3</v>
      </c>
      <c r="W59" s="52">
        <f>VLOOKUP($B59,Shock_dev!$A$1:$CI$300,MATCH(DATE(W$1,1,1),Shock_dev!$A$1:$CI$1,0),FALSE)</f>
        <v>1.7468606774334809E-3</v>
      </c>
      <c r="X59" s="52">
        <f>VLOOKUP($B59,Shock_dev!$A$1:$CI$300,MATCH(DATE(X$1,1,1),Shock_dev!$A$1:$CI$1,0),FALSE)</f>
        <v>1.6737727449733437E-3</v>
      </c>
      <c r="Y59" s="52">
        <f>VLOOKUP($B59,Shock_dev!$A$1:$CI$300,MATCH(DATE(Y$1,1,1),Shock_dev!$A$1:$CI$1,0),FALSE)</f>
        <v>1.5790713897726395E-3</v>
      </c>
      <c r="Z59" s="52">
        <f>VLOOKUP($B59,Shock_dev!$A$1:$CI$300,MATCH(DATE(Z$1,1,1),Shock_dev!$A$1:$CI$1,0),FALSE)</f>
        <v>1.4685496151200959E-3</v>
      </c>
      <c r="AA59" s="52">
        <f>VLOOKUP($B59,Shock_dev!$A$1:$CI$300,MATCH(DATE(AA$1,1,1),Shock_dev!$A$1:$CI$1,0),FALSE)</f>
        <v>1.3281355182640003E-3</v>
      </c>
      <c r="AB59" s="52">
        <f>VLOOKUP($B59,Shock_dev!$A$1:$CI$300,MATCH(DATE(AB$1,1,1),Shock_dev!$A$1:$CI$1,0),FALSE)</f>
        <v>1.1776442607440262E-3</v>
      </c>
      <c r="AC59" s="52">
        <f>VLOOKUP($B59,Shock_dev!$A$1:$CI$300,MATCH(DATE(AC$1,1,1),Shock_dev!$A$1:$CI$1,0),FALSE)</f>
        <v>1.0258874640027495E-3</v>
      </c>
      <c r="AD59" s="52">
        <f>VLOOKUP($B59,Shock_dev!$A$1:$CI$300,MATCH(DATE(AD$1,1,1),Shock_dev!$A$1:$CI$1,0),FALSE)</f>
        <v>8.7542836699564257E-4</v>
      </c>
      <c r="AE59" s="52">
        <f>VLOOKUP($B59,Shock_dev!$A$1:$CI$300,MATCH(DATE(AE$1,1,1),Shock_dev!$A$1:$CI$1,0),FALSE)</f>
        <v>7.2800362311620855E-4</v>
      </c>
      <c r="AF59" s="52">
        <f>VLOOKUP($B59,Shock_dev!$A$1:$CI$300,MATCH(DATE(AF$1,1,1),Shock_dev!$A$1:$CI$1,0),FALSE)</f>
        <v>5.8404193461447456E-4</v>
      </c>
      <c r="AG59" s="52"/>
      <c r="AH59" s="65">
        <f t="shared" si="1"/>
        <v>1.0051446051641097E-3</v>
      </c>
      <c r="AI59" s="65">
        <f t="shared" si="2"/>
        <v>1.528187358592374E-3</v>
      </c>
      <c r="AJ59" s="65">
        <f t="shared" si="3"/>
        <v>2.0337842984099368E-3</v>
      </c>
      <c r="AK59" s="65">
        <f t="shared" si="4"/>
        <v>1.8543590593996975E-3</v>
      </c>
      <c r="AL59" s="65">
        <f t="shared" si="5"/>
        <v>1.5592779891127121E-3</v>
      </c>
      <c r="AM59" s="65">
        <f t="shared" si="6"/>
        <v>8.7820112989462024E-4</v>
      </c>
      <c r="AN59" s="66"/>
      <c r="AO59" s="65">
        <f t="shared" si="7"/>
        <v>1.2666659818782418E-3</v>
      </c>
      <c r="AP59" s="65">
        <f t="shared" si="8"/>
        <v>1.9440716789048173E-3</v>
      </c>
      <c r="AQ59" s="65">
        <f t="shared" si="9"/>
        <v>1.2187395595036662E-3</v>
      </c>
    </row>
    <row r="60" spans="1:43" x14ac:dyDescent="0.25">
      <c r="A60" s="5" t="str">
        <f>VLOOKUP(LEFT(RIGHT(B60,10),4),List_Sectors!$A$2:$C$30,3,FALSE)</f>
        <v>Route</v>
      </c>
      <c r="B60" s="37" t="s">
        <v>565</v>
      </c>
      <c r="C60" s="51">
        <f>VLOOKUP($B60,Shock_dev!$A$1:$CI$300,MATCH(DATE(C$1,1,1),Shock_dev!$A$1:$CI$1,0),FALSE)</f>
        <v>3.3480554298363561E-5</v>
      </c>
      <c r="D60" s="52">
        <f>VLOOKUP($B60,Shock_dev!$A$1:$CI$300,MATCH(DATE(D$1,1,1),Shock_dev!$A$1:$CI$1,0),FALSE)</f>
        <v>6.3121206684387616E-5</v>
      </c>
      <c r="E60" s="52">
        <f>VLOOKUP($B60,Shock_dev!$A$1:$CI$300,MATCH(DATE(E$1,1,1),Shock_dev!$A$1:$CI$1,0),FALSE)</f>
        <v>7.9312012042218299E-5</v>
      </c>
      <c r="F60" s="52">
        <f>VLOOKUP($B60,Shock_dev!$A$1:$CI$300,MATCH(DATE(F$1,1,1),Shock_dev!$A$1:$CI$1,0),FALSE)</f>
        <v>8.5291321904307199E-5</v>
      </c>
      <c r="G60" s="52">
        <f>VLOOKUP($B60,Shock_dev!$A$1:$CI$300,MATCH(DATE(G$1,1,1),Shock_dev!$A$1:$CI$1,0),FALSE)</f>
        <v>8.5412961838947927E-5</v>
      </c>
      <c r="H60" s="52">
        <f>VLOOKUP($B60,Shock_dev!$A$1:$CI$300,MATCH(DATE(H$1,1,1),Shock_dev!$A$1:$CI$1,0),FALSE)</f>
        <v>8.5556993726605904E-5</v>
      </c>
      <c r="I60" s="52">
        <f>VLOOKUP($B60,Shock_dev!$A$1:$CI$300,MATCH(DATE(I$1,1,1),Shock_dev!$A$1:$CI$1,0),FALSE)</f>
        <v>8.2394329980688889E-5</v>
      </c>
      <c r="J60" s="52">
        <f>VLOOKUP($B60,Shock_dev!$A$1:$CI$300,MATCH(DATE(J$1,1,1),Shock_dev!$A$1:$CI$1,0),FALSE)</f>
        <v>8.7082100008234215E-5</v>
      </c>
      <c r="K60" s="52">
        <f>VLOOKUP($B60,Shock_dev!$A$1:$CI$300,MATCH(DATE(K$1,1,1),Shock_dev!$A$1:$CI$1,0),FALSE)</f>
        <v>9.8681042621349307E-5</v>
      </c>
      <c r="L60" s="52">
        <f>VLOOKUP($B60,Shock_dev!$A$1:$CI$300,MATCH(DATE(L$1,1,1),Shock_dev!$A$1:$CI$1,0),FALSE)</f>
        <v>1.0715511184561366E-4</v>
      </c>
      <c r="M60" s="52">
        <f>VLOOKUP($B60,Shock_dev!$A$1:$CI$300,MATCH(DATE(M$1,1,1),Shock_dev!$A$1:$CI$1,0),FALSE)</f>
        <v>1.1669223052723441E-4</v>
      </c>
      <c r="N60" s="52">
        <f>VLOOKUP($B60,Shock_dev!$A$1:$CI$300,MATCH(DATE(N$1,1,1),Shock_dev!$A$1:$CI$1,0),FALSE)</f>
        <v>1.2974730402334837E-4</v>
      </c>
      <c r="O60" s="52">
        <f>VLOOKUP($B60,Shock_dev!$A$1:$CI$300,MATCH(DATE(O$1,1,1),Shock_dev!$A$1:$CI$1,0),FALSE)</f>
        <v>1.3614952341274182E-4</v>
      </c>
      <c r="P60" s="52">
        <f>VLOOKUP($B60,Shock_dev!$A$1:$CI$300,MATCH(DATE(P$1,1,1),Shock_dev!$A$1:$CI$1,0),FALSE)</f>
        <v>1.3517824616250166E-4</v>
      </c>
      <c r="Q60" s="52">
        <f>VLOOKUP($B60,Shock_dev!$A$1:$CI$300,MATCH(DATE(Q$1,1,1),Shock_dev!$A$1:$CI$1,0),FALSE)</f>
        <v>1.3207342484483793E-4</v>
      </c>
      <c r="R60" s="52">
        <f>VLOOKUP($B60,Shock_dev!$A$1:$CI$300,MATCH(DATE(R$1,1,1),Shock_dev!$A$1:$CI$1,0),FALSE)</f>
        <v>1.256160351171398E-4</v>
      </c>
      <c r="S60" s="52">
        <f>VLOOKUP($B60,Shock_dev!$A$1:$CI$300,MATCH(DATE(S$1,1,1),Shock_dev!$A$1:$CI$1,0),FALSE)</f>
        <v>1.2470920084091015E-4</v>
      </c>
      <c r="T60" s="52">
        <f>VLOOKUP($B60,Shock_dev!$A$1:$CI$300,MATCH(DATE(T$1,1,1),Shock_dev!$A$1:$CI$1,0),FALSE)</f>
        <v>1.2525541720165065E-4</v>
      </c>
      <c r="U60" s="52">
        <f>VLOOKUP($B60,Shock_dev!$A$1:$CI$300,MATCH(DATE(U$1,1,1),Shock_dev!$A$1:$CI$1,0),FALSE)</f>
        <v>1.2556518282939586E-4</v>
      </c>
      <c r="V60" s="52">
        <f>VLOOKUP($B60,Shock_dev!$A$1:$CI$300,MATCH(DATE(V$1,1,1),Shock_dev!$A$1:$CI$1,0),FALSE)</f>
        <v>1.2484042019125514E-4</v>
      </c>
      <c r="W60" s="52">
        <f>VLOOKUP($B60,Shock_dev!$A$1:$CI$300,MATCH(DATE(W$1,1,1),Shock_dev!$A$1:$CI$1,0),FALSE)</f>
        <v>1.2320173900689347E-4</v>
      </c>
      <c r="X60" s="52">
        <f>VLOOKUP($B60,Shock_dev!$A$1:$CI$300,MATCH(DATE(X$1,1,1),Shock_dev!$A$1:$CI$1,0),FALSE)</f>
        <v>1.1833402268175508E-4</v>
      </c>
      <c r="Y60" s="52">
        <f>VLOOKUP($B60,Shock_dev!$A$1:$CI$300,MATCH(DATE(Y$1,1,1),Shock_dev!$A$1:$CI$1,0),FALSE)</f>
        <v>1.1117097101914413E-4</v>
      </c>
      <c r="Z60" s="52">
        <f>VLOOKUP($B60,Shock_dev!$A$1:$CI$300,MATCH(DATE(Z$1,1,1),Shock_dev!$A$1:$CI$1,0),FALSE)</f>
        <v>1.0227410662527899E-4</v>
      </c>
      <c r="AA60" s="52">
        <f>VLOOKUP($B60,Shock_dev!$A$1:$CI$300,MATCH(DATE(AA$1,1,1),Shock_dev!$A$1:$CI$1,0),FALSE)</f>
        <v>9.0702910635929266E-5</v>
      </c>
      <c r="AB60" s="52">
        <f>VLOOKUP($B60,Shock_dev!$A$1:$CI$300,MATCH(DATE(AB$1,1,1),Shock_dev!$A$1:$CI$1,0),FALSE)</f>
        <v>7.8112967080627412E-5</v>
      </c>
      <c r="AC60" s="52">
        <f>VLOOKUP($B60,Shock_dev!$A$1:$CI$300,MATCH(DATE(AC$1,1,1),Shock_dev!$A$1:$CI$1,0),FALSE)</f>
        <v>6.5296845923513901E-5</v>
      </c>
      <c r="AD60" s="52">
        <f>VLOOKUP($B60,Shock_dev!$A$1:$CI$300,MATCH(DATE(AD$1,1,1),Shock_dev!$A$1:$CI$1,0),FALSE)</f>
        <v>5.2512274278917451E-5</v>
      </c>
      <c r="AE60" s="52">
        <f>VLOOKUP($B60,Shock_dev!$A$1:$CI$300,MATCH(DATE(AE$1,1,1),Shock_dev!$A$1:$CI$1,0),FALSE)</f>
        <v>3.9931291937581329E-5</v>
      </c>
      <c r="AF60" s="52">
        <f>VLOOKUP($B60,Shock_dev!$A$1:$CI$300,MATCH(DATE(AF$1,1,1),Shock_dev!$A$1:$CI$1,0),FALSE)</f>
        <v>2.7620449439223773E-5</v>
      </c>
      <c r="AG60" s="52"/>
      <c r="AH60" s="65">
        <f t="shared" si="1"/>
        <v>6.9323611353644927E-5</v>
      </c>
      <c r="AI60" s="65">
        <f t="shared" si="2"/>
        <v>9.2173915636498398E-5</v>
      </c>
      <c r="AJ60" s="65">
        <f t="shared" si="3"/>
        <v>1.2996814579413284E-4</v>
      </c>
      <c r="AK60" s="65">
        <f t="shared" si="4"/>
        <v>1.2519725123607032E-4</v>
      </c>
      <c r="AL60" s="65">
        <f t="shared" si="5"/>
        <v>1.0913674999380018E-4</v>
      </c>
      <c r="AM60" s="65">
        <f t="shared" si="6"/>
        <v>5.2694765731972778E-5</v>
      </c>
      <c r="AN60" s="66"/>
      <c r="AO60" s="65">
        <f t="shared" si="7"/>
        <v>8.074876349507167E-5</v>
      </c>
      <c r="AP60" s="65">
        <f t="shared" si="8"/>
        <v>1.2758269851510158E-4</v>
      </c>
      <c r="AQ60" s="65">
        <f t="shared" si="9"/>
        <v>8.0915757862886481E-5</v>
      </c>
    </row>
    <row r="61" spans="1:43" x14ac:dyDescent="0.25">
      <c r="A61" s="5" t="str">
        <f>VLOOKUP(LEFT(RIGHT(B61,10),4),List_Sectors!$A$2:$C$30,3,FALSE)</f>
        <v>Rail</v>
      </c>
      <c r="B61" s="37" t="s">
        <v>566</v>
      </c>
      <c r="C61" s="51">
        <f>VLOOKUP($B61,Shock_dev!$A$1:$CI$300,MATCH(DATE(C$1,1,1),Shock_dev!$A$1:$CI$1,0),FALSE)</f>
        <v>2.3921004549977651E-6</v>
      </c>
      <c r="D61" s="52">
        <f>VLOOKUP($B61,Shock_dev!$A$1:$CI$300,MATCH(DATE(D$1,1,1),Shock_dev!$A$1:$CI$1,0),FALSE)</f>
        <v>4.5131197781941099E-6</v>
      </c>
      <c r="E61" s="52">
        <f>VLOOKUP($B61,Shock_dev!$A$1:$CI$300,MATCH(DATE(E$1,1,1),Shock_dev!$A$1:$CI$1,0),FALSE)</f>
        <v>5.6703592883615387E-6</v>
      </c>
      <c r="F61" s="52">
        <f>VLOOKUP($B61,Shock_dev!$A$1:$CI$300,MATCH(DATE(F$1,1,1),Shock_dev!$A$1:$CI$1,0),FALSE)</f>
        <v>6.090542715900532E-6</v>
      </c>
      <c r="G61" s="52">
        <f>VLOOKUP($B61,Shock_dev!$A$1:$CI$300,MATCH(DATE(G$1,1,1),Shock_dev!$A$1:$CI$1,0),FALSE)</f>
        <v>6.0833830014092962E-6</v>
      </c>
      <c r="H61" s="52">
        <f>VLOOKUP($B61,Shock_dev!$A$1:$CI$300,MATCH(DATE(H$1,1,1),Shock_dev!$A$1:$CI$1,0),FALSE)</f>
        <v>6.0696822174796992E-6</v>
      </c>
      <c r="I61" s="52">
        <f>VLOOKUP($B61,Shock_dev!$A$1:$CI$300,MATCH(DATE(I$1,1,1),Shock_dev!$A$1:$CI$1,0),FALSE)</f>
        <v>5.8136527342986661E-6</v>
      </c>
      <c r="J61" s="52">
        <f>VLOOKUP($B61,Shock_dev!$A$1:$CI$300,MATCH(DATE(J$1,1,1),Shock_dev!$A$1:$CI$1,0),FALSE)</f>
        <v>6.1139223595310502E-6</v>
      </c>
      <c r="K61" s="52">
        <f>VLOOKUP($B61,Shock_dev!$A$1:$CI$300,MATCH(DATE(K$1,1,1),Shock_dev!$A$1:$CI$1,0),FALSE)</f>
        <v>6.9066012994064596E-6</v>
      </c>
      <c r="L61" s="52">
        <f>VLOOKUP($B61,Shock_dev!$A$1:$CI$300,MATCH(DATE(L$1,1,1),Shock_dev!$A$1:$CI$1,0),FALSE)</f>
        <v>7.4762832590645501E-6</v>
      </c>
      <c r="M61" s="52">
        <f>VLOOKUP($B61,Shock_dev!$A$1:$CI$300,MATCH(DATE(M$1,1,1),Shock_dev!$A$1:$CI$1,0),FALSE)</f>
        <v>8.1218461964103944E-6</v>
      </c>
      <c r="N61" s="52">
        <f>VLOOKUP($B61,Shock_dev!$A$1:$CI$300,MATCH(DATE(N$1,1,1),Shock_dev!$A$1:$CI$1,0),FALSE)</f>
        <v>9.0196484721386285E-6</v>
      </c>
      <c r="O61" s="52">
        <f>VLOOKUP($B61,Shock_dev!$A$1:$CI$300,MATCH(DATE(O$1,1,1),Shock_dev!$A$1:$CI$1,0),FALSE)</f>
        <v>9.4439157710849261E-6</v>
      </c>
      <c r="P61" s="52">
        <f>VLOOKUP($B61,Shock_dev!$A$1:$CI$300,MATCH(DATE(P$1,1,1),Shock_dev!$A$1:$CI$1,0),FALSE)</f>
        <v>9.3423659817260409E-6</v>
      </c>
      <c r="Q61" s="52">
        <f>VLOOKUP($B61,Shock_dev!$A$1:$CI$300,MATCH(DATE(Q$1,1,1),Shock_dev!$A$1:$CI$1,0),FALSE)</f>
        <v>9.089672424110251E-6</v>
      </c>
      <c r="R61" s="52">
        <f>VLOOKUP($B61,Shock_dev!$A$1:$CI$300,MATCH(DATE(R$1,1,1),Shock_dev!$A$1:$CI$1,0),FALSE)</f>
        <v>8.6004112260110857E-6</v>
      </c>
      <c r="S61" s="52">
        <f>VLOOKUP($B61,Shock_dev!$A$1:$CI$300,MATCH(DATE(S$1,1,1),Shock_dev!$A$1:$CI$1,0),FALSE)</f>
        <v>8.5118829564058493E-6</v>
      </c>
      <c r="T61" s="52">
        <f>VLOOKUP($B61,Shock_dev!$A$1:$CI$300,MATCH(DATE(T$1,1,1),Shock_dev!$A$1:$CI$1,0),FALSE)</f>
        <v>8.5334272231729977E-6</v>
      </c>
      <c r="U61" s="52">
        <f>VLOOKUP($B61,Shock_dev!$A$1:$CI$300,MATCH(DATE(U$1,1,1),Shock_dev!$A$1:$CI$1,0),FALSE)</f>
        <v>8.5444415186496691E-6</v>
      </c>
      <c r="V61" s="52">
        <f>VLOOKUP($B61,Shock_dev!$A$1:$CI$300,MATCH(DATE(V$1,1,1),Shock_dev!$A$1:$CI$1,0),FALSE)</f>
        <v>8.4873617506097483E-6</v>
      </c>
      <c r="W61" s="52">
        <f>VLOOKUP($B61,Shock_dev!$A$1:$CI$300,MATCH(DATE(W$1,1,1),Shock_dev!$A$1:$CI$1,0),FALSE)</f>
        <v>8.3699888532279582E-6</v>
      </c>
      <c r="X61" s="52">
        <f>VLOOKUP($B61,Shock_dev!$A$1:$CI$300,MATCH(DATE(X$1,1,1),Shock_dev!$A$1:$CI$1,0),FALSE)</f>
        <v>8.0260012268545579E-6</v>
      </c>
      <c r="Y61" s="52">
        <f>VLOOKUP($B61,Shock_dev!$A$1:$CI$300,MATCH(DATE(Y$1,1,1),Shock_dev!$A$1:$CI$1,0),FALSE)</f>
        <v>7.5208386867526142E-6</v>
      </c>
      <c r="Z61" s="52">
        <f>VLOOKUP($B61,Shock_dev!$A$1:$CI$300,MATCH(DATE(Z$1,1,1),Shock_dev!$A$1:$CI$1,0),FALSE)</f>
        <v>6.8937663157770399E-6</v>
      </c>
      <c r="AA61" s="52">
        <f>VLOOKUP($B61,Shock_dev!$A$1:$CI$300,MATCH(DATE(AA$1,1,1),Shock_dev!$A$1:$CI$1,0),FALSE)</f>
        <v>6.0769042642520503E-6</v>
      </c>
      <c r="AB61" s="52">
        <f>VLOOKUP($B61,Shock_dev!$A$1:$CI$300,MATCH(DATE(AB$1,1,1),Shock_dev!$A$1:$CI$1,0),FALSE)</f>
        <v>5.187835627112759E-6</v>
      </c>
      <c r="AC61" s="52">
        <f>VLOOKUP($B61,Shock_dev!$A$1:$CI$300,MATCH(DATE(AC$1,1,1),Shock_dev!$A$1:$CI$1,0),FALSE)</f>
        <v>4.2829432355101158E-6</v>
      </c>
      <c r="AD61" s="52">
        <f>VLOOKUP($B61,Shock_dev!$A$1:$CI$300,MATCH(DATE(AD$1,1,1),Shock_dev!$A$1:$CI$1,0),FALSE)</f>
        <v>3.3804821554196369E-6</v>
      </c>
      <c r="AE61" s="52">
        <f>VLOOKUP($B61,Shock_dev!$A$1:$CI$300,MATCH(DATE(AE$1,1,1),Shock_dev!$A$1:$CI$1,0),FALSE)</f>
        <v>2.4925714013456813E-6</v>
      </c>
      <c r="AF61" s="52">
        <f>VLOOKUP($B61,Shock_dev!$A$1:$CI$300,MATCH(DATE(AF$1,1,1),Shock_dev!$A$1:$CI$1,0),FALSE)</f>
        <v>1.6237874827577298E-6</v>
      </c>
      <c r="AG61" s="52"/>
      <c r="AH61" s="65">
        <f t="shared" si="1"/>
        <v>4.9499010477726481E-6</v>
      </c>
      <c r="AI61" s="65">
        <f t="shared" si="2"/>
        <v>6.4760283739560857E-6</v>
      </c>
      <c r="AJ61" s="65">
        <f t="shared" si="3"/>
        <v>9.0034897690940485E-6</v>
      </c>
      <c r="AK61" s="65">
        <f t="shared" si="4"/>
        <v>8.535504934969869E-6</v>
      </c>
      <c r="AL61" s="65">
        <f t="shared" si="5"/>
        <v>7.3774998693728439E-6</v>
      </c>
      <c r="AM61" s="65">
        <f t="shared" si="6"/>
        <v>3.3935239804291839E-6</v>
      </c>
      <c r="AN61" s="66"/>
      <c r="AO61" s="65">
        <f t="shared" si="7"/>
        <v>5.7129647108643669E-6</v>
      </c>
      <c r="AP61" s="65">
        <f t="shared" si="8"/>
        <v>8.7694973520319579E-6</v>
      </c>
      <c r="AQ61" s="65">
        <f t="shared" si="9"/>
        <v>5.3855119249010143E-6</v>
      </c>
    </row>
    <row r="62" spans="1:43" x14ac:dyDescent="0.25">
      <c r="A62" s="5" t="str">
        <f>VLOOKUP(LEFT(RIGHT(B62,10),4),List_Sectors!$A$2:$C$30,3,FALSE)</f>
        <v>Ponts &amp; tunnels</v>
      </c>
      <c r="B62" s="37" t="s">
        <v>567</v>
      </c>
      <c r="C62" s="51">
        <f>VLOOKUP($B62,Shock_dev!$A$1:$CI$300,MATCH(DATE(C$1,1,1),Shock_dev!$A$1:$CI$1,0),FALSE)</f>
        <v>3.5743804659229392E-6</v>
      </c>
      <c r="D62" s="52">
        <f>VLOOKUP($B62,Shock_dev!$A$1:$CI$300,MATCH(DATE(D$1,1,1),Shock_dev!$A$1:$CI$1,0),FALSE)</f>
        <v>6.7456056773161733E-6</v>
      </c>
      <c r="E62" s="52">
        <f>VLOOKUP($B62,Shock_dev!$A$1:$CI$300,MATCH(DATE(E$1,1,1),Shock_dev!$A$1:$CI$1,0),FALSE)</f>
        <v>8.4773949455066664E-6</v>
      </c>
      <c r="F62" s="52">
        <f>VLOOKUP($B62,Shock_dev!$A$1:$CI$300,MATCH(DATE(F$1,1,1),Shock_dev!$A$1:$CI$1,0),FALSE)</f>
        <v>9.1089901053658585E-6</v>
      </c>
      <c r="G62" s="52">
        <f>VLOOKUP($B62,Shock_dev!$A$1:$CI$300,MATCH(DATE(G$1,1,1),Shock_dev!$A$1:$CI$1,0),FALSE)</f>
        <v>9.1042119242753523E-6</v>
      </c>
      <c r="H62" s="52">
        <f>VLOOKUP($B62,Shock_dev!$A$1:$CI$300,MATCH(DATE(H$1,1,1),Shock_dev!$A$1:$CI$1,0),FALSE)</f>
        <v>9.0924516544360669E-6</v>
      </c>
      <c r="I62" s="52">
        <f>VLOOKUP($B62,Shock_dev!$A$1:$CI$300,MATCH(DATE(I$1,1,1),Shock_dev!$A$1:$CI$1,0),FALSE)</f>
        <v>8.7216217632933139E-6</v>
      </c>
      <c r="J62" s="52">
        <f>VLOOKUP($B62,Shock_dev!$A$1:$CI$300,MATCH(DATE(J$1,1,1),Shock_dev!$A$1:$CI$1,0),FALSE)</f>
        <v>9.1844305132034172E-6</v>
      </c>
      <c r="K62" s="52">
        <f>VLOOKUP($B62,Shock_dev!$A$1:$CI$300,MATCH(DATE(K$1,1,1),Shock_dev!$A$1:$CI$1,0),FALSE)</f>
        <v>1.0385365729440196E-5</v>
      </c>
      <c r="L62" s="52">
        <f>VLOOKUP($B62,Shock_dev!$A$1:$CI$300,MATCH(DATE(L$1,1,1),Shock_dev!$A$1:$CI$1,0),FALSE)</f>
        <v>1.1254829567168378E-5</v>
      </c>
      <c r="M62" s="52">
        <f>VLOOKUP($B62,Shock_dev!$A$1:$CI$300,MATCH(DATE(M$1,1,1),Shock_dev!$A$1:$CI$1,0),FALSE)</f>
        <v>1.2238386779163583E-5</v>
      </c>
      <c r="N62" s="52">
        <f>VLOOKUP($B62,Shock_dev!$A$1:$CI$300,MATCH(DATE(N$1,1,1),Shock_dev!$A$1:$CI$1,0),FALSE)</f>
        <v>1.3599363419394607E-5</v>
      </c>
      <c r="O62" s="52">
        <f>VLOOKUP($B62,Shock_dev!$A$1:$CI$300,MATCH(DATE(O$1,1,1),Shock_dev!$A$1:$CI$1,0),FALSE)</f>
        <v>1.4253114004739928E-5</v>
      </c>
      <c r="P62" s="52">
        <f>VLOOKUP($B62,Shock_dev!$A$1:$CI$300,MATCH(DATE(P$1,1,1),Shock_dev!$A$1:$CI$1,0),FALSE)</f>
        <v>1.4120700895531565E-5</v>
      </c>
      <c r="Q62" s="52">
        <f>VLOOKUP($B62,Shock_dev!$A$1:$CI$300,MATCH(DATE(Q$1,1,1),Shock_dev!$A$1:$CI$1,0),FALSE)</f>
        <v>1.3761571528434838E-5</v>
      </c>
      <c r="R62" s="52">
        <f>VLOOKUP($B62,Shock_dev!$A$1:$CI$300,MATCH(DATE(R$1,1,1),Shock_dev!$A$1:$CI$1,0),FALSE)</f>
        <v>1.3047877253973362E-5</v>
      </c>
      <c r="S62" s="52">
        <f>VLOOKUP($B62,Shock_dev!$A$1:$CI$300,MATCH(DATE(S$1,1,1),Shock_dev!$A$1:$CI$1,0),FALSE)</f>
        <v>1.2931219316276066E-5</v>
      </c>
      <c r="T62" s="52">
        <f>VLOOKUP($B62,Shock_dev!$A$1:$CI$300,MATCH(DATE(T$1,1,1),Shock_dev!$A$1:$CI$1,0),FALSE)</f>
        <v>1.2977165827358208E-5</v>
      </c>
      <c r="U62" s="52">
        <f>VLOOKUP($B62,Shock_dev!$A$1:$CI$300,MATCH(DATE(U$1,1,1),Shock_dev!$A$1:$CI$1,0),FALSE)</f>
        <v>1.3004889763016498E-5</v>
      </c>
      <c r="V62" s="52">
        <f>VLOOKUP($B62,Shock_dev!$A$1:$CI$300,MATCH(DATE(V$1,1,1),Shock_dev!$A$1:$CI$1,0),FALSE)</f>
        <v>1.2928096404384413E-5</v>
      </c>
      <c r="W62" s="52">
        <f>VLOOKUP($B62,Shock_dev!$A$1:$CI$300,MATCH(DATE(W$1,1,1),Shock_dev!$A$1:$CI$1,0),FALSE)</f>
        <v>1.2758425249150049E-5</v>
      </c>
      <c r="X62" s="52">
        <f>VLOOKUP($B62,Shock_dev!$A$1:$CI$300,MATCH(DATE(X$1,1,1),Shock_dev!$A$1:$CI$1,0),FALSE)</f>
        <v>1.2247541317565655E-5</v>
      </c>
      <c r="Y62" s="52">
        <f>VLOOKUP($B62,Shock_dev!$A$1:$CI$300,MATCH(DATE(Y$1,1,1),Shock_dev!$A$1:$CI$1,0),FALSE)</f>
        <v>1.1493382155693937E-5</v>
      </c>
      <c r="Z62" s="52">
        <f>VLOOKUP($B62,Shock_dev!$A$1:$CI$300,MATCH(DATE(Z$1,1,1),Shock_dev!$A$1:$CI$1,0),FALSE)</f>
        <v>1.0554984302736646E-5</v>
      </c>
      <c r="AA62" s="52">
        <f>VLOOKUP($B62,Shock_dev!$A$1:$CI$300,MATCH(DATE(AA$1,1,1),Shock_dev!$A$1:$CI$1,0),FALSE)</f>
        <v>9.3312740461789425E-6</v>
      </c>
      <c r="AB62" s="52">
        <f>VLOOKUP($B62,Shock_dev!$A$1:$CI$300,MATCH(DATE(AB$1,1,1),Shock_dev!$A$1:$CI$1,0),FALSE)</f>
        <v>7.9981982042733847E-6</v>
      </c>
      <c r="AC62" s="52">
        <f>VLOOKUP($B62,Shock_dev!$A$1:$CI$300,MATCH(DATE(AC$1,1,1),Shock_dev!$A$1:$CI$1,0),FALSE)</f>
        <v>6.6403438674215155E-6</v>
      </c>
      <c r="AD62" s="52">
        <f>VLOOKUP($B62,Shock_dev!$A$1:$CI$300,MATCH(DATE(AD$1,1,1),Shock_dev!$A$1:$CI$1,0),FALSE)</f>
        <v>5.2852527899163217E-6</v>
      </c>
      <c r="AE62" s="52">
        <f>VLOOKUP($B62,Shock_dev!$A$1:$CI$300,MATCH(DATE(AE$1,1,1),Shock_dev!$A$1:$CI$1,0),FALSE)</f>
        <v>3.9512375406650782E-6</v>
      </c>
      <c r="AF62" s="52">
        <f>VLOOKUP($B62,Shock_dev!$A$1:$CI$300,MATCH(DATE(AF$1,1,1),Shock_dev!$A$1:$CI$1,0),FALSE)</f>
        <v>2.6453284353293847E-6</v>
      </c>
      <c r="AG62" s="52"/>
      <c r="AH62" s="65">
        <f t="shared" si="1"/>
        <v>7.4021166236773982E-6</v>
      </c>
      <c r="AI62" s="65">
        <f t="shared" si="2"/>
        <v>9.7277398455082762E-6</v>
      </c>
      <c r="AJ62" s="65">
        <f t="shared" si="3"/>
        <v>1.3594627325452905E-5</v>
      </c>
      <c r="AK62" s="65">
        <f t="shared" si="4"/>
        <v>1.297784971300171E-5</v>
      </c>
      <c r="AL62" s="65">
        <f t="shared" si="5"/>
        <v>1.1277121414265046E-5</v>
      </c>
      <c r="AM62" s="65">
        <f t="shared" si="6"/>
        <v>5.3040721675211371E-6</v>
      </c>
      <c r="AN62" s="66"/>
      <c r="AO62" s="65">
        <f t="shared" si="7"/>
        <v>8.5649282345928372E-6</v>
      </c>
      <c r="AP62" s="65">
        <f t="shared" si="8"/>
        <v>1.3286238519227308E-5</v>
      </c>
      <c r="AQ62" s="65">
        <f t="shared" si="9"/>
        <v>8.2905967908930915E-6</v>
      </c>
    </row>
    <row r="63" spans="1:43" x14ac:dyDescent="0.25">
      <c r="A63" s="5" t="str">
        <f>VLOOKUP(LEFT(RIGHT(B63,10),4),List_Sectors!$A$2:$C$30,3,FALSE)</f>
        <v>Conduites</v>
      </c>
      <c r="B63" s="37" t="s">
        <v>568</v>
      </c>
      <c r="C63" s="51">
        <f>VLOOKUP($B63,Shock_dev!$A$1:$CI$300,MATCH(DATE(C$1,1,1),Shock_dev!$A$1:$CI$1,0),FALSE)</f>
        <v>1.8163504026842112E-5</v>
      </c>
      <c r="D63" s="52">
        <f>VLOOKUP($B63,Shock_dev!$A$1:$CI$300,MATCH(DATE(D$1,1,1),Shock_dev!$A$1:$CI$1,0),FALSE)</f>
        <v>3.4393926777853057E-5</v>
      </c>
      <c r="E63" s="52">
        <f>VLOOKUP($B63,Shock_dev!$A$1:$CI$300,MATCH(DATE(E$1,1,1),Shock_dev!$A$1:$CI$1,0),FALSE)</f>
        <v>4.3366277145659772E-5</v>
      </c>
      <c r="F63" s="52">
        <f>VLOOKUP($B63,Shock_dev!$A$1:$CI$300,MATCH(DATE(F$1,1,1),Shock_dev!$A$1:$CI$1,0),FALSE)</f>
        <v>4.6736727034861541E-5</v>
      </c>
      <c r="G63" s="52">
        <f>VLOOKUP($B63,Shock_dev!$A$1:$CI$300,MATCH(DATE(G$1,1,1),Shock_dev!$A$1:$CI$1,0),FALSE)</f>
        <v>4.6830776773927505E-5</v>
      </c>
      <c r="H63" s="52">
        <f>VLOOKUP($B63,Shock_dev!$A$1:$CI$300,MATCH(DATE(H$1,1,1),Shock_dev!$A$1:$CI$1,0),FALSE)</f>
        <v>4.6839595716502762E-5</v>
      </c>
      <c r="I63" s="52">
        <f>VLOOKUP($B63,Shock_dev!$A$1:$CI$300,MATCH(DATE(I$1,1,1),Shock_dev!$A$1:$CI$1,0),FALSE)</f>
        <v>4.4986487811153998E-5</v>
      </c>
      <c r="J63" s="52">
        <f>VLOOKUP($B63,Shock_dev!$A$1:$CI$300,MATCH(DATE(J$1,1,1),Shock_dev!$A$1:$CI$1,0),FALSE)</f>
        <v>3.6532584467661267E-4</v>
      </c>
      <c r="K63" s="52">
        <f>VLOOKUP($B63,Shock_dev!$A$1:$CI$300,MATCH(DATE(K$1,1,1),Shock_dev!$A$1:$CI$1,0),FALSE)</f>
        <v>4.9382337344187389E-4</v>
      </c>
      <c r="L63" s="52">
        <f>VLOOKUP($B63,Shock_dev!$A$1:$CI$300,MATCH(DATE(L$1,1,1),Shock_dev!$A$1:$CI$1,0),FALSE)</f>
        <v>5.458866607960458E-4</v>
      </c>
      <c r="M63" s="52">
        <f>VLOOKUP($B63,Shock_dev!$A$1:$CI$300,MATCH(DATE(M$1,1,1),Shock_dev!$A$1:$CI$1,0),FALSE)</f>
        <v>5.7290666942174729E-4</v>
      </c>
      <c r="N63" s="52">
        <f>VLOOKUP($B63,Shock_dev!$A$1:$CI$300,MATCH(DATE(N$1,1,1),Shock_dev!$A$1:$CI$1,0),FALSE)</f>
        <v>5.9242687619144683E-4</v>
      </c>
      <c r="O63" s="52">
        <f>VLOOKUP($B63,Shock_dev!$A$1:$CI$300,MATCH(DATE(O$1,1,1),Shock_dev!$A$1:$CI$1,0),FALSE)</f>
        <v>6.0420327121126708E-4</v>
      </c>
      <c r="P63" s="52">
        <f>VLOOKUP($B63,Shock_dev!$A$1:$CI$300,MATCH(DATE(P$1,1,1),Shock_dev!$A$1:$CI$1,0),FALSE)</f>
        <v>6.0954861221136896E-4</v>
      </c>
      <c r="Q63" s="52">
        <f>VLOOKUP($B63,Shock_dev!$A$1:$CI$300,MATCH(DATE(Q$1,1,1),Shock_dev!$A$1:$CI$1,0),FALSE)</f>
        <v>6.1191234920162762E-4</v>
      </c>
      <c r="R63" s="52">
        <f>VLOOKUP($B63,Shock_dev!$A$1:$CI$300,MATCH(DATE(R$1,1,1),Shock_dev!$A$1:$CI$1,0),FALSE)</f>
        <v>6.109152699136579E-4</v>
      </c>
      <c r="S63" s="52">
        <f>VLOOKUP($B63,Shock_dev!$A$1:$CI$300,MATCH(DATE(S$1,1,1),Shock_dev!$A$1:$CI$1,0),FALSE)</f>
        <v>6.1155046418823536E-4</v>
      </c>
      <c r="T63" s="52">
        <f>VLOOKUP($B63,Shock_dev!$A$1:$CI$300,MATCH(DATE(T$1,1,1),Shock_dev!$A$1:$CI$1,0),FALSE)</f>
        <v>3.2914644256163089E-4</v>
      </c>
      <c r="U63" s="52">
        <f>VLOOKUP($B63,Shock_dev!$A$1:$CI$300,MATCH(DATE(U$1,1,1),Shock_dev!$A$1:$CI$1,0),FALSE)</f>
        <v>2.1987515757731696E-4</v>
      </c>
      <c r="V63" s="52">
        <f>VLOOKUP($B63,Shock_dev!$A$1:$CI$300,MATCH(DATE(V$1,1,1),Shock_dev!$A$1:$CI$1,0),FALSE)</f>
        <v>1.7504327601856144E-4</v>
      </c>
      <c r="W63" s="52">
        <f>VLOOKUP($B63,Shock_dev!$A$1:$CI$300,MATCH(DATE(W$1,1,1),Shock_dev!$A$1:$CI$1,0),FALSE)</f>
        <v>1.5131309829828022E-4</v>
      </c>
      <c r="X63" s="52">
        <f>VLOOKUP($B63,Shock_dev!$A$1:$CI$300,MATCH(DATE(X$1,1,1),Shock_dev!$A$1:$CI$1,0),FALSE)</f>
        <v>1.3324165540236672E-4</v>
      </c>
      <c r="Y63" s="52">
        <f>VLOOKUP($B63,Shock_dev!$A$1:$CI$300,MATCH(DATE(Y$1,1,1),Shock_dev!$A$1:$CI$1,0),FALSE)</f>
        <v>1.1678357819869144E-4</v>
      </c>
      <c r="Z63" s="52">
        <f>VLOOKUP($B63,Shock_dev!$A$1:$CI$300,MATCH(DATE(Z$1,1,1),Shock_dev!$A$1:$CI$1,0),FALSE)</f>
        <v>1.0079508975804439E-4</v>
      </c>
      <c r="AA63" s="52">
        <f>VLOOKUP($B63,Shock_dev!$A$1:$CI$300,MATCH(DATE(AA$1,1,1),Shock_dev!$A$1:$CI$1,0),FALSE)</f>
        <v>8.430145849817075E-5</v>
      </c>
      <c r="AB63" s="52">
        <f>VLOOKUP($B63,Shock_dev!$A$1:$CI$300,MATCH(DATE(AB$1,1,1),Shock_dev!$A$1:$CI$1,0),FALSE)</f>
        <v>6.8041558413176195E-5</v>
      </c>
      <c r="AC63" s="52">
        <f>VLOOKUP($B63,Shock_dev!$A$1:$CI$300,MATCH(DATE(AC$1,1,1),Shock_dev!$A$1:$CI$1,0),FALSE)</f>
        <v>5.239021950833997E-5</v>
      </c>
      <c r="AD63" s="52">
        <f>VLOOKUP($B63,Shock_dev!$A$1:$CI$300,MATCH(DATE(AD$1,1,1),Shock_dev!$A$1:$CI$1,0),FALSE)</f>
        <v>3.7459313808559604E-5</v>
      </c>
      <c r="AE63" s="52">
        <f>VLOOKUP($B63,Shock_dev!$A$1:$CI$300,MATCH(DATE(AE$1,1,1),Shock_dev!$A$1:$CI$1,0),FALSE)</f>
        <v>2.3317845638692358E-5</v>
      </c>
      <c r="AF63" s="52">
        <f>VLOOKUP($B63,Shock_dev!$A$1:$CI$300,MATCH(DATE(AF$1,1,1),Shock_dev!$A$1:$CI$1,0),FALSE)</f>
        <v>9.9758558630249504E-6</v>
      </c>
      <c r="AG63" s="52"/>
      <c r="AH63" s="65">
        <f t="shared" si="1"/>
        <v>3.78982423518288E-5</v>
      </c>
      <c r="AI63" s="65">
        <f t="shared" si="2"/>
        <v>2.9937239248843786E-4</v>
      </c>
      <c r="AJ63" s="65">
        <f t="shared" si="3"/>
        <v>5.9819955564749156E-4</v>
      </c>
      <c r="AK63" s="65">
        <f t="shared" si="4"/>
        <v>3.893061220518805E-4</v>
      </c>
      <c r="AL63" s="65">
        <f t="shared" si="5"/>
        <v>1.172869760311107E-4</v>
      </c>
      <c r="AM63" s="65">
        <f t="shared" si="6"/>
        <v>3.8236958646358609E-5</v>
      </c>
      <c r="AN63" s="66"/>
      <c r="AO63" s="65">
        <f t="shared" si="7"/>
        <v>1.6863531742013332E-4</v>
      </c>
      <c r="AP63" s="65">
        <f t="shared" si="8"/>
        <v>4.9375283884968597E-4</v>
      </c>
      <c r="AQ63" s="65">
        <f t="shared" si="9"/>
        <v>7.7761967338734657E-5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569</v>
      </c>
      <c r="C64" s="51">
        <f>VLOOKUP($B64,Shock_dev!$A$1:$CI$300,MATCH(DATE(C$1,1,1),Shock_dev!$A$1:$CI$1,0),FALSE)</f>
        <v>8.0247977698285249E-6</v>
      </c>
      <c r="D64" s="52">
        <f>VLOOKUP($B64,Shock_dev!$A$1:$CI$300,MATCH(DATE(D$1,1,1),Shock_dev!$A$1:$CI$1,0),FALSE)</f>
        <v>1.5125155617669758E-5</v>
      </c>
      <c r="E64" s="52">
        <f>VLOOKUP($B64,Shock_dev!$A$1:$CI$300,MATCH(DATE(E$1,1,1),Shock_dev!$A$1:$CI$1,0),FALSE)</f>
        <v>1.9007091265159038E-5</v>
      </c>
      <c r="F64" s="52">
        <f>VLOOKUP($B64,Shock_dev!$A$1:$CI$300,MATCH(DATE(F$1,1,1),Shock_dev!$A$1:$CI$1,0),FALSE)</f>
        <v>2.0449275704159959E-5</v>
      </c>
      <c r="G64" s="52">
        <f>VLOOKUP($B64,Shock_dev!$A$1:$CI$300,MATCH(DATE(G$1,1,1),Shock_dev!$A$1:$CI$1,0),FALSE)</f>
        <v>2.0493079834359459E-5</v>
      </c>
      <c r="H64" s="52">
        <f>VLOOKUP($B64,Shock_dev!$A$1:$CI$300,MATCH(DATE(H$1,1,1),Shock_dev!$A$1:$CI$1,0),FALSE)</f>
        <v>2.0544884775097095E-5</v>
      </c>
      <c r="I64" s="52">
        <f>VLOOKUP($B64,Shock_dev!$A$1:$CI$300,MATCH(DATE(I$1,1,1),Shock_dev!$A$1:$CI$1,0),FALSE)</f>
        <v>1.9803801233608608E-5</v>
      </c>
      <c r="J64" s="52">
        <f>VLOOKUP($B64,Shock_dev!$A$1:$CI$300,MATCH(DATE(J$1,1,1),Shock_dev!$A$1:$CI$1,0),FALSE)</f>
        <v>2.0943370623727911E-5</v>
      </c>
      <c r="K64" s="52">
        <f>VLOOKUP($B64,Shock_dev!$A$1:$CI$300,MATCH(DATE(K$1,1,1),Shock_dev!$A$1:$CI$1,0),FALSE)</f>
        <v>2.3735776023368936E-5</v>
      </c>
      <c r="L64" s="52">
        <f>VLOOKUP($B64,Shock_dev!$A$1:$CI$300,MATCH(DATE(L$1,1,1),Shock_dev!$A$1:$CI$1,0),FALSE)</f>
        <v>2.5775660455103859E-5</v>
      </c>
      <c r="M64" s="52">
        <f>VLOOKUP($B64,Shock_dev!$A$1:$CI$300,MATCH(DATE(M$1,1,1),Shock_dev!$A$1:$CI$1,0),FALSE)</f>
        <v>2.8069123466431552E-5</v>
      </c>
      <c r="N64" s="52">
        <f>VLOOKUP($B64,Shock_dev!$A$1:$CI$300,MATCH(DATE(N$1,1,1),Shock_dev!$A$1:$CI$1,0),FALSE)</f>
        <v>3.1203954677600658E-5</v>
      </c>
      <c r="O64" s="52">
        <f>VLOOKUP($B64,Shock_dev!$A$1:$CI$300,MATCH(DATE(O$1,1,1),Shock_dev!$A$1:$CI$1,0),FALSE)</f>
        <v>3.2741979607862815E-5</v>
      </c>
      <c r="P64" s="52">
        <f>VLOOKUP($B64,Shock_dev!$A$1:$CI$300,MATCH(DATE(P$1,1,1),Shock_dev!$A$1:$CI$1,0),FALSE)</f>
        <v>3.2512385650303578E-5</v>
      </c>
      <c r="Q64" s="52">
        <f>VLOOKUP($B64,Shock_dev!$A$1:$CI$300,MATCH(DATE(Q$1,1,1),Shock_dev!$A$1:$CI$1,0),FALSE)</f>
        <v>3.1770792185562905E-5</v>
      </c>
      <c r="R64" s="52">
        <f>VLOOKUP($B64,Shock_dev!$A$1:$CI$300,MATCH(DATE(R$1,1,1),Shock_dev!$A$1:$CI$1,0),FALSE)</f>
        <v>3.0223315388347852E-5</v>
      </c>
      <c r="S64" s="52">
        <f>VLOOKUP($B64,Shock_dev!$A$1:$CI$300,MATCH(DATE(S$1,1,1),Shock_dev!$A$1:$CI$1,0),FALSE)</f>
        <v>3.0003900535808806E-5</v>
      </c>
      <c r="T64" s="52">
        <f>VLOOKUP($B64,Shock_dev!$A$1:$CI$300,MATCH(DATE(T$1,1,1),Shock_dev!$A$1:$CI$1,0),FALSE)</f>
        <v>3.0129006526521855E-5</v>
      </c>
      <c r="U64" s="52">
        <f>VLOOKUP($B64,Shock_dev!$A$1:$CI$300,MATCH(DATE(U$1,1,1),Shock_dev!$A$1:$CI$1,0),FALSE)</f>
        <v>3.0195292370146093E-5</v>
      </c>
      <c r="V64" s="52">
        <f>VLOOKUP($B64,Shock_dev!$A$1:$CI$300,MATCH(DATE(V$1,1,1),Shock_dev!$A$1:$CI$1,0),FALSE)</f>
        <v>3.0012796789792267E-5</v>
      </c>
      <c r="W64" s="52">
        <f>VLOOKUP($B64,Shock_dev!$A$1:$CI$300,MATCH(DATE(W$1,1,1),Shock_dev!$A$1:$CI$1,0),FALSE)</f>
        <v>2.9611439954181591E-5</v>
      </c>
      <c r="X64" s="52">
        <f>VLOOKUP($B64,Shock_dev!$A$1:$CI$300,MATCH(DATE(X$1,1,1),Shock_dev!$A$1:$CI$1,0),FALSE)</f>
        <v>2.8436935139643191E-5</v>
      </c>
      <c r="Y64" s="52">
        <f>VLOOKUP($B64,Shock_dev!$A$1:$CI$300,MATCH(DATE(Y$1,1,1),Shock_dev!$A$1:$CI$1,0),FALSE)</f>
        <v>2.6713964259646603E-5</v>
      </c>
      <c r="Z64" s="52">
        <f>VLOOKUP($B64,Shock_dev!$A$1:$CI$300,MATCH(DATE(Z$1,1,1),Shock_dev!$A$1:$CI$1,0),FALSE)</f>
        <v>2.4577151390574717E-5</v>
      </c>
      <c r="AA64" s="52">
        <f>VLOOKUP($B64,Shock_dev!$A$1:$CI$300,MATCH(DATE(AA$1,1,1),Shock_dev!$A$1:$CI$1,0),FALSE)</f>
        <v>2.1800997659605602E-5</v>
      </c>
      <c r="AB64" s="52">
        <f>VLOOKUP($B64,Shock_dev!$A$1:$CI$300,MATCH(DATE(AB$1,1,1),Shock_dev!$A$1:$CI$1,0),FALSE)</f>
        <v>1.8782393877626303E-5</v>
      </c>
      <c r="AC64" s="52">
        <f>VLOOKUP($B64,Shock_dev!$A$1:$CI$300,MATCH(DATE(AC$1,1,1),Shock_dev!$A$1:$CI$1,0),FALSE)</f>
        <v>1.5710816601114928E-5</v>
      </c>
      <c r="AD64" s="52">
        <f>VLOOKUP($B64,Shock_dev!$A$1:$CI$300,MATCH(DATE(AD$1,1,1),Shock_dev!$A$1:$CI$1,0),FALSE)</f>
        <v>1.2647711136643402E-5</v>
      </c>
      <c r="AE64" s="52">
        <f>VLOOKUP($B64,Shock_dev!$A$1:$CI$300,MATCH(DATE(AE$1,1,1),Shock_dev!$A$1:$CI$1,0),FALSE)</f>
        <v>9.6341503340770551E-6</v>
      </c>
      <c r="AF64" s="52">
        <f>VLOOKUP($B64,Shock_dev!$A$1:$CI$300,MATCH(DATE(AF$1,1,1),Shock_dev!$A$1:$CI$1,0),FALSE)</f>
        <v>6.6859333896462401E-6</v>
      </c>
      <c r="AG64" s="52"/>
      <c r="AH64" s="65">
        <f t="shared" si="1"/>
        <v>1.6619880038235347E-5</v>
      </c>
      <c r="AI64" s="65">
        <f t="shared" si="2"/>
        <v>2.2160698622181283E-5</v>
      </c>
      <c r="AJ64" s="65">
        <f t="shared" si="3"/>
        <v>3.12596471175523E-5</v>
      </c>
      <c r="AK64" s="65">
        <f t="shared" si="4"/>
        <v>3.0112862322123374E-5</v>
      </c>
      <c r="AL64" s="65">
        <f t="shared" si="5"/>
        <v>2.6228097680730343E-5</v>
      </c>
      <c r="AM64" s="65">
        <f t="shared" si="6"/>
        <v>1.2692201067821584E-5</v>
      </c>
      <c r="AN64" s="66"/>
      <c r="AO64" s="65">
        <f t="shared" si="7"/>
        <v>1.9390289330208313E-5</v>
      </c>
      <c r="AP64" s="65">
        <f t="shared" si="8"/>
        <v>3.0686254719837837E-5</v>
      </c>
      <c r="AQ64" s="65">
        <f t="shared" si="9"/>
        <v>1.9460149374275962E-5</v>
      </c>
    </row>
    <row r="65" spans="1:43" x14ac:dyDescent="0.25">
      <c r="A65" s="5" t="str">
        <f>VLOOKUP(LEFT(RIGHT(B65,10),4),List_Sectors!$A$2:$C$30,3,FALSE)</f>
        <v>Eau</v>
      </c>
      <c r="B65" s="37" t="s">
        <v>570</v>
      </c>
      <c r="C65" s="51">
        <f>VLOOKUP($B65,Shock_dev!$A$1:$CI$300,MATCH(DATE(C$1,1,1),Shock_dev!$A$1:$CI$1,0),FALSE)</f>
        <v>1.8493698477396051E-6</v>
      </c>
      <c r="D65" s="52">
        <f>VLOOKUP($B65,Shock_dev!$A$1:$CI$300,MATCH(DATE(D$1,1,1),Shock_dev!$A$1:$CI$1,0),FALSE)</f>
        <v>3.5127955627279633E-6</v>
      </c>
      <c r="E65" s="52">
        <f>VLOOKUP($B65,Shock_dev!$A$1:$CI$300,MATCH(DATE(E$1,1,1),Shock_dev!$A$1:$CI$1,0),FALSE)</f>
        <v>4.4540153858877052E-6</v>
      </c>
      <c r="F65" s="52">
        <f>VLOOKUP($B65,Shock_dev!$A$1:$CI$300,MATCH(DATE(F$1,1,1),Shock_dev!$A$1:$CI$1,0),FALSE)</f>
        <v>4.8393922727023764E-6</v>
      </c>
      <c r="G65" s="52">
        <f>VLOOKUP($B65,Shock_dev!$A$1:$CI$300,MATCH(DATE(G$1,1,1),Shock_dev!$A$1:$CI$1,0),FALSE)</f>
        <v>4.8991415237078495E-6</v>
      </c>
      <c r="H65" s="52">
        <f>VLOOKUP($B65,Shock_dev!$A$1:$CI$300,MATCH(DATE(H$1,1,1),Shock_dev!$A$1:$CI$1,0),FALSE)</f>
        <v>4.9514651681321979E-6</v>
      </c>
      <c r="I65" s="52">
        <f>VLOOKUP($B65,Shock_dev!$A$1:$CI$300,MATCH(DATE(I$1,1,1),Shock_dev!$A$1:$CI$1,0),FALSE)</f>
        <v>4.8103502192133994E-6</v>
      </c>
      <c r="J65" s="52">
        <f>VLOOKUP($B65,Shock_dev!$A$1:$CI$300,MATCH(DATE(J$1,1,1),Shock_dev!$A$1:$CI$1,0),FALSE)</f>
        <v>5.0893192675413229E-6</v>
      </c>
      <c r="K65" s="52">
        <f>VLOOKUP($B65,Shock_dev!$A$1:$CI$300,MATCH(DATE(K$1,1,1),Shock_dev!$A$1:$CI$1,0),FALSE)</f>
        <v>5.7428302547687876E-6</v>
      </c>
      <c r="L65" s="52">
        <f>VLOOKUP($B65,Shock_dev!$A$1:$CI$300,MATCH(DATE(L$1,1,1),Shock_dev!$A$1:$CI$1,0),FALSE)</f>
        <v>6.221329928056045E-6</v>
      </c>
      <c r="M65" s="52">
        <f>VLOOKUP($B65,Shock_dev!$A$1:$CI$300,MATCH(DATE(M$1,1,1),Shock_dev!$A$1:$CI$1,0),FALSE)</f>
        <v>6.7545129770250479E-6</v>
      </c>
      <c r="N65" s="52">
        <f>VLOOKUP($B65,Shock_dev!$A$1:$CI$300,MATCH(DATE(N$1,1,1),Shock_dev!$A$1:$CI$1,0),FALSE)</f>
        <v>7.4801241372399691E-6</v>
      </c>
      <c r="O65" s="52">
        <f>VLOOKUP($B65,Shock_dev!$A$1:$CI$300,MATCH(DATE(O$1,1,1),Shock_dev!$A$1:$CI$1,0),FALSE)</f>
        <v>7.8393473890469861E-6</v>
      </c>
      <c r="P65" s="52">
        <f>VLOOKUP($B65,Shock_dev!$A$1:$CI$300,MATCH(DATE(P$1,1,1),Shock_dev!$A$1:$CI$1,0),FALSE)</f>
        <v>7.7877527543708858E-6</v>
      </c>
      <c r="Q65" s="52">
        <f>VLOOKUP($B65,Shock_dev!$A$1:$CI$300,MATCH(DATE(Q$1,1,1),Shock_dev!$A$1:$CI$1,0),FALSE)</f>
        <v>7.6108919160629889E-6</v>
      </c>
      <c r="R65" s="52">
        <f>VLOOKUP($B65,Shock_dev!$A$1:$CI$300,MATCH(DATE(R$1,1,1),Shock_dev!$A$1:$CI$1,0),FALSE)</f>
        <v>7.2416491997212118E-6</v>
      </c>
      <c r="S65" s="52">
        <f>VLOOKUP($B65,Shock_dev!$A$1:$CI$300,MATCH(DATE(S$1,1,1),Shock_dev!$A$1:$CI$1,0),FALSE)</f>
        <v>7.1721301995626419E-6</v>
      </c>
      <c r="T65" s="52">
        <f>VLOOKUP($B65,Shock_dev!$A$1:$CI$300,MATCH(DATE(T$1,1,1),Shock_dev!$A$1:$CI$1,0),FALSE)</f>
        <v>7.1828381204196407E-6</v>
      </c>
      <c r="U65" s="52">
        <f>VLOOKUP($B65,Shock_dev!$A$1:$CI$300,MATCH(DATE(U$1,1,1),Shock_dev!$A$1:$CI$1,0),FALSE)</f>
        <v>7.1837085632391464E-6</v>
      </c>
      <c r="V65" s="52">
        <f>VLOOKUP($B65,Shock_dev!$A$1:$CI$300,MATCH(DATE(V$1,1,1),Shock_dev!$A$1:$CI$1,0),FALSE)</f>
        <v>7.1326025019851838E-6</v>
      </c>
      <c r="W65" s="52">
        <f>VLOOKUP($B65,Shock_dev!$A$1:$CI$300,MATCH(DATE(W$1,1,1),Shock_dev!$A$1:$CI$1,0),FALSE)</f>
        <v>7.037183306629002E-6</v>
      </c>
      <c r="X65" s="52">
        <f>VLOOKUP($B65,Shock_dev!$A$1:$CI$300,MATCH(DATE(X$1,1,1),Shock_dev!$A$1:$CI$1,0),FALSE)</f>
        <v>6.7701314211126826E-6</v>
      </c>
      <c r="Y65" s="52">
        <f>VLOOKUP($B65,Shock_dev!$A$1:$CI$300,MATCH(DATE(Y$1,1,1),Shock_dev!$A$1:$CI$1,0),FALSE)</f>
        <v>6.3814896737237235E-6</v>
      </c>
      <c r="Z65" s="52">
        <f>VLOOKUP($B65,Shock_dev!$A$1:$CI$300,MATCH(DATE(Z$1,1,1),Shock_dev!$A$1:$CI$1,0),FALSE)</f>
        <v>5.9011758901599689E-6</v>
      </c>
      <c r="AA65" s="52">
        <f>VLOOKUP($B65,Shock_dev!$A$1:$CI$300,MATCH(DATE(AA$1,1,1),Shock_dev!$A$1:$CI$1,0),FALSE)</f>
        <v>5.2761093837750233E-6</v>
      </c>
      <c r="AB65" s="52">
        <f>VLOOKUP($B65,Shock_dev!$A$1:$CI$300,MATCH(DATE(AB$1,1,1),Shock_dev!$A$1:$CI$1,0),FALSE)</f>
        <v>4.5957480070287374E-6</v>
      </c>
      <c r="AC65" s="52">
        <f>VLOOKUP($B65,Shock_dev!$A$1:$CI$300,MATCH(DATE(AC$1,1,1),Shock_dev!$A$1:$CI$1,0),FALSE)</f>
        <v>3.9030242179854515E-6</v>
      </c>
      <c r="AD65" s="52">
        <f>VLOOKUP($B65,Shock_dev!$A$1:$CI$300,MATCH(DATE(AD$1,1,1),Shock_dev!$A$1:$CI$1,0),FALSE)</f>
        <v>3.2117233753171845E-6</v>
      </c>
      <c r="AE65" s="52">
        <f>VLOOKUP($B65,Shock_dev!$A$1:$CI$300,MATCH(DATE(AE$1,1,1),Shock_dev!$A$1:$CI$1,0),FALSE)</f>
        <v>2.5309628308371926E-6</v>
      </c>
      <c r="AF65" s="52">
        <f>VLOOKUP($B65,Shock_dev!$A$1:$CI$300,MATCH(DATE(AF$1,1,1),Shock_dev!$A$1:$CI$1,0),FALSE)</f>
        <v>1.8640592023359607E-6</v>
      </c>
      <c r="AG65" s="52"/>
      <c r="AH65" s="65">
        <f t="shared" si="1"/>
        <v>3.9109429185530991E-6</v>
      </c>
      <c r="AI65" s="65">
        <f t="shared" si="2"/>
        <v>5.3630589675423504E-6</v>
      </c>
      <c r="AJ65" s="65">
        <f t="shared" si="3"/>
        <v>7.4945258347491764E-6</v>
      </c>
      <c r="AK65" s="65">
        <f t="shared" si="4"/>
        <v>7.1825857169855651E-6</v>
      </c>
      <c r="AL65" s="65">
        <f t="shared" si="5"/>
        <v>6.2732179350800792E-6</v>
      </c>
      <c r="AM65" s="65">
        <f t="shared" si="6"/>
        <v>3.2211035267009052E-6</v>
      </c>
      <c r="AN65" s="66"/>
      <c r="AO65" s="65">
        <f t="shared" si="7"/>
        <v>4.6370009430477248E-6</v>
      </c>
      <c r="AP65" s="65">
        <f t="shared" si="8"/>
        <v>7.3385557758673707E-6</v>
      </c>
      <c r="AQ65" s="65">
        <f t="shared" si="9"/>
        <v>4.7471607308904922E-6</v>
      </c>
    </row>
    <row r="66" spans="1:43" x14ac:dyDescent="0.25">
      <c r="A66" s="5" t="str">
        <f>VLOOKUP(LEFT(RIGHT(B66,10),4),List_Sectors!$A$2:$C$30,3,FALSE)</f>
        <v>Autres infrastructures</v>
      </c>
      <c r="B66" s="37" t="s">
        <v>571</v>
      </c>
      <c r="C66" s="51">
        <f>VLOOKUP($B66,Shock_dev!$A$1:$CI$300,MATCH(DATE(C$1,1,1),Shock_dev!$A$1:$CI$1,0),FALSE)</f>
        <v>2.0082719391221774E-3</v>
      </c>
      <c r="D66" s="52">
        <f>VLOOKUP($B66,Shock_dev!$A$1:$CI$300,MATCH(DATE(D$1,1,1),Shock_dev!$A$1:$CI$1,0),FALSE)</f>
        <v>2.843431564006277E-3</v>
      </c>
      <c r="E66" s="52">
        <f>VLOOKUP($B66,Shock_dev!$A$1:$CI$300,MATCH(DATE(E$1,1,1),Shock_dev!$A$1:$CI$1,0),FALSE)</f>
        <v>3.2659892398810954E-3</v>
      </c>
      <c r="F66" s="52">
        <f>VLOOKUP($B66,Shock_dev!$A$1:$CI$300,MATCH(DATE(F$1,1,1),Shock_dev!$A$1:$CI$1,0),FALSE)</f>
        <v>3.6346410985840898E-3</v>
      </c>
      <c r="G66" s="52">
        <f>VLOOKUP($B66,Shock_dev!$A$1:$CI$300,MATCH(DATE(G$1,1,1),Shock_dev!$A$1:$CI$1,0),FALSE)</f>
        <v>3.9837409279881615E-3</v>
      </c>
      <c r="H66" s="52">
        <f>VLOOKUP($B66,Shock_dev!$A$1:$CI$300,MATCH(DATE(H$1,1,1),Shock_dev!$A$1:$CI$1,0),FALSE)</f>
        <v>4.3812500428450935E-3</v>
      </c>
      <c r="I66" s="52">
        <f>VLOOKUP($B66,Shock_dev!$A$1:$CI$300,MATCH(DATE(I$1,1,1),Shock_dev!$A$1:$CI$1,0),FALSE)</f>
        <v>4.7308187385604918E-3</v>
      </c>
      <c r="J66" s="52">
        <f>VLOOKUP($B66,Shock_dev!$A$1:$CI$300,MATCH(DATE(J$1,1,1),Shock_dev!$A$1:$CI$1,0),FALSE)</f>
        <v>4.9743542855597792E-3</v>
      </c>
      <c r="K66" s="52">
        <f>VLOOKUP($B66,Shock_dev!$A$1:$CI$300,MATCH(DATE(K$1,1,1),Shock_dev!$A$1:$CI$1,0),FALSE)</f>
        <v>5.1457924468670379E-3</v>
      </c>
      <c r="L66" s="52">
        <f>VLOOKUP($B66,Shock_dev!$A$1:$CI$300,MATCH(DATE(L$1,1,1),Shock_dev!$A$1:$CI$1,0),FALSE)</f>
        <v>5.2949812833631479E-3</v>
      </c>
      <c r="M66" s="52">
        <f>VLOOKUP($B66,Shock_dev!$A$1:$CI$300,MATCH(DATE(M$1,1,1),Shock_dev!$A$1:$CI$1,0),FALSE)</f>
        <v>4.7473247882150555E-3</v>
      </c>
      <c r="N66" s="52">
        <f>VLOOKUP($B66,Shock_dev!$A$1:$CI$300,MATCH(DATE(N$1,1,1),Shock_dev!$A$1:$CI$1,0),FALSE)</f>
        <v>4.624094127451411E-3</v>
      </c>
      <c r="O66" s="52">
        <f>VLOOKUP($B66,Shock_dev!$A$1:$CI$300,MATCH(DATE(O$1,1,1),Shock_dev!$A$1:$CI$1,0),FALSE)</f>
        <v>4.6004351415238707E-3</v>
      </c>
      <c r="P66" s="52">
        <f>VLOOKUP($B66,Shock_dev!$A$1:$CI$300,MATCH(DATE(P$1,1,1),Shock_dev!$A$1:$CI$1,0),FALSE)</f>
        <v>4.6770120833410584E-3</v>
      </c>
      <c r="Q66" s="52">
        <f>VLOOKUP($B66,Shock_dev!$A$1:$CI$300,MATCH(DATE(Q$1,1,1),Shock_dev!$A$1:$CI$1,0),FALSE)</f>
        <v>4.8120944356926376E-3</v>
      </c>
      <c r="R66" s="52">
        <f>VLOOKUP($B66,Shock_dev!$A$1:$CI$300,MATCH(DATE(R$1,1,1),Shock_dev!$A$1:$CI$1,0),FALSE)</f>
        <v>4.9637521291090361E-3</v>
      </c>
      <c r="S66" s="52">
        <f>VLOOKUP($B66,Shock_dev!$A$1:$CI$300,MATCH(DATE(S$1,1,1),Shock_dev!$A$1:$CI$1,0),FALSE)</f>
        <v>5.1731366304024386E-3</v>
      </c>
      <c r="T66" s="52">
        <f>VLOOKUP($B66,Shock_dev!$A$1:$CI$300,MATCH(DATE(T$1,1,1),Shock_dev!$A$1:$CI$1,0),FALSE)</f>
        <v>5.2726439860561495E-3</v>
      </c>
      <c r="U66" s="52">
        <f>VLOOKUP($B66,Shock_dev!$A$1:$CI$300,MATCH(DATE(U$1,1,1),Shock_dev!$A$1:$CI$1,0),FALSE)</f>
        <v>5.3028513574862246E-3</v>
      </c>
      <c r="V66" s="52">
        <f>VLOOKUP($B66,Shock_dev!$A$1:$CI$300,MATCH(DATE(V$1,1,1),Shock_dev!$A$1:$CI$1,0),FALSE)</f>
        <v>5.2790297259579675E-3</v>
      </c>
      <c r="W66" s="52">
        <f>VLOOKUP($B66,Shock_dev!$A$1:$CI$300,MATCH(DATE(W$1,1,1),Shock_dev!$A$1:$CI$1,0),FALSE)</f>
        <v>5.4218108950866341E-3</v>
      </c>
      <c r="X66" s="52">
        <f>VLOOKUP($B66,Shock_dev!$A$1:$CI$300,MATCH(DATE(X$1,1,1),Shock_dev!$A$1:$CI$1,0),FALSE)</f>
        <v>5.4356899529417104E-3</v>
      </c>
      <c r="Y66" s="52">
        <f>VLOOKUP($B66,Shock_dev!$A$1:$CI$300,MATCH(DATE(Y$1,1,1),Shock_dev!$A$1:$CI$1,0),FALSE)</f>
        <v>5.3965098513213024E-3</v>
      </c>
      <c r="Z66" s="52">
        <f>VLOOKUP($B66,Shock_dev!$A$1:$CI$300,MATCH(DATE(Z$1,1,1),Shock_dev!$A$1:$CI$1,0),FALSE)</f>
        <v>5.3357118990048627E-3</v>
      </c>
      <c r="AA66" s="52">
        <f>VLOOKUP($B66,Shock_dev!$A$1:$CI$300,MATCH(DATE(AA$1,1,1),Shock_dev!$A$1:$CI$1,0),FALSE)</f>
        <v>5.2634659902181793E-3</v>
      </c>
      <c r="AB66" s="52">
        <f>VLOOKUP($B66,Shock_dev!$A$1:$CI$300,MATCH(DATE(AB$1,1,1),Shock_dev!$A$1:$CI$1,0),FALSE)</f>
        <v>5.1845008035762289E-3</v>
      </c>
      <c r="AC66" s="52">
        <f>VLOOKUP($B66,Shock_dev!$A$1:$CI$300,MATCH(DATE(AC$1,1,1),Shock_dev!$A$1:$CI$1,0),FALSE)</f>
        <v>5.1008706229051836E-3</v>
      </c>
      <c r="AD66" s="52">
        <f>VLOOKUP($B66,Shock_dev!$A$1:$CI$300,MATCH(DATE(AD$1,1,1),Shock_dev!$A$1:$CI$1,0),FALSE)</f>
        <v>5.0136103230044495E-3</v>
      </c>
      <c r="AE66" s="52">
        <f>VLOOKUP($B66,Shock_dev!$A$1:$CI$300,MATCH(DATE(AE$1,1,1),Shock_dev!$A$1:$CI$1,0),FALSE)</f>
        <v>4.9461219574919836E-3</v>
      </c>
      <c r="AF66" s="52">
        <f>VLOOKUP($B66,Shock_dev!$A$1:$CI$300,MATCH(DATE(AF$1,1,1),Shock_dev!$A$1:$CI$1,0),FALSE)</f>
        <v>4.862423779586381E-3</v>
      </c>
      <c r="AG66" s="52"/>
      <c r="AH66" s="65">
        <f t="shared" si="1"/>
        <v>3.1472149539163601E-3</v>
      </c>
      <c r="AI66" s="65">
        <f t="shared" si="2"/>
        <v>4.9054393594391106E-3</v>
      </c>
      <c r="AJ66" s="65">
        <f t="shared" si="3"/>
        <v>4.6921921152448063E-3</v>
      </c>
      <c r="AK66" s="65">
        <f t="shared" si="4"/>
        <v>5.1982827658023636E-3</v>
      </c>
      <c r="AL66" s="65">
        <f t="shared" si="5"/>
        <v>5.3706377177145381E-3</v>
      </c>
      <c r="AM66" s="65">
        <f t="shared" si="6"/>
        <v>5.0215054973128444E-3</v>
      </c>
      <c r="AN66" s="66"/>
      <c r="AO66" s="65">
        <f t="shared" si="7"/>
        <v>4.0263271566777356E-3</v>
      </c>
      <c r="AP66" s="65">
        <f t="shared" si="8"/>
        <v>4.9452374405235845E-3</v>
      </c>
      <c r="AQ66" s="65">
        <f t="shared" si="9"/>
        <v>5.1960716075136913E-3</v>
      </c>
    </row>
    <row r="67" spans="1:43" x14ac:dyDescent="0.25">
      <c r="A67" s="5" t="str">
        <f>VLOOKUP(LEFT(RIGHT(B67,10),4),List_Sectors!$A$2:$C$30,3,FALSE)</f>
        <v>Démolition</v>
      </c>
      <c r="B67" s="37" t="s">
        <v>572</v>
      </c>
      <c r="C67" s="51">
        <f>VLOOKUP($B67,Shock_dev!$A$1:$CI$300,MATCH(DATE(C$1,1,1),Shock_dev!$A$1:$CI$1,0),FALSE)</f>
        <v>1.2605168857721241E-2</v>
      </c>
      <c r="D67" s="52">
        <f>VLOOKUP($B67,Shock_dev!$A$1:$CI$300,MATCH(DATE(D$1,1,1),Shock_dev!$A$1:$CI$1,0),FALSE)</f>
        <v>2.0244244896243595E-2</v>
      </c>
      <c r="E67" s="52">
        <f>VLOOKUP($B67,Shock_dev!$A$1:$CI$300,MATCH(DATE(E$1,1,1),Shock_dev!$A$1:$CI$1,0),FALSE)</f>
        <v>2.4464303056743054E-2</v>
      </c>
      <c r="F67" s="52">
        <f>VLOOKUP($B67,Shock_dev!$A$1:$CI$300,MATCH(DATE(F$1,1,1),Shock_dev!$A$1:$CI$1,0),FALSE)</f>
        <v>2.7376370455965495E-2</v>
      </c>
      <c r="G67" s="52">
        <f>VLOOKUP($B67,Shock_dev!$A$1:$CI$300,MATCH(DATE(G$1,1,1),Shock_dev!$A$1:$CI$1,0),FALSE)</f>
        <v>2.9203810493669866E-2</v>
      </c>
      <c r="H67" s="52">
        <f>VLOOKUP($B67,Shock_dev!$A$1:$CI$300,MATCH(DATE(H$1,1,1),Shock_dev!$A$1:$CI$1,0),FALSE)</f>
        <v>3.1460656262866794E-2</v>
      </c>
      <c r="I67" s="52">
        <f>VLOOKUP($B67,Shock_dev!$A$1:$CI$300,MATCH(DATE(I$1,1,1),Shock_dev!$A$1:$CI$1,0),FALSE)</f>
        <v>2.9892406301305494E-2</v>
      </c>
      <c r="J67" s="52">
        <f>VLOOKUP($B67,Shock_dev!$A$1:$CI$300,MATCH(DATE(J$1,1,1),Shock_dev!$A$1:$CI$1,0),FALSE)</f>
        <v>3.3065512694940798E-2</v>
      </c>
      <c r="K67" s="52">
        <f>VLOOKUP($B67,Shock_dev!$A$1:$CI$300,MATCH(DATE(K$1,1,1),Shock_dev!$A$1:$CI$1,0),FALSE)</f>
        <v>3.6616816875649036E-2</v>
      </c>
      <c r="L67" s="52">
        <f>VLOOKUP($B67,Shock_dev!$A$1:$CI$300,MATCH(DATE(L$1,1,1),Shock_dev!$A$1:$CI$1,0),FALSE)</f>
        <v>3.5404249309634504E-2</v>
      </c>
      <c r="M67" s="52">
        <f>VLOOKUP($B67,Shock_dev!$A$1:$CI$300,MATCH(DATE(M$1,1,1),Shock_dev!$A$1:$CI$1,0),FALSE)</f>
        <v>3.6649998067257286E-2</v>
      </c>
      <c r="N67" s="52">
        <f>VLOOKUP($B67,Shock_dev!$A$1:$CI$300,MATCH(DATE(N$1,1,1),Shock_dev!$A$1:$CI$1,0),FALSE)</f>
        <v>3.922428146107898E-2</v>
      </c>
      <c r="O67" s="52">
        <f>VLOOKUP($B67,Shock_dev!$A$1:$CI$300,MATCH(DATE(O$1,1,1),Shock_dev!$A$1:$CI$1,0),FALSE)</f>
        <v>3.5855335189458569E-2</v>
      </c>
      <c r="P67" s="52">
        <f>VLOOKUP($B67,Shock_dev!$A$1:$CI$300,MATCH(DATE(P$1,1,1),Shock_dev!$A$1:$CI$1,0),FALSE)</f>
        <v>3.0222681528533624E-2</v>
      </c>
      <c r="Q67" s="52">
        <f>VLOOKUP($B67,Shock_dev!$A$1:$CI$300,MATCH(DATE(Q$1,1,1),Shock_dev!$A$1:$CI$1,0),FALSE)</f>
        <v>2.5626231352572248E-2</v>
      </c>
      <c r="R67" s="52">
        <f>VLOOKUP($B67,Shock_dev!$A$1:$CI$300,MATCH(DATE(R$1,1,1),Shock_dev!$A$1:$CI$1,0),FALSE)</f>
        <v>1.8858163170179083E-2</v>
      </c>
      <c r="S67" s="52">
        <f>VLOOKUP($B67,Shock_dev!$A$1:$CI$300,MATCH(DATE(S$1,1,1),Shock_dev!$A$1:$CI$1,0),FALSE)</f>
        <v>1.7418641696723081E-2</v>
      </c>
      <c r="T67" s="52">
        <f>VLOOKUP($B67,Shock_dev!$A$1:$CI$300,MATCH(DATE(T$1,1,1),Shock_dev!$A$1:$CI$1,0),FALSE)</f>
        <v>1.5035661706206809E-2</v>
      </c>
      <c r="U67" s="52">
        <f>VLOOKUP($B67,Shock_dev!$A$1:$CI$300,MATCH(DATE(U$1,1,1),Shock_dev!$A$1:$CI$1,0),FALSE)</f>
        <v>1.3086145448821198E-2</v>
      </c>
      <c r="V67" s="52">
        <f>VLOOKUP($B67,Shock_dev!$A$1:$CI$300,MATCH(DATE(V$1,1,1),Shock_dev!$A$1:$CI$1,0),FALSE)</f>
        <v>1.167021831700189E-2</v>
      </c>
      <c r="W67" s="52">
        <f>VLOOKUP($B67,Shock_dev!$A$1:$CI$300,MATCH(DATE(W$1,1,1),Shock_dev!$A$1:$CI$1,0),FALSE)</f>
        <v>1.0961053374571301E-2</v>
      </c>
      <c r="X67" s="52">
        <f>VLOOKUP($B67,Shock_dev!$A$1:$CI$300,MATCH(DATE(X$1,1,1),Shock_dev!$A$1:$CI$1,0),FALSE)</f>
        <v>9.5990027849446827E-3</v>
      </c>
      <c r="Y67" s="52">
        <f>VLOOKUP($B67,Shock_dev!$A$1:$CI$300,MATCH(DATE(Y$1,1,1),Shock_dev!$A$1:$CI$1,0),FALSE)</f>
        <v>8.7916416885814065E-3</v>
      </c>
      <c r="Z67" s="52">
        <f>VLOOKUP($B67,Shock_dev!$A$1:$CI$300,MATCH(DATE(Z$1,1,1),Shock_dev!$A$1:$CI$1,0),FALSE)</f>
        <v>8.2000798103501298E-3</v>
      </c>
      <c r="AA67" s="52">
        <f>VLOOKUP($B67,Shock_dev!$A$1:$CI$300,MATCH(DATE(AA$1,1,1),Shock_dev!$A$1:$CI$1,0),FALSE)</f>
        <v>7.0316796761049688E-3</v>
      </c>
      <c r="AB67" s="52">
        <f>VLOOKUP($B67,Shock_dev!$A$1:$CI$300,MATCH(DATE(AB$1,1,1),Shock_dev!$A$1:$CI$1,0),FALSE)</f>
        <v>6.3622972286093296E-3</v>
      </c>
      <c r="AC67" s="52">
        <f>VLOOKUP($B67,Shock_dev!$A$1:$CI$300,MATCH(DATE(AC$1,1,1),Shock_dev!$A$1:$CI$1,0),FALSE)</f>
        <v>5.8855735226917586E-3</v>
      </c>
      <c r="AD67" s="52">
        <f>VLOOKUP($B67,Shock_dev!$A$1:$CI$300,MATCH(DATE(AD$1,1,1),Shock_dev!$A$1:$CI$1,0),FALSE)</f>
        <v>5.4906999364742705E-3</v>
      </c>
      <c r="AE67" s="52">
        <f>VLOOKUP($B67,Shock_dev!$A$1:$CI$300,MATCH(DATE(AE$1,1,1),Shock_dev!$A$1:$CI$1,0),FALSE)</f>
        <v>5.1575659211710754E-3</v>
      </c>
      <c r="AF67" s="52">
        <f>VLOOKUP($B67,Shock_dev!$A$1:$CI$300,MATCH(DATE(AF$1,1,1),Shock_dev!$A$1:$CI$1,0),FALSE)</f>
        <v>4.8482726810433413E-3</v>
      </c>
      <c r="AG67" s="52"/>
      <c r="AH67" s="65">
        <f t="shared" si="1"/>
        <v>2.277877955206865E-2</v>
      </c>
      <c r="AI67" s="65">
        <f t="shared" si="2"/>
        <v>3.3287928288879325E-2</v>
      </c>
      <c r="AJ67" s="65">
        <f t="shared" si="3"/>
        <v>3.3515705519780142E-2</v>
      </c>
      <c r="AK67" s="65">
        <f t="shared" si="4"/>
        <v>1.5213766067786414E-2</v>
      </c>
      <c r="AL67" s="65">
        <f t="shared" si="5"/>
        <v>8.9166914669104973E-3</v>
      </c>
      <c r="AM67" s="65">
        <f t="shared" si="6"/>
        <v>5.5488818579979551E-3</v>
      </c>
      <c r="AN67" s="66"/>
      <c r="AO67" s="65">
        <f t="shared" si="7"/>
        <v>2.8033353920473986E-2</v>
      </c>
      <c r="AP67" s="65">
        <f t="shared" si="8"/>
        <v>2.4364735793783277E-2</v>
      </c>
      <c r="AQ67" s="65">
        <f t="shared" si="9"/>
        <v>7.2327866624542266E-3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573</v>
      </c>
      <c r="C68" s="51">
        <f>VLOOKUP($B68,Shock_dev!$A$1:$CI$300,MATCH(DATE(C$1,1,1),Shock_dev!$A$1:$CI$1,0),FALSE)</f>
        <v>2.0777001786156296E-2</v>
      </c>
      <c r="D68" s="52">
        <f>VLOOKUP($B68,Shock_dev!$A$1:$CI$300,MATCH(DATE(D$1,1,1),Shock_dev!$A$1:$CI$1,0),FALSE)</f>
        <v>2.7326059554205355E-2</v>
      </c>
      <c r="E68" s="52">
        <f>VLOOKUP($B68,Shock_dev!$A$1:$CI$300,MATCH(DATE(E$1,1,1),Shock_dev!$A$1:$CI$1,0),FALSE)</f>
        <v>3.0670779151402892E-2</v>
      </c>
      <c r="F68" s="52">
        <f>VLOOKUP($B68,Shock_dev!$A$1:$CI$300,MATCH(DATE(F$1,1,1),Shock_dev!$A$1:$CI$1,0),FALSE)</f>
        <v>3.3195151835671843E-2</v>
      </c>
      <c r="G68" s="52">
        <f>VLOOKUP($B68,Shock_dev!$A$1:$CI$300,MATCH(DATE(G$1,1,1),Shock_dev!$A$1:$CI$1,0),FALSE)</f>
        <v>3.4784884689147026E-2</v>
      </c>
      <c r="H68" s="52">
        <f>VLOOKUP($B68,Shock_dev!$A$1:$CI$300,MATCH(DATE(H$1,1,1),Shock_dev!$A$1:$CI$1,0),FALSE)</f>
        <v>3.696886361536806E-2</v>
      </c>
      <c r="I68" s="52">
        <f>VLOOKUP($B68,Shock_dev!$A$1:$CI$300,MATCH(DATE(I$1,1,1),Shock_dev!$A$1:$CI$1,0),FALSE)</f>
        <v>3.5197839171008855E-2</v>
      </c>
      <c r="J68" s="52">
        <f>VLOOKUP($B68,Shock_dev!$A$1:$CI$300,MATCH(DATE(J$1,1,1),Shock_dev!$A$1:$CI$1,0),FALSE)</f>
        <v>3.8442705439516833E-2</v>
      </c>
      <c r="K68" s="52">
        <f>VLOOKUP($B68,Shock_dev!$A$1:$CI$300,MATCH(DATE(K$1,1,1),Shock_dev!$A$1:$CI$1,0),FALSE)</f>
        <v>4.2050730772212289E-2</v>
      </c>
      <c r="L68" s="52">
        <f>VLOOKUP($B68,Shock_dev!$A$1:$CI$300,MATCH(DATE(L$1,1,1),Shock_dev!$A$1:$CI$1,0),FALSE)</f>
        <v>4.0816176799260515E-2</v>
      </c>
      <c r="M68" s="52">
        <f>VLOOKUP($B68,Shock_dev!$A$1:$CI$300,MATCH(DATE(M$1,1,1),Shock_dev!$A$1:$CI$1,0),FALSE)</f>
        <v>4.2104196339355887E-2</v>
      </c>
      <c r="N68" s="52">
        <f>VLOOKUP($B68,Shock_dev!$A$1:$CI$300,MATCH(DATE(N$1,1,1),Shock_dev!$A$1:$CI$1,0),FALSE)</f>
        <v>4.4765568652600972E-2</v>
      </c>
      <c r="O68" s="52">
        <f>VLOOKUP($B68,Shock_dev!$A$1:$CI$300,MATCH(DATE(O$1,1,1),Shock_dev!$A$1:$CI$1,0),FALSE)</f>
        <v>4.1584605351077282E-2</v>
      </c>
      <c r="P68" s="52">
        <f>VLOOKUP($B68,Shock_dev!$A$1:$CI$300,MATCH(DATE(P$1,1,1),Shock_dev!$A$1:$CI$1,0),FALSE)</f>
        <v>3.6229515792828466E-2</v>
      </c>
      <c r="Q68" s="52">
        <f>VLOOKUP($B68,Shock_dev!$A$1:$CI$300,MATCH(DATE(Q$1,1,1),Shock_dev!$A$1:$CI$1,0),FALSE)</f>
        <v>3.1743629213586019E-2</v>
      </c>
      <c r="R68" s="52">
        <f>VLOOKUP($B68,Shock_dev!$A$1:$CI$300,MATCH(DATE(R$1,1,1),Shock_dev!$A$1:$CI$1,0),FALSE)</f>
        <v>2.5120665826347064E-2</v>
      </c>
      <c r="S68" s="52">
        <f>VLOOKUP($B68,Shock_dev!$A$1:$CI$300,MATCH(DATE(S$1,1,1),Shock_dev!$A$1:$CI$1,0),FALSE)</f>
        <v>2.3433890790971437E-2</v>
      </c>
      <c r="T68" s="52">
        <f>VLOOKUP($B68,Shock_dev!$A$1:$CI$300,MATCH(DATE(T$1,1,1),Shock_dev!$A$1:$CI$1,0),FALSE)</f>
        <v>2.0856641150916011E-2</v>
      </c>
      <c r="U68" s="52">
        <f>VLOOKUP($B68,Shock_dev!$A$1:$CI$300,MATCH(DATE(U$1,1,1),Shock_dev!$A$1:$CI$1,0),FALSE)</f>
        <v>1.8667346910557641E-2</v>
      </c>
      <c r="V68" s="52">
        <f>VLOOKUP($B68,Shock_dev!$A$1:$CI$300,MATCH(DATE(V$1,1,1),Shock_dev!$A$1:$CI$1,0),FALSE)</f>
        <v>1.6991861141243837E-2</v>
      </c>
      <c r="W68" s="52">
        <f>VLOOKUP($B68,Shock_dev!$A$1:$CI$300,MATCH(DATE(W$1,1,1),Shock_dev!$A$1:$CI$1,0),FALSE)</f>
        <v>1.6065797144218026E-2</v>
      </c>
      <c r="X68" s="52">
        <f>VLOOKUP($B68,Shock_dev!$A$1:$CI$300,MATCH(DATE(X$1,1,1),Shock_dev!$A$1:$CI$1,0),FALSE)</f>
        <v>1.4381946653235377E-2</v>
      </c>
      <c r="Y68" s="52">
        <f>VLOOKUP($B68,Shock_dev!$A$1:$CI$300,MATCH(DATE(Y$1,1,1),Shock_dev!$A$1:$CI$1,0),FALSE)</f>
        <v>1.3286996111882885E-2</v>
      </c>
      <c r="Z68" s="52">
        <f>VLOOKUP($B68,Shock_dev!$A$1:$CI$300,MATCH(DATE(Z$1,1,1),Shock_dev!$A$1:$CI$1,0),FALSE)</f>
        <v>1.2433200999869838E-2</v>
      </c>
      <c r="AA68" s="52">
        <f>VLOOKUP($B68,Shock_dev!$A$1:$CI$300,MATCH(DATE(AA$1,1,1),Shock_dev!$A$1:$CI$1,0),FALSE)</f>
        <v>1.086228401375941E-2</v>
      </c>
      <c r="AB68" s="52">
        <f>VLOOKUP($B68,Shock_dev!$A$1:$CI$300,MATCH(DATE(AB$1,1,1),Shock_dev!$A$1:$CI$1,0),FALSE)</f>
        <v>9.8639960511252463E-3</v>
      </c>
      <c r="AC68" s="52">
        <f>VLOOKUP($B68,Shock_dev!$A$1:$CI$300,MATCH(DATE(AC$1,1,1),Shock_dev!$A$1:$CI$1,0),FALSE)</f>
        <v>9.1034092677164356E-3</v>
      </c>
      <c r="AD68" s="52">
        <f>VLOOKUP($B68,Shock_dev!$A$1:$CI$300,MATCH(DATE(AD$1,1,1),Shock_dev!$A$1:$CI$1,0),FALSE)</f>
        <v>8.4485016140199085E-3</v>
      </c>
      <c r="AE68" s="52">
        <f>VLOOKUP($B68,Shock_dev!$A$1:$CI$300,MATCH(DATE(AE$1,1,1),Shock_dev!$A$1:$CI$1,0),FALSE)</f>
        <v>7.8765569387335092E-3</v>
      </c>
      <c r="AF68" s="52">
        <f>VLOOKUP($B68,Shock_dev!$A$1:$CI$300,MATCH(DATE(AF$1,1,1),Shock_dev!$A$1:$CI$1,0),FALSE)</f>
        <v>7.3388844565756024E-3</v>
      </c>
      <c r="AG68" s="52"/>
      <c r="AH68" s="65">
        <f t="shared" si="1"/>
        <v>2.9350775403316681E-2</v>
      </c>
      <c r="AI68" s="65">
        <f t="shared" si="2"/>
        <v>3.8695263159473317E-2</v>
      </c>
      <c r="AJ68" s="65">
        <f t="shared" si="3"/>
        <v>3.9285503069889725E-2</v>
      </c>
      <c r="AK68" s="65">
        <f t="shared" si="4"/>
        <v>2.1014081164007197E-2</v>
      </c>
      <c r="AL68" s="65">
        <f t="shared" si="5"/>
        <v>1.3406044984593107E-2</v>
      </c>
      <c r="AM68" s="65">
        <f t="shared" si="6"/>
        <v>8.5262696656341393E-3</v>
      </c>
      <c r="AN68" s="66"/>
      <c r="AO68" s="65">
        <f t="shared" si="7"/>
        <v>3.4023019281394999E-2</v>
      </c>
      <c r="AP68" s="65">
        <f t="shared" si="8"/>
        <v>3.014979211694846E-2</v>
      </c>
      <c r="AQ68" s="65">
        <f t="shared" si="9"/>
        <v>1.0966157325113624E-2</v>
      </c>
    </row>
    <row r="69" spans="1:43" x14ac:dyDescent="0.25">
      <c r="A69" s="5" t="str">
        <f>VLOOKUP(LEFT(RIGHT(B69,10),4),List_Sectors!$A$2:$C$30,3,FALSE)</f>
        <v>Forage</v>
      </c>
      <c r="B69" s="37" t="s">
        <v>574</v>
      </c>
      <c r="C69" s="51">
        <f>VLOOKUP($B69,Shock_dev!$A$1:$CI$300,MATCH(DATE(C$1,1,1),Shock_dev!$A$1:$CI$1,0),FALSE)</f>
        <v>1.580171396080924E-6</v>
      </c>
      <c r="D69" s="52">
        <f>VLOOKUP($B69,Shock_dev!$A$1:$CI$300,MATCH(DATE(D$1,1,1),Shock_dev!$A$1:$CI$1,0),FALSE)</f>
        <v>3.0052541904877604E-6</v>
      </c>
      <c r="E69" s="52">
        <f>VLOOKUP($B69,Shock_dev!$A$1:$CI$300,MATCH(DATE(E$1,1,1),Shock_dev!$A$1:$CI$1,0),FALSE)</f>
        <v>3.8124963173633801E-6</v>
      </c>
      <c r="F69" s="52">
        <f>VLOOKUP($B69,Shock_dev!$A$1:$CI$300,MATCH(DATE(F$1,1,1),Shock_dev!$A$1:$CI$1,0),FALSE)</f>
        <v>4.1401857393478025E-6</v>
      </c>
      <c r="G69" s="52">
        <f>VLOOKUP($B69,Shock_dev!$A$1:$CI$300,MATCH(DATE(G$1,1,1),Shock_dev!$A$1:$CI$1,0),FALSE)</f>
        <v>4.1843169044464857E-6</v>
      </c>
      <c r="H69" s="52">
        <f>VLOOKUP($B69,Shock_dev!$A$1:$CI$300,MATCH(DATE(H$1,1,1),Shock_dev!$A$1:$CI$1,0),FALSE)</f>
        <v>4.2178410175452289E-6</v>
      </c>
      <c r="I69" s="52">
        <f>VLOOKUP($B69,Shock_dev!$A$1:$CI$300,MATCH(DATE(I$1,1,1),Shock_dev!$A$1:$CI$1,0),FALSE)</f>
        <v>4.0839388302086645E-6</v>
      </c>
      <c r="J69" s="52">
        <f>VLOOKUP($B69,Shock_dev!$A$1:$CI$300,MATCH(DATE(J$1,1,1),Shock_dev!$A$1:$CI$1,0),FALSE)</f>
        <v>4.3077583909381903E-6</v>
      </c>
      <c r="K69" s="52">
        <f>VLOOKUP($B69,Shock_dev!$A$1:$CI$300,MATCH(DATE(K$1,1,1),Shock_dev!$A$1:$CI$1,0),FALSE)</f>
        <v>4.8528050257407306E-6</v>
      </c>
      <c r="L69" s="52">
        <f>VLOOKUP($B69,Shock_dev!$A$1:$CI$300,MATCH(DATE(L$1,1,1),Shock_dev!$A$1:$CI$1,0),FALSE)</f>
        <v>5.2506602641598718E-6</v>
      </c>
      <c r="M69" s="52">
        <f>VLOOKUP($B69,Shock_dev!$A$1:$CI$300,MATCH(DATE(M$1,1,1),Shock_dev!$A$1:$CI$1,0),FALSE)</f>
        <v>5.6965141304963459E-6</v>
      </c>
      <c r="N69" s="52">
        <f>VLOOKUP($B69,Shock_dev!$A$1:$CI$300,MATCH(DATE(N$1,1,1),Shock_dev!$A$1:$CI$1,0),FALSE)</f>
        <v>6.308196310751599E-6</v>
      </c>
      <c r="O69" s="52">
        <f>VLOOKUP($B69,Shock_dev!$A$1:$CI$300,MATCH(DATE(O$1,1,1),Shock_dev!$A$1:$CI$1,0),FALSE)</f>
        <v>6.6087233478183058E-6</v>
      </c>
      <c r="P69" s="52">
        <f>VLOOKUP($B69,Shock_dev!$A$1:$CI$300,MATCH(DATE(P$1,1,1),Shock_dev!$A$1:$CI$1,0),FALSE)</f>
        <v>6.5589043988843965E-6</v>
      </c>
      <c r="Q69" s="52">
        <f>VLOOKUP($B69,Shock_dev!$A$1:$CI$300,MATCH(DATE(Q$1,1,1),Shock_dev!$A$1:$CI$1,0),FALSE)</f>
        <v>6.4022225215237757E-6</v>
      </c>
      <c r="R69" s="52">
        <f>VLOOKUP($B69,Shock_dev!$A$1:$CI$300,MATCH(DATE(R$1,1,1),Shock_dev!$A$1:$CI$1,0),FALSE)</f>
        <v>6.0821937678623252E-6</v>
      </c>
      <c r="S69" s="52">
        <f>VLOOKUP($B69,Shock_dev!$A$1:$CI$300,MATCH(DATE(S$1,1,1),Shock_dev!$A$1:$CI$1,0),FALSE)</f>
        <v>6.019631151689301E-6</v>
      </c>
      <c r="T69" s="52">
        <f>VLOOKUP($B69,Shock_dev!$A$1:$CI$300,MATCH(DATE(T$1,1,1),Shock_dev!$A$1:$CI$1,0),FALSE)</f>
        <v>6.0283576741255059E-6</v>
      </c>
      <c r="U69" s="52">
        <f>VLOOKUP($B69,Shock_dev!$A$1:$CI$300,MATCH(DATE(U$1,1,1),Shock_dev!$A$1:$CI$1,0),FALSE)</f>
        <v>6.0311518635738652E-6</v>
      </c>
      <c r="V69" s="52">
        <f>VLOOKUP($B69,Shock_dev!$A$1:$CI$300,MATCH(DATE(V$1,1,1),Shock_dev!$A$1:$CI$1,0),FALSE)</f>
        <v>5.9912174580324481E-6</v>
      </c>
      <c r="W69" s="52">
        <f>VLOOKUP($B69,Shock_dev!$A$1:$CI$300,MATCH(DATE(W$1,1,1),Shock_dev!$A$1:$CI$1,0),FALSE)</f>
        <v>5.9142808107046475E-6</v>
      </c>
      <c r="X69" s="52">
        <f>VLOOKUP($B69,Shock_dev!$A$1:$CI$300,MATCH(DATE(X$1,1,1),Shock_dev!$A$1:$CI$1,0),FALSE)</f>
        <v>5.6908812637193541E-6</v>
      </c>
      <c r="Y69" s="52">
        <f>VLOOKUP($B69,Shock_dev!$A$1:$CI$300,MATCH(DATE(Y$1,1,1),Shock_dev!$A$1:$CI$1,0),FALSE)</f>
        <v>5.3628882512832781E-6</v>
      </c>
      <c r="Z69" s="52">
        <f>VLOOKUP($B69,Shock_dev!$A$1:$CI$300,MATCH(DATE(Z$1,1,1),Shock_dev!$A$1:$CI$1,0),FALSE)</f>
        <v>4.9554586422117488E-6</v>
      </c>
      <c r="AA69" s="52">
        <f>VLOOKUP($B69,Shock_dev!$A$1:$CI$300,MATCH(DATE(AA$1,1,1),Shock_dev!$A$1:$CI$1,0),FALSE)</f>
        <v>4.4230592908706368E-6</v>
      </c>
      <c r="AB69" s="52">
        <f>VLOOKUP($B69,Shock_dev!$A$1:$CI$300,MATCH(DATE(AB$1,1,1),Shock_dev!$A$1:$CI$1,0),FALSE)</f>
        <v>3.8419058513786743E-6</v>
      </c>
      <c r="AC69" s="52">
        <f>VLOOKUP($B69,Shock_dev!$A$1:$CI$300,MATCH(DATE(AC$1,1,1),Shock_dev!$A$1:$CI$1,0),FALSE)</f>
        <v>3.2488616622943698E-6</v>
      </c>
      <c r="AD69" s="52">
        <f>VLOOKUP($B69,Shock_dev!$A$1:$CI$300,MATCH(DATE(AD$1,1,1),Shock_dev!$A$1:$CI$1,0),FALSE)</f>
        <v>2.6559622322108844E-6</v>
      </c>
      <c r="AE69" s="52">
        <f>VLOOKUP($B69,Shock_dev!$A$1:$CI$300,MATCH(DATE(AE$1,1,1),Shock_dev!$A$1:$CI$1,0),FALSE)</f>
        <v>2.0711830630407332E-6</v>
      </c>
      <c r="AF69" s="52">
        <f>VLOOKUP($B69,Shock_dev!$A$1:$CI$300,MATCH(DATE(AF$1,1,1),Shock_dev!$A$1:$CI$1,0),FALSE)</f>
        <v>1.4975220532330875E-6</v>
      </c>
      <c r="AG69" s="52"/>
      <c r="AH69" s="65">
        <f t="shared" si="1"/>
        <v>3.3444849095452708E-6</v>
      </c>
      <c r="AI69" s="65">
        <f t="shared" si="2"/>
        <v>4.542600705718537E-6</v>
      </c>
      <c r="AJ69" s="65">
        <f t="shared" si="3"/>
        <v>6.3149121418948846E-6</v>
      </c>
      <c r="AK69" s="65">
        <f t="shared" si="4"/>
        <v>6.0305103830566887E-6</v>
      </c>
      <c r="AL69" s="65">
        <f t="shared" si="5"/>
        <v>5.2693136517579329E-6</v>
      </c>
      <c r="AM69" s="65">
        <f t="shared" si="6"/>
        <v>2.6630869724315499E-6</v>
      </c>
      <c r="AN69" s="66"/>
      <c r="AO69" s="65">
        <f t="shared" si="7"/>
        <v>3.9435428076319039E-6</v>
      </c>
      <c r="AP69" s="65">
        <f t="shared" si="8"/>
        <v>6.1727112624757866E-6</v>
      </c>
      <c r="AQ69" s="65">
        <f t="shared" si="9"/>
        <v>3.9662003120947412E-6</v>
      </c>
    </row>
    <row r="70" spans="1:43" x14ac:dyDescent="0.25">
      <c r="A70" s="5" t="str">
        <f>VLOOKUP(LEFT(RIGHT(B70,10),4),List_Sectors!$A$2:$C$30,3,FALSE)</f>
        <v>Transport</v>
      </c>
      <c r="B70" s="37" t="s">
        <v>575</v>
      </c>
      <c r="C70" s="51">
        <f>VLOOKUP($B70,Shock_dev!$A$1:$CI$300,MATCH(DATE(C$1,1,1),Shock_dev!$A$1:$CI$1,0),FALSE)</f>
        <v>1.325019174321746E-3</v>
      </c>
      <c r="D70" s="52">
        <f>VLOOKUP($B70,Shock_dev!$A$1:$CI$300,MATCH(DATE(D$1,1,1),Shock_dev!$A$1:$CI$1,0),FALSE)</f>
        <v>2.3058054025429475E-3</v>
      </c>
      <c r="E70" s="52">
        <f>VLOOKUP($B70,Shock_dev!$A$1:$CI$300,MATCH(DATE(E$1,1,1),Shock_dev!$A$1:$CI$1,0),FALSE)</f>
        <v>2.8635207702342055E-3</v>
      </c>
      <c r="F70" s="52">
        <f>VLOOKUP($B70,Shock_dev!$A$1:$CI$300,MATCH(DATE(F$1,1,1),Shock_dev!$A$1:$CI$1,0),FALSE)</f>
        <v>3.1031113074570346E-3</v>
      </c>
      <c r="G70" s="52">
        <f>VLOOKUP($B70,Shock_dev!$A$1:$CI$300,MATCH(DATE(G$1,1,1),Shock_dev!$A$1:$CI$1,0),FALSE)</f>
        <v>3.0906654628672326E-3</v>
      </c>
      <c r="H70" s="52">
        <f>VLOOKUP($B70,Shock_dev!$A$1:$CI$300,MATCH(DATE(H$1,1,1),Shock_dev!$A$1:$CI$1,0),FALSE)</f>
        <v>2.9885200482897712E-3</v>
      </c>
      <c r="I70" s="52">
        <f>VLOOKUP($B70,Shock_dev!$A$1:$CI$300,MATCH(DATE(I$1,1,1),Shock_dev!$A$1:$CI$1,0),FALSE)</f>
        <v>2.6131477401116362E-3</v>
      </c>
      <c r="J70" s="52">
        <f>VLOOKUP($B70,Shock_dev!$A$1:$CI$300,MATCH(DATE(J$1,1,1),Shock_dev!$A$1:$CI$1,0),FALSE)</f>
        <v>2.4536591141463334E-3</v>
      </c>
      <c r="K70" s="52">
        <f>VLOOKUP($B70,Shock_dev!$A$1:$CI$300,MATCH(DATE(K$1,1,1),Shock_dev!$A$1:$CI$1,0),FALSE)</f>
        <v>2.4240148962947784E-3</v>
      </c>
      <c r="L70" s="52">
        <f>VLOOKUP($B70,Shock_dev!$A$1:$CI$300,MATCH(DATE(L$1,1,1),Shock_dev!$A$1:$CI$1,0),FALSE)</f>
        <v>2.1804060933457684E-3</v>
      </c>
      <c r="M70" s="52">
        <f>VLOOKUP($B70,Shock_dev!$A$1:$CI$300,MATCH(DATE(M$1,1,1),Shock_dev!$A$1:$CI$1,0),FALSE)</f>
        <v>1.9916203631453471E-3</v>
      </c>
      <c r="N70" s="52">
        <f>VLOOKUP($B70,Shock_dev!$A$1:$CI$300,MATCH(DATE(N$1,1,1),Shock_dev!$A$1:$CI$1,0),FALSE)</f>
        <v>1.9354741006211143E-3</v>
      </c>
      <c r="O70" s="52">
        <f>VLOOKUP($B70,Shock_dev!$A$1:$CI$300,MATCH(DATE(O$1,1,1),Shock_dev!$A$1:$CI$1,0),FALSE)</f>
        <v>1.610150769501862E-3</v>
      </c>
      <c r="P70" s="52">
        <f>VLOOKUP($B70,Shock_dev!$A$1:$CI$300,MATCH(DATE(P$1,1,1),Shock_dev!$A$1:$CI$1,0),FALSE)</f>
        <v>1.0680420860391131E-3</v>
      </c>
      <c r="Q70" s="52">
        <f>VLOOKUP($B70,Shock_dev!$A$1:$CI$300,MATCH(DATE(Q$1,1,1),Shock_dev!$A$1:$CI$1,0),FALSE)</f>
        <v>5.1402823457718377E-4</v>
      </c>
      <c r="R70" s="52">
        <f>VLOOKUP($B70,Shock_dev!$A$1:$CI$300,MATCH(DATE(R$1,1,1),Shock_dev!$A$1:$CI$1,0),FALSE)</f>
        <v>-1.3098870672329153E-4</v>
      </c>
      <c r="S70" s="52">
        <f>VLOOKUP($B70,Shock_dev!$A$1:$CI$300,MATCH(DATE(S$1,1,1),Shock_dev!$A$1:$CI$1,0),FALSE)</f>
        <v>-4.7947923182900439E-4</v>
      </c>
      <c r="T70" s="52">
        <f>VLOOKUP($B70,Shock_dev!$A$1:$CI$300,MATCH(DATE(T$1,1,1),Shock_dev!$A$1:$CI$1,0),FALSE)</f>
        <v>-7.2818347252479162E-4</v>
      </c>
      <c r="U70" s="52">
        <f>VLOOKUP($B70,Shock_dev!$A$1:$CI$300,MATCH(DATE(U$1,1,1),Shock_dev!$A$1:$CI$1,0),FALSE)</f>
        <v>-8.8017583864243606E-4</v>
      </c>
      <c r="V70" s="52">
        <f>VLOOKUP($B70,Shock_dev!$A$1:$CI$300,MATCH(DATE(V$1,1,1),Shock_dev!$A$1:$CI$1,0),FALSE)</f>
        <v>-9.4518448533437789E-4</v>
      </c>
      <c r="W70" s="52">
        <f>VLOOKUP($B70,Shock_dev!$A$1:$CI$300,MATCH(DATE(W$1,1,1),Shock_dev!$A$1:$CI$1,0),FALSE)</f>
        <v>-9.1547745998336503E-4</v>
      </c>
      <c r="X70" s="52">
        <f>VLOOKUP($B70,Shock_dev!$A$1:$CI$300,MATCH(DATE(X$1,1,1),Shock_dev!$A$1:$CI$1,0),FALSE)</f>
        <v>-8.9304314325827747E-4</v>
      </c>
      <c r="Y70" s="52">
        <f>VLOOKUP($B70,Shock_dev!$A$1:$CI$300,MATCH(DATE(Y$1,1,1),Shock_dev!$A$1:$CI$1,0),FALSE)</f>
        <v>-8.4128531979058756E-4</v>
      </c>
      <c r="Z70" s="52">
        <f>VLOOKUP($B70,Shock_dev!$A$1:$CI$300,MATCH(DATE(Z$1,1,1),Shock_dev!$A$1:$CI$1,0),FALSE)</f>
        <v>-7.6728540326683457E-4</v>
      </c>
      <c r="AA70" s="52">
        <f>VLOOKUP($B70,Shock_dev!$A$1:$CI$300,MATCH(DATE(AA$1,1,1),Shock_dev!$A$1:$CI$1,0),FALSE)</f>
        <v>-7.3201984773012469E-4</v>
      </c>
      <c r="AB70" s="52">
        <f>VLOOKUP($B70,Shock_dev!$A$1:$CI$300,MATCH(DATE(AB$1,1,1),Shock_dev!$A$1:$CI$1,0),FALSE)</f>
        <v>-6.83082346932768E-4</v>
      </c>
      <c r="AC70" s="52">
        <f>VLOOKUP($B70,Shock_dev!$A$1:$CI$300,MATCH(DATE(AC$1,1,1),Shock_dev!$A$1:$CI$1,0),FALSE)</f>
        <v>-6.1895962177181587E-4</v>
      </c>
      <c r="AD70" s="52">
        <f>VLOOKUP($B70,Shock_dev!$A$1:$CI$300,MATCH(DATE(AD$1,1,1),Shock_dev!$A$1:$CI$1,0),FALSE)</f>
        <v>-5.4671951700851562E-4</v>
      </c>
      <c r="AE70" s="52">
        <f>VLOOKUP($B70,Shock_dev!$A$1:$CI$300,MATCH(DATE(AE$1,1,1),Shock_dev!$A$1:$CI$1,0),FALSE)</f>
        <v>-4.7082171028205427E-4</v>
      </c>
      <c r="AF70" s="52">
        <f>VLOOKUP($B70,Shock_dev!$A$1:$CI$300,MATCH(DATE(AF$1,1,1),Shock_dev!$A$1:$CI$1,0),FALSE)</f>
        <v>-3.9812753324397748E-4</v>
      </c>
      <c r="AG70" s="52"/>
      <c r="AH70" s="65">
        <f t="shared" si="1"/>
        <v>2.5376244234846328E-3</v>
      </c>
      <c r="AI70" s="65">
        <f t="shared" si="2"/>
        <v>2.5319495784376575E-3</v>
      </c>
      <c r="AJ70" s="65">
        <f t="shared" si="3"/>
        <v>1.4238631107769241E-3</v>
      </c>
      <c r="AK70" s="65">
        <f t="shared" si="4"/>
        <v>-6.3280234701078015E-4</v>
      </c>
      <c r="AL70" s="65">
        <f t="shared" si="5"/>
        <v>-8.2982223480583778E-4</v>
      </c>
      <c r="AM70" s="65">
        <f t="shared" si="6"/>
        <v>-5.4354214584782627E-4</v>
      </c>
      <c r="AN70" s="66"/>
      <c r="AO70" s="65">
        <f t="shared" si="7"/>
        <v>2.5347870009611454E-3</v>
      </c>
      <c r="AP70" s="65">
        <f t="shared" si="8"/>
        <v>3.9553038188307199E-4</v>
      </c>
      <c r="AQ70" s="65">
        <f t="shared" si="9"/>
        <v>-6.8668219032683208E-4</v>
      </c>
    </row>
    <row r="71" spans="1:43" x14ac:dyDescent="0.25">
      <c r="A71" s="5" t="str">
        <f>VLOOKUP(LEFT(RIGHT(B71,10),4),List_Sectors!$A$2:$C$30,3,FALSE)</f>
        <v>Services</v>
      </c>
      <c r="B71" s="37" t="s">
        <v>576</v>
      </c>
      <c r="C71" s="51">
        <f>VLOOKUP($B71,Shock_dev!$A$1:$CI$300,MATCH(DATE(C$1,1,1),Shock_dev!$A$1:$CI$1,0),FALSE)</f>
        <v>4.2098024389636605E-2</v>
      </c>
      <c r="D71" s="52">
        <f>VLOOKUP($B71,Shock_dev!$A$1:$CI$300,MATCH(DATE(D$1,1,1),Shock_dev!$A$1:$CI$1,0),FALSE)</f>
        <v>6.7443181115201936E-2</v>
      </c>
      <c r="E71" s="52">
        <f>VLOOKUP($B71,Shock_dev!$A$1:$CI$300,MATCH(DATE(E$1,1,1),Shock_dev!$A$1:$CI$1,0),FALSE)</f>
        <v>7.8900661388063634E-2</v>
      </c>
      <c r="F71" s="52">
        <f>VLOOKUP($B71,Shock_dev!$A$1:$CI$300,MATCH(DATE(F$1,1,1),Shock_dev!$A$1:$CI$1,0),FALSE)</f>
        <v>8.2593679656585331E-2</v>
      </c>
      <c r="G71" s="52">
        <f>VLOOKUP($B71,Shock_dev!$A$1:$CI$300,MATCH(DATE(G$1,1,1),Shock_dev!$A$1:$CI$1,0),FALSE)</f>
        <v>8.149883009485448E-2</v>
      </c>
      <c r="H71" s="52">
        <f>VLOOKUP($B71,Shock_dev!$A$1:$CI$300,MATCH(DATE(H$1,1,1),Shock_dev!$A$1:$CI$1,0),FALSE)</f>
        <v>8.0789723239427361E-2</v>
      </c>
      <c r="I71" s="52">
        <f>VLOOKUP($B71,Shock_dev!$A$1:$CI$300,MATCH(DATE(I$1,1,1),Shock_dev!$A$1:$CI$1,0),FALSE)</f>
        <v>7.3943410076538305E-2</v>
      </c>
      <c r="J71" s="52">
        <f>VLOOKUP($B71,Shock_dev!$A$1:$CI$300,MATCH(DATE(J$1,1,1),Shock_dev!$A$1:$CI$1,0),FALSE)</f>
        <v>7.6604291213102207E-2</v>
      </c>
      <c r="K71" s="52">
        <f>VLOOKUP($B71,Shock_dev!$A$1:$CI$300,MATCH(DATE(K$1,1,1),Shock_dev!$A$1:$CI$1,0),FALSE)</f>
        <v>8.3779129342131067E-2</v>
      </c>
      <c r="L71" s="52">
        <f>VLOOKUP($B71,Shock_dev!$A$1:$CI$300,MATCH(DATE(L$1,1,1),Shock_dev!$A$1:$CI$1,0),FALSE)</f>
        <v>8.3998719292147833E-2</v>
      </c>
      <c r="M71" s="52">
        <f>VLOOKUP($B71,Shock_dev!$A$1:$CI$300,MATCH(DATE(M$1,1,1),Shock_dev!$A$1:$CI$1,0),FALSE)</f>
        <v>8.6743099330733209E-2</v>
      </c>
      <c r="N71" s="52">
        <f>VLOOKUP($B71,Shock_dev!$A$1:$CI$300,MATCH(DATE(N$1,1,1),Shock_dev!$A$1:$CI$1,0),FALSE)</f>
        <v>9.3551824444344997E-2</v>
      </c>
      <c r="O71" s="52">
        <f>VLOOKUP($B71,Shock_dev!$A$1:$CI$300,MATCH(DATE(O$1,1,1),Shock_dev!$A$1:$CI$1,0),FALSE)</f>
        <v>9.1021835872051038E-2</v>
      </c>
      <c r="P71" s="52">
        <f>VLOOKUP($B71,Shock_dev!$A$1:$CI$300,MATCH(DATE(P$1,1,1),Shock_dev!$A$1:$CI$1,0),FALSE)</f>
        <v>8.2208528623259669E-2</v>
      </c>
      <c r="Q71" s="52">
        <f>VLOOKUP($B71,Shock_dev!$A$1:$CI$300,MATCH(DATE(Q$1,1,1),Shock_dev!$A$1:$CI$1,0),FALSE)</f>
        <v>7.3718473722127531E-2</v>
      </c>
      <c r="R71" s="52">
        <f>VLOOKUP($B71,Shock_dev!$A$1:$CI$300,MATCH(DATE(R$1,1,1),Shock_dev!$A$1:$CI$1,0),FALSE)</f>
        <v>6.2081127264921453E-2</v>
      </c>
      <c r="S71" s="52">
        <f>VLOOKUP($B71,Shock_dev!$A$1:$CI$300,MATCH(DATE(S$1,1,1),Shock_dev!$A$1:$CI$1,0),FALSE)</f>
        <v>5.9302320092240797E-2</v>
      </c>
      <c r="T71" s="52">
        <f>VLOOKUP($B71,Shock_dev!$A$1:$CI$300,MATCH(DATE(T$1,1,1),Shock_dev!$A$1:$CI$1,0),FALSE)</f>
        <v>5.7267219234522618E-2</v>
      </c>
      <c r="U71" s="52">
        <f>VLOOKUP($B71,Shock_dev!$A$1:$CI$300,MATCH(DATE(U$1,1,1),Shock_dev!$A$1:$CI$1,0),FALSE)</f>
        <v>5.5961340815713231E-2</v>
      </c>
      <c r="V71" s="52">
        <f>VLOOKUP($B71,Shock_dev!$A$1:$CI$300,MATCH(DATE(V$1,1,1),Shock_dev!$A$1:$CI$1,0),FALSE)</f>
        <v>5.5120741179677656E-2</v>
      </c>
      <c r="W71" s="52">
        <f>VLOOKUP($B71,Shock_dev!$A$1:$CI$300,MATCH(DATE(W$1,1,1),Shock_dev!$A$1:$CI$1,0),FALSE)</f>
        <v>5.5141802473935332E-2</v>
      </c>
      <c r="X71" s="52">
        <f>VLOOKUP($B71,Shock_dev!$A$1:$CI$300,MATCH(DATE(X$1,1,1),Shock_dev!$A$1:$CI$1,0),FALSE)</f>
        <v>5.2931918626189359E-2</v>
      </c>
      <c r="Y71" s="52">
        <f>VLOOKUP($B71,Shock_dev!$A$1:$CI$300,MATCH(DATE(Y$1,1,1),Shock_dev!$A$1:$CI$1,0),FALSE)</f>
        <v>5.0293966733483922E-2</v>
      </c>
      <c r="Z71" s="52">
        <f>VLOOKUP($B71,Shock_dev!$A$1:$CI$300,MATCH(DATE(Z$1,1,1),Shock_dev!$A$1:$CI$1,0),FALSE)</f>
        <v>4.7244271055944934E-2</v>
      </c>
      <c r="AA71" s="52">
        <f>VLOOKUP($B71,Shock_dev!$A$1:$CI$300,MATCH(DATE(AA$1,1,1),Shock_dev!$A$1:$CI$1,0),FALSE)</f>
        <v>4.2128429087645483E-2</v>
      </c>
      <c r="AB71" s="52">
        <f>VLOOKUP($B71,Shock_dev!$A$1:$CI$300,MATCH(DATE(AB$1,1,1),Shock_dev!$A$1:$CI$1,0),FALSE)</f>
        <v>3.7110093866420606E-2</v>
      </c>
      <c r="AC71" s="52">
        <f>VLOOKUP($B71,Shock_dev!$A$1:$CI$300,MATCH(DATE(AC$1,1,1),Shock_dev!$A$1:$CI$1,0),FALSE)</f>
        <v>3.2310927920037785E-2</v>
      </c>
      <c r="AD71" s="52">
        <f>VLOOKUP($B71,Shock_dev!$A$1:$CI$300,MATCH(DATE(AD$1,1,1),Shock_dev!$A$1:$CI$1,0),FALSE)</f>
        <v>2.7622350134522546E-2</v>
      </c>
      <c r="AE71" s="52">
        <f>VLOOKUP($B71,Shock_dev!$A$1:$CI$300,MATCH(DATE(AE$1,1,1),Shock_dev!$A$1:$CI$1,0),FALSE)</f>
        <v>2.3053136024527229E-2</v>
      </c>
      <c r="AF71" s="52">
        <f>VLOOKUP($B71,Shock_dev!$A$1:$CI$300,MATCH(DATE(AF$1,1,1),Shock_dev!$A$1:$CI$1,0),FALSE)</f>
        <v>1.8521556589187908E-2</v>
      </c>
      <c r="AG71" s="52"/>
      <c r="AH71" s="65">
        <f t="shared" si="1"/>
        <v>7.0506875328868387E-2</v>
      </c>
      <c r="AI71" s="65">
        <f t="shared" si="2"/>
        <v>7.9823054632669338E-2</v>
      </c>
      <c r="AJ71" s="65">
        <f t="shared" si="3"/>
        <v>8.5448752398503289E-2</v>
      </c>
      <c r="AK71" s="65">
        <f t="shared" si="4"/>
        <v>5.7946549717415155E-2</v>
      </c>
      <c r="AL71" s="65">
        <f t="shared" si="5"/>
        <v>4.9548077595439798E-2</v>
      </c>
      <c r="AM71" s="65">
        <f t="shared" si="6"/>
        <v>2.7723612906939216E-2</v>
      </c>
      <c r="AN71" s="66"/>
      <c r="AO71" s="65">
        <f t="shared" si="7"/>
        <v>7.5164964980768856E-2</v>
      </c>
      <c r="AP71" s="65">
        <f t="shared" si="8"/>
        <v>7.1697651057959222E-2</v>
      </c>
      <c r="AQ71" s="65">
        <f t="shared" si="9"/>
        <v>3.8635845251189509E-2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577</v>
      </c>
      <c r="C72" s="51">
        <f>VLOOKUP($B72,Shock_dev!$A$1:$CI$300,MATCH(DATE(C$1,1,1),Shock_dev!$A$1:$CI$1,0),FALSE)</f>
        <v>2.7337754884291954E-3</v>
      </c>
      <c r="D72" s="52">
        <f>VLOOKUP($B72,Shock_dev!$A$1:$CI$300,MATCH(DATE(D$1,1,1),Shock_dev!$A$1:$CI$1,0),FALSE)</f>
        <v>4.8461222992253038E-3</v>
      </c>
      <c r="E72" s="52">
        <f>VLOOKUP($B72,Shock_dev!$A$1:$CI$300,MATCH(DATE(E$1,1,1),Shock_dev!$A$1:$CI$1,0),FALSE)</f>
        <v>6.3183782025100985E-3</v>
      </c>
      <c r="F72" s="52">
        <f>VLOOKUP($B72,Shock_dev!$A$1:$CI$300,MATCH(DATE(F$1,1,1),Shock_dev!$A$1:$CI$1,0),FALSE)</f>
        <v>7.3719478147257931E-3</v>
      </c>
      <c r="G72" s="52">
        <f>VLOOKUP($B72,Shock_dev!$A$1:$CI$300,MATCH(DATE(G$1,1,1),Shock_dev!$A$1:$CI$1,0),FALSE)</f>
        <v>8.0864235545442219E-3</v>
      </c>
      <c r="H72" s="52">
        <f>VLOOKUP($B72,Shock_dev!$A$1:$CI$300,MATCH(DATE(H$1,1,1),Shock_dev!$A$1:$CI$1,0),FALSE)</f>
        <v>8.7221169110828917E-3</v>
      </c>
      <c r="I72" s="52">
        <f>VLOOKUP($B72,Shock_dev!$A$1:$CI$300,MATCH(DATE(I$1,1,1),Shock_dev!$A$1:$CI$1,0),FALSE)</f>
        <v>8.8432979916998732E-3</v>
      </c>
      <c r="J72" s="52">
        <f>VLOOKUP($B72,Shock_dev!$A$1:$CI$300,MATCH(DATE(J$1,1,1),Shock_dev!$A$1:$CI$1,0),FALSE)</f>
        <v>9.3911980386995799E-3</v>
      </c>
      <c r="K72" s="52">
        <f>VLOOKUP($B72,Shock_dev!$A$1:$CI$300,MATCH(DATE(K$1,1,1),Shock_dev!$A$1:$CI$1,0),FALSE)</f>
        <v>1.0159266050388296E-2</v>
      </c>
      <c r="L72" s="52">
        <f>VLOOKUP($B72,Shock_dev!$A$1:$CI$300,MATCH(DATE(L$1,1,1),Shock_dev!$A$1:$CI$1,0),FALSE)</f>
        <v>1.0445126971461417E-2</v>
      </c>
      <c r="M72" s="52">
        <f>VLOOKUP($B72,Shock_dev!$A$1:$CI$300,MATCH(DATE(M$1,1,1),Shock_dev!$A$1:$CI$1,0),FALSE)</f>
        <v>1.0799285336457284E-2</v>
      </c>
      <c r="N72" s="52">
        <f>VLOOKUP($B72,Shock_dev!$A$1:$CI$300,MATCH(DATE(N$1,1,1),Shock_dev!$A$1:$CI$1,0),FALSE)</f>
        <v>1.1347490731050191E-2</v>
      </c>
      <c r="O72" s="52">
        <f>VLOOKUP($B72,Shock_dev!$A$1:$CI$300,MATCH(DATE(O$1,1,1),Shock_dev!$A$1:$CI$1,0),FALSE)</f>
        <v>1.1270877260966735E-2</v>
      </c>
      <c r="P72" s="52">
        <f>VLOOKUP($B72,Shock_dev!$A$1:$CI$300,MATCH(DATE(P$1,1,1),Shock_dev!$A$1:$CI$1,0),FALSE)</f>
        <v>1.0664536486339108E-2</v>
      </c>
      <c r="Q72" s="52">
        <f>VLOOKUP($B72,Shock_dev!$A$1:$CI$300,MATCH(DATE(Q$1,1,1),Shock_dev!$A$1:$CI$1,0),FALSE)</f>
        <v>9.9058708735441196E-3</v>
      </c>
      <c r="R72" s="52">
        <f>VLOOKUP($B72,Shock_dev!$A$1:$CI$300,MATCH(DATE(R$1,1,1),Shock_dev!$A$1:$CI$1,0),FALSE)</f>
        <v>8.7942858319733641E-3</v>
      </c>
      <c r="S72" s="52">
        <f>VLOOKUP($B72,Shock_dev!$A$1:$CI$300,MATCH(DATE(S$1,1,1),Shock_dev!$A$1:$CI$1,0),FALSE)</f>
        <v>8.097640634533743E-3</v>
      </c>
      <c r="T72" s="52">
        <f>VLOOKUP($B72,Shock_dev!$A$1:$CI$300,MATCH(DATE(T$1,1,1),Shock_dev!$A$1:$CI$1,0),FALSE)</f>
        <v>7.4236477480432994E-3</v>
      </c>
      <c r="U72" s="52">
        <f>VLOOKUP($B72,Shock_dev!$A$1:$CI$300,MATCH(DATE(U$1,1,1),Shock_dev!$A$1:$CI$1,0),FALSE)</f>
        <v>6.7934715424639615E-3</v>
      </c>
      <c r="V72" s="52">
        <f>VLOOKUP($B72,Shock_dev!$A$1:$CI$300,MATCH(DATE(V$1,1,1),Shock_dev!$A$1:$CI$1,0),FALSE)</f>
        <v>6.2205004814988151E-3</v>
      </c>
      <c r="W72" s="52">
        <f>VLOOKUP($B72,Shock_dev!$A$1:$CI$300,MATCH(DATE(W$1,1,1),Shock_dev!$A$1:$CI$1,0),FALSE)</f>
        <v>5.7505600493837307E-3</v>
      </c>
      <c r="X72" s="52">
        <f>VLOOKUP($B72,Shock_dev!$A$1:$CI$300,MATCH(DATE(X$1,1,1),Shock_dev!$A$1:$CI$1,0),FALSE)</f>
        <v>5.2100197368172537E-3</v>
      </c>
      <c r="Y72" s="52">
        <f>VLOOKUP($B72,Shock_dev!$A$1:$CI$300,MATCH(DATE(Y$1,1,1),Shock_dev!$A$1:$CI$1,0),FALSE)</f>
        <v>4.699777190095661E-3</v>
      </c>
      <c r="Z72" s="52">
        <f>VLOOKUP($B72,Shock_dev!$A$1:$CI$300,MATCH(DATE(Z$1,1,1),Shock_dev!$A$1:$CI$1,0),FALSE)</f>
        <v>4.2238179284848345E-3</v>
      </c>
      <c r="AA72" s="52">
        <f>VLOOKUP($B72,Shock_dev!$A$1:$CI$300,MATCH(DATE(AA$1,1,1),Shock_dev!$A$1:$CI$1,0),FALSE)</f>
        <v>3.6726044495530574E-3</v>
      </c>
      <c r="AB72" s="52">
        <f>VLOOKUP($B72,Shock_dev!$A$1:$CI$300,MATCH(DATE(AB$1,1,1),Shock_dev!$A$1:$CI$1,0),FALSE)</f>
        <v>3.1646235593204416E-3</v>
      </c>
      <c r="AC72" s="52">
        <f>VLOOKUP($B72,Shock_dev!$A$1:$CI$300,MATCH(DATE(AC$1,1,1),Shock_dev!$A$1:$CI$1,0),FALSE)</f>
        <v>2.7096158171815705E-3</v>
      </c>
      <c r="AD72" s="52">
        <f>VLOOKUP($B72,Shock_dev!$A$1:$CI$300,MATCH(DATE(AD$1,1,1),Shock_dev!$A$1:$CI$1,0),FALSE)</f>
        <v>2.300515761657415E-3</v>
      </c>
      <c r="AE72" s="52">
        <f>VLOOKUP($B72,Shock_dev!$A$1:$CI$300,MATCH(DATE(AE$1,1,1),Shock_dev!$A$1:$CI$1,0),FALSE)</f>
        <v>1.9348436635875197E-3</v>
      </c>
      <c r="AF72" s="52">
        <f>VLOOKUP($B72,Shock_dev!$A$1:$CI$300,MATCH(DATE(AF$1,1,1),Shock_dev!$A$1:$CI$1,0),FALSE)</f>
        <v>1.6041390848495511E-3</v>
      </c>
      <c r="AG72" s="52"/>
      <c r="AH72" s="65">
        <f t="shared" si="1"/>
        <v>5.8713294718869226E-3</v>
      </c>
      <c r="AI72" s="65">
        <f t="shared" si="2"/>
        <v>9.512201192666412E-3</v>
      </c>
      <c r="AJ72" s="65">
        <f t="shared" si="3"/>
        <v>1.0797612137671489E-2</v>
      </c>
      <c r="AK72" s="65">
        <f t="shared" si="4"/>
        <v>7.4659092477026359E-3</v>
      </c>
      <c r="AL72" s="65">
        <f t="shared" si="5"/>
        <v>4.7113558708669076E-3</v>
      </c>
      <c r="AM72" s="65">
        <f t="shared" si="6"/>
        <v>2.3427475773193001E-3</v>
      </c>
      <c r="AN72" s="66"/>
      <c r="AO72" s="65">
        <f t="shared" si="7"/>
        <v>7.6917653322766677E-3</v>
      </c>
      <c r="AP72" s="65">
        <f t="shared" si="8"/>
        <v>9.1317606926870631E-3</v>
      </c>
      <c r="AQ72" s="65">
        <f t="shared" si="9"/>
        <v>3.5270517240931039E-3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3.545950746125949E-2</v>
      </c>
      <c r="D77" s="52">
        <f t="shared" ref="D77:AF77" si="11">SUM(D60:D69)</f>
        <v>5.0544153078743867E-2</v>
      </c>
      <c r="E77" s="52">
        <f t="shared" si="11"/>
        <v>5.8565171094417195E-2</v>
      </c>
      <c r="F77" s="52">
        <f t="shared" si="11"/>
        <v>6.4382819825698073E-2</v>
      </c>
      <c r="G77" s="52">
        <f t="shared" si="11"/>
        <v>6.8149443982606125E-2</v>
      </c>
      <c r="H77" s="52">
        <f t="shared" si="11"/>
        <v>7.2988042835355746E-2</v>
      </c>
      <c r="I77" s="52">
        <f t="shared" si="11"/>
        <v>6.9991678393447304E-2</v>
      </c>
      <c r="J77" s="52">
        <f t="shared" si="11"/>
        <v>7.6980619165857203E-2</v>
      </c>
      <c r="K77" s="52">
        <f t="shared" si="11"/>
        <v>8.445746788912431E-2</v>
      </c>
      <c r="L77" s="52">
        <f t="shared" si="11"/>
        <v>8.2224427928373381E-2</v>
      </c>
      <c r="M77" s="52">
        <f t="shared" si="11"/>
        <v>8.4251998478326748E-2</v>
      </c>
      <c r="N77" s="52">
        <f t="shared" si="11"/>
        <v>8.9403729708363286E-2</v>
      </c>
      <c r="O77" s="52">
        <f t="shared" si="11"/>
        <v>8.2851615556804287E-2</v>
      </c>
      <c r="P77" s="52">
        <f t="shared" si="11"/>
        <v>7.1944258372757836E-2</v>
      </c>
      <c r="Q77" s="52">
        <f t="shared" si="11"/>
        <v>6.2994575926473062E-2</v>
      </c>
      <c r="R77" s="52">
        <f t="shared" si="11"/>
        <v>4.9744307877501899E-2</v>
      </c>
      <c r="S77" s="52">
        <f t="shared" si="11"/>
        <v>4.6826567547285848E-2</v>
      </c>
      <c r="T77" s="52">
        <f t="shared" si="11"/>
        <v>4.1684199498313847E-2</v>
      </c>
      <c r="U77" s="52">
        <f t="shared" si="11"/>
        <v>3.7466743541350399E-2</v>
      </c>
      <c r="V77" s="52">
        <f t="shared" si="11"/>
        <v>3.4305544955318318E-2</v>
      </c>
      <c r="W77" s="52">
        <f t="shared" si="11"/>
        <v>3.2786867569355026E-2</v>
      </c>
      <c r="X77" s="52">
        <f t="shared" si="11"/>
        <v>2.9729386559574789E-2</v>
      </c>
      <c r="Y77" s="52">
        <f t="shared" si="11"/>
        <v>2.7760574764030533E-2</v>
      </c>
      <c r="Z77" s="52">
        <f t="shared" si="11"/>
        <v>2.6224944442149612E-2</v>
      </c>
      <c r="AA77" s="52">
        <f t="shared" si="11"/>
        <v>2.337934239386134E-2</v>
      </c>
      <c r="AB77" s="52">
        <f t="shared" si="11"/>
        <v>2.1597354690372026E-2</v>
      </c>
      <c r="AC77" s="52">
        <f t="shared" si="11"/>
        <v>2.024132646832956E-2</v>
      </c>
      <c r="AD77" s="52">
        <f t="shared" si="11"/>
        <v>1.9069964593275614E-2</v>
      </c>
      <c r="AE77" s="52">
        <f t="shared" si="11"/>
        <v>1.8064174060142806E-2</v>
      </c>
      <c r="AF77" s="52">
        <f t="shared" si="11"/>
        <v>1.7101493853070877E-2</v>
      </c>
      <c r="AG77" s="67"/>
      <c r="AH77" s="65">
        <f>AVERAGE(C77:G77)</f>
        <v>5.5420219088544956E-2</v>
      </c>
      <c r="AI77" s="65">
        <f>AVERAGE(H77:L77)</f>
        <v>7.7328447242431569E-2</v>
      </c>
      <c r="AJ77" s="65">
        <f>AVERAGE(M77:Q77)</f>
        <v>7.8289235608545032E-2</v>
      </c>
      <c r="AK77" s="65">
        <f>AVERAGE(R77:V77)</f>
        <v>4.2005472683954062E-2</v>
      </c>
      <c r="AL77" s="65">
        <f>AVERAGE(W77:AA77)</f>
        <v>2.797622314579426E-2</v>
      </c>
      <c r="AM77" s="65">
        <f>AVERAGE(AB77:AF77)</f>
        <v>1.9214862733038178E-2</v>
      </c>
      <c r="AN77" s="66"/>
      <c r="AO77" s="65">
        <f>AVERAGE(AH77:AI77)</f>
        <v>6.637433316548827E-2</v>
      </c>
      <c r="AP77" s="65">
        <f>AVERAGE(AJ77:AK77)</f>
        <v>6.0147354146249547E-2</v>
      </c>
      <c r="AQ77" s="65">
        <f>AVERAGE(AL77:AM77)</f>
        <v>2.3595542939416219E-2</v>
      </c>
    </row>
    <row r="78" spans="1:43" s="9" customFormat="1" x14ac:dyDescent="0.25">
      <c r="A78" s="13" t="s">
        <v>399</v>
      </c>
      <c r="B78" s="13"/>
      <c r="C78" s="52">
        <f>SUM(C70:C71)</f>
        <v>4.3423043563958354E-2</v>
      </c>
      <c r="D78" s="52">
        <f t="shared" ref="D78:AF78" si="12">SUM(D70:D71)</f>
        <v>6.9748986517744888E-2</v>
      </c>
      <c r="E78" s="52">
        <f t="shared" si="12"/>
        <v>8.1764182158297838E-2</v>
      </c>
      <c r="F78" s="52">
        <f t="shared" si="12"/>
        <v>8.5696790964042369E-2</v>
      </c>
      <c r="G78" s="52">
        <f t="shared" si="12"/>
        <v>8.4589495557721717E-2</v>
      </c>
      <c r="H78" s="52">
        <f t="shared" si="12"/>
        <v>8.377824328771713E-2</v>
      </c>
      <c r="I78" s="52">
        <f t="shared" si="12"/>
        <v>7.6556557816649939E-2</v>
      </c>
      <c r="J78" s="52">
        <f t="shared" si="12"/>
        <v>7.9057950327248536E-2</v>
      </c>
      <c r="K78" s="52">
        <f t="shared" si="12"/>
        <v>8.6203144238425844E-2</v>
      </c>
      <c r="L78" s="52">
        <f t="shared" si="12"/>
        <v>8.6179125385493605E-2</v>
      </c>
      <c r="M78" s="52">
        <f t="shared" si="12"/>
        <v>8.8734719693878555E-2</v>
      </c>
      <c r="N78" s="52">
        <f t="shared" si="12"/>
        <v>9.5487298544966112E-2</v>
      </c>
      <c r="O78" s="52">
        <f t="shared" si="12"/>
        <v>9.2631986641552894E-2</v>
      </c>
      <c r="P78" s="52">
        <f t="shared" si="12"/>
        <v>8.3276570709298781E-2</v>
      </c>
      <c r="Q78" s="52">
        <f t="shared" si="12"/>
        <v>7.4232501956704722E-2</v>
      </c>
      <c r="R78" s="52">
        <f t="shared" si="12"/>
        <v>6.1950138558198163E-2</v>
      </c>
      <c r="S78" s="52">
        <f t="shared" si="12"/>
        <v>5.8822840860411792E-2</v>
      </c>
      <c r="T78" s="52">
        <f t="shared" si="12"/>
        <v>5.6539035761997827E-2</v>
      </c>
      <c r="U78" s="52">
        <f t="shared" si="12"/>
        <v>5.5081164977070794E-2</v>
      </c>
      <c r="V78" s="52">
        <f t="shared" si="12"/>
        <v>5.4175556694343277E-2</v>
      </c>
      <c r="W78" s="52">
        <f t="shared" si="12"/>
        <v>5.422632501395197E-2</v>
      </c>
      <c r="X78" s="52">
        <f t="shared" si="12"/>
        <v>5.2038875482931082E-2</v>
      </c>
      <c r="Y78" s="52">
        <f t="shared" si="12"/>
        <v>4.9452681413693335E-2</v>
      </c>
      <c r="Z78" s="52">
        <f t="shared" si="12"/>
        <v>4.6476985652678098E-2</v>
      </c>
      <c r="AA78" s="52">
        <f t="shared" si="12"/>
        <v>4.139640923991536E-2</v>
      </c>
      <c r="AB78" s="52">
        <f t="shared" si="12"/>
        <v>3.6427011519487837E-2</v>
      </c>
      <c r="AC78" s="52">
        <f t="shared" si="12"/>
        <v>3.1691968298265968E-2</v>
      </c>
      <c r="AD78" s="52">
        <f t="shared" si="12"/>
        <v>2.7075630617514029E-2</v>
      </c>
      <c r="AE78" s="52">
        <f t="shared" si="12"/>
        <v>2.2582314314245174E-2</v>
      </c>
      <c r="AF78" s="52">
        <f t="shared" si="12"/>
        <v>1.812342905594393E-2</v>
      </c>
      <c r="AG78" s="67"/>
      <c r="AH78" s="65">
        <f>AVERAGE(C78:G78)</f>
        <v>7.3044499752353026E-2</v>
      </c>
      <c r="AI78" s="65">
        <f>AVERAGE(H78:L78)</f>
        <v>8.2355004211107002E-2</v>
      </c>
      <c r="AJ78" s="65">
        <f>AVERAGE(M78:Q78)</f>
        <v>8.6872615509280215E-2</v>
      </c>
      <c r="AK78" s="65">
        <f>AVERAGE(R78:V78)</f>
        <v>5.7313747370404379E-2</v>
      </c>
      <c r="AL78" s="65">
        <f>AVERAGE(W78:AA78)</f>
        <v>4.8718255360633969E-2</v>
      </c>
      <c r="AM78" s="65">
        <f>AVERAGE(AB78:AF78)</f>
        <v>2.7180070761091392E-2</v>
      </c>
      <c r="AN78" s="66"/>
      <c r="AO78" s="65">
        <f>AVERAGE(AH78:AI78)</f>
        <v>7.7699751981730014E-2</v>
      </c>
      <c r="AP78" s="65">
        <f>AVERAGE(AJ78:AK78)</f>
        <v>7.2093181439842294E-2</v>
      </c>
      <c r="AQ78" s="65">
        <f>AVERAGE(AL78:AM78)</f>
        <v>3.7949163060862684E-2</v>
      </c>
    </row>
    <row r="79" spans="1:43" s="9" customFormat="1" x14ac:dyDescent="0.25">
      <c r="A79" s="13" t="s">
        <v>421</v>
      </c>
      <c r="B79" s="13"/>
      <c r="C79" s="52">
        <f>SUM(C53:C58)</f>
        <v>7.7856444985996975E-3</v>
      </c>
      <c r="D79" s="52">
        <f t="shared" ref="D79:AF79" si="13">SUM(D53:D58)</f>
        <v>1.2276960603171082E-2</v>
      </c>
      <c r="E79" s="52">
        <f t="shared" si="13"/>
        <v>1.4472846615752493E-2</v>
      </c>
      <c r="F79" s="52">
        <f t="shared" si="13"/>
        <v>1.5348610535199255E-2</v>
      </c>
      <c r="G79" s="52">
        <f t="shared" si="13"/>
        <v>1.519063802592575E-2</v>
      </c>
      <c r="H79" s="52">
        <f t="shared" si="13"/>
        <v>1.4793133288477849E-2</v>
      </c>
      <c r="I79" s="52">
        <f t="shared" si="13"/>
        <v>1.2876942079423432E-2</v>
      </c>
      <c r="J79" s="52">
        <f t="shared" si="13"/>
        <v>1.2419195053076633E-2</v>
      </c>
      <c r="K79" s="52">
        <f t="shared" si="13"/>
        <v>1.2483555565173887E-2</v>
      </c>
      <c r="L79" s="52">
        <f t="shared" si="13"/>
        <v>1.1110943138992984E-2</v>
      </c>
      <c r="M79" s="52">
        <f t="shared" si="13"/>
        <v>1.0219754130818447E-2</v>
      </c>
      <c r="N79" s="52">
        <f t="shared" si="13"/>
        <v>1.0075178312798208E-2</v>
      </c>
      <c r="O79" s="52">
        <f t="shared" si="13"/>
        <v>8.2345963856402769E-3</v>
      </c>
      <c r="P79" s="52">
        <f t="shared" si="13"/>
        <v>5.3769356006858997E-3</v>
      </c>
      <c r="Q79" s="52">
        <f t="shared" si="13"/>
        <v>2.6883690590022991E-3</v>
      </c>
      <c r="R79" s="52">
        <f t="shared" si="13"/>
        <v>-5.1067176346047786E-4</v>
      </c>
      <c r="S79" s="52">
        <f t="shared" si="13"/>
        <v>-1.9262511489597999E-3</v>
      </c>
      <c r="T79" s="52">
        <f t="shared" si="13"/>
        <v>-3.0585487892175849E-3</v>
      </c>
      <c r="U79" s="52">
        <f t="shared" si="13"/>
        <v>-3.7725612966175905E-3</v>
      </c>
      <c r="V79" s="52">
        <f t="shared" si="13"/>
        <v>-4.0806241764350147E-3</v>
      </c>
      <c r="W79" s="52">
        <f t="shared" si="13"/>
        <v>-3.9144166530406714E-3</v>
      </c>
      <c r="X79" s="52">
        <f t="shared" si="13"/>
        <v>-3.8787445930920511E-3</v>
      </c>
      <c r="Y79" s="52">
        <f t="shared" si="13"/>
        <v>-3.6683853837357087E-3</v>
      </c>
      <c r="Z79" s="52">
        <f t="shared" si="13"/>
        <v>-3.3507472816557684E-3</v>
      </c>
      <c r="AA79" s="52">
        <f t="shared" si="13"/>
        <v>-3.2855434344336181E-3</v>
      </c>
      <c r="AB79" s="52">
        <f t="shared" si="13"/>
        <v>-3.1123500447221273E-3</v>
      </c>
      <c r="AC79" s="52">
        <f t="shared" si="13"/>
        <v>-2.8659691076744968E-3</v>
      </c>
      <c r="AD79" s="52">
        <f t="shared" si="13"/>
        <v>-2.5963653724398036E-3</v>
      </c>
      <c r="AE79" s="52">
        <f t="shared" si="13"/>
        <v>-2.3215023447775976E-3</v>
      </c>
      <c r="AF79" s="52">
        <f t="shared" si="13"/>
        <v>-2.0738126804587861E-3</v>
      </c>
      <c r="AG79" s="67"/>
      <c r="AH79" s="65">
        <f t="shared" si="1"/>
        <v>1.3014940055729656E-2</v>
      </c>
      <c r="AI79" s="65">
        <f t="shared" si="2"/>
        <v>1.2736753825028957E-2</v>
      </c>
      <c r="AJ79" s="65">
        <f t="shared" si="3"/>
        <v>7.3189666977890259E-3</v>
      </c>
      <c r="AK79" s="65">
        <f t="shared" si="4"/>
        <v>-2.6697314349380932E-3</v>
      </c>
      <c r="AL79" s="65">
        <f t="shared" si="5"/>
        <v>-3.6195674691915638E-3</v>
      </c>
      <c r="AM79" s="65">
        <f t="shared" si="6"/>
        <v>-2.5939999100145624E-3</v>
      </c>
      <c r="AN79" s="66"/>
      <c r="AO79" s="65">
        <f t="shared" si="7"/>
        <v>1.2875846940379305E-2</v>
      </c>
      <c r="AP79" s="65">
        <f t="shared" si="8"/>
        <v>2.3246176314254663E-3</v>
      </c>
      <c r="AQ79" s="65">
        <f t="shared" si="9"/>
        <v>-3.1067836896030631E-3</v>
      </c>
    </row>
    <row r="80" spans="1:43" s="9" customFormat="1" x14ac:dyDescent="0.25">
      <c r="A80" s="13" t="s">
        <v>423</v>
      </c>
      <c r="B80" s="13"/>
      <c r="C80" s="52">
        <f>C59</f>
        <v>4.4471581856646411E-4</v>
      </c>
      <c r="D80" s="52">
        <f t="shared" ref="D80:AF80" si="14">D59</f>
        <v>8.5886610966209864E-4</v>
      </c>
      <c r="E80" s="52">
        <f t="shared" si="14"/>
        <v>1.1225271672030031E-3</v>
      </c>
      <c r="F80" s="52">
        <f t="shared" si="14"/>
        <v>1.2663726060865258E-3</v>
      </c>
      <c r="G80" s="52">
        <f t="shared" si="14"/>
        <v>1.3332413243024573E-3</v>
      </c>
      <c r="H80" s="52">
        <f t="shared" si="14"/>
        <v>1.3905651181024112E-3</v>
      </c>
      <c r="I80" s="52">
        <f t="shared" si="14"/>
        <v>1.3888355313645784E-3</v>
      </c>
      <c r="J80" s="52">
        <f t="shared" si="14"/>
        <v>1.4738610917918889E-3</v>
      </c>
      <c r="K80" s="52">
        <f t="shared" si="14"/>
        <v>1.6367313394851362E-3</v>
      </c>
      <c r="L80" s="52">
        <f t="shared" si="14"/>
        <v>1.7509437122178555E-3</v>
      </c>
      <c r="M80" s="52">
        <f t="shared" si="14"/>
        <v>1.8745221179967857E-3</v>
      </c>
      <c r="N80" s="52">
        <f t="shared" si="14"/>
        <v>2.0411109222186635E-3</v>
      </c>
      <c r="O80" s="52">
        <f t="shared" si="14"/>
        <v>2.1187129892679913E-3</v>
      </c>
      <c r="P80" s="52">
        <f t="shared" si="14"/>
        <v>2.0961592333717549E-3</v>
      </c>
      <c r="Q80" s="52">
        <f t="shared" si="14"/>
        <v>2.0384162291944871E-3</v>
      </c>
      <c r="R80" s="52">
        <f t="shared" si="14"/>
        <v>1.9274043781972699E-3</v>
      </c>
      <c r="S80" s="52">
        <f t="shared" si="14"/>
        <v>1.8818364592467491E-3</v>
      </c>
      <c r="T80" s="52">
        <f t="shared" si="14"/>
        <v>1.8525689446427733E-3</v>
      </c>
      <c r="U80" s="52">
        <f t="shared" si="14"/>
        <v>1.8232008191198124E-3</v>
      </c>
      <c r="V80" s="52">
        <f t="shared" si="14"/>
        <v>1.7867846957918825E-3</v>
      </c>
      <c r="W80" s="52">
        <f t="shared" si="14"/>
        <v>1.7468606774334809E-3</v>
      </c>
      <c r="X80" s="52">
        <f t="shared" si="14"/>
        <v>1.6737727449733437E-3</v>
      </c>
      <c r="Y80" s="52">
        <f t="shared" si="14"/>
        <v>1.5790713897726395E-3</v>
      </c>
      <c r="Z80" s="52">
        <f t="shared" si="14"/>
        <v>1.4685496151200959E-3</v>
      </c>
      <c r="AA80" s="52">
        <f t="shared" si="14"/>
        <v>1.3281355182640003E-3</v>
      </c>
      <c r="AB80" s="52">
        <f t="shared" si="14"/>
        <v>1.1776442607440262E-3</v>
      </c>
      <c r="AC80" s="52">
        <f t="shared" si="14"/>
        <v>1.0258874640027495E-3</v>
      </c>
      <c r="AD80" s="52">
        <f t="shared" si="14"/>
        <v>8.7542836699564257E-4</v>
      </c>
      <c r="AE80" s="52">
        <f t="shared" si="14"/>
        <v>7.2800362311620855E-4</v>
      </c>
      <c r="AF80" s="52">
        <f t="shared" si="14"/>
        <v>5.8404193461447456E-4</v>
      </c>
      <c r="AG80" s="67"/>
      <c r="AH80" s="65">
        <f t="shared" si="1"/>
        <v>1.0051446051641097E-3</v>
      </c>
      <c r="AI80" s="65">
        <f t="shared" si="2"/>
        <v>1.528187358592374E-3</v>
      </c>
      <c r="AJ80" s="65">
        <f t="shared" si="3"/>
        <v>2.0337842984099368E-3</v>
      </c>
      <c r="AK80" s="65">
        <f t="shared" si="4"/>
        <v>1.8543590593996975E-3</v>
      </c>
      <c r="AL80" s="65">
        <f t="shared" si="5"/>
        <v>1.5592779891127121E-3</v>
      </c>
      <c r="AM80" s="65">
        <f t="shared" si="6"/>
        <v>8.7820112989462024E-4</v>
      </c>
      <c r="AN80" s="66"/>
      <c r="AO80" s="65">
        <f t="shared" si="7"/>
        <v>1.2666659818782418E-3</v>
      </c>
      <c r="AP80" s="65">
        <f t="shared" si="8"/>
        <v>1.9440716789048173E-3</v>
      </c>
      <c r="AQ80" s="65">
        <f t="shared" si="9"/>
        <v>1.2187395595036662E-3</v>
      </c>
    </row>
    <row r="81" spans="1:43" s="9" customFormat="1" x14ac:dyDescent="0.25">
      <c r="A81" s="13" t="s">
        <v>426</v>
      </c>
      <c r="B81" s="13"/>
      <c r="C81" s="52">
        <f>C72</f>
        <v>2.7337754884291954E-3</v>
      </c>
      <c r="D81" s="52">
        <f t="shared" ref="D81:AF81" si="15">D72</f>
        <v>4.8461222992253038E-3</v>
      </c>
      <c r="E81" s="52">
        <f t="shared" si="15"/>
        <v>6.3183782025100985E-3</v>
      </c>
      <c r="F81" s="52">
        <f t="shared" si="15"/>
        <v>7.3719478147257931E-3</v>
      </c>
      <c r="G81" s="52">
        <f t="shared" si="15"/>
        <v>8.0864235545442219E-3</v>
      </c>
      <c r="H81" s="52">
        <f t="shared" si="15"/>
        <v>8.7221169110828917E-3</v>
      </c>
      <c r="I81" s="52">
        <f t="shared" si="15"/>
        <v>8.8432979916998732E-3</v>
      </c>
      <c r="J81" s="52">
        <f t="shared" si="15"/>
        <v>9.3911980386995799E-3</v>
      </c>
      <c r="K81" s="52">
        <f t="shared" si="15"/>
        <v>1.0159266050388296E-2</v>
      </c>
      <c r="L81" s="52">
        <f t="shared" si="15"/>
        <v>1.0445126971461417E-2</v>
      </c>
      <c r="M81" s="52">
        <f t="shared" si="15"/>
        <v>1.0799285336457284E-2</v>
      </c>
      <c r="N81" s="52">
        <f t="shared" si="15"/>
        <v>1.1347490731050191E-2</v>
      </c>
      <c r="O81" s="52">
        <f t="shared" si="15"/>
        <v>1.1270877260966735E-2</v>
      </c>
      <c r="P81" s="52">
        <f t="shared" si="15"/>
        <v>1.0664536486339108E-2</v>
      </c>
      <c r="Q81" s="52">
        <f t="shared" si="15"/>
        <v>9.9058708735441196E-3</v>
      </c>
      <c r="R81" s="52">
        <f t="shared" si="15"/>
        <v>8.7942858319733641E-3</v>
      </c>
      <c r="S81" s="52">
        <f t="shared" si="15"/>
        <v>8.097640634533743E-3</v>
      </c>
      <c r="T81" s="52">
        <f t="shared" si="15"/>
        <v>7.4236477480432994E-3</v>
      </c>
      <c r="U81" s="52">
        <f t="shared" si="15"/>
        <v>6.7934715424639615E-3</v>
      </c>
      <c r="V81" s="52">
        <f t="shared" si="15"/>
        <v>6.2205004814988151E-3</v>
      </c>
      <c r="W81" s="52">
        <f t="shared" si="15"/>
        <v>5.7505600493837307E-3</v>
      </c>
      <c r="X81" s="52">
        <f t="shared" si="15"/>
        <v>5.2100197368172537E-3</v>
      </c>
      <c r="Y81" s="52">
        <f t="shared" si="15"/>
        <v>4.699777190095661E-3</v>
      </c>
      <c r="Z81" s="52">
        <f t="shared" si="15"/>
        <v>4.2238179284848345E-3</v>
      </c>
      <c r="AA81" s="52">
        <f t="shared" si="15"/>
        <v>3.6726044495530574E-3</v>
      </c>
      <c r="AB81" s="52">
        <f t="shared" si="15"/>
        <v>3.1646235593204416E-3</v>
      </c>
      <c r="AC81" s="52">
        <f t="shared" si="15"/>
        <v>2.7096158171815705E-3</v>
      </c>
      <c r="AD81" s="52">
        <f t="shared" si="15"/>
        <v>2.300515761657415E-3</v>
      </c>
      <c r="AE81" s="52">
        <f t="shared" si="15"/>
        <v>1.9348436635875197E-3</v>
      </c>
      <c r="AF81" s="52">
        <f t="shared" si="15"/>
        <v>1.6041390848495511E-3</v>
      </c>
      <c r="AG81" s="67"/>
      <c r="AH81" s="65">
        <f>AVERAGE(C81:G81)</f>
        <v>5.8713294718869226E-3</v>
      </c>
      <c r="AI81" s="65">
        <f>AVERAGE(H81:L81)</f>
        <v>9.512201192666412E-3</v>
      </c>
      <c r="AJ81" s="65">
        <f>AVERAGE(M81:Q81)</f>
        <v>1.0797612137671489E-2</v>
      </c>
      <c r="AK81" s="65">
        <f>AVERAGE(R81:V81)</f>
        <v>7.4659092477026359E-3</v>
      </c>
      <c r="AL81" s="65">
        <f>AVERAGE(W81:AA81)</f>
        <v>4.7113558708669076E-3</v>
      </c>
      <c r="AM81" s="65">
        <f>AVERAGE(AB81:AF81)</f>
        <v>2.3427475773193001E-3</v>
      </c>
      <c r="AN81" s="66"/>
      <c r="AO81" s="65">
        <f>AVERAGE(AH81:AI81)</f>
        <v>7.6917653322766677E-3</v>
      </c>
      <c r="AP81" s="65">
        <f>AVERAGE(AJ81:AK81)</f>
        <v>9.1317606926870631E-3</v>
      </c>
      <c r="AQ81" s="65">
        <f>AVERAGE(AL81:AM81)</f>
        <v>3.5270517240931039E-3</v>
      </c>
    </row>
    <row r="82" spans="1:43" s="9" customFormat="1" x14ac:dyDescent="0.25">
      <c r="A82" s="13" t="s">
        <v>425</v>
      </c>
      <c r="B82" s="13"/>
      <c r="C82" s="52">
        <f>SUM(C51:C52)</f>
        <v>1.6560239843001069E-3</v>
      </c>
      <c r="D82" s="52">
        <f t="shared" ref="D82:AF82" si="16">SUM(D51:D52)</f>
        <v>2.7441131597443881E-3</v>
      </c>
      <c r="E82" s="52">
        <f t="shared" si="16"/>
        <v>3.3410186460412447E-3</v>
      </c>
      <c r="F82" s="52">
        <f t="shared" si="16"/>
        <v>3.6207910405308434E-3</v>
      </c>
      <c r="G82" s="52">
        <f t="shared" si="16"/>
        <v>3.6510257076092139E-3</v>
      </c>
      <c r="H82" s="52">
        <f t="shared" si="16"/>
        <v>3.6104156219485374E-3</v>
      </c>
      <c r="I82" s="52">
        <f t="shared" si="16"/>
        <v>3.2487640182894402E-3</v>
      </c>
      <c r="J82" s="52">
        <f t="shared" si="16"/>
        <v>3.1758037342337481E-3</v>
      </c>
      <c r="K82" s="52">
        <f t="shared" si="16"/>
        <v>3.2370631191449787E-3</v>
      </c>
      <c r="L82" s="52">
        <f t="shared" si="16"/>
        <v>3.018095928043486E-3</v>
      </c>
      <c r="M82" s="52">
        <f t="shared" si="16"/>
        <v>2.8832301272815461E-3</v>
      </c>
      <c r="N82" s="52">
        <f t="shared" si="16"/>
        <v>2.9049239899993349E-3</v>
      </c>
      <c r="O82" s="52">
        <f t="shared" si="16"/>
        <v>2.5826152690997164E-3</v>
      </c>
      <c r="P82" s="52">
        <f t="shared" si="16"/>
        <v>2.0181101379986742E-3</v>
      </c>
      <c r="Q82" s="52">
        <f t="shared" si="16"/>
        <v>1.4555282419803557E-3</v>
      </c>
      <c r="R82" s="52">
        <f t="shared" si="16"/>
        <v>7.7160417811391907E-4</v>
      </c>
      <c r="S82" s="52">
        <f t="shared" si="16"/>
        <v>4.370435424963274E-4</v>
      </c>
      <c r="T82" s="52">
        <f t="shared" si="16"/>
        <v>1.7539591857529987E-4</v>
      </c>
      <c r="U82" s="52">
        <f t="shared" si="16"/>
        <v>5.3583018204536245E-8</v>
      </c>
      <c r="V82" s="52">
        <f t="shared" si="16"/>
        <v>-9.4425663759845242E-5</v>
      </c>
      <c r="W82" s="52">
        <f t="shared" si="16"/>
        <v>-9.439655079178811E-5</v>
      </c>
      <c r="X82" s="52">
        <f t="shared" si="16"/>
        <v>-1.2297366475993868E-4</v>
      </c>
      <c r="Y82" s="52">
        <f t="shared" si="16"/>
        <v>-1.2434857925367371E-4</v>
      </c>
      <c r="Z82" s="52">
        <f t="shared" si="16"/>
        <v>-1.0808817697933754E-4</v>
      </c>
      <c r="AA82" s="52">
        <f t="shared" si="16"/>
        <v>-1.4708907925602567E-4</v>
      </c>
      <c r="AB82" s="52">
        <f t="shared" si="16"/>
        <v>-1.7033382524275352E-4</v>
      </c>
      <c r="AC82" s="52">
        <f t="shared" si="16"/>
        <v>-1.7899175337631119E-4</v>
      </c>
      <c r="AD82" s="52">
        <f t="shared" si="16"/>
        <v>-1.810015964462475E-4</v>
      </c>
      <c r="AE82" s="52">
        <f t="shared" si="16"/>
        <v>-1.7940797150345345E-4</v>
      </c>
      <c r="AF82" s="52">
        <f t="shared" si="16"/>
        <v>-1.8049053190414936E-4</v>
      </c>
      <c r="AG82" s="67"/>
      <c r="AH82" s="65">
        <f>AVERAGE(C82:G82)</f>
        <v>3.0025945076451593E-3</v>
      </c>
      <c r="AI82" s="65">
        <f>AVERAGE(H82:L82)</f>
        <v>3.2580284843320381E-3</v>
      </c>
      <c r="AJ82" s="65">
        <f>AVERAGE(M82:Q82)</f>
        <v>2.3688815532719254E-3</v>
      </c>
      <c r="AK82" s="65">
        <f>AVERAGE(R82:V82)</f>
        <v>2.5793431168878115E-4</v>
      </c>
      <c r="AL82" s="65">
        <f>AVERAGE(W82:AA82)</f>
        <v>-1.1937921020815275E-4</v>
      </c>
      <c r="AM82" s="65">
        <f>AVERAGE(AB82:AF82)</f>
        <v>-1.7804513569458301E-4</v>
      </c>
      <c r="AN82" s="66"/>
      <c r="AO82" s="65">
        <f>AVERAGE(AH82:AI82)</f>
        <v>3.1303114959885985E-3</v>
      </c>
      <c r="AP82" s="65">
        <f>AVERAGE(AJ82:AK82)</f>
        <v>1.3134079324803533E-3</v>
      </c>
      <c r="AQ82" s="65">
        <f>AVERAGE(AL82:AM82)</f>
        <v>-1.4871217295136786E-4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3.3480554298363561E-5</v>
      </c>
      <c r="D87" s="52">
        <f t="shared" ref="D87:AF92" si="20">D60</f>
        <v>6.3121206684387616E-5</v>
      </c>
      <c r="E87" s="52">
        <f t="shared" si="20"/>
        <v>7.9312012042218299E-5</v>
      </c>
      <c r="F87" s="52">
        <f t="shared" si="20"/>
        <v>8.5291321904307199E-5</v>
      </c>
      <c r="G87" s="52">
        <f t="shared" si="20"/>
        <v>8.5412961838947927E-5</v>
      </c>
      <c r="H87" s="52">
        <f t="shared" si="20"/>
        <v>8.5556993726605904E-5</v>
      </c>
      <c r="I87" s="52">
        <f t="shared" si="20"/>
        <v>8.2394329980688889E-5</v>
      </c>
      <c r="J87" s="52">
        <f t="shared" si="20"/>
        <v>8.7082100008234215E-5</v>
      </c>
      <c r="K87" s="52">
        <f t="shared" si="20"/>
        <v>9.8681042621349307E-5</v>
      </c>
      <c r="L87" s="52">
        <f t="shared" si="20"/>
        <v>1.0715511184561366E-4</v>
      </c>
      <c r="M87" s="52">
        <f t="shared" si="20"/>
        <v>1.1669223052723441E-4</v>
      </c>
      <c r="N87" s="52">
        <f t="shared" si="20"/>
        <v>1.2974730402334837E-4</v>
      </c>
      <c r="O87" s="52">
        <f t="shared" si="20"/>
        <v>1.3614952341274182E-4</v>
      </c>
      <c r="P87" s="52">
        <f t="shared" si="20"/>
        <v>1.3517824616250166E-4</v>
      </c>
      <c r="Q87" s="52">
        <f t="shared" si="20"/>
        <v>1.3207342484483793E-4</v>
      </c>
      <c r="R87" s="52">
        <f t="shared" si="20"/>
        <v>1.256160351171398E-4</v>
      </c>
      <c r="S87" s="52">
        <f t="shared" si="20"/>
        <v>1.2470920084091015E-4</v>
      </c>
      <c r="T87" s="52">
        <f t="shared" si="20"/>
        <v>1.2525541720165065E-4</v>
      </c>
      <c r="U87" s="52">
        <f t="shared" si="20"/>
        <v>1.2556518282939586E-4</v>
      </c>
      <c r="V87" s="52">
        <f t="shared" si="20"/>
        <v>1.2484042019125514E-4</v>
      </c>
      <c r="W87" s="52">
        <f t="shared" si="20"/>
        <v>1.2320173900689347E-4</v>
      </c>
      <c r="X87" s="52">
        <f t="shared" si="20"/>
        <v>1.1833402268175508E-4</v>
      </c>
      <c r="Y87" s="52">
        <f t="shared" si="20"/>
        <v>1.1117097101914413E-4</v>
      </c>
      <c r="Z87" s="52">
        <f t="shared" si="20"/>
        <v>1.0227410662527899E-4</v>
      </c>
      <c r="AA87" s="52">
        <f t="shared" si="20"/>
        <v>9.0702910635929266E-5</v>
      </c>
      <c r="AB87" s="52">
        <f t="shared" si="20"/>
        <v>7.8112967080627412E-5</v>
      </c>
      <c r="AC87" s="52">
        <f t="shared" si="20"/>
        <v>6.5296845923513901E-5</v>
      </c>
      <c r="AD87" s="52">
        <f t="shared" si="20"/>
        <v>5.2512274278917451E-5</v>
      </c>
      <c r="AE87" s="52">
        <f t="shared" si="20"/>
        <v>3.9931291937581329E-5</v>
      </c>
      <c r="AF87" s="52">
        <f t="shared" si="20"/>
        <v>2.7620449439223773E-5</v>
      </c>
      <c r="AH87" s="65">
        <f t="shared" ref="AH87:AH93" si="21">AVERAGE(C87:G87)</f>
        <v>6.9323611353644927E-5</v>
      </c>
      <c r="AI87" s="65">
        <f t="shared" ref="AI87:AI93" si="22">AVERAGE(H87:L87)</f>
        <v>9.2173915636498398E-5</v>
      </c>
      <c r="AJ87" s="65">
        <f t="shared" ref="AJ87:AJ93" si="23">AVERAGE(M87:Q87)</f>
        <v>1.2996814579413284E-4</v>
      </c>
      <c r="AK87" s="65">
        <f t="shared" ref="AK87:AK93" si="24">AVERAGE(R87:V87)</f>
        <v>1.2519725123607032E-4</v>
      </c>
      <c r="AL87" s="65">
        <f t="shared" ref="AL87:AL93" si="25">AVERAGE(W87:AA87)</f>
        <v>1.0913674999380018E-4</v>
      </c>
      <c r="AM87" s="65">
        <f t="shared" ref="AM87:AM93" si="26">AVERAGE(AB87:AF87)</f>
        <v>5.2694765731972778E-5</v>
      </c>
      <c r="AN87" s="66"/>
      <c r="AO87" s="65">
        <f t="shared" ref="AO87:AO93" si="27">AVERAGE(AH87:AI87)</f>
        <v>8.074876349507167E-5</v>
      </c>
      <c r="AP87" s="65">
        <f t="shared" ref="AP87:AP93" si="28">AVERAGE(AJ87:AK87)</f>
        <v>1.2758269851510158E-4</v>
      </c>
      <c r="AQ87" s="65">
        <f t="shared" ref="AQ87:AQ93" si="29">AVERAGE(AL87:AM87)</f>
        <v>8.0915757862886481E-5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2.3921004549977651E-6</v>
      </c>
      <c r="D88" s="52">
        <f t="shared" ref="D88:R88" si="30">D61</f>
        <v>4.5131197781941099E-6</v>
      </c>
      <c r="E88" s="52">
        <f t="shared" si="30"/>
        <v>5.6703592883615387E-6</v>
      </c>
      <c r="F88" s="52">
        <f t="shared" si="30"/>
        <v>6.090542715900532E-6</v>
      </c>
      <c r="G88" s="52">
        <f t="shared" si="30"/>
        <v>6.0833830014092962E-6</v>
      </c>
      <c r="H88" s="52">
        <f t="shared" si="30"/>
        <v>6.0696822174796992E-6</v>
      </c>
      <c r="I88" s="52">
        <f t="shared" si="30"/>
        <v>5.8136527342986661E-6</v>
      </c>
      <c r="J88" s="52">
        <f t="shared" si="30"/>
        <v>6.1139223595310502E-6</v>
      </c>
      <c r="K88" s="52">
        <f t="shared" si="30"/>
        <v>6.9066012994064596E-6</v>
      </c>
      <c r="L88" s="52">
        <f t="shared" si="30"/>
        <v>7.4762832590645501E-6</v>
      </c>
      <c r="M88" s="52">
        <f t="shared" si="30"/>
        <v>8.1218461964103944E-6</v>
      </c>
      <c r="N88" s="52">
        <f t="shared" si="30"/>
        <v>9.0196484721386285E-6</v>
      </c>
      <c r="O88" s="52">
        <f t="shared" si="30"/>
        <v>9.4439157710849261E-6</v>
      </c>
      <c r="P88" s="52">
        <f t="shared" si="30"/>
        <v>9.3423659817260409E-6</v>
      </c>
      <c r="Q88" s="52">
        <f t="shared" si="30"/>
        <v>9.089672424110251E-6</v>
      </c>
      <c r="R88" s="52">
        <f t="shared" si="30"/>
        <v>8.6004112260110857E-6</v>
      </c>
      <c r="S88" s="52">
        <f t="shared" si="20"/>
        <v>8.5118829564058493E-6</v>
      </c>
      <c r="T88" s="52">
        <f t="shared" si="20"/>
        <v>8.5334272231729977E-6</v>
      </c>
      <c r="U88" s="52">
        <f t="shared" si="20"/>
        <v>8.5444415186496691E-6</v>
      </c>
      <c r="V88" s="52">
        <f t="shared" si="20"/>
        <v>8.4873617506097483E-6</v>
      </c>
      <c r="W88" s="52">
        <f t="shared" si="20"/>
        <v>8.3699888532279582E-6</v>
      </c>
      <c r="X88" s="52">
        <f t="shared" si="20"/>
        <v>8.0260012268545579E-6</v>
      </c>
      <c r="Y88" s="52">
        <f t="shared" si="20"/>
        <v>7.5208386867526142E-6</v>
      </c>
      <c r="Z88" s="52">
        <f t="shared" si="20"/>
        <v>6.8937663157770399E-6</v>
      </c>
      <c r="AA88" s="52">
        <f t="shared" si="20"/>
        <v>6.0769042642520503E-6</v>
      </c>
      <c r="AB88" s="52">
        <f t="shared" si="20"/>
        <v>5.187835627112759E-6</v>
      </c>
      <c r="AC88" s="52">
        <f t="shared" si="20"/>
        <v>4.2829432355101158E-6</v>
      </c>
      <c r="AD88" s="52">
        <f t="shared" si="20"/>
        <v>3.3804821554196369E-6</v>
      </c>
      <c r="AE88" s="52">
        <f t="shared" si="20"/>
        <v>2.4925714013456813E-6</v>
      </c>
      <c r="AF88" s="52">
        <f t="shared" si="20"/>
        <v>1.6237874827577298E-6</v>
      </c>
      <c r="AH88" s="65">
        <f t="shared" si="21"/>
        <v>4.9499010477726481E-6</v>
      </c>
      <c r="AI88" s="65">
        <f t="shared" si="22"/>
        <v>6.4760283739560857E-6</v>
      </c>
      <c r="AJ88" s="65">
        <f t="shared" si="23"/>
        <v>9.0034897690940485E-6</v>
      </c>
      <c r="AK88" s="65">
        <f t="shared" si="24"/>
        <v>8.535504934969869E-6</v>
      </c>
      <c r="AL88" s="65">
        <f t="shared" si="25"/>
        <v>7.3774998693728439E-6</v>
      </c>
      <c r="AM88" s="65">
        <f t="shared" si="26"/>
        <v>3.3935239804291839E-6</v>
      </c>
      <c r="AN88" s="66"/>
      <c r="AO88" s="65">
        <f t="shared" si="27"/>
        <v>5.7129647108643669E-6</v>
      </c>
      <c r="AP88" s="65">
        <f t="shared" si="28"/>
        <v>8.7694973520319579E-6</v>
      </c>
      <c r="AQ88" s="65">
        <f t="shared" si="29"/>
        <v>5.3855119249010143E-6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3.5743804659229392E-6</v>
      </c>
      <c r="D89" s="52">
        <f t="shared" si="20"/>
        <v>6.7456056773161733E-6</v>
      </c>
      <c r="E89" s="52">
        <f t="shared" si="20"/>
        <v>8.4773949455066664E-6</v>
      </c>
      <c r="F89" s="52">
        <f t="shared" si="20"/>
        <v>9.1089901053658585E-6</v>
      </c>
      <c r="G89" s="52">
        <f t="shared" si="20"/>
        <v>9.1042119242753523E-6</v>
      </c>
      <c r="H89" s="52">
        <f t="shared" si="20"/>
        <v>9.0924516544360669E-6</v>
      </c>
      <c r="I89" s="52">
        <f t="shared" si="20"/>
        <v>8.7216217632933139E-6</v>
      </c>
      <c r="J89" s="52">
        <f t="shared" si="20"/>
        <v>9.1844305132034172E-6</v>
      </c>
      <c r="K89" s="52">
        <f t="shared" si="20"/>
        <v>1.0385365729440196E-5</v>
      </c>
      <c r="L89" s="52">
        <f t="shared" si="20"/>
        <v>1.1254829567168378E-5</v>
      </c>
      <c r="M89" s="52">
        <f t="shared" si="20"/>
        <v>1.2238386779163583E-5</v>
      </c>
      <c r="N89" s="52">
        <f t="shared" si="20"/>
        <v>1.3599363419394607E-5</v>
      </c>
      <c r="O89" s="52">
        <f t="shared" si="20"/>
        <v>1.4253114004739928E-5</v>
      </c>
      <c r="P89" s="52">
        <f t="shared" si="20"/>
        <v>1.4120700895531565E-5</v>
      </c>
      <c r="Q89" s="52">
        <f t="shared" si="20"/>
        <v>1.3761571528434838E-5</v>
      </c>
      <c r="R89" s="52">
        <f t="shared" si="20"/>
        <v>1.3047877253973362E-5</v>
      </c>
      <c r="S89" s="52">
        <f t="shared" si="20"/>
        <v>1.2931219316276066E-5</v>
      </c>
      <c r="T89" s="52">
        <f t="shared" si="20"/>
        <v>1.2977165827358208E-5</v>
      </c>
      <c r="U89" s="52">
        <f t="shared" si="20"/>
        <v>1.3004889763016498E-5</v>
      </c>
      <c r="V89" s="52">
        <f t="shared" si="20"/>
        <v>1.2928096404384413E-5</v>
      </c>
      <c r="W89" s="52">
        <f t="shared" si="20"/>
        <v>1.2758425249150049E-5</v>
      </c>
      <c r="X89" s="52">
        <f t="shared" si="20"/>
        <v>1.2247541317565655E-5</v>
      </c>
      <c r="Y89" s="52">
        <f t="shared" si="20"/>
        <v>1.1493382155693937E-5</v>
      </c>
      <c r="Z89" s="52">
        <f t="shared" si="20"/>
        <v>1.0554984302736646E-5</v>
      </c>
      <c r="AA89" s="52">
        <f t="shared" si="20"/>
        <v>9.3312740461789425E-6</v>
      </c>
      <c r="AB89" s="52">
        <f t="shared" si="20"/>
        <v>7.9981982042733847E-6</v>
      </c>
      <c r="AC89" s="52">
        <f t="shared" si="20"/>
        <v>6.6403438674215155E-6</v>
      </c>
      <c r="AD89" s="52">
        <f t="shared" si="20"/>
        <v>5.2852527899163217E-6</v>
      </c>
      <c r="AE89" s="52">
        <f t="shared" si="20"/>
        <v>3.9512375406650782E-6</v>
      </c>
      <c r="AF89" s="52">
        <f t="shared" si="20"/>
        <v>2.6453284353293847E-6</v>
      </c>
      <c r="AH89" s="65">
        <f t="shared" si="21"/>
        <v>7.4021166236773982E-6</v>
      </c>
      <c r="AI89" s="65">
        <f t="shared" si="22"/>
        <v>9.7277398455082762E-6</v>
      </c>
      <c r="AJ89" s="65">
        <f t="shared" si="23"/>
        <v>1.3594627325452905E-5</v>
      </c>
      <c r="AK89" s="65">
        <f t="shared" si="24"/>
        <v>1.297784971300171E-5</v>
      </c>
      <c r="AL89" s="65">
        <f t="shared" si="25"/>
        <v>1.1277121414265046E-5</v>
      </c>
      <c r="AM89" s="65">
        <f t="shared" si="26"/>
        <v>5.3040721675211371E-6</v>
      </c>
      <c r="AN89" s="66"/>
      <c r="AO89" s="65">
        <f t="shared" si="27"/>
        <v>8.5649282345928372E-6</v>
      </c>
      <c r="AP89" s="65">
        <f t="shared" si="28"/>
        <v>1.3286238519227308E-5</v>
      </c>
      <c r="AQ89" s="65">
        <f t="shared" si="29"/>
        <v>8.2905967908930915E-6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1.8163504026842112E-5</v>
      </c>
      <c r="D90" s="52">
        <f t="shared" si="20"/>
        <v>3.4393926777853057E-5</v>
      </c>
      <c r="E90" s="52">
        <f t="shared" si="20"/>
        <v>4.3366277145659772E-5</v>
      </c>
      <c r="F90" s="52">
        <f t="shared" si="20"/>
        <v>4.6736727034861541E-5</v>
      </c>
      <c r="G90" s="52">
        <f t="shared" si="20"/>
        <v>4.6830776773927505E-5</v>
      </c>
      <c r="H90" s="52">
        <f t="shared" si="20"/>
        <v>4.6839595716502762E-5</v>
      </c>
      <c r="I90" s="52">
        <f t="shared" si="20"/>
        <v>4.4986487811153998E-5</v>
      </c>
      <c r="J90" s="52">
        <f t="shared" si="20"/>
        <v>3.6532584467661267E-4</v>
      </c>
      <c r="K90" s="52">
        <f t="shared" si="20"/>
        <v>4.9382337344187389E-4</v>
      </c>
      <c r="L90" s="52">
        <f t="shared" si="20"/>
        <v>5.458866607960458E-4</v>
      </c>
      <c r="M90" s="52">
        <f t="shared" si="20"/>
        <v>5.7290666942174729E-4</v>
      </c>
      <c r="N90" s="52">
        <f t="shared" si="20"/>
        <v>5.9242687619144683E-4</v>
      </c>
      <c r="O90" s="52">
        <f t="shared" si="20"/>
        <v>6.0420327121126708E-4</v>
      </c>
      <c r="P90" s="52">
        <f t="shared" si="20"/>
        <v>6.0954861221136896E-4</v>
      </c>
      <c r="Q90" s="52">
        <f t="shared" si="20"/>
        <v>6.1191234920162762E-4</v>
      </c>
      <c r="R90" s="52">
        <f t="shared" si="20"/>
        <v>6.109152699136579E-4</v>
      </c>
      <c r="S90" s="52">
        <f t="shared" si="20"/>
        <v>6.1155046418823536E-4</v>
      </c>
      <c r="T90" s="52">
        <f t="shared" si="20"/>
        <v>3.2914644256163089E-4</v>
      </c>
      <c r="U90" s="52">
        <f t="shared" si="20"/>
        <v>2.1987515757731696E-4</v>
      </c>
      <c r="V90" s="52">
        <f t="shared" si="20"/>
        <v>1.7504327601856144E-4</v>
      </c>
      <c r="W90" s="52">
        <f t="shared" si="20"/>
        <v>1.5131309829828022E-4</v>
      </c>
      <c r="X90" s="52">
        <f t="shared" si="20"/>
        <v>1.3324165540236672E-4</v>
      </c>
      <c r="Y90" s="52">
        <f t="shared" si="20"/>
        <v>1.1678357819869144E-4</v>
      </c>
      <c r="Z90" s="52">
        <f t="shared" si="20"/>
        <v>1.0079508975804439E-4</v>
      </c>
      <c r="AA90" s="52">
        <f t="shared" si="20"/>
        <v>8.430145849817075E-5</v>
      </c>
      <c r="AB90" s="52">
        <f t="shared" si="20"/>
        <v>6.8041558413176195E-5</v>
      </c>
      <c r="AC90" s="52">
        <f t="shared" si="20"/>
        <v>5.239021950833997E-5</v>
      </c>
      <c r="AD90" s="52">
        <f t="shared" si="20"/>
        <v>3.7459313808559604E-5</v>
      </c>
      <c r="AE90" s="52">
        <f t="shared" si="20"/>
        <v>2.3317845638692358E-5</v>
      </c>
      <c r="AF90" s="52">
        <f t="shared" si="20"/>
        <v>9.9758558630249504E-6</v>
      </c>
      <c r="AH90" s="65">
        <f t="shared" si="21"/>
        <v>3.78982423518288E-5</v>
      </c>
      <c r="AI90" s="65">
        <f t="shared" si="22"/>
        <v>2.9937239248843786E-4</v>
      </c>
      <c r="AJ90" s="65">
        <f t="shared" si="23"/>
        <v>5.9819955564749156E-4</v>
      </c>
      <c r="AK90" s="65">
        <f t="shared" si="24"/>
        <v>3.893061220518805E-4</v>
      </c>
      <c r="AL90" s="65">
        <f t="shared" si="25"/>
        <v>1.172869760311107E-4</v>
      </c>
      <c r="AM90" s="65">
        <f t="shared" si="26"/>
        <v>3.8236958646358609E-5</v>
      </c>
      <c r="AN90" s="66"/>
      <c r="AO90" s="65">
        <f t="shared" si="27"/>
        <v>1.6863531742013332E-4</v>
      </c>
      <c r="AP90" s="65">
        <f t="shared" si="28"/>
        <v>4.9375283884968597E-4</v>
      </c>
      <c r="AQ90" s="65">
        <f t="shared" si="29"/>
        <v>7.7761967338734657E-5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8.0247977698285249E-6</v>
      </c>
      <c r="D91" s="52">
        <f t="shared" si="20"/>
        <v>1.5125155617669758E-5</v>
      </c>
      <c r="E91" s="52">
        <f t="shared" si="20"/>
        <v>1.9007091265159038E-5</v>
      </c>
      <c r="F91" s="52">
        <f t="shared" si="20"/>
        <v>2.0449275704159959E-5</v>
      </c>
      <c r="G91" s="52">
        <f t="shared" si="20"/>
        <v>2.0493079834359459E-5</v>
      </c>
      <c r="H91" s="52">
        <f t="shared" si="20"/>
        <v>2.0544884775097095E-5</v>
      </c>
      <c r="I91" s="52">
        <f t="shared" si="20"/>
        <v>1.9803801233608608E-5</v>
      </c>
      <c r="J91" s="52">
        <f t="shared" si="20"/>
        <v>2.0943370623727911E-5</v>
      </c>
      <c r="K91" s="52">
        <f t="shared" si="20"/>
        <v>2.3735776023368936E-5</v>
      </c>
      <c r="L91" s="52">
        <f t="shared" si="20"/>
        <v>2.5775660455103859E-5</v>
      </c>
      <c r="M91" s="52">
        <f t="shared" si="20"/>
        <v>2.8069123466431552E-5</v>
      </c>
      <c r="N91" s="52">
        <f t="shared" si="20"/>
        <v>3.1203954677600658E-5</v>
      </c>
      <c r="O91" s="52">
        <f t="shared" si="20"/>
        <v>3.2741979607862815E-5</v>
      </c>
      <c r="P91" s="52">
        <f t="shared" si="20"/>
        <v>3.2512385650303578E-5</v>
      </c>
      <c r="Q91" s="52">
        <f t="shared" si="20"/>
        <v>3.1770792185562905E-5</v>
      </c>
      <c r="R91" s="52">
        <f t="shared" si="20"/>
        <v>3.0223315388347852E-5</v>
      </c>
      <c r="S91" s="52">
        <f t="shared" si="20"/>
        <v>3.0003900535808806E-5</v>
      </c>
      <c r="T91" s="52">
        <f t="shared" si="20"/>
        <v>3.0129006526521855E-5</v>
      </c>
      <c r="U91" s="52">
        <f t="shared" si="20"/>
        <v>3.0195292370146093E-5</v>
      </c>
      <c r="V91" s="52">
        <f t="shared" si="20"/>
        <v>3.0012796789792267E-5</v>
      </c>
      <c r="W91" s="52">
        <f t="shared" si="20"/>
        <v>2.9611439954181591E-5</v>
      </c>
      <c r="X91" s="52">
        <f t="shared" si="20"/>
        <v>2.8436935139643191E-5</v>
      </c>
      <c r="Y91" s="52">
        <f t="shared" si="20"/>
        <v>2.6713964259646603E-5</v>
      </c>
      <c r="Z91" s="52">
        <f t="shared" si="20"/>
        <v>2.4577151390574717E-5</v>
      </c>
      <c r="AA91" s="52">
        <f t="shared" si="20"/>
        <v>2.1800997659605602E-5</v>
      </c>
      <c r="AB91" s="52">
        <f t="shared" si="20"/>
        <v>1.8782393877626303E-5</v>
      </c>
      <c r="AC91" s="52">
        <f t="shared" si="20"/>
        <v>1.5710816601114928E-5</v>
      </c>
      <c r="AD91" s="52">
        <f t="shared" si="20"/>
        <v>1.2647711136643402E-5</v>
      </c>
      <c r="AE91" s="52">
        <f t="shared" si="20"/>
        <v>9.6341503340770551E-6</v>
      </c>
      <c r="AF91" s="52">
        <f t="shared" si="20"/>
        <v>6.6859333896462401E-6</v>
      </c>
      <c r="AH91" s="65">
        <f t="shared" si="21"/>
        <v>1.6619880038235347E-5</v>
      </c>
      <c r="AI91" s="65">
        <f t="shared" si="22"/>
        <v>2.2160698622181283E-5</v>
      </c>
      <c r="AJ91" s="65">
        <f t="shared" si="23"/>
        <v>3.12596471175523E-5</v>
      </c>
      <c r="AK91" s="65">
        <f t="shared" si="24"/>
        <v>3.0112862322123374E-5</v>
      </c>
      <c r="AL91" s="65">
        <f t="shared" si="25"/>
        <v>2.6228097680730343E-5</v>
      </c>
      <c r="AM91" s="65">
        <f t="shared" si="26"/>
        <v>1.2692201067821584E-5</v>
      </c>
      <c r="AN91" s="66"/>
      <c r="AO91" s="65">
        <f t="shared" si="27"/>
        <v>1.9390289330208313E-5</v>
      </c>
      <c r="AP91" s="65">
        <f t="shared" si="28"/>
        <v>3.0686254719837837E-5</v>
      </c>
      <c r="AQ91" s="65">
        <f t="shared" si="29"/>
        <v>1.9460149374275962E-5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1.8493698477396051E-6</v>
      </c>
      <c r="D92" s="52">
        <f t="shared" si="20"/>
        <v>3.5127955627279633E-6</v>
      </c>
      <c r="E92" s="52">
        <f t="shared" si="20"/>
        <v>4.4540153858877052E-6</v>
      </c>
      <c r="F92" s="52">
        <f t="shared" si="20"/>
        <v>4.8393922727023764E-6</v>
      </c>
      <c r="G92" s="52">
        <f t="shared" si="20"/>
        <v>4.8991415237078495E-6</v>
      </c>
      <c r="H92" s="52">
        <f t="shared" si="20"/>
        <v>4.9514651681321979E-6</v>
      </c>
      <c r="I92" s="52">
        <f t="shared" si="20"/>
        <v>4.8103502192133994E-6</v>
      </c>
      <c r="J92" s="52">
        <f t="shared" si="20"/>
        <v>5.0893192675413229E-6</v>
      </c>
      <c r="K92" s="52">
        <f t="shared" si="20"/>
        <v>5.7428302547687876E-6</v>
      </c>
      <c r="L92" s="52">
        <f t="shared" si="20"/>
        <v>6.221329928056045E-6</v>
      </c>
      <c r="M92" s="52">
        <f t="shared" si="20"/>
        <v>6.7545129770250479E-6</v>
      </c>
      <c r="N92" s="52">
        <f t="shared" si="20"/>
        <v>7.4801241372399691E-6</v>
      </c>
      <c r="O92" s="52">
        <f t="shared" si="20"/>
        <v>7.8393473890469861E-6</v>
      </c>
      <c r="P92" s="52">
        <f t="shared" si="20"/>
        <v>7.7877527543708858E-6</v>
      </c>
      <c r="Q92" s="52">
        <f t="shared" si="20"/>
        <v>7.6108919160629889E-6</v>
      </c>
      <c r="R92" s="52">
        <f t="shared" si="20"/>
        <v>7.2416491997212118E-6</v>
      </c>
      <c r="S92" s="52">
        <f t="shared" si="20"/>
        <v>7.1721301995626419E-6</v>
      </c>
      <c r="T92" s="52">
        <f t="shared" si="20"/>
        <v>7.1828381204196407E-6</v>
      </c>
      <c r="U92" s="52">
        <f t="shared" si="20"/>
        <v>7.1837085632391464E-6</v>
      </c>
      <c r="V92" s="52">
        <f t="shared" si="20"/>
        <v>7.1326025019851838E-6</v>
      </c>
      <c r="W92" s="52">
        <f t="shared" si="20"/>
        <v>7.037183306629002E-6</v>
      </c>
      <c r="X92" s="52">
        <f t="shared" si="20"/>
        <v>6.7701314211126826E-6</v>
      </c>
      <c r="Y92" s="52">
        <f t="shared" si="20"/>
        <v>6.3814896737237235E-6</v>
      </c>
      <c r="Z92" s="52">
        <f t="shared" si="20"/>
        <v>5.9011758901599689E-6</v>
      </c>
      <c r="AA92" s="52">
        <f t="shared" si="20"/>
        <v>5.2761093837750233E-6</v>
      </c>
      <c r="AB92" s="52">
        <f t="shared" si="20"/>
        <v>4.5957480070287374E-6</v>
      </c>
      <c r="AC92" s="52">
        <f t="shared" si="20"/>
        <v>3.9030242179854515E-6</v>
      </c>
      <c r="AD92" s="52">
        <f t="shared" si="20"/>
        <v>3.2117233753171845E-6</v>
      </c>
      <c r="AE92" s="52">
        <f t="shared" si="20"/>
        <v>2.5309628308371926E-6</v>
      </c>
      <c r="AF92" s="52">
        <f t="shared" si="20"/>
        <v>1.8640592023359607E-6</v>
      </c>
      <c r="AH92" s="65">
        <f t="shared" si="21"/>
        <v>3.9109429185530991E-6</v>
      </c>
      <c r="AI92" s="65">
        <f t="shared" si="22"/>
        <v>5.3630589675423504E-6</v>
      </c>
      <c r="AJ92" s="65">
        <f t="shared" si="23"/>
        <v>7.4945258347491764E-6</v>
      </c>
      <c r="AK92" s="65">
        <f t="shared" si="24"/>
        <v>7.1825857169855651E-6</v>
      </c>
      <c r="AL92" s="65">
        <f t="shared" si="25"/>
        <v>6.2732179350800792E-6</v>
      </c>
      <c r="AM92" s="65">
        <f t="shared" si="26"/>
        <v>3.2211035267009052E-6</v>
      </c>
      <c r="AN92" s="66"/>
      <c r="AO92" s="65">
        <f t="shared" si="27"/>
        <v>4.6370009430477248E-6</v>
      </c>
      <c r="AP92" s="65">
        <f t="shared" si="28"/>
        <v>7.3385557758673707E-6</v>
      </c>
      <c r="AQ92" s="65">
        <f t="shared" si="29"/>
        <v>4.7471607308904922E-6</v>
      </c>
    </row>
    <row r="93" spans="1:43" s="9" customFormat="1" x14ac:dyDescent="0.25">
      <c r="A93" s="71" t="s">
        <v>442</v>
      </c>
      <c r="B93" s="13"/>
      <c r="C93" s="52">
        <f>SUM(C66:C69)</f>
        <v>3.5392022754395791E-2</v>
      </c>
      <c r="D93" s="52">
        <f t="shared" ref="D93:AF93" si="31">SUM(D66:D69)</f>
        <v>5.0416741268645718E-2</v>
      </c>
      <c r="E93" s="52">
        <f t="shared" si="31"/>
        <v>5.8404883944344406E-2</v>
      </c>
      <c r="F93" s="52">
        <f t="shared" si="31"/>
        <v>6.4210303575960775E-2</v>
      </c>
      <c r="G93" s="52">
        <f t="shared" si="31"/>
        <v>6.7976620427709508E-2</v>
      </c>
      <c r="H93" s="52">
        <f t="shared" si="31"/>
        <v>7.2814987762097494E-2</v>
      </c>
      <c r="I93" s="52">
        <f t="shared" si="31"/>
        <v>6.9825148149705044E-2</v>
      </c>
      <c r="J93" s="52">
        <f t="shared" si="31"/>
        <v>7.6486880178408351E-2</v>
      </c>
      <c r="K93" s="52">
        <f t="shared" si="31"/>
        <v>8.3818192899754104E-2</v>
      </c>
      <c r="L93" s="52">
        <f t="shared" si="31"/>
        <v>8.152065805252233E-2</v>
      </c>
      <c r="M93" s="52">
        <f t="shared" si="31"/>
        <v>8.3507215708958735E-2</v>
      </c>
      <c r="N93" s="52">
        <f t="shared" si="31"/>
        <v>8.8620252437442121E-2</v>
      </c>
      <c r="O93" s="52">
        <f t="shared" si="31"/>
        <v>8.204698440540753E-2</v>
      </c>
      <c r="P93" s="52">
        <f t="shared" si="31"/>
        <v>7.1135768309102038E-2</v>
      </c>
      <c r="Q93" s="52">
        <f t="shared" si="31"/>
        <v>6.218835722437243E-2</v>
      </c>
      <c r="R93" s="52">
        <f t="shared" si="31"/>
        <v>4.8948663319403042E-2</v>
      </c>
      <c r="S93" s="52">
        <f t="shared" si="31"/>
        <v>4.6031688749248643E-2</v>
      </c>
      <c r="T93" s="52">
        <f t="shared" si="31"/>
        <v>4.117097520085309E-2</v>
      </c>
      <c r="U93" s="52">
        <f t="shared" si="31"/>
        <v>3.7062374868728633E-2</v>
      </c>
      <c r="V93" s="52">
        <f t="shared" si="31"/>
        <v>3.3947100401661726E-2</v>
      </c>
      <c r="W93" s="52">
        <f t="shared" si="31"/>
        <v>3.2454575694686669E-2</v>
      </c>
      <c r="X93" s="52">
        <f t="shared" si="31"/>
        <v>2.9422330272385489E-2</v>
      </c>
      <c r="Y93" s="52">
        <f t="shared" si="31"/>
        <v>2.7480510540036879E-2</v>
      </c>
      <c r="Z93" s="52">
        <f t="shared" si="31"/>
        <v>2.5973948167867043E-2</v>
      </c>
      <c r="AA93" s="52">
        <f t="shared" si="31"/>
        <v>2.3161852739373431E-2</v>
      </c>
      <c r="AB93" s="52">
        <f t="shared" si="31"/>
        <v>2.1414635989162184E-2</v>
      </c>
      <c r="AC93" s="52">
        <f t="shared" si="31"/>
        <v>2.0093102274975672E-2</v>
      </c>
      <c r="AD93" s="52">
        <f t="shared" si="31"/>
        <v>1.8955467835730839E-2</v>
      </c>
      <c r="AE93" s="52">
        <f t="shared" si="31"/>
        <v>1.7982316000459606E-2</v>
      </c>
      <c r="AF93" s="52">
        <f t="shared" si="31"/>
        <v>1.7051078439258561E-2</v>
      </c>
      <c r="AH93" s="65">
        <f t="shared" si="21"/>
        <v>5.5280114394211245E-2</v>
      </c>
      <c r="AI93" s="65">
        <f t="shared" si="22"/>
        <v>7.6893173408497467E-2</v>
      </c>
      <c r="AJ93" s="65">
        <f t="shared" si="23"/>
        <v>7.7499715617056569E-2</v>
      </c>
      <c r="AK93" s="65">
        <f t="shared" si="24"/>
        <v>4.1432160507979023E-2</v>
      </c>
      <c r="AL93" s="65">
        <f t="shared" si="25"/>
        <v>2.7698643482869899E-2</v>
      </c>
      <c r="AM93" s="65">
        <f t="shared" si="26"/>
        <v>1.9099320107917369E-2</v>
      </c>
      <c r="AN93" s="66"/>
      <c r="AO93" s="65">
        <f t="shared" si="27"/>
        <v>6.6086643901354353E-2</v>
      </c>
      <c r="AP93" s="65">
        <f t="shared" si="28"/>
        <v>5.9465938062517792E-2</v>
      </c>
      <c r="AQ93" s="65">
        <f t="shared" si="29"/>
        <v>2.3398981795393632E-2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3"/>
  <sheetViews>
    <sheetView workbookViewId="0"/>
  </sheetViews>
  <sheetFormatPr baseColWidth="10" defaultColWidth="9.140625" defaultRowHeight="15" x14ac:dyDescent="0.25"/>
  <cols>
    <col min="1" max="1" width="18.140625" customWidth="1"/>
    <col min="2" max="3" width="67.7109375" customWidth="1"/>
    <col min="5" max="5" width="18" bestFit="1" customWidth="1"/>
  </cols>
  <sheetData>
    <row r="1" spans="1:7" x14ac:dyDescent="0.25">
      <c r="A1" t="s">
        <v>403</v>
      </c>
      <c r="B1" t="s">
        <v>404</v>
      </c>
      <c r="C1" t="s">
        <v>405</v>
      </c>
    </row>
    <row r="2" spans="1:7" x14ac:dyDescent="0.25">
      <c r="A2" s="54" t="s">
        <v>360</v>
      </c>
      <c r="B2" s="54" t="s">
        <v>359</v>
      </c>
      <c r="C2" s="54" t="s">
        <v>419</v>
      </c>
      <c r="G2" t="s">
        <v>360</v>
      </c>
    </row>
    <row r="3" spans="1:7" x14ac:dyDescent="0.25">
      <c r="A3" s="54" t="s">
        <v>362</v>
      </c>
      <c r="B3" s="54" t="s">
        <v>361</v>
      </c>
      <c r="C3" s="54" t="s">
        <v>418</v>
      </c>
    </row>
    <row r="4" spans="1:7" x14ac:dyDescent="0.25">
      <c r="A4" s="54" t="s">
        <v>364</v>
      </c>
      <c r="B4" s="54" t="s">
        <v>363</v>
      </c>
      <c r="C4" s="54" t="s">
        <v>406</v>
      </c>
    </row>
    <row r="5" spans="1:7" x14ac:dyDescent="0.25">
      <c r="A5" s="54" t="s">
        <v>366</v>
      </c>
      <c r="B5" s="54" t="s">
        <v>365</v>
      </c>
      <c r="C5" s="54" t="s">
        <v>417</v>
      </c>
    </row>
    <row r="6" spans="1:7" x14ac:dyDescent="0.25">
      <c r="A6" s="54" t="s">
        <v>368</v>
      </c>
      <c r="B6" s="54" t="s">
        <v>367</v>
      </c>
      <c r="C6" s="54" t="s">
        <v>407</v>
      </c>
    </row>
    <row r="7" spans="1:7" x14ac:dyDescent="0.25">
      <c r="A7" s="54" t="s">
        <v>370</v>
      </c>
      <c r="B7" s="54" t="s">
        <v>369</v>
      </c>
      <c r="C7" s="54" t="s">
        <v>408</v>
      </c>
    </row>
    <row r="8" spans="1:7" x14ac:dyDescent="0.25">
      <c r="A8" s="54" t="s">
        <v>372</v>
      </c>
      <c r="B8" s="54" t="s">
        <v>371</v>
      </c>
      <c r="C8" s="54" t="s">
        <v>409</v>
      </c>
    </row>
    <row r="9" spans="1:7" x14ac:dyDescent="0.25">
      <c r="A9" s="54" t="s">
        <v>374</v>
      </c>
      <c r="B9" s="54" t="s">
        <v>373</v>
      </c>
      <c r="C9" s="54" t="s">
        <v>420</v>
      </c>
    </row>
    <row r="10" spans="1:7" x14ac:dyDescent="0.25">
      <c r="A10" s="54" t="s">
        <v>376</v>
      </c>
      <c r="B10" s="54" t="s">
        <v>375</v>
      </c>
      <c r="C10" s="59" t="s">
        <v>423</v>
      </c>
    </row>
    <row r="11" spans="1:7" x14ac:dyDescent="0.25">
      <c r="A11" s="54" t="s">
        <v>378</v>
      </c>
      <c r="B11" s="54" t="s">
        <v>377</v>
      </c>
      <c r="C11" s="54" t="s">
        <v>410</v>
      </c>
    </row>
    <row r="12" spans="1:7" x14ac:dyDescent="0.25">
      <c r="A12" s="54" t="s">
        <v>380</v>
      </c>
      <c r="B12" s="54" t="s">
        <v>379</v>
      </c>
      <c r="C12" s="54" t="s">
        <v>411</v>
      </c>
    </row>
    <row r="13" spans="1:7" x14ac:dyDescent="0.25">
      <c r="A13" s="54" t="s">
        <v>382</v>
      </c>
      <c r="B13" s="54" t="s">
        <v>381</v>
      </c>
      <c r="C13" s="59" t="s">
        <v>676</v>
      </c>
    </row>
    <row r="14" spans="1:7" x14ac:dyDescent="0.25">
      <c r="A14" s="54" t="s">
        <v>384</v>
      </c>
      <c r="B14" s="54" t="s">
        <v>383</v>
      </c>
      <c r="C14" s="54" t="s">
        <v>412</v>
      </c>
    </row>
    <row r="15" spans="1:7" x14ac:dyDescent="0.25">
      <c r="A15" s="54" t="s">
        <v>386</v>
      </c>
      <c r="B15" s="54" t="s">
        <v>385</v>
      </c>
      <c r="C15" s="59" t="s">
        <v>436</v>
      </c>
    </row>
    <row r="16" spans="1:7" x14ac:dyDescent="0.25">
      <c r="A16" s="54" t="s">
        <v>388</v>
      </c>
      <c r="B16" s="54" t="s">
        <v>387</v>
      </c>
      <c r="C16" s="59" t="s">
        <v>437</v>
      </c>
    </row>
    <row r="17" spans="1:3" x14ac:dyDescent="0.25">
      <c r="A17" s="54" t="s">
        <v>390</v>
      </c>
      <c r="B17" s="54" t="s">
        <v>389</v>
      </c>
      <c r="C17" s="59" t="s">
        <v>675</v>
      </c>
    </row>
    <row r="18" spans="1:3" x14ac:dyDescent="0.25">
      <c r="A18" s="54" t="s">
        <v>392</v>
      </c>
      <c r="B18" s="54" t="s">
        <v>391</v>
      </c>
      <c r="C18" s="54" t="s">
        <v>413</v>
      </c>
    </row>
    <row r="19" spans="1:3" x14ac:dyDescent="0.25">
      <c r="A19" s="54" t="s">
        <v>394</v>
      </c>
      <c r="B19" s="54" t="s">
        <v>393</v>
      </c>
      <c r="C19" s="54" t="s">
        <v>414</v>
      </c>
    </row>
    <row r="20" spans="1:3" x14ac:dyDescent="0.25">
      <c r="A20" s="54" t="s">
        <v>396</v>
      </c>
      <c r="B20" s="54" t="s">
        <v>395</v>
      </c>
      <c r="C20" s="54" t="s">
        <v>415</v>
      </c>
    </row>
    <row r="21" spans="1:3" x14ac:dyDescent="0.25">
      <c r="A21" s="54" t="s">
        <v>398</v>
      </c>
      <c r="B21" s="54" t="s">
        <v>397</v>
      </c>
      <c r="C21" s="54" t="s">
        <v>397</v>
      </c>
    </row>
    <row r="22" spans="1:3" x14ac:dyDescent="0.25">
      <c r="A22" s="54" t="s">
        <v>400</v>
      </c>
      <c r="B22" s="54" t="s">
        <v>399</v>
      </c>
      <c r="C22" s="54" t="s">
        <v>399</v>
      </c>
    </row>
    <row r="23" spans="1:3" x14ac:dyDescent="0.25">
      <c r="A23" s="54" t="s">
        <v>402</v>
      </c>
      <c r="B23" s="54" t="s">
        <v>401</v>
      </c>
      <c r="C23" s="54" t="s">
        <v>416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K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50.85546875" bestFit="1" customWidth="1"/>
    <col min="2" max="42" width="11.42578125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56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0.23543845130236107</v>
      </c>
      <c r="I2">
        <v>0.23642698134711537</v>
      </c>
      <c r="J2">
        <v>0.26030353997037459</v>
      </c>
      <c r="K2">
        <v>0.27780403887480709</v>
      </c>
      <c r="L2">
        <v>0.28235941964167566</v>
      </c>
      <c r="M2">
        <v>0.29272327560412315</v>
      </c>
      <c r="N2">
        <v>0.25938669932235037</v>
      </c>
      <c r="O2">
        <v>0.28905789453277375</v>
      </c>
      <c r="P2">
        <v>0.30602210274996988</v>
      </c>
      <c r="Q2">
        <v>0.27572348391018409</v>
      </c>
      <c r="R2">
        <v>0.28216524245727737</v>
      </c>
      <c r="S2">
        <v>0.29757191397501437</v>
      </c>
      <c r="T2">
        <v>0.25250112078190057</v>
      </c>
      <c r="U2">
        <v>0.20392383490119848</v>
      </c>
      <c r="V2">
        <v>0.16897498447570047</v>
      </c>
      <c r="W2">
        <v>0.11124613517654591</v>
      </c>
      <c r="X2">
        <v>0.10999943770604315</v>
      </c>
      <c r="Y2">
        <v>8.6321934966138159E-2</v>
      </c>
      <c r="Z2">
        <v>7.3249097865812907E-2</v>
      </c>
      <c r="AA2">
        <v>6.5534112793641519E-2</v>
      </c>
      <c r="AB2">
        <v>6.6017989986089098E-2</v>
      </c>
      <c r="AC2">
        <v>5.67643158408071E-2</v>
      </c>
      <c r="AD2">
        <v>5.6207039960143312E-2</v>
      </c>
      <c r="AE2">
        <v>5.6327333259487133E-2</v>
      </c>
      <c r="AF2">
        <v>4.8434488025250744E-2</v>
      </c>
      <c r="AG2">
        <v>4.8344907460973197E-2</v>
      </c>
      <c r="AH2">
        <v>4.8581265546565611E-2</v>
      </c>
      <c r="AI2">
        <v>4.9081829039687719E-2</v>
      </c>
      <c r="AJ2">
        <v>5.0006936721080919E-2</v>
      </c>
      <c r="AK2">
        <v>5.0614194404841051E-2</v>
      </c>
    </row>
    <row r="3" spans="1:37" x14ac:dyDescent="0.25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5.9345567939916855E-2</v>
      </c>
      <c r="I3">
        <v>0.1229897542575964</v>
      </c>
      <c r="J3">
        <v>0.17532688109325179</v>
      </c>
      <c r="K3">
        <v>0.21431033484458073</v>
      </c>
      <c r="L3">
        <v>0.24068849373171108</v>
      </c>
      <c r="M3">
        <v>0.26052379053984609</v>
      </c>
      <c r="N3">
        <v>0.26539643452545558</v>
      </c>
      <c r="O3">
        <v>0.27470264150522006</v>
      </c>
      <c r="P3">
        <v>0.28829931144933596</v>
      </c>
      <c r="Q3">
        <v>0.2914346238922727</v>
      </c>
      <c r="R3">
        <v>0.29319872007502745</v>
      </c>
      <c r="S3">
        <v>0.29858230693042831</v>
      </c>
      <c r="T3">
        <v>0.2911381281175407</v>
      </c>
      <c r="U3">
        <v>0.26922064748049479</v>
      </c>
      <c r="V3">
        <v>0.24062866810365957</v>
      </c>
      <c r="W3">
        <v>0.20280721719609929</v>
      </c>
      <c r="X3">
        <v>0.17260460094201679</v>
      </c>
      <c r="Y3">
        <v>0.1453636502985578</v>
      </c>
      <c r="Z3">
        <v>0.12129513559271388</v>
      </c>
      <c r="AA3">
        <v>0.10089292711377151</v>
      </c>
      <c r="AB3">
        <v>8.5428094578943181E-2</v>
      </c>
      <c r="AC3">
        <v>7.1396747169605312E-2</v>
      </c>
      <c r="AD3">
        <v>6.0014352081938505E-2</v>
      </c>
      <c r="AE3">
        <v>5.1312789824331517E-2</v>
      </c>
      <c r="AF3">
        <v>4.2621061977743402E-2</v>
      </c>
      <c r="AG3">
        <v>3.5588302378619652E-2</v>
      </c>
      <c r="AH3">
        <v>3.0499582464793562E-2</v>
      </c>
      <c r="AI3">
        <v>2.7100941106183996E-2</v>
      </c>
      <c r="AJ3">
        <v>2.5113409415666865E-2</v>
      </c>
      <c r="AK3">
        <v>2.4144308324824948E-2</v>
      </c>
    </row>
    <row r="4" spans="1:37" x14ac:dyDescent="0.25">
      <c r="A4" t="s">
        <v>58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9.1502701122236907E-2</v>
      </c>
      <c r="I4">
        <v>0.14101918936189062</v>
      </c>
      <c r="J4">
        <v>0.16558412232241526</v>
      </c>
      <c r="K4">
        <v>0.17768732106979712</v>
      </c>
      <c r="L4">
        <v>0.1810002645502129</v>
      </c>
      <c r="M4">
        <v>0.18528251175657928</v>
      </c>
      <c r="N4">
        <v>0.17290608247069184</v>
      </c>
      <c r="O4">
        <v>0.18249864622785772</v>
      </c>
      <c r="P4">
        <v>0.19817723771857754</v>
      </c>
      <c r="Q4">
        <v>0.19472867776766378</v>
      </c>
      <c r="R4">
        <v>0.19876352323751068</v>
      </c>
      <c r="S4">
        <v>0.21125973552713617</v>
      </c>
      <c r="T4">
        <v>0.19969040176586184</v>
      </c>
      <c r="U4">
        <v>0.17537657858632816</v>
      </c>
      <c r="V4">
        <v>0.15331525736028695</v>
      </c>
      <c r="W4">
        <v>0.12267706899584674</v>
      </c>
      <c r="X4">
        <v>0.11413966529412178</v>
      </c>
      <c r="Y4">
        <v>0.10461631094162982</v>
      </c>
      <c r="Z4">
        <v>9.7392073062052553E-2</v>
      </c>
      <c r="AA4">
        <v>9.231334068582342E-2</v>
      </c>
      <c r="AB4">
        <v>9.0501810944187966E-2</v>
      </c>
      <c r="AC4">
        <v>8.4650340773206878E-2</v>
      </c>
      <c r="AD4">
        <v>7.9699378277475752E-2</v>
      </c>
      <c r="AE4">
        <v>7.4935460401071019E-2</v>
      </c>
      <c r="AF4">
        <v>6.6343865373141853E-2</v>
      </c>
      <c r="AG4">
        <v>5.9083952516991722E-2</v>
      </c>
      <c r="AH4">
        <v>5.2623832272469251E-2</v>
      </c>
      <c r="AI4">
        <v>4.6544155624461681E-2</v>
      </c>
      <c r="AJ4">
        <v>4.0808415772608519E-2</v>
      </c>
      <c r="AK4">
        <v>3.5158797357870419E-2</v>
      </c>
    </row>
    <row r="5" spans="1:37" x14ac:dyDescent="0.25">
      <c r="A5" t="s">
        <v>59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-4.1103326314129163E-3</v>
      </c>
      <c r="I5">
        <v>-1.4048295616431172E-2</v>
      </c>
      <c r="J5">
        <v>-2.9628203036846656E-2</v>
      </c>
      <c r="K5">
        <v>-4.9586293492398514E-2</v>
      </c>
      <c r="L5">
        <v>-7.2140381956153909E-2</v>
      </c>
      <c r="M5">
        <v>-9.5734364623167867E-2</v>
      </c>
      <c r="N5">
        <v>-0.1183866057472116</v>
      </c>
      <c r="O5">
        <v>-0.13950197011175502</v>
      </c>
      <c r="P5">
        <v>-0.15911561526915641</v>
      </c>
      <c r="Q5">
        <v>-0.17657173965045514</v>
      </c>
      <c r="R5">
        <v>-0.19167146827994141</v>
      </c>
      <c r="S5">
        <v>-0.20474274840956985</v>
      </c>
      <c r="T5">
        <v>-0.21515543083729938</v>
      </c>
      <c r="U5">
        <v>-0.22183551629879616</v>
      </c>
      <c r="V5">
        <v>-0.22410248457553905</v>
      </c>
      <c r="W5">
        <v>-0.2212833848038831</v>
      </c>
      <c r="X5">
        <v>-0.21401242663935394</v>
      </c>
      <c r="Y5">
        <v>-0.20311742074939909</v>
      </c>
      <c r="Z5">
        <v>-0.18954255216523386</v>
      </c>
      <c r="AA5">
        <v>-0.17425501328345305</v>
      </c>
      <c r="AB5">
        <v>-0.15824109232330796</v>
      </c>
      <c r="AC5">
        <v>-0.14215432408921647</v>
      </c>
      <c r="AD5">
        <v>-0.12653775597307737</v>
      </c>
      <c r="AE5">
        <v>-0.11182290260075556</v>
      </c>
      <c r="AF5">
        <v>-9.8157295801193367E-2</v>
      </c>
      <c r="AG5">
        <v>-8.566715716586959E-2</v>
      </c>
      <c r="AH5">
        <v>-7.4461664563829633E-2</v>
      </c>
      <c r="AI5">
        <v>-6.4612694340226984E-2</v>
      </c>
      <c r="AJ5">
        <v>-5.6148651415222073E-2</v>
      </c>
      <c r="AK5">
        <v>-4.904457039076604E-2</v>
      </c>
    </row>
    <row r="6" spans="1:37" x14ac:dyDescent="0.25">
      <c r="A6" t="s">
        <v>60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0.15025791991705173</v>
      </c>
      <c r="I6">
        <v>0.2036685931645188</v>
      </c>
      <c r="J6">
        <v>0.24016811920153369</v>
      </c>
      <c r="K6">
        <v>0.26906861955808825</v>
      </c>
      <c r="L6">
        <v>0.28797118774444019</v>
      </c>
      <c r="M6">
        <v>0.30843549720325214</v>
      </c>
      <c r="N6">
        <v>0.29984075527420551</v>
      </c>
      <c r="O6">
        <v>0.3249418866635656</v>
      </c>
      <c r="P6">
        <v>0.34997813559365376</v>
      </c>
      <c r="Q6">
        <v>0.34295416067764428</v>
      </c>
      <c r="R6">
        <v>0.35068497401369303</v>
      </c>
      <c r="S6">
        <v>0.36766130434462418</v>
      </c>
      <c r="T6">
        <v>0.34588165851154873</v>
      </c>
      <c r="U6">
        <v>0.31029791425452036</v>
      </c>
      <c r="V6">
        <v>0.27842021010058282</v>
      </c>
      <c r="W6">
        <v>0.23018599868618317</v>
      </c>
      <c r="X6">
        <v>0.21366274638863203</v>
      </c>
      <c r="Y6">
        <v>0.18892828823549035</v>
      </c>
      <c r="Z6">
        <v>0.16817095533758764</v>
      </c>
      <c r="AA6">
        <v>0.15131642549863766</v>
      </c>
      <c r="AB6">
        <v>0.14073370147069664</v>
      </c>
      <c r="AC6">
        <v>0.12527907814903205</v>
      </c>
      <c r="AD6">
        <v>0.11451953892445133</v>
      </c>
      <c r="AE6">
        <v>0.10578347455736381</v>
      </c>
      <c r="AF6">
        <v>9.2740270472391195E-2</v>
      </c>
      <c r="AG6">
        <v>8.4224269234245419E-2</v>
      </c>
      <c r="AH6">
        <v>7.7618493736264504E-2</v>
      </c>
      <c r="AI6">
        <v>7.2273677297007843E-2</v>
      </c>
      <c r="AJ6">
        <v>6.81432429890938E-2</v>
      </c>
      <c r="AK6">
        <v>6.4682218521738832E-2</v>
      </c>
    </row>
    <row r="7" spans="1:37" x14ac:dyDescent="0.25">
      <c r="A7" t="s">
        <v>61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8.7286267233444015E-2</v>
      </c>
      <c r="I7">
        <v>0.14555467163628322</v>
      </c>
      <c r="J7">
        <v>0.18658704050824593</v>
      </c>
      <c r="K7">
        <v>0.21629609091229351</v>
      </c>
      <c r="L7">
        <v>0.23620986759662621</v>
      </c>
      <c r="M7">
        <v>0.25414727201369391</v>
      </c>
      <c r="N7">
        <v>0.25366469283878423</v>
      </c>
      <c r="O7">
        <v>0.26816064832384523</v>
      </c>
      <c r="P7">
        <v>0.28550643351430427</v>
      </c>
      <c r="Q7">
        <v>0.28445706209669908</v>
      </c>
      <c r="R7">
        <v>0.28742212085333119</v>
      </c>
      <c r="S7">
        <v>0.29603741020569618</v>
      </c>
      <c r="T7">
        <v>0.28323072686509132</v>
      </c>
      <c r="U7">
        <v>0.25659732177183425</v>
      </c>
      <c r="V7">
        <v>0.22820653326609541</v>
      </c>
      <c r="W7">
        <v>0.1893301522631452</v>
      </c>
      <c r="X7">
        <v>0.16627645001976443</v>
      </c>
      <c r="Y7">
        <v>0.14210136335759405</v>
      </c>
      <c r="Z7">
        <v>0.12038664097746565</v>
      </c>
      <c r="AA7">
        <v>0.10194778052821096</v>
      </c>
      <c r="AB7">
        <v>8.8525410416617767E-2</v>
      </c>
      <c r="AC7">
        <v>7.4347401410679304E-2</v>
      </c>
      <c r="AD7">
        <v>6.3429622425248411E-2</v>
      </c>
      <c r="AE7">
        <v>5.5084937614746643E-2</v>
      </c>
      <c r="AF7">
        <v>4.539880157292675E-2</v>
      </c>
      <c r="AG7">
        <v>3.8411117741365963E-2</v>
      </c>
      <c r="AH7">
        <v>3.3489791647656197E-2</v>
      </c>
      <c r="AI7">
        <v>3.0094927274970651E-2</v>
      </c>
      <c r="AJ7">
        <v>2.7978948904849865E-2</v>
      </c>
      <c r="AK7">
        <v>2.6730588755130569E-2</v>
      </c>
    </row>
    <row r="8" spans="1:37" x14ac:dyDescent="0.25">
      <c r="A8" t="s">
        <v>62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2.3615290000000844E-2</v>
      </c>
      <c r="I8">
        <v>1.9061500000000509E-2</v>
      </c>
      <c r="J8">
        <v>9.5084699999997691E-3</v>
      </c>
      <c r="K8">
        <v>1.676429999999951E-3</v>
      </c>
      <c r="L8">
        <v>-3.7801400000009311E-3</v>
      </c>
      <c r="M8">
        <v>-5.3812399999991767E-3</v>
      </c>
      <c r="N8">
        <v>-9.9007899999975502E-3</v>
      </c>
      <c r="O8">
        <v>-5.520169999997937E-3</v>
      </c>
      <c r="P8">
        <v>-2.3563000000004219E-3</v>
      </c>
      <c r="Q8">
        <v>-5.8869999999988654E-3</v>
      </c>
      <c r="R8">
        <v>-4.8735700000024362E-3</v>
      </c>
      <c r="S8">
        <v>-2.1469299999993252E-3</v>
      </c>
      <c r="T8">
        <v>-6.6717599999988053E-3</v>
      </c>
      <c r="U8">
        <v>-1.0653780000000057E-2</v>
      </c>
      <c r="V8">
        <v>-1.0487120000002292E-2</v>
      </c>
      <c r="W8">
        <v>-1.1382390000000409E-2</v>
      </c>
      <c r="X8">
        <v>-5.3459199999994489E-3</v>
      </c>
      <c r="Y8">
        <v>-2.7566199999995433E-3</v>
      </c>
      <c r="Z8">
        <v>-7.6790999999909459E-4</v>
      </c>
      <c r="AA8">
        <v>8.9176999999995843E-4</v>
      </c>
      <c r="AB8">
        <v>2.6188100000018588E-3</v>
      </c>
      <c r="AC8">
        <v>2.4952500000008371E-3</v>
      </c>
      <c r="AD8">
        <v>2.8884500000020408E-3</v>
      </c>
      <c r="AE8">
        <v>3.1905600000020629E-3</v>
      </c>
      <c r="AF8">
        <v>2.3496999999983448E-3</v>
      </c>
      <c r="AG8">
        <v>2.3879499999990283E-3</v>
      </c>
      <c r="AH8">
        <v>2.529669999998263E-3</v>
      </c>
      <c r="AI8">
        <v>2.5328899999982335E-3</v>
      </c>
      <c r="AJ8">
        <v>2.4242400000012987E-3</v>
      </c>
      <c r="AK8">
        <v>2.1880299999998964E-3</v>
      </c>
    </row>
    <row r="9" spans="1:37" x14ac:dyDescent="0.2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2.3788606859898032E-2</v>
      </c>
      <c r="I9">
        <v>6.4698135164609205E-2</v>
      </c>
      <c r="J9">
        <v>0.11403946675065946</v>
      </c>
      <c r="K9">
        <v>0.16499423325897489</v>
      </c>
      <c r="L9">
        <v>0.21250889056232403</v>
      </c>
      <c r="M9">
        <v>0.25512134979532863</v>
      </c>
      <c r="N9">
        <v>0.28797693582180983</v>
      </c>
      <c r="O9">
        <v>0.31593617375609284</v>
      </c>
      <c r="P9">
        <v>0.34185611628658741</v>
      </c>
      <c r="Q9">
        <v>0.3617552996408202</v>
      </c>
      <c r="R9">
        <v>0.377051810253759</v>
      </c>
      <c r="S9">
        <v>0.3904754416042211</v>
      </c>
      <c r="T9">
        <v>0.396975183792736</v>
      </c>
      <c r="U9">
        <v>0.39277482647410711</v>
      </c>
      <c r="V9">
        <v>0.3783774981657162</v>
      </c>
      <c r="W9">
        <v>0.35279026782812917</v>
      </c>
      <c r="X9">
        <v>0.32254926058319366</v>
      </c>
      <c r="Y9">
        <v>0.28993192140294166</v>
      </c>
      <c r="Z9">
        <v>0.25690957864061836</v>
      </c>
      <c r="AA9">
        <v>0.22509500312675179</v>
      </c>
      <c r="AB9">
        <v>0.19613043261619278</v>
      </c>
      <c r="AC9">
        <v>0.16967093519355547</v>
      </c>
      <c r="AD9">
        <v>0.14610593398254323</v>
      </c>
      <c r="AE9">
        <v>0.12568701777333491</v>
      </c>
      <c r="AF9">
        <v>0.10749164725669669</v>
      </c>
      <c r="AG9">
        <v>9.1646035752179777E-2</v>
      </c>
      <c r="AH9">
        <v>7.8298352229211332E-2</v>
      </c>
      <c r="AI9">
        <v>6.7442626936875527E-2</v>
      </c>
      <c r="AJ9">
        <v>5.8964166151276309E-2</v>
      </c>
      <c r="AK9">
        <v>5.2612652276651239E-2</v>
      </c>
    </row>
    <row r="10" spans="1:37" x14ac:dyDescent="0.2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4.1243155115155972E-2</v>
      </c>
      <c r="I10">
        <v>9.1825540041057252E-2</v>
      </c>
      <c r="J10">
        <v>0.14674058037440485</v>
      </c>
      <c r="K10">
        <v>0.20143566009920288</v>
      </c>
      <c r="L10">
        <v>0.2521722232966539</v>
      </c>
      <c r="M10">
        <v>0.29906237994024032</v>
      </c>
      <c r="N10">
        <v>0.334712815148408</v>
      </c>
      <c r="O10">
        <v>0.36773056222469958</v>
      </c>
      <c r="P10">
        <v>0.39956790351096672</v>
      </c>
      <c r="Q10">
        <v>0.42281687185308225</v>
      </c>
      <c r="R10">
        <v>0.44119607365589175</v>
      </c>
      <c r="S10">
        <v>0.45809454637866232</v>
      </c>
      <c r="T10">
        <v>0.46475364743798764</v>
      </c>
      <c r="U10">
        <v>0.45817056960761882</v>
      </c>
      <c r="V10">
        <v>0.44044845551287626</v>
      </c>
      <c r="W10">
        <v>0.40987875640661198</v>
      </c>
      <c r="X10">
        <v>0.37527397045538091</v>
      </c>
      <c r="Y10">
        <v>0.33810005925183351</v>
      </c>
      <c r="Z10">
        <v>0.30016290606156293</v>
      </c>
      <c r="AA10">
        <v>0.26340037200975885</v>
      </c>
      <c r="AB10">
        <v>0.22987198840105361</v>
      </c>
      <c r="AC10">
        <v>0.19870904293020075</v>
      </c>
      <c r="AD10">
        <v>0.17081305000761215</v>
      </c>
      <c r="AE10">
        <v>0.14658210004978578</v>
      </c>
      <c r="AF10">
        <v>0.12468441057003066</v>
      </c>
      <c r="AG10">
        <v>0.10570874355460003</v>
      </c>
      <c r="AH10">
        <v>8.9845997855442228E-2</v>
      </c>
      <c r="AI10">
        <v>7.7006225845543952E-2</v>
      </c>
      <c r="AJ10">
        <v>6.7009255663741385E-2</v>
      </c>
      <c r="AK10">
        <v>5.9522265378353367E-2</v>
      </c>
    </row>
    <row r="11" spans="1:37" x14ac:dyDescent="0.2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5.4402301399236741E-2</v>
      </c>
      <c r="I11">
        <v>0.11488626499238652</v>
      </c>
      <c r="J11">
        <v>0.17903596033643776</v>
      </c>
      <c r="K11">
        <v>0.24222119747938642</v>
      </c>
      <c r="L11">
        <v>0.30075978972823325</v>
      </c>
      <c r="M11">
        <v>0.35546748682924179</v>
      </c>
      <c r="N11">
        <v>0.3969381355132473</v>
      </c>
      <c r="O11">
        <v>0.43639349364972269</v>
      </c>
      <c r="P11">
        <v>0.47486572073831557</v>
      </c>
      <c r="Q11">
        <v>0.50260511347202108</v>
      </c>
      <c r="R11">
        <v>0.52475022638351909</v>
      </c>
      <c r="S11">
        <v>0.54535816670033821</v>
      </c>
      <c r="T11">
        <v>0.55303500744317002</v>
      </c>
      <c r="U11">
        <v>0.54476558896745519</v>
      </c>
      <c r="V11">
        <v>0.5235346688635234</v>
      </c>
      <c r="W11">
        <v>0.48715319498169318</v>
      </c>
      <c r="X11">
        <v>0.44631910563546207</v>
      </c>
      <c r="Y11">
        <v>0.40251400776931678</v>
      </c>
      <c r="Z11">
        <v>0.35765150640723053</v>
      </c>
      <c r="AA11">
        <v>0.31407932625207025</v>
      </c>
      <c r="AB11">
        <v>0.27429390058866243</v>
      </c>
      <c r="AC11">
        <v>0.23712837145002386</v>
      </c>
      <c r="AD11">
        <v>0.20379992378884992</v>
      </c>
      <c r="AE11">
        <v>0.17482200543865734</v>
      </c>
      <c r="AF11">
        <v>0.14853556855074501</v>
      </c>
      <c r="AG11">
        <v>0.1257800706339296</v>
      </c>
      <c r="AH11">
        <v>0.10679077198720854</v>
      </c>
      <c r="AI11">
        <v>9.1432011622294418E-2</v>
      </c>
      <c r="AJ11">
        <v>7.9474886085106888E-2</v>
      </c>
      <c r="AK11">
        <v>7.0512679602741102E-2</v>
      </c>
    </row>
    <row r="12" spans="1:37" x14ac:dyDescent="0.25">
      <c r="A12" t="s">
        <v>66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2.751094927611053E-2</v>
      </c>
      <c r="I12">
        <v>6.7735150405612288E-2</v>
      </c>
      <c r="J12">
        <v>0.11302198260092489</v>
      </c>
      <c r="K12">
        <v>0.15886987024160693</v>
      </c>
      <c r="L12">
        <v>0.20147881230980769</v>
      </c>
      <c r="M12">
        <v>0.2402259184771216</v>
      </c>
      <c r="N12">
        <v>0.26981463300115305</v>
      </c>
      <c r="O12">
        <v>0.29612748412513046</v>
      </c>
      <c r="P12">
        <v>0.32104778952952717</v>
      </c>
      <c r="Q12">
        <v>0.33961459765441404</v>
      </c>
      <c r="R12">
        <v>0.35406723686599584</v>
      </c>
      <c r="S12">
        <v>0.3670943462694698</v>
      </c>
      <c r="T12">
        <v>0.37268632301035165</v>
      </c>
      <c r="U12">
        <v>0.36785522024205264</v>
      </c>
      <c r="V12">
        <v>0.35378435967781119</v>
      </c>
      <c r="W12">
        <v>0.32926790490150903</v>
      </c>
      <c r="X12">
        <v>0.30115371760808252</v>
      </c>
      <c r="Y12">
        <v>0.27089094463987884</v>
      </c>
      <c r="Z12">
        <v>0.24017403511127355</v>
      </c>
      <c r="AA12">
        <v>0.21051275003869385</v>
      </c>
      <c r="AB12">
        <v>0.18351077216431921</v>
      </c>
      <c r="AC12">
        <v>0.15860967101557488</v>
      </c>
      <c r="AD12">
        <v>0.13638198674053026</v>
      </c>
      <c r="AE12">
        <v>0.1171042984467352</v>
      </c>
      <c r="AF12">
        <v>9.9786550383851313E-2</v>
      </c>
      <c r="AG12">
        <v>8.4755795977931037E-2</v>
      </c>
      <c r="AH12">
        <v>7.215585273478986E-2</v>
      </c>
      <c r="AI12">
        <v>6.1944741557673488E-2</v>
      </c>
      <c r="AJ12">
        <v>5.3993056363110803E-2</v>
      </c>
      <c r="AK12">
        <v>4.8045162636500827E-2</v>
      </c>
    </row>
    <row r="13" spans="1:37" x14ac:dyDescent="0.25">
      <c r="A13" t="s">
        <v>67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2.2835917282759688E-2</v>
      </c>
      <c r="I13">
        <v>6.2079829139949361E-2</v>
      </c>
      <c r="J13">
        <v>0.11004027241481307</v>
      </c>
      <c r="K13">
        <v>0.16042589907856453</v>
      </c>
      <c r="L13">
        <v>0.20824352291235471</v>
      </c>
      <c r="M13">
        <v>0.25176675095255341</v>
      </c>
      <c r="N13">
        <v>0.2860079261999493</v>
      </c>
      <c r="O13">
        <v>0.3153691953459381</v>
      </c>
      <c r="P13">
        <v>0.34236486789231968</v>
      </c>
      <c r="Q13">
        <v>0.36319170846368376</v>
      </c>
      <c r="R13">
        <v>0.37929598734627312</v>
      </c>
      <c r="S13">
        <v>0.39328445487150088</v>
      </c>
      <c r="T13">
        <v>0.40035046535109586</v>
      </c>
      <c r="U13">
        <v>0.39695265693067139</v>
      </c>
      <c r="V13">
        <v>0.38348917546933148</v>
      </c>
      <c r="W13">
        <v>0.35886684801298419</v>
      </c>
      <c r="X13">
        <v>0.32927140482623685</v>
      </c>
      <c r="Y13">
        <v>0.29685406686632554</v>
      </c>
      <c r="Z13">
        <v>0.26365528226079959</v>
      </c>
      <c r="AA13">
        <v>0.23138528303023875</v>
      </c>
      <c r="AB13">
        <v>0.20176694587867861</v>
      </c>
      <c r="AC13">
        <v>0.17459051933212955</v>
      </c>
      <c r="AD13">
        <v>0.1503295469350574</v>
      </c>
      <c r="AE13">
        <v>0.12926600424609802</v>
      </c>
      <c r="AF13">
        <v>0.11053640605163118</v>
      </c>
      <c r="AG13">
        <v>9.426612561176384E-2</v>
      </c>
      <c r="AH13">
        <v>8.056898263422152E-2</v>
      </c>
      <c r="AI13">
        <v>6.9417680469019416E-2</v>
      </c>
      <c r="AJ13">
        <v>6.068935496219563E-2</v>
      </c>
      <c r="AK13">
        <v>5.4133151673241287E-2</v>
      </c>
    </row>
    <row r="14" spans="1:37" x14ac:dyDescent="0.25">
      <c r="A14" t="s">
        <v>68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25">
      <c r="A15" t="s">
        <v>69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1.8782484532153809E-2</v>
      </c>
      <c r="I15">
        <v>5.3971159246524181E-2</v>
      </c>
      <c r="J15">
        <v>0.10090889958764837</v>
      </c>
      <c r="K15">
        <v>0.15572854217300591</v>
      </c>
      <c r="L15">
        <v>0.21376564574637769</v>
      </c>
      <c r="M15">
        <v>0.27177117888945723</v>
      </c>
      <c r="N15">
        <v>0.32337685677796824</v>
      </c>
      <c r="O15">
        <v>0.37001757374697242</v>
      </c>
      <c r="P15">
        <v>0.41244525420380818</v>
      </c>
      <c r="Q15">
        <v>0.44696284243546103</v>
      </c>
      <c r="R15">
        <v>0.47451102901525655</v>
      </c>
      <c r="S15">
        <v>0.49767518547649825</v>
      </c>
      <c r="T15">
        <v>0.51263631077356209</v>
      </c>
      <c r="U15">
        <v>0.51637158180513065</v>
      </c>
      <c r="V15">
        <v>0.50879234725749178</v>
      </c>
      <c r="W15">
        <v>0.48823052434585623</v>
      </c>
      <c r="X15">
        <v>0.45906843371199546</v>
      </c>
      <c r="Y15">
        <v>0.42312596650364576</v>
      </c>
      <c r="Z15">
        <v>0.38275801086591343</v>
      </c>
      <c r="AA15">
        <v>0.34058032483250678</v>
      </c>
      <c r="AB15">
        <v>0.29929045065981708</v>
      </c>
      <c r="AC15">
        <v>0.25979290040056835</v>
      </c>
      <c r="AD15">
        <v>0.22332082295675182</v>
      </c>
      <c r="AE15">
        <v>0.19070384598733892</v>
      </c>
      <c r="AF15">
        <v>0.16155953330012629</v>
      </c>
      <c r="AG15">
        <v>0.13607900088108416</v>
      </c>
      <c r="AH15">
        <v>0.11434179498337471</v>
      </c>
      <c r="AI15">
        <v>9.6235745116612925E-2</v>
      </c>
      <c r="AJ15">
        <v>8.159050237812604E-2</v>
      </c>
      <c r="AK15">
        <v>7.012835849333765E-2</v>
      </c>
    </row>
    <row r="16" spans="1:37" x14ac:dyDescent="0.25">
      <c r="A16" t="s">
        <v>70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-3.5989222636811924E-2</v>
      </c>
      <c r="I16">
        <v>-6.1399997750499757E-2</v>
      </c>
      <c r="J16">
        <v>-7.8623920290665783E-2</v>
      </c>
      <c r="K16">
        <v>-8.6964343614337469E-2</v>
      </c>
      <c r="L16">
        <v>-8.743063326828171E-2</v>
      </c>
      <c r="M16">
        <v>-8.4117882121104159E-2</v>
      </c>
      <c r="N16">
        <v>-7.3946756661380508E-2</v>
      </c>
      <c r="O16">
        <v>-6.678553965623335E-2</v>
      </c>
      <c r="P16">
        <v>-6.2863845743199587E-2</v>
      </c>
      <c r="Q16">
        <v>-5.607568227442572E-2</v>
      </c>
      <c r="R16">
        <v>-5.0683785539773485E-2</v>
      </c>
      <c r="S16">
        <v>-4.8157838630802363E-2</v>
      </c>
      <c r="T16">
        <v>-4.0855199500888784E-2</v>
      </c>
      <c r="U16">
        <v>-2.8823951950418536E-2</v>
      </c>
      <c r="V16">
        <v>-1.5163272738061284E-2</v>
      </c>
      <c r="W16">
        <v>6.8933467209930654E-4</v>
      </c>
      <c r="X16">
        <v>1.2347836210868657E-2</v>
      </c>
      <c r="Y16">
        <v>2.021711708681817E-2</v>
      </c>
      <c r="Z16">
        <v>2.4730379209780828E-2</v>
      </c>
      <c r="AA16">
        <v>2.6148545948001534E-2</v>
      </c>
      <c r="AB16">
        <v>2.4660061296222224E-2</v>
      </c>
      <c r="AC16">
        <v>2.2355803836915378E-2</v>
      </c>
      <c r="AD16">
        <v>1.9232667253121782E-2</v>
      </c>
      <c r="AE16">
        <v>1.5608730838057028E-2</v>
      </c>
      <c r="AF16">
        <v>1.2774384831448771E-2</v>
      </c>
      <c r="AG16">
        <v>1.0064169745516161E-2</v>
      </c>
      <c r="AH16">
        <v>7.3257487918310105E-3</v>
      </c>
      <c r="AI16">
        <v>4.5849249288520966E-3</v>
      </c>
      <c r="AJ16">
        <v>1.9007741457688354E-3</v>
      </c>
      <c r="AK16">
        <v>-5.9584397154033297E-4</v>
      </c>
    </row>
    <row r="17" spans="1:37" x14ac:dyDescent="0.25">
      <c r="A17" t="s">
        <v>71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35.341980000001058</v>
      </c>
      <c r="I17">
        <v>62.487130000001343</v>
      </c>
      <c r="J17">
        <v>81.546539999999368</v>
      </c>
      <c r="K17">
        <v>93.744399999999587</v>
      </c>
      <c r="L17">
        <v>99.562709999998333</v>
      </c>
      <c r="M17">
        <v>102.86641000000236</v>
      </c>
      <c r="N17">
        <v>96.98522999999841</v>
      </c>
      <c r="O17">
        <v>97.418680000002496</v>
      </c>
      <c r="P17">
        <v>99.854019999998854</v>
      </c>
      <c r="Q17">
        <v>94.840240000001359</v>
      </c>
      <c r="R17">
        <v>92.221010000001115</v>
      </c>
      <c r="S17">
        <v>92.940050000001065</v>
      </c>
      <c r="T17">
        <v>84.794190000000526</v>
      </c>
      <c r="U17">
        <v>70.583019999998214</v>
      </c>
      <c r="V17">
        <v>56.020849999997154</v>
      </c>
      <c r="W17">
        <v>37.488119999998162</v>
      </c>
      <c r="X17">
        <v>27.50688000000082</v>
      </c>
      <c r="Y17">
        <v>18.741159999997762</v>
      </c>
      <c r="Z17">
        <v>12.476690000003146</v>
      </c>
      <c r="AA17">
        <v>8.7432300000000396</v>
      </c>
      <c r="AB17">
        <v>7.9377300000014657</v>
      </c>
      <c r="AC17">
        <v>7.0755799999969895</v>
      </c>
      <c r="AD17">
        <v>7.5946000000003551</v>
      </c>
      <c r="AE17">
        <v>9.0009300000019721</v>
      </c>
      <c r="AF17">
        <v>9.3022199999977602</v>
      </c>
      <c r="AG17">
        <v>10.240799999999581</v>
      </c>
      <c r="AH17">
        <v>11.566979999999603</v>
      </c>
      <c r="AI17">
        <v>13.047239999999874</v>
      </c>
      <c r="AJ17">
        <v>14.569219999997586</v>
      </c>
      <c r="AK17">
        <v>15.95538999999917</v>
      </c>
    </row>
    <row r="18" spans="1:37" x14ac:dyDescent="0.25">
      <c r="A18" t="s">
        <v>72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-9.4620730000000153E-2</v>
      </c>
      <c r="I18">
        <v>-0.15898215000000049</v>
      </c>
      <c r="J18">
        <v>-0.19991666000000047</v>
      </c>
      <c r="K18">
        <v>-0.22351448999999995</v>
      </c>
      <c r="L18">
        <v>-0.23207056000000004</v>
      </c>
      <c r="M18">
        <v>-0.2361394899999994</v>
      </c>
      <c r="N18">
        <v>-0.21762440000000077</v>
      </c>
      <c r="O18">
        <v>-0.21823656999999941</v>
      </c>
      <c r="P18">
        <v>-0.22378249999999988</v>
      </c>
      <c r="Q18">
        <v>-0.20951411999999975</v>
      </c>
      <c r="R18">
        <v>-0.20285617000000006</v>
      </c>
      <c r="S18">
        <v>-0.20488344999999991</v>
      </c>
      <c r="T18">
        <v>-0.18356944999999986</v>
      </c>
      <c r="U18">
        <v>-0.14850048000000088</v>
      </c>
      <c r="V18">
        <v>-0.11467781999999899</v>
      </c>
      <c r="W18">
        <v>-7.1886270000000307E-2</v>
      </c>
      <c r="X18">
        <v>-5.2139550000000756E-2</v>
      </c>
      <c r="Y18">
        <v>-3.4326469999999831E-2</v>
      </c>
      <c r="Z18">
        <v>-2.2129850000000839E-2</v>
      </c>
      <c r="AA18">
        <v>-1.5512350000000674E-2</v>
      </c>
      <c r="AB18">
        <v>-1.5387160000000788E-2</v>
      </c>
      <c r="AC18">
        <v>-1.4171390000000672E-2</v>
      </c>
      <c r="AD18">
        <v>-1.6009710000000621E-2</v>
      </c>
      <c r="AE18">
        <v>-1.9602689999999312E-2</v>
      </c>
      <c r="AF18">
        <v>-2.0083640000000125E-2</v>
      </c>
      <c r="AG18">
        <v>-2.2207629999999867E-2</v>
      </c>
      <c r="AH18">
        <v>-2.5182120000000197E-2</v>
      </c>
      <c r="AI18">
        <v>-2.8407279999999313E-2</v>
      </c>
      <c r="AJ18">
        <v>-3.1643810000001049E-2</v>
      </c>
      <c r="AK18">
        <v>-3.4494780000000891E-2</v>
      </c>
    </row>
    <row r="19" spans="1:37" x14ac:dyDescent="0.25">
      <c r="A19" t="s">
        <v>73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-3.6601135999999972E-2</v>
      </c>
      <c r="I19">
        <v>-4.3514596000000016E-2</v>
      </c>
      <c r="J19">
        <v>-4.437649199999999E-2</v>
      </c>
      <c r="K19">
        <v>-4.363786900000001E-2</v>
      </c>
      <c r="L19">
        <v>-4.1584825999999978E-2</v>
      </c>
      <c r="M19">
        <v>-4.1506698999999994E-2</v>
      </c>
      <c r="N19">
        <v>-3.5700983999999936E-2</v>
      </c>
      <c r="O19">
        <v>-4.0287156000000032E-2</v>
      </c>
      <c r="P19">
        <v>-4.5184177000000006E-2</v>
      </c>
      <c r="Q19">
        <v>-4.2238696999999992E-2</v>
      </c>
      <c r="R19">
        <v>-4.4057280000000046E-2</v>
      </c>
      <c r="S19">
        <v>-4.8536260999999976E-2</v>
      </c>
      <c r="T19">
        <v>-4.339821300000006E-2</v>
      </c>
      <c r="U19">
        <v>-3.6261278000000036E-2</v>
      </c>
      <c r="V19">
        <v>-3.1793523000000004E-2</v>
      </c>
      <c r="W19">
        <v>-2.4509586999999985E-2</v>
      </c>
      <c r="X19">
        <v>-2.6286008999999982E-2</v>
      </c>
      <c r="Y19">
        <v>-2.5595429999999975E-2</v>
      </c>
      <c r="Z19">
        <v>-2.5462444999999924E-2</v>
      </c>
      <c r="AA19">
        <v>-2.567584999999999E-2</v>
      </c>
      <c r="AB19">
        <v>-2.6685269999999952E-2</v>
      </c>
      <c r="AC19">
        <v>-2.5605188000000015E-2</v>
      </c>
      <c r="AD19">
        <v>-2.5123345999999991E-2</v>
      </c>
      <c r="AE19">
        <v>-2.4550522999999998E-2</v>
      </c>
      <c r="AF19">
        <v>-2.2390994000000015E-2</v>
      </c>
      <c r="AG19">
        <v>-2.111823500000002E-2</v>
      </c>
      <c r="AH19">
        <v>-2.0012961999999954E-2</v>
      </c>
      <c r="AI19">
        <v>-1.8913877999999964E-2</v>
      </c>
      <c r="AJ19">
        <v>-1.7850322999999994E-2</v>
      </c>
      <c r="AK19">
        <v>-1.673422699999998E-2</v>
      </c>
    </row>
    <row r="20" spans="1:37" x14ac:dyDescent="0.25">
      <c r="A20" t="s">
        <v>74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-0.12232266999999998</v>
      </c>
      <c r="I20">
        <v>-4.9178949999999916E-2</v>
      </c>
      <c r="J20">
        <v>-2.0991700000000044E-2</v>
      </c>
      <c r="K20">
        <v>-5.7027099999999026E-3</v>
      </c>
      <c r="L20">
        <v>5.7434999999999778E-3</v>
      </c>
      <c r="M20">
        <v>5.752130000000015E-3</v>
      </c>
      <c r="N20">
        <v>2.4869729999999965E-2</v>
      </c>
      <c r="O20">
        <v>4.1757999999988971E-4</v>
      </c>
      <c r="P20">
        <v>-6.5699699999999597E-3</v>
      </c>
      <c r="Q20">
        <v>1.2451439999999932E-2</v>
      </c>
      <c r="R20">
        <v>1.4520700000001177E-3</v>
      </c>
      <c r="S20">
        <v>-1.0283770000000039E-2</v>
      </c>
      <c r="T20">
        <v>1.2703820000000039E-2</v>
      </c>
      <c r="U20">
        <v>2.2412449999999889E-2</v>
      </c>
      <c r="V20">
        <v>1.6729340000000079E-2</v>
      </c>
      <c r="W20">
        <v>2.150391999999994E-2</v>
      </c>
      <c r="X20">
        <v>-6.2767300000000567E-3</v>
      </c>
      <c r="Y20">
        <v>-1.0737019999999993E-2</v>
      </c>
      <c r="Z20">
        <v>-1.9670199999999999E-2</v>
      </c>
      <c r="AA20">
        <v>-2.8162059999999912E-2</v>
      </c>
      <c r="AB20">
        <v>-3.7525979999999959E-2</v>
      </c>
      <c r="AC20">
        <v>-3.8079679999999949E-2</v>
      </c>
      <c r="AD20">
        <v>-4.3424129999999894E-2</v>
      </c>
      <c r="AE20">
        <v>-4.6884210000000016E-2</v>
      </c>
      <c r="AF20">
        <v>-4.4929019999999896E-2</v>
      </c>
      <c r="AG20">
        <v>-4.8097419999999953E-2</v>
      </c>
      <c r="AH20">
        <v>-4.9760219999999897E-2</v>
      </c>
      <c r="AI20">
        <v>-5.0359790000000133E-2</v>
      </c>
      <c r="AJ20">
        <v>-5.034172E-2</v>
      </c>
      <c r="AK20">
        <v>-4.9495189999999856E-2</v>
      </c>
    </row>
    <row r="21" spans="1:37" x14ac:dyDescent="0.25">
      <c r="A21" t="s">
        <v>75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-0.1532787199999941</v>
      </c>
      <c r="I21">
        <v>-0.15145078999999617</v>
      </c>
      <c r="J21">
        <v>-0.19308855999999874</v>
      </c>
      <c r="K21">
        <v>-0.23428140000000264</v>
      </c>
      <c r="L21">
        <v>-0.26418014999999295</v>
      </c>
      <c r="M21">
        <v>-0.29315039999999737</v>
      </c>
      <c r="N21">
        <v>-0.28556509000000618</v>
      </c>
      <c r="O21">
        <v>-0.31466538000000099</v>
      </c>
      <c r="P21">
        <v>-0.32500097000000006</v>
      </c>
      <c r="Q21">
        <v>-0.29918582000000304</v>
      </c>
      <c r="R21">
        <v>-0.29512860999999502</v>
      </c>
      <c r="S21">
        <v>-0.28876067999999977</v>
      </c>
      <c r="T21">
        <v>-0.23552340999999366</v>
      </c>
      <c r="U21">
        <v>-0.1767284899999999</v>
      </c>
      <c r="V21">
        <v>-0.11867177000000062</v>
      </c>
      <c r="W21">
        <v>-3.4895420000002897E-2</v>
      </c>
      <c r="X21">
        <v>1.7888659999998335E-2</v>
      </c>
      <c r="Y21">
        <v>9.4442669999994511E-2</v>
      </c>
      <c r="Z21">
        <v>0.16599098999999784</v>
      </c>
      <c r="AA21">
        <v>0.23628897999998788</v>
      </c>
      <c r="AB21">
        <v>0.30215621000000414</v>
      </c>
      <c r="AC21">
        <v>0.37489600000000234</v>
      </c>
      <c r="AD21">
        <v>0.44024899999999256</v>
      </c>
      <c r="AE21">
        <v>0.504318700000006</v>
      </c>
      <c r="AF21">
        <v>0.57236469999999429</v>
      </c>
      <c r="AG21">
        <v>0.63271499999999481</v>
      </c>
      <c r="AH21">
        <v>0.69121819999999889</v>
      </c>
      <c r="AI21">
        <v>0.74710280000001017</v>
      </c>
      <c r="AJ21">
        <v>0.79987979999998071</v>
      </c>
      <c r="AK21">
        <v>0.84989800000001559</v>
      </c>
    </row>
    <row r="22" spans="1:37" x14ac:dyDescent="0.25">
      <c r="A22" t="s">
        <v>76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3.2581295192022748E-2</v>
      </c>
      <c r="I22">
        <v>6.7521926993015818E-2</v>
      </c>
      <c r="J22">
        <v>9.6251710554610986E-2</v>
      </c>
      <c r="K22">
        <v>0.11764730103503571</v>
      </c>
      <c r="L22">
        <v>0.13212143368359827</v>
      </c>
      <c r="M22">
        <v>0.14300394756776627</v>
      </c>
      <c r="N22">
        <v>0.14567476631344412</v>
      </c>
      <c r="O22">
        <v>0.15078130167836029</v>
      </c>
      <c r="P22">
        <v>0.1582454198622868</v>
      </c>
      <c r="Q22">
        <v>0.15997015815419635</v>
      </c>
      <c r="R22">
        <v>0.16094485802462968</v>
      </c>
      <c r="S22">
        <v>0.16390894234710521</v>
      </c>
      <c r="T22">
        <v>0.1598329016598509</v>
      </c>
      <c r="U22">
        <v>0.14781126086409499</v>
      </c>
      <c r="V22">
        <v>0.13212373240873687</v>
      </c>
      <c r="W22">
        <v>0.11136582630641546</v>
      </c>
      <c r="X22">
        <v>9.4788334734683621E-2</v>
      </c>
      <c r="Y22">
        <v>7.983435003078336E-2</v>
      </c>
      <c r="Z22">
        <v>6.6620027054460504E-2</v>
      </c>
      <c r="AA22">
        <v>5.5417096994699065E-2</v>
      </c>
      <c r="AB22">
        <v>4.6924326907945291E-2</v>
      </c>
      <c r="AC22">
        <v>3.9217684129943288E-2</v>
      </c>
      <c r="AD22">
        <v>3.2965155769393448E-2</v>
      </c>
      <c r="AE22">
        <v>2.8184615847703553E-2</v>
      </c>
      <c r="AF22">
        <v>2.3409220606040195E-2</v>
      </c>
      <c r="AG22">
        <v>1.954502995008708E-2</v>
      </c>
      <c r="AH22">
        <v>1.6748669113748862E-2</v>
      </c>
      <c r="AI22">
        <v>1.4880581137407563E-2</v>
      </c>
      <c r="AJ22">
        <v>1.378742722583691E-2</v>
      </c>
      <c r="AK22">
        <v>1.325344455833399E-2</v>
      </c>
    </row>
    <row r="23" spans="1:37" x14ac:dyDescent="0.25">
      <c r="A23" t="s">
        <v>77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1.9686321216323299E-2</v>
      </c>
      <c r="I23">
        <v>3.0348089979942414E-2</v>
      </c>
      <c r="J23">
        <v>3.5645096870202855E-2</v>
      </c>
      <c r="K23">
        <v>3.8262077002771087E-2</v>
      </c>
      <c r="L23">
        <v>3.8987492526852331E-2</v>
      </c>
      <c r="M23">
        <v>3.9922550037353371E-2</v>
      </c>
      <c r="N23">
        <v>3.7268084208510847E-2</v>
      </c>
      <c r="O23">
        <v>3.9349181676014353E-2</v>
      </c>
      <c r="P23">
        <v>4.2745145005359947E-2</v>
      </c>
      <c r="Q23">
        <v>4.2017326127123424E-2</v>
      </c>
      <c r="R23">
        <v>4.2905164536360306E-2</v>
      </c>
      <c r="S23">
        <v>4.562186512558488E-2</v>
      </c>
      <c r="T23">
        <v>4.3142483422362682E-2</v>
      </c>
      <c r="U23">
        <v>3.7906903671604569E-2</v>
      </c>
      <c r="V23">
        <v>3.3154059973517537E-2</v>
      </c>
      <c r="W23">
        <v>2.6541376842229257E-2</v>
      </c>
      <c r="X23">
        <v>2.4706265077481256E-2</v>
      </c>
      <c r="Y23">
        <v>2.2655820752951691E-2</v>
      </c>
      <c r="Z23">
        <v>2.1101376068307972E-2</v>
      </c>
      <c r="AA23">
        <v>2.0010233360996329E-2</v>
      </c>
      <c r="AB23">
        <v>1.9626198361852067E-2</v>
      </c>
      <c r="AC23">
        <v>1.8364834649459823E-2</v>
      </c>
      <c r="AD23">
        <v>1.7297262329658052E-2</v>
      </c>
      <c r="AE23">
        <v>1.6268831304997587E-2</v>
      </c>
      <c r="AF23">
        <v>1.4407755728564335E-2</v>
      </c>
      <c r="AG23">
        <v>1.2834237893050448E-2</v>
      </c>
      <c r="AH23">
        <v>1.1433127696756203E-2</v>
      </c>
      <c r="AI23">
        <v>1.0113598157681513E-2</v>
      </c>
      <c r="AJ23">
        <v>8.8679561726960916E-3</v>
      </c>
      <c r="AK23">
        <v>7.6404036818346691E-3</v>
      </c>
    </row>
    <row r="24" spans="1:37" x14ac:dyDescent="0.25">
      <c r="A24" t="s">
        <v>78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-4.5311396296735661E-2</v>
      </c>
      <c r="I24">
        <v>-6.3786329976718237E-2</v>
      </c>
      <c r="J24">
        <v>-7.8908506229402153E-2</v>
      </c>
      <c r="K24">
        <v>-9.3060726837685001E-2</v>
      </c>
      <c r="L24">
        <v>-0.10503524828945757</v>
      </c>
      <c r="M24">
        <v>-0.11777163880354262</v>
      </c>
      <c r="N24">
        <v>-0.12174225701280254</v>
      </c>
      <c r="O24">
        <v>-0.13513208794561599</v>
      </c>
      <c r="P24">
        <v>-0.14807254364324063</v>
      </c>
      <c r="Q24">
        <v>-0.15102206315359523</v>
      </c>
      <c r="R24">
        <v>-0.15760919210171986</v>
      </c>
      <c r="S24">
        <v>-0.16631630209374562</v>
      </c>
      <c r="T24">
        <v>-0.16293204404587949</v>
      </c>
      <c r="U24">
        <v>-0.15444023198338183</v>
      </c>
      <c r="V24">
        <v>-0.14576291642753364</v>
      </c>
      <c r="W24">
        <v>-0.13084240009677769</v>
      </c>
      <c r="X24">
        <v>-0.12391310914325583</v>
      </c>
      <c r="Y24">
        <v>-0.1135435011973588</v>
      </c>
      <c r="Z24">
        <v>-0.10356867064341899</v>
      </c>
      <c r="AA24">
        <v>-9.4245337295915638E-2</v>
      </c>
      <c r="AB24">
        <v>-8.6549877464512731E-2</v>
      </c>
      <c r="AC24">
        <v>-7.7410823698333492E-2</v>
      </c>
      <c r="AD24">
        <v>-6.9781771483393581E-2</v>
      </c>
      <c r="AE24">
        <v>-6.30048447091376E-2</v>
      </c>
      <c r="AF24">
        <v>-5.5270212597911809E-2</v>
      </c>
      <c r="AG24">
        <v>-4.9197768576971945E-2</v>
      </c>
      <c r="AH24">
        <v>-4.4052974301257118E-2</v>
      </c>
      <c r="AI24">
        <v>-3.9666206013281399E-2</v>
      </c>
      <c r="AJ24">
        <v>-3.6031730255631611E-2</v>
      </c>
      <c r="AK24">
        <v>-3.2982826615399558E-2</v>
      </c>
    </row>
    <row r="25" spans="1:37" x14ac:dyDescent="0.25">
      <c r="A25" t="s">
        <v>79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0.22848221001582722</v>
      </c>
      <c r="I25">
        <v>0.20234327336040009</v>
      </c>
      <c r="J25">
        <v>0.2073152305346064</v>
      </c>
      <c r="K25">
        <v>0.21495542021840364</v>
      </c>
      <c r="L25">
        <v>0.21628574975359355</v>
      </c>
      <c r="M25">
        <v>0.22756843266512006</v>
      </c>
      <c r="N25">
        <v>0.19818606665762092</v>
      </c>
      <c r="O25">
        <v>0.23405951458882088</v>
      </c>
      <c r="P25">
        <v>0.25310410443090919</v>
      </c>
      <c r="Q25">
        <v>0.22475806653705863</v>
      </c>
      <c r="R25">
        <v>0.23592438967418888</v>
      </c>
      <c r="S25">
        <v>0.25435743432149865</v>
      </c>
      <c r="T25">
        <v>0.2124577688431403</v>
      </c>
      <c r="U25">
        <v>0.17264590953110223</v>
      </c>
      <c r="V25">
        <v>0.14946009789204667</v>
      </c>
      <c r="W25">
        <v>0.10418131462061472</v>
      </c>
      <c r="X25">
        <v>0.1144179504867439</v>
      </c>
      <c r="Y25">
        <v>9.7375248289935046E-2</v>
      </c>
      <c r="Z25">
        <v>8.9096331627726608E-2</v>
      </c>
      <c r="AA25">
        <v>8.4352103046887866E-2</v>
      </c>
      <c r="AB25">
        <v>8.601732238670029E-2</v>
      </c>
      <c r="AC25">
        <v>7.659265988484884E-2</v>
      </c>
      <c r="AD25">
        <v>7.572637402317213E-2</v>
      </c>
      <c r="AE25">
        <v>7.4878718068279185E-2</v>
      </c>
      <c r="AF25">
        <v>6.588772427376223E-2</v>
      </c>
      <c r="AG25">
        <v>6.5163395736766896E-2</v>
      </c>
      <c r="AH25">
        <v>6.445245536563364E-2</v>
      </c>
      <c r="AI25">
        <v>6.3753840507068713E-2</v>
      </c>
      <c r="AJ25">
        <v>6.3383259463234795E-2</v>
      </c>
      <c r="AK25">
        <v>6.270317279020951E-2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L9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02" sqref="A102"/>
    </sheetView>
  </sheetViews>
  <sheetFormatPr baseColWidth="10" defaultColWidth="9.140625" defaultRowHeight="15" x14ac:dyDescent="0.25"/>
  <cols>
    <col min="1" max="1" width="16.140625" bestFit="1" customWidth="1"/>
    <col min="38" max="38" width="9.42578125" bestFit="1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45</v>
      </c>
      <c r="B2">
        <v>1.1522499999778946E-2</v>
      </c>
      <c r="C2">
        <v>1.1598060340200389E-2</v>
      </c>
      <c r="D2">
        <v>1.2016888597566222E-2</v>
      </c>
      <c r="E2">
        <v>1.2318915708305012E-2</v>
      </c>
      <c r="F2">
        <v>1.2533515060217715E-2</v>
      </c>
      <c r="G2">
        <v>1.2677609624040409E-2</v>
      </c>
      <c r="H2">
        <v>1.2765936811204526E-2</v>
      </c>
      <c r="I2">
        <v>1.2814435254045575E-2</v>
      </c>
      <c r="J2">
        <v>1.2833439340849573E-2</v>
      </c>
      <c r="K2">
        <v>1.2835923507994895E-2</v>
      </c>
      <c r="L2">
        <v>1.2826775282902991E-2</v>
      </c>
      <c r="M2">
        <v>1.2811365673244257E-2</v>
      </c>
      <c r="N2">
        <v>1.2790817565955903E-2</v>
      </c>
      <c r="O2">
        <v>1.276805404087944E-2</v>
      </c>
      <c r="P2">
        <v>1.2740607101404011E-2</v>
      </c>
      <c r="Q2">
        <v>1.2707896304208877E-2</v>
      </c>
      <c r="R2">
        <v>1.2668155202666398E-2</v>
      </c>
      <c r="S2">
        <v>1.2618269203085841E-2</v>
      </c>
      <c r="T2">
        <v>1.2558800535449111E-2</v>
      </c>
      <c r="U2">
        <v>1.248886959271478E-2</v>
      </c>
      <c r="V2">
        <v>1.2406531628057271E-2</v>
      </c>
      <c r="W2">
        <v>1.2311593073295102E-2</v>
      </c>
      <c r="X2">
        <v>1.2206128712055397E-2</v>
      </c>
      <c r="Y2">
        <v>1.2089767663176598E-2</v>
      </c>
      <c r="Z2">
        <v>1.1963851825635086E-2</v>
      </c>
      <c r="AA2">
        <v>1.1832933415280467E-2</v>
      </c>
      <c r="AB2">
        <v>1.1700328121075465E-2</v>
      </c>
      <c r="AC2">
        <v>1.1566376571711112E-2</v>
      </c>
      <c r="AD2">
        <v>1.1439684912847969E-2</v>
      </c>
      <c r="AE2">
        <v>1.1320385305947367E-2</v>
      </c>
      <c r="AF2">
        <v>1.1212320955226618E-2</v>
      </c>
      <c r="AG2">
        <v>1.1115574173916176E-2</v>
      </c>
      <c r="AH2">
        <v>1.1030462061083934E-2</v>
      </c>
      <c r="AI2">
        <v>1.0958004205613436E-2</v>
      </c>
      <c r="AJ2">
        <v>1.0897309414666045E-2</v>
      </c>
      <c r="AK2">
        <v>1.0846128518694487E-2</v>
      </c>
    </row>
    <row r="3" spans="1:37" x14ac:dyDescent="0.25">
      <c r="A3" t="s">
        <v>46</v>
      </c>
      <c r="B3">
        <v>2.0000000000000018E-2</v>
      </c>
      <c r="C3">
        <v>1.9754199000000083E-2</v>
      </c>
      <c r="D3">
        <v>1.9511906908068477E-2</v>
      </c>
      <c r="E3">
        <v>1.9354173077227976E-2</v>
      </c>
      <c r="F3">
        <v>1.9288435563526551E-2</v>
      </c>
      <c r="G3">
        <v>1.9295519368648373E-2</v>
      </c>
      <c r="H3">
        <v>1.9351573374698727E-2</v>
      </c>
      <c r="I3">
        <v>1.9436456755332676E-2</v>
      </c>
      <c r="J3">
        <v>1.9535654977166583E-2</v>
      </c>
      <c r="K3">
        <v>1.9639463641271782E-2</v>
      </c>
      <c r="L3">
        <v>1.9741745714133785E-2</v>
      </c>
      <c r="M3">
        <v>1.9838667661378206E-2</v>
      </c>
      <c r="N3">
        <v>1.9927873351679226E-2</v>
      </c>
      <c r="O3">
        <v>2.0007904047543157E-2</v>
      </c>
      <c r="P3">
        <v>2.0077951130392346E-2</v>
      </c>
      <c r="Q3">
        <v>2.01375836631279E-2</v>
      </c>
      <c r="R3">
        <v>2.0186633109807506E-2</v>
      </c>
      <c r="S3">
        <v>2.0225108881481102E-2</v>
      </c>
      <c r="T3">
        <v>2.0253083758892121E-2</v>
      </c>
      <c r="U3">
        <v>2.0270746221323188E-2</v>
      </c>
      <c r="V3">
        <v>2.0278398024504041E-2</v>
      </c>
      <c r="W3">
        <v>2.0276400414724449E-2</v>
      </c>
      <c r="X3">
        <v>2.0265154642397754E-2</v>
      </c>
      <c r="Y3">
        <v>2.0245184591844101E-2</v>
      </c>
      <c r="Z3">
        <v>2.021709943649741E-2</v>
      </c>
      <c r="AA3">
        <v>2.0181576077388907E-2</v>
      </c>
      <c r="AB3">
        <v>2.0139458236017704E-2</v>
      </c>
      <c r="AC3">
        <v>2.0091789214760736E-2</v>
      </c>
      <c r="AD3">
        <v>2.0039662739368858E-2</v>
      </c>
      <c r="AE3">
        <v>1.9984406660229048E-2</v>
      </c>
      <c r="AF3">
        <v>1.9927428935404556E-2</v>
      </c>
      <c r="AG3">
        <v>1.9870201994515169E-2</v>
      </c>
      <c r="AH3">
        <v>1.9814128107305873E-2</v>
      </c>
      <c r="AI3">
        <v>1.9760461818731478E-2</v>
      </c>
      <c r="AJ3">
        <v>1.9710295309337322E-2</v>
      </c>
      <c r="AK3">
        <v>1.9664526486673939E-2</v>
      </c>
    </row>
    <row r="4" spans="1:37" x14ac:dyDescent="0.25">
      <c r="A4" t="s">
        <v>47</v>
      </c>
      <c r="B4">
        <v>0.104</v>
      </c>
      <c r="C4">
        <v>0.1055878719</v>
      </c>
      <c r="D4">
        <v>0.10679556</v>
      </c>
      <c r="E4">
        <v>0.1076796607</v>
      </c>
      <c r="F4">
        <v>0.10829308980000001</v>
      </c>
      <c r="G4">
        <v>0.10868982770000001</v>
      </c>
      <c r="H4">
        <v>0.1089186028</v>
      </c>
      <c r="I4">
        <v>0.1090223884</v>
      </c>
      <c r="J4">
        <v>0.1090349833</v>
      </c>
      <c r="K4">
        <v>0.1089863163</v>
      </c>
      <c r="L4">
        <v>0.1088974301</v>
      </c>
      <c r="M4">
        <v>0.1087849519</v>
      </c>
      <c r="N4">
        <v>0.1086597044</v>
      </c>
      <c r="O4">
        <v>0.1085305372</v>
      </c>
      <c r="P4">
        <v>0.1084010674</v>
      </c>
      <c r="Q4">
        <v>0.108273856</v>
      </c>
      <c r="R4">
        <v>0.10814992919999999</v>
      </c>
      <c r="S4">
        <v>0.1080287093</v>
      </c>
      <c r="T4">
        <v>0.1079114144</v>
      </c>
      <c r="U4">
        <v>0.1077986496</v>
      </c>
      <c r="V4">
        <v>0.1076899393</v>
      </c>
      <c r="W4">
        <v>0.107585555</v>
      </c>
      <c r="X4">
        <v>0.1074873397</v>
      </c>
      <c r="Y4">
        <v>0.1073957401</v>
      </c>
      <c r="Z4">
        <v>0.1073116885</v>
      </c>
      <c r="AA4">
        <v>0.1072381114</v>
      </c>
      <c r="AB4">
        <v>0.10717726800000001</v>
      </c>
      <c r="AC4">
        <v>0.1071288628</v>
      </c>
      <c r="AD4">
        <v>0.10709696840000001</v>
      </c>
      <c r="AE4">
        <v>0.10708097699999999</v>
      </c>
      <c r="AF4">
        <v>0.1070810696</v>
      </c>
      <c r="AG4">
        <v>0.10709518749999999</v>
      </c>
      <c r="AH4">
        <v>0.1071209298</v>
      </c>
      <c r="AI4">
        <v>0.10715655609999999</v>
      </c>
      <c r="AJ4">
        <v>0.1071995624</v>
      </c>
      <c r="AK4">
        <v>0.1072467034</v>
      </c>
    </row>
    <row r="5" spans="1:37" x14ac:dyDescent="0.25">
      <c r="A5" t="s">
        <v>48</v>
      </c>
      <c r="B5">
        <v>0.95599999999999996</v>
      </c>
      <c r="C5">
        <v>0.9573658679</v>
      </c>
      <c r="D5">
        <v>0.95939210409999998</v>
      </c>
      <c r="E5">
        <v>0.96181821349999996</v>
      </c>
      <c r="F5">
        <v>0.96444091659999998</v>
      </c>
      <c r="G5">
        <v>0.96712816359999998</v>
      </c>
      <c r="H5">
        <v>0.96979959719999997</v>
      </c>
      <c r="I5">
        <v>0.97240434710000001</v>
      </c>
      <c r="J5">
        <v>0.97490936500000003</v>
      </c>
      <c r="K5">
        <v>0.97728893350000001</v>
      </c>
      <c r="L5">
        <v>0.97952475409999995</v>
      </c>
      <c r="M5">
        <v>0.98160277350000003</v>
      </c>
      <c r="N5">
        <v>0.98351441260000005</v>
      </c>
      <c r="O5">
        <v>0.98525456040000003</v>
      </c>
      <c r="P5">
        <v>0.9868243122</v>
      </c>
      <c r="Q5">
        <v>0.98822935180000004</v>
      </c>
      <c r="R5">
        <v>0.98948073589999996</v>
      </c>
      <c r="S5">
        <v>0.99059568649999996</v>
      </c>
      <c r="T5">
        <v>0.99159541819999997</v>
      </c>
      <c r="U5">
        <v>0.99250601319999998</v>
      </c>
      <c r="V5">
        <v>0.99335860080000005</v>
      </c>
      <c r="W5">
        <v>0.99418793309999998</v>
      </c>
      <c r="X5">
        <v>0.99503070950000005</v>
      </c>
      <c r="Y5">
        <v>0.9959264686</v>
      </c>
      <c r="Z5">
        <v>0.99691569660000001</v>
      </c>
      <c r="AA5">
        <v>0.99803719820000003</v>
      </c>
      <c r="AB5">
        <v>0.99932788989999999</v>
      </c>
      <c r="AC5">
        <v>1.0008233339999999</v>
      </c>
      <c r="AD5">
        <v>1.002551572</v>
      </c>
      <c r="AE5">
        <v>1.004537502</v>
      </c>
      <c r="AF5">
        <v>1.006799174</v>
      </c>
      <c r="AG5">
        <v>1.0093496870000001</v>
      </c>
      <c r="AH5">
        <v>1.012196694</v>
      </c>
      <c r="AI5">
        <v>1.0153421389999999</v>
      </c>
      <c r="AJ5">
        <v>1.0187837340000001</v>
      </c>
      <c r="AK5">
        <v>1.0225161439999999</v>
      </c>
    </row>
    <row r="6" spans="1:37" x14ac:dyDescent="0.25">
      <c r="A6" t="s">
        <v>49</v>
      </c>
      <c r="B6">
        <v>-9.2657840200000008E-3</v>
      </c>
      <c r="C6">
        <v>-1.04076623E-2</v>
      </c>
      <c r="D6">
        <v>-1.12902132E-2</v>
      </c>
      <c r="E6">
        <v>-1.1945242300000001E-2</v>
      </c>
      <c r="F6">
        <v>-1.24204242E-2</v>
      </c>
      <c r="G6">
        <v>-1.27583401E-2</v>
      </c>
      <c r="H6">
        <v>-1.29901788E-2</v>
      </c>
      <c r="I6">
        <v>-1.3138638500000001E-2</v>
      </c>
      <c r="J6">
        <v>-1.32193611E-2</v>
      </c>
      <c r="K6">
        <v>-1.32461299E-2</v>
      </c>
      <c r="L6">
        <v>-1.32287753E-2</v>
      </c>
      <c r="M6">
        <v>-1.3176034E-2</v>
      </c>
      <c r="N6">
        <v>-1.3094588799999999E-2</v>
      </c>
      <c r="O6">
        <v>-1.29910515E-2</v>
      </c>
      <c r="P6">
        <v>-1.28698209E-2</v>
      </c>
      <c r="Q6">
        <v>-1.2735418E-2</v>
      </c>
      <c r="R6">
        <v>-1.2592017E-2</v>
      </c>
      <c r="S6">
        <v>-1.24432981E-2</v>
      </c>
      <c r="T6">
        <v>-1.22942537E-2</v>
      </c>
      <c r="U6">
        <v>-1.21495263E-2</v>
      </c>
      <c r="V6">
        <v>-1.20130475E-2</v>
      </c>
      <c r="W6">
        <v>-1.18890401E-2</v>
      </c>
      <c r="X6">
        <v>-1.1782316899999999E-2</v>
      </c>
      <c r="Y6">
        <v>-1.16964249E-2</v>
      </c>
      <c r="Z6">
        <v>-1.16347354E-2</v>
      </c>
      <c r="AA6">
        <v>-1.1601175700000001E-2</v>
      </c>
      <c r="AB6">
        <v>-1.15985154E-2</v>
      </c>
      <c r="AC6">
        <v>-1.16273434E-2</v>
      </c>
      <c r="AD6">
        <v>-1.16900487E-2</v>
      </c>
      <c r="AE6">
        <v>-1.1785462599999999E-2</v>
      </c>
      <c r="AF6">
        <v>-1.19122389E-2</v>
      </c>
      <c r="AG6">
        <v>-1.20672001E-2</v>
      </c>
      <c r="AH6">
        <v>-1.22466446E-2</v>
      </c>
      <c r="AI6">
        <v>-1.2447014399999999E-2</v>
      </c>
      <c r="AJ6">
        <v>-1.2664134299999999E-2</v>
      </c>
      <c r="AK6">
        <v>-1.2893384000000001E-2</v>
      </c>
    </row>
    <row r="7" spans="1:37" x14ac:dyDescent="0.25">
      <c r="A7" t="s">
        <v>50</v>
      </c>
      <c r="B7">
        <v>-1.32876591E-2</v>
      </c>
      <c r="C7">
        <v>-1.16358052E-2</v>
      </c>
      <c r="D7">
        <v>-1.03811419E-2</v>
      </c>
      <c r="E7">
        <v>-9.44084626E-3</v>
      </c>
      <c r="F7">
        <v>-8.7327108199999996E-3</v>
      </c>
      <c r="G7">
        <v>-8.1916621099999993E-3</v>
      </c>
      <c r="H7">
        <v>-7.7709021899999998E-3</v>
      </c>
      <c r="I7">
        <v>-7.4378397900000002E-3</v>
      </c>
      <c r="J7">
        <v>-7.1706966899999997E-3</v>
      </c>
      <c r="K7">
        <v>-6.9538574999999997E-3</v>
      </c>
      <c r="L7">
        <v>-6.77692882E-3</v>
      </c>
      <c r="M7">
        <v>-6.6322471200000004E-3</v>
      </c>
      <c r="N7">
        <v>-6.5144885100000003E-3</v>
      </c>
      <c r="O7">
        <v>-6.4192979299999998E-3</v>
      </c>
      <c r="P7">
        <v>-6.3439175599999996E-3</v>
      </c>
      <c r="Q7">
        <v>-6.2860278099999998E-3</v>
      </c>
      <c r="R7">
        <v>-6.2438352399999996E-3</v>
      </c>
      <c r="S7">
        <v>-6.2160670300000003E-3</v>
      </c>
      <c r="T7">
        <v>-6.2011055599999997E-3</v>
      </c>
      <c r="U7">
        <v>-6.1975909699999998E-3</v>
      </c>
      <c r="V7">
        <v>-6.2045187099999998E-3</v>
      </c>
      <c r="W7">
        <v>-6.2207734099999999E-3</v>
      </c>
      <c r="X7">
        <v>-6.2449164600000004E-3</v>
      </c>
      <c r="Y7">
        <v>-6.27591543E-3</v>
      </c>
      <c r="Z7">
        <v>-6.3126493400000004E-3</v>
      </c>
      <c r="AA7">
        <v>-6.3535207100000003E-3</v>
      </c>
      <c r="AB7">
        <v>-6.3971021200000004E-3</v>
      </c>
      <c r="AC7">
        <v>-6.4425837199999997E-3</v>
      </c>
      <c r="AD7">
        <v>-6.4880228299999997E-3</v>
      </c>
      <c r="AE7">
        <v>-6.5326189100000003E-3</v>
      </c>
      <c r="AF7">
        <v>-6.57531609E-3</v>
      </c>
      <c r="AG7">
        <v>-6.6155970999999996E-3</v>
      </c>
      <c r="AH7">
        <v>-6.6530268500000003E-3</v>
      </c>
      <c r="AI7">
        <v>-6.6870412300000003E-3</v>
      </c>
      <c r="AJ7">
        <v>-6.7173376200000004E-3</v>
      </c>
      <c r="AK7">
        <v>-6.7438970300000003E-3</v>
      </c>
    </row>
    <row r="8" spans="1:37" x14ac:dyDescent="0.25">
      <c r="A8" t="s">
        <v>80</v>
      </c>
      <c r="B8">
        <v>66458.153000000006</v>
      </c>
      <c r="C8">
        <v>66768.634836777026</v>
      </c>
      <c r="D8">
        <v>67072.626840867597</v>
      </c>
      <c r="E8">
        <v>67370.541065140715</v>
      </c>
      <c r="F8">
        <v>67662.583536030827</v>
      </c>
      <c r="G8">
        <v>67949.166306406973</v>
      </c>
      <c r="H8">
        <v>68230.59841592086</v>
      </c>
      <c r="I8">
        <v>68507.291917441427</v>
      </c>
      <c r="J8">
        <v>68779.452837403252</v>
      </c>
      <c r="K8">
        <v>69047.699255109736</v>
      </c>
      <c r="L8">
        <v>69312.443223429887</v>
      </c>
      <c r="M8">
        <v>69574.199808449936</v>
      </c>
      <c r="N8">
        <v>69833.278049821602</v>
      </c>
      <c r="O8">
        <v>70090.090000413868</v>
      </c>
      <c r="P8">
        <v>70344.635660226748</v>
      </c>
      <c r="Q8">
        <v>70596.812016042997</v>
      </c>
      <c r="R8">
        <v>70846.31002821085</v>
      </c>
      <c r="S8">
        <v>71092.511617426862</v>
      </c>
      <c r="T8">
        <v>71334.901717604807</v>
      </c>
      <c r="U8">
        <v>71572.862249441227</v>
      </c>
      <c r="V8">
        <v>71805.569107198098</v>
      </c>
      <c r="W8">
        <v>72032.198185137546</v>
      </c>
      <c r="X8">
        <v>72252.131403956038</v>
      </c>
      <c r="Y8">
        <v>72464.647671132887</v>
      </c>
      <c r="Z8">
        <v>72669.128907364589</v>
      </c>
      <c r="AA8">
        <v>72865.369086216684</v>
      </c>
      <c r="AB8">
        <v>73053.368207689171</v>
      </c>
      <c r="AC8">
        <v>73233.02325856479</v>
      </c>
      <c r="AD8">
        <v>73405.055331364259</v>
      </c>
      <c r="AE8">
        <v>73569.979492173821</v>
      </c>
      <c r="AF8">
        <v>73728.619846731439</v>
      </c>
      <c r="AG8">
        <v>73881.697487557787</v>
      </c>
      <c r="AH8">
        <v>74029.933507173628</v>
      </c>
      <c r="AI8">
        <v>74174.152011316895</v>
      </c>
      <c r="AJ8">
        <v>74315.074092508337</v>
      </c>
      <c r="AK8">
        <v>74453.214816834123</v>
      </c>
    </row>
    <row r="9" spans="1:37" x14ac:dyDescent="0.25">
      <c r="A9" t="s">
        <v>81</v>
      </c>
      <c r="B9">
        <v>2198430.88</v>
      </c>
      <c r="C9">
        <v>2223928.4139999999</v>
      </c>
      <c r="D9">
        <v>2250653.1140000001</v>
      </c>
      <c r="E9">
        <v>2278378.7200000002</v>
      </c>
      <c r="F9">
        <v>2306934.8139999998</v>
      </c>
      <c r="G9">
        <v>2336181.233</v>
      </c>
      <c r="H9">
        <v>2366004.7749999999</v>
      </c>
      <c r="I9">
        <v>2396323.79</v>
      </c>
      <c r="J9">
        <v>2427076.8659999999</v>
      </c>
      <c r="K9">
        <v>2458230.639</v>
      </c>
      <c r="L9">
        <v>2489761.8110000002</v>
      </c>
      <c r="M9">
        <v>2521659.06</v>
      </c>
      <c r="N9">
        <v>2553913.1409999998</v>
      </c>
      <c r="O9">
        <v>2586521.642</v>
      </c>
      <c r="P9">
        <v>2619475.4980000001</v>
      </c>
      <c r="Q9">
        <v>2652763.5210000002</v>
      </c>
      <c r="R9">
        <v>2686369.1409999998</v>
      </c>
      <c r="S9">
        <v>2720266.47</v>
      </c>
      <c r="T9">
        <v>2754429.7540000002</v>
      </c>
      <c r="U9">
        <v>2788829.4679999999</v>
      </c>
      <c r="V9">
        <v>2823429.1690000002</v>
      </c>
      <c r="W9">
        <v>2858190.08</v>
      </c>
      <c r="X9">
        <v>2893077.5159999998</v>
      </c>
      <c r="Y9">
        <v>2928054.1510000001</v>
      </c>
      <c r="Z9">
        <v>2963084.9569999999</v>
      </c>
      <c r="AA9">
        <v>2998146.9440000001</v>
      </c>
      <c r="AB9">
        <v>3033226.247</v>
      </c>
      <c r="AC9">
        <v>3068309.6839999999</v>
      </c>
      <c r="AD9">
        <v>3103410.18</v>
      </c>
      <c r="AE9">
        <v>3138541.9789999998</v>
      </c>
      <c r="AF9">
        <v>3173732.3190000001</v>
      </c>
      <c r="AG9">
        <v>3209010.176</v>
      </c>
      <c r="AH9">
        <v>3244407.0410000002</v>
      </c>
      <c r="AI9">
        <v>3279959.267</v>
      </c>
      <c r="AJ9">
        <v>3315701.9980000001</v>
      </c>
      <c r="AK9">
        <v>3351664.5279999999</v>
      </c>
    </row>
    <row r="10" spans="1:37" x14ac:dyDescent="0.25">
      <c r="A10" t="s">
        <v>82</v>
      </c>
      <c r="B10">
        <v>1</v>
      </c>
      <c r="C10">
        <v>1.0197541990000001</v>
      </c>
      <c r="D10">
        <v>1.0396515479999999</v>
      </c>
      <c r="E10">
        <v>1.059773144</v>
      </c>
      <c r="F10">
        <v>1.08021451</v>
      </c>
      <c r="G10">
        <v>1.1010578099999999</v>
      </c>
      <c r="H10">
        <v>1.1223650110000001</v>
      </c>
      <c r="I10">
        <v>1.14417981</v>
      </c>
      <c r="J10">
        <v>1.1665321120000001</v>
      </c>
      <c r="K10">
        <v>1.1894421770000001</v>
      </c>
      <c r="L10">
        <v>1.2129238419999999</v>
      </c>
      <c r="M10">
        <v>1.2369866350000001</v>
      </c>
      <c r="N10">
        <v>1.2616371479999999</v>
      </c>
      <c r="O10">
        <v>1.286879863</v>
      </c>
      <c r="P10">
        <v>1.312717774</v>
      </c>
      <c r="Q10">
        <v>1.3391527379999999</v>
      </c>
      <c r="R10">
        <v>1.3661857230000001</v>
      </c>
      <c r="S10">
        <v>1.393816978</v>
      </c>
      <c r="T10">
        <v>1.4220460699999999</v>
      </c>
      <c r="U10">
        <v>1.4508720049999999</v>
      </c>
      <c r="V10">
        <v>1.4802933650000001</v>
      </c>
      <c r="W10">
        <v>1.5103083859999999</v>
      </c>
      <c r="X10">
        <v>1.5409150190000001</v>
      </c>
      <c r="Y10">
        <v>1.572111128</v>
      </c>
      <c r="Z10">
        <v>1.6038946549999999</v>
      </c>
      <c r="AA10">
        <v>1.6362637769999999</v>
      </c>
      <c r="AB10">
        <v>1.6692172430000001</v>
      </c>
      <c r="AC10">
        <v>1.702754804</v>
      </c>
      <c r="AD10">
        <v>1.7368774360000001</v>
      </c>
      <c r="AE10">
        <v>1.771587901</v>
      </c>
      <c r="AF10">
        <v>1.8068910929999999</v>
      </c>
      <c r="AG10">
        <v>1.8427943840000001</v>
      </c>
      <c r="AH10">
        <v>1.879307748</v>
      </c>
      <c r="AI10">
        <v>1.916443737</v>
      </c>
      <c r="AJ10">
        <v>1.954217409</v>
      </c>
      <c r="AK10">
        <v>1.9926461689999999</v>
      </c>
    </row>
    <row r="11" spans="1:37" x14ac:dyDescent="0.25">
      <c r="A11" t="s">
        <v>83</v>
      </c>
      <c r="B11">
        <v>31949.68</v>
      </c>
      <c r="C11">
        <v>32220.148509999999</v>
      </c>
      <c r="D11">
        <v>32538.946980000001</v>
      </c>
      <c r="E11">
        <v>32886.239300000001</v>
      </c>
      <c r="F11">
        <v>33255.526019999998</v>
      </c>
      <c r="G11">
        <v>33642.753369999999</v>
      </c>
      <c r="H11">
        <v>34044.725299999998</v>
      </c>
      <c r="I11">
        <v>34458.952149999997</v>
      </c>
      <c r="J11">
        <v>34883.430039999999</v>
      </c>
      <c r="K11">
        <v>35316.761639999997</v>
      </c>
      <c r="L11">
        <v>35757.845529999999</v>
      </c>
      <c r="M11">
        <v>36205.904549999999</v>
      </c>
      <c r="N11">
        <v>36660.308870000001</v>
      </c>
      <c r="O11">
        <v>37120.64241</v>
      </c>
      <c r="P11">
        <v>37586.467080000002</v>
      </c>
      <c r="Q11">
        <v>38057.394590000004</v>
      </c>
      <c r="R11">
        <v>38533.019959999998</v>
      </c>
      <c r="S11">
        <v>39012.851450000002</v>
      </c>
      <c r="T11">
        <v>39496.457110000003</v>
      </c>
      <c r="U11">
        <v>39983.384120000002</v>
      </c>
      <c r="V11">
        <v>40473.104549999996</v>
      </c>
      <c r="W11">
        <v>40965.087729999999</v>
      </c>
      <c r="X11">
        <v>41458.892570000004</v>
      </c>
      <c r="Y11">
        <v>41954.047120000003</v>
      </c>
      <c r="Z11">
        <v>42450.129370000002</v>
      </c>
      <c r="AA11">
        <v>42946.913460000003</v>
      </c>
      <c r="AB11">
        <v>43444.305780000002</v>
      </c>
      <c r="AC11">
        <v>43942.208559999999</v>
      </c>
      <c r="AD11">
        <v>44440.93017</v>
      </c>
      <c r="AE11">
        <v>44940.760029999998</v>
      </c>
      <c r="AF11">
        <v>45442.174509999997</v>
      </c>
      <c r="AG11">
        <v>45945.649120000002</v>
      </c>
      <c r="AH11">
        <v>46451.68159</v>
      </c>
      <c r="AI11">
        <v>46960.830320000001</v>
      </c>
      <c r="AJ11">
        <v>47473.615059999996</v>
      </c>
      <c r="AK11">
        <v>47990.45076</v>
      </c>
    </row>
    <row r="12" spans="1:37" x14ac:dyDescent="0.25">
      <c r="A12" t="s">
        <v>84</v>
      </c>
      <c r="B12">
        <v>6268.26</v>
      </c>
      <c r="C12">
        <v>6197.2155409999996</v>
      </c>
      <c r="D12">
        <v>6172.59519</v>
      </c>
      <c r="E12">
        <v>6171.1146170000002</v>
      </c>
      <c r="F12">
        <v>6186.1698390000001</v>
      </c>
      <c r="G12">
        <v>6214.2631119999996</v>
      </c>
      <c r="H12">
        <v>6252.8789790000001</v>
      </c>
      <c r="I12">
        <v>6300.0818849999996</v>
      </c>
      <c r="J12">
        <v>6354.339747</v>
      </c>
      <c r="K12">
        <v>6414.4541810000001</v>
      </c>
      <c r="L12">
        <v>6479.4554969999999</v>
      </c>
      <c r="M12">
        <v>6548.5647300000001</v>
      </c>
      <c r="N12">
        <v>6621.139827</v>
      </c>
      <c r="O12">
        <v>6696.665653</v>
      </c>
      <c r="P12">
        <v>6774.7036879999996</v>
      </c>
      <c r="Q12">
        <v>6854.8884449999996</v>
      </c>
      <c r="R12">
        <v>6936.9072349999997</v>
      </c>
      <c r="S12">
        <v>7020.4791580000001</v>
      </c>
      <c r="T12">
        <v>7105.3688560000001</v>
      </c>
      <c r="U12">
        <v>7191.3688679999996</v>
      </c>
      <c r="V12">
        <v>7278.2841699999999</v>
      </c>
      <c r="W12">
        <v>7365.9372510000003</v>
      </c>
      <c r="X12">
        <v>7454.1794140000002</v>
      </c>
      <c r="Y12">
        <v>7542.8701510000001</v>
      </c>
      <c r="Z12">
        <v>7631.8856779999996</v>
      </c>
      <c r="AA12">
        <v>7721.1409949999997</v>
      </c>
      <c r="AB12">
        <v>7810.5811409999997</v>
      </c>
      <c r="AC12">
        <v>7900.1581100000003</v>
      </c>
      <c r="AD12">
        <v>7989.8926899999997</v>
      </c>
      <c r="AE12">
        <v>8079.8129550000003</v>
      </c>
      <c r="AF12">
        <v>8169.9810729999999</v>
      </c>
      <c r="AG12">
        <v>8260.4650860000002</v>
      </c>
      <c r="AH12">
        <v>8351.3396350000003</v>
      </c>
      <c r="AI12">
        <v>8442.6915009999993</v>
      </c>
      <c r="AJ12">
        <v>8534.6043690000006</v>
      </c>
      <c r="AK12">
        <v>8627.1466660000006</v>
      </c>
    </row>
    <row r="13" spans="1:37" x14ac:dyDescent="0.25">
      <c r="A13" t="s">
        <v>85</v>
      </c>
      <c r="B13">
        <v>29916.94</v>
      </c>
      <c r="C13">
        <v>30250.192009999999</v>
      </c>
      <c r="D13">
        <v>30607.308059999999</v>
      </c>
      <c r="E13">
        <v>30979.030890000002</v>
      </c>
      <c r="F13">
        <v>31362.664659999999</v>
      </c>
      <c r="G13">
        <v>31756.500940000002</v>
      </c>
      <c r="H13">
        <v>32159.029470000001</v>
      </c>
      <c r="I13">
        <v>32569.039199999999</v>
      </c>
      <c r="J13">
        <v>32985.441599999998</v>
      </c>
      <c r="K13">
        <v>33407.59852</v>
      </c>
      <c r="L13">
        <v>33834.92381</v>
      </c>
      <c r="M13">
        <v>34267.070630000002</v>
      </c>
      <c r="N13">
        <v>34703.716970000001</v>
      </c>
      <c r="O13">
        <v>35144.73373</v>
      </c>
      <c r="P13">
        <v>35589.856740000003</v>
      </c>
      <c r="Q13">
        <v>36038.877240000002</v>
      </c>
      <c r="R13">
        <v>36491.538639999999</v>
      </c>
      <c r="S13">
        <v>36947.467360000002</v>
      </c>
      <c r="T13">
        <v>37406.399729999997</v>
      </c>
      <c r="U13">
        <v>37868.018320000003</v>
      </c>
      <c r="V13">
        <v>38331.902349999997</v>
      </c>
      <c r="W13">
        <v>38797.649740000001</v>
      </c>
      <c r="X13">
        <v>39264.974600000001</v>
      </c>
      <c r="Y13">
        <v>39733.504350000003</v>
      </c>
      <c r="Z13">
        <v>40202.930079999998</v>
      </c>
      <c r="AA13">
        <v>40673.17611</v>
      </c>
      <c r="AB13">
        <v>41144.251550000001</v>
      </c>
      <c r="AC13">
        <v>41616.085149999999</v>
      </c>
      <c r="AD13">
        <v>42089.133179999997</v>
      </c>
      <c r="AE13">
        <v>42563.655760000001</v>
      </c>
      <c r="AF13">
        <v>43040.141960000001</v>
      </c>
      <c r="AG13">
        <v>43519.001089999998</v>
      </c>
      <c r="AH13">
        <v>44000.662660000002</v>
      </c>
      <c r="AI13">
        <v>44485.6299</v>
      </c>
      <c r="AJ13">
        <v>44974.331709999999</v>
      </c>
      <c r="AK13">
        <v>45467.071920000002</v>
      </c>
    </row>
    <row r="14" spans="1:37" x14ac:dyDescent="0.25">
      <c r="A14" t="s">
        <v>86</v>
      </c>
      <c r="B14">
        <v>7802.98</v>
      </c>
      <c r="C14">
        <v>7890.1496850000003</v>
      </c>
      <c r="D14">
        <v>7983.091735</v>
      </c>
      <c r="E14">
        <v>8080.4568209999998</v>
      </c>
      <c r="F14">
        <v>8181.5015119999998</v>
      </c>
      <c r="G14">
        <v>8285.6034340000006</v>
      </c>
      <c r="H14">
        <v>8392.2317619999994</v>
      </c>
      <c r="I14">
        <v>8500.9736140000005</v>
      </c>
      <c r="J14">
        <v>8611.5033199999998</v>
      </c>
      <c r="K14">
        <v>8723.6122350000005</v>
      </c>
      <c r="L14">
        <v>8837.1482340000002</v>
      </c>
      <c r="M14">
        <v>8952.0196039999992</v>
      </c>
      <c r="N14">
        <v>9068.1585770000002</v>
      </c>
      <c r="O14">
        <v>9185.5341989999997</v>
      </c>
      <c r="P14">
        <v>9304.1033920000009</v>
      </c>
      <c r="Q14">
        <v>9423.8227920000008</v>
      </c>
      <c r="R14">
        <v>9544.6354269999993</v>
      </c>
      <c r="S14">
        <v>9666.4549470000002</v>
      </c>
      <c r="T14">
        <v>9789.1962579999999</v>
      </c>
      <c r="U14">
        <v>9912.7616990000006</v>
      </c>
      <c r="V14">
        <v>10037.028979999999</v>
      </c>
      <c r="W14">
        <v>10161.865879999999</v>
      </c>
      <c r="X14">
        <v>10287.1523</v>
      </c>
      <c r="Y14">
        <v>10412.75748</v>
      </c>
      <c r="Z14">
        <v>10538.55624</v>
      </c>
      <c r="AA14">
        <v>10664.463030000001</v>
      </c>
      <c r="AB14">
        <v>10790.4231</v>
      </c>
      <c r="AC14">
        <v>10916.383309999999</v>
      </c>
      <c r="AD14">
        <v>11042.379349999999</v>
      </c>
      <c r="AE14">
        <v>11168.45283</v>
      </c>
      <c r="AF14">
        <v>11294.68981</v>
      </c>
      <c r="AG14">
        <v>11421.18288</v>
      </c>
      <c r="AH14">
        <v>11548.03298</v>
      </c>
      <c r="AI14">
        <v>11675.357690000001</v>
      </c>
      <c r="AJ14">
        <v>11803.27065</v>
      </c>
      <c r="AK14">
        <v>11931.86521</v>
      </c>
    </row>
    <row r="15" spans="1:37" x14ac:dyDescent="0.25">
      <c r="A15" t="s">
        <v>87</v>
      </c>
      <c r="B15">
        <v>4384.87</v>
      </c>
      <c r="C15">
        <v>4430.9727469999998</v>
      </c>
      <c r="D15">
        <v>4481.5661630000004</v>
      </c>
      <c r="E15">
        <v>4534.7460689999998</v>
      </c>
      <c r="F15">
        <v>4589.9792950000001</v>
      </c>
      <c r="G15">
        <v>4646.9554410000001</v>
      </c>
      <c r="H15">
        <v>4705.4148649999997</v>
      </c>
      <c r="I15">
        <v>4765.144628</v>
      </c>
      <c r="J15">
        <v>4825.9557299999997</v>
      </c>
      <c r="K15">
        <v>4887.7182149999999</v>
      </c>
      <c r="L15">
        <v>4950.3190549999999</v>
      </c>
      <c r="M15">
        <v>5013.6795400000001</v>
      </c>
      <c r="N15">
        <v>5077.7319909999997</v>
      </c>
      <c r="O15">
        <v>5142.4367910000001</v>
      </c>
      <c r="P15">
        <v>5207.7454079999998</v>
      </c>
      <c r="Q15">
        <v>5273.6172900000001</v>
      </c>
      <c r="R15">
        <v>5340.00875</v>
      </c>
      <c r="S15">
        <v>5406.8628630000003</v>
      </c>
      <c r="T15">
        <v>5474.1343029999998</v>
      </c>
      <c r="U15">
        <v>5541.7733689999995</v>
      </c>
      <c r="V15">
        <v>5609.7181769999997</v>
      </c>
      <c r="W15">
        <v>5677.907451</v>
      </c>
      <c r="X15">
        <v>5746.2938979999999</v>
      </c>
      <c r="Y15">
        <v>5814.8226619999996</v>
      </c>
      <c r="Z15">
        <v>5883.4463729999998</v>
      </c>
      <c r="AA15">
        <v>5952.1472789999998</v>
      </c>
      <c r="AB15">
        <v>6020.9237599999997</v>
      </c>
      <c r="AC15">
        <v>6089.7693280000003</v>
      </c>
      <c r="AD15">
        <v>6158.7414239999998</v>
      </c>
      <c r="AE15">
        <v>6227.8854890000002</v>
      </c>
      <c r="AF15">
        <v>6297.2753819999998</v>
      </c>
      <c r="AG15">
        <v>6366.9805720000004</v>
      </c>
      <c r="AH15">
        <v>6437.0732109999999</v>
      </c>
      <c r="AI15">
        <v>6507.6343610000004</v>
      </c>
      <c r="AJ15">
        <v>6578.7371730000004</v>
      </c>
      <c r="AK15">
        <v>6650.4380899999996</v>
      </c>
    </row>
    <row r="16" spans="1:37" x14ac:dyDescent="0.25">
      <c r="A16" t="s">
        <v>88</v>
      </c>
      <c r="B16">
        <v>11126.98</v>
      </c>
      <c r="C16">
        <v>11246.95577</v>
      </c>
      <c r="D16">
        <v>11376.07389</v>
      </c>
      <c r="E16">
        <v>11511.759760000001</v>
      </c>
      <c r="F16">
        <v>11652.82411</v>
      </c>
      <c r="G16">
        <v>11798.38687</v>
      </c>
      <c r="H16">
        <v>11947.69837</v>
      </c>
      <c r="I16">
        <v>12100.158530000001</v>
      </c>
      <c r="J16">
        <v>12255.26064</v>
      </c>
      <c r="K16">
        <v>12412.667030000001</v>
      </c>
      <c r="L16">
        <v>12572.101909999999</v>
      </c>
      <c r="M16">
        <v>12733.38276</v>
      </c>
      <c r="N16">
        <v>12896.359930000001</v>
      </c>
      <c r="O16">
        <v>13060.95291</v>
      </c>
      <c r="P16">
        <v>13227.060079999999</v>
      </c>
      <c r="Q16">
        <v>13394.595429999999</v>
      </c>
      <c r="R16">
        <v>13563.462729999999</v>
      </c>
      <c r="S16">
        <v>13733.530339999999</v>
      </c>
      <c r="T16">
        <v>13904.69096</v>
      </c>
      <c r="U16">
        <v>14076.82575</v>
      </c>
      <c r="V16">
        <v>14249.78413</v>
      </c>
      <c r="W16">
        <v>14423.41387</v>
      </c>
      <c r="X16">
        <v>14597.59526</v>
      </c>
      <c r="Y16">
        <v>14772.190409999999</v>
      </c>
      <c r="Z16">
        <v>14947.07762</v>
      </c>
      <c r="AA16">
        <v>15122.20674</v>
      </c>
      <c r="AB16">
        <v>15297.56899</v>
      </c>
      <c r="AC16">
        <v>15473.14431</v>
      </c>
      <c r="AD16">
        <v>15649.066430000001</v>
      </c>
      <c r="AE16">
        <v>15825.445159999999</v>
      </c>
      <c r="AF16">
        <v>16002.457410000001</v>
      </c>
      <c r="AG16">
        <v>16180.27054</v>
      </c>
      <c r="AH16">
        <v>16359.056909999999</v>
      </c>
      <c r="AI16">
        <v>16539.009999999998</v>
      </c>
      <c r="AJ16">
        <v>16720.304800000002</v>
      </c>
      <c r="AK16">
        <v>16903.07504</v>
      </c>
    </row>
    <row r="17" spans="1:37" x14ac:dyDescent="0.25">
      <c r="A17" t="s">
        <v>89</v>
      </c>
      <c r="B17">
        <v>25862.75</v>
      </c>
      <c r="C17">
        <v>26124.429459999999</v>
      </c>
      <c r="D17">
        <v>26414.342799999999</v>
      </c>
      <c r="E17">
        <v>26721.970809999999</v>
      </c>
      <c r="F17">
        <v>27043.700959999998</v>
      </c>
      <c r="G17">
        <v>27377.184229999999</v>
      </c>
      <c r="H17">
        <v>27720.467270000001</v>
      </c>
      <c r="I17">
        <v>28071.973580000002</v>
      </c>
      <c r="J17">
        <v>28430.362300000001</v>
      </c>
      <c r="K17">
        <v>28794.706470000001</v>
      </c>
      <c r="L17">
        <v>29164.239969999999</v>
      </c>
      <c r="M17">
        <v>29538.43389</v>
      </c>
      <c r="N17">
        <v>29916.85339</v>
      </c>
      <c r="O17">
        <v>30299.242730000002</v>
      </c>
      <c r="P17">
        <v>30685.310710000002</v>
      </c>
      <c r="Q17">
        <v>31074.816780000001</v>
      </c>
      <c r="R17">
        <v>31467.507170000001</v>
      </c>
      <c r="S17">
        <v>31863.05373</v>
      </c>
      <c r="T17">
        <v>32261.192569999999</v>
      </c>
      <c r="U17">
        <v>32661.636159999998</v>
      </c>
      <c r="V17">
        <v>33064.025179999997</v>
      </c>
      <c r="W17">
        <v>33467.998590000003</v>
      </c>
      <c r="X17">
        <v>33873.271840000001</v>
      </c>
      <c r="Y17">
        <v>34279.516190000002</v>
      </c>
      <c r="Z17">
        <v>34686.440320000002</v>
      </c>
      <c r="AA17">
        <v>35093.919110000003</v>
      </c>
      <c r="AB17">
        <v>35501.921300000002</v>
      </c>
      <c r="AC17">
        <v>35910.38697</v>
      </c>
      <c r="AD17">
        <v>36319.616860000002</v>
      </c>
      <c r="AE17">
        <v>36729.851150000002</v>
      </c>
      <c r="AF17">
        <v>37141.488299999997</v>
      </c>
      <c r="AG17">
        <v>37554.903440000002</v>
      </c>
      <c r="AH17">
        <v>37970.484579999997</v>
      </c>
      <c r="AI17">
        <v>38388.670230000003</v>
      </c>
      <c r="AJ17">
        <v>38809.855920000002</v>
      </c>
      <c r="AK17">
        <v>39234.341740000003</v>
      </c>
    </row>
    <row r="18" spans="1:37" x14ac:dyDescent="0.25">
      <c r="A18" t="s">
        <v>90</v>
      </c>
      <c r="B18">
        <v>122510.65</v>
      </c>
      <c r="C18">
        <v>123899.192</v>
      </c>
      <c r="D18">
        <v>125369.6061</v>
      </c>
      <c r="E18">
        <v>126898.97990000001</v>
      </c>
      <c r="F18">
        <v>128477.5491</v>
      </c>
      <c r="G18">
        <v>130098.0502</v>
      </c>
      <c r="H18">
        <v>131754.16140000001</v>
      </c>
      <c r="I18">
        <v>133440.83970000001</v>
      </c>
      <c r="J18">
        <v>135153.7536</v>
      </c>
      <c r="K18">
        <v>136890.1557</v>
      </c>
      <c r="L18">
        <v>138647.74059999999</v>
      </c>
      <c r="M18">
        <v>140425.04819999999</v>
      </c>
      <c r="N18">
        <v>142220.8272</v>
      </c>
      <c r="O18">
        <v>144034.46479999999</v>
      </c>
      <c r="P18">
        <v>145865.01629999999</v>
      </c>
      <c r="Q18">
        <v>147711.63699999999</v>
      </c>
      <c r="R18">
        <v>149573.30189999999</v>
      </c>
      <c r="S18">
        <v>151448.5471</v>
      </c>
      <c r="T18">
        <v>153336.1323</v>
      </c>
      <c r="U18">
        <v>155234.64920000001</v>
      </c>
      <c r="V18">
        <v>157142.32459999999</v>
      </c>
      <c r="W18">
        <v>159057.3591</v>
      </c>
      <c r="X18">
        <v>160978.29790000001</v>
      </c>
      <c r="Y18">
        <v>162903.48389999999</v>
      </c>
      <c r="Z18">
        <v>164831.45120000001</v>
      </c>
      <c r="AA18">
        <v>166761.524</v>
      </c>
      <c r="AB18">
        <v>168693.48689999999</v>
      </c>
      <c r="AC18">
        <v>170627.03169999999</v>
      </c>
      <c r="AD18">
        <v>172563.56400000001</v>
      </c>
      <c r="AE18">
        <v>174504.24059999999</v>
      </c>
      <c r="AF18">
        <v>176451.00580000001</v>
      </c>
      <c r="AG18">
        <v>178405.7303</v>
      </c>
      <c r="AH18">
        <v>180370.3793</v>
      </c>
      <c r="AI18">
        <v>182347.17310000001</v>
      </c>
      <c r="AJ18">
        <v>184338.1459</v>
      </c>
      <c r="AK18">
        <v>186344.90090000001</v>
      </c>
    </row>
    <row r="19" spans="1:37" x14ac:dyDescent="0.25">
      <c r="A19" t="s">
        <v>91</v>
      </c>
      <c r="B19">
        <v>89896.930600000007</v>
      </c>
      <c r="C19">
        <v>90983.157009999995</v>
      </c>
      <c r="D19">
        <v>92109.691229999997</v>
      </c>
      <c r="E19">
        <v>93277.991720000005</v>
      </c>
      <c r="F19">
        <v>94482.067500000005</v>
      </c>
      <c r="G19">
        <v>95715.385089999996</v>
      </c>
      <c r="H19">
        <v>96972.516749999995</v>
      </c>
      <c r="I19">
        <v>98249.637650000004</v>
      </c>
      <c r="J19">
        <v>99544.182320000007</v>
      </c>
      <c r="K19">
        <v>100854.9088</v>
      </c>
      <c r="L19">
        <v>102181.26639999999</v>
      </c>
      <c r="M19">
        <v>103523.243</v>
      </c>
      <c r="N19">
        <v>104880.9788</v>
      </c>
      <c r="O19">
        <v>106254.8021</v>
      </c>
      <c r="P19">
        <v>107644.79760000001</v>
      </c>
      <c r="Q19">
        <v>109050.8355</v>
      </c>
      <c r="R19">
        <v>110472.4752</v>
      </c>
      <c r="S19">
        <v>111908.81510000001</v>
      </c>
      <c r="T19">
        <v>113358.76119999999</v>
      </c>
      <c r="U19">
        <v>114820.9768</v>
      </c>
      <c r="V19">
        <v>116293.77099999999</v>
      </c>
      <c r="W19">
        <v>117775.2205</v>
      </c>
      <c r="X19">
        <v>119263.4146</v>
      </c>
      <c r="Y19">
        <v>120756.3069</v>
      </c>
      <c r="Z19">
        <v>122251.84050000001</v>
      </c>
      <c r="AA19">
        <v>123748.30439999999</v>
      </c>
      <c r="AB19">
        <v>125244.3416</v>
      </c>
      <c r="AC19">
        <v>126738.68640000001</v>
      </c>
      <c r="AD19">
        <v>128230.93060000001</v>
      </c>
      <c r="AE19">
        <v>129720.9342</v>
      </c>
      <c r="AF19">
        <v>131209.0594</v>
      </c>
      <c r="AG19">
        <v>132695.87940000001</v>
      </c>
      <c r="AH19">
        <v>134182.13529999999</v>
      </c>
      <c r="AI19">
        <v>135668.8118</v>
      </c>
      <c r="AJ19">
        <v>137156.96710000001</v>
      </c>
      <c r="AK19">
        <v>138647.54250000001</v>
      </c>
    </row>
    <row r="20" spans="1:37" x14ac:dyDescent="0.25">
      <c r="A20" t="s">
        <v>92</v>
      </c>
      <c r="B20">
        <v>6748.8380139999999</v>
      </c>
      <c r="C20">
        <v>6831.4979169999997</v>
      </c>
      <c r="D20">
        <v>6917.2199149999997</v>
      </c>
      <c r="E20">
        <v>7006.0750630000002</v>
      </c>
      <c r="F20">
        <v>7097.601259</v>
      </c>
      <c r="G20">
        <v>7191.2940689999996</v>
      </c>
      <c r="H20">
        <v>7286.7347609999997</v>
      </c>
      <c r="I20">
        <v>7383.6304609999997</v>
      </c>
      <c r="J20">
        <v>7481.7894459999998</v>
      </c>
      <c r="K20">
        <v>7581.1235340000003</v>
      </c>
      <c r="L20">
        <v>7681.5999629999997</v>
      </c>
      <c r="M20">
        <v>7783.2272370000001</v>
      </c>
      <c r="N20">
        <v>7886.0252259999997</v>
      </c>
      <c r="O20">
        <v>7990.0263750000004</v>
      </c>
      <c r="P20">
        <v>8095.2438510000002</v>
      </c>
      <c r="Q20">
        <v>8201.6728179999991</v>
      </c>
      <c r="R20">
        <v>8309.2835780000005</v>
      </c>
      <c r="S20">
        <v>8418.0105359999998</v>
      </c>
      <c r="T20">
        <v>8527.7717850000008</v>
      </c>
      <c r="U20">
        <v>8638.4661209999995</v>
      </c>
      <c r="V20">
        <v>8749.9648440000001</v>
      </c>
      <c r="W20">
        <v>8862.1204980000002</v>
      </c>
      <c r="X20">
        <v>8974.7851030000002</v>
      </c>
      <c r="Y20">
        <v>9087.7998530000004</v>
      </c>
      <c r="Z20">
        <v>9201.0040300000001</v>
      </c>
      <c r="AA20">
        <v>9314.2614329999997</v>
      </c>
      <c r="AB20">
        <v>9427.4619089999997</v>
      </c>
      <c r="AC20">
        <v>9540.5021940000006</v>
      </c>
      <c r="AD20">
        <v>9653.3417439999994</v>
      </c>
      <c r="AE20">
        <v>9765.9613260000006</v>
      </c>
      <c r="AF20">
        <v>9878.3792400000002</v>
      </c>
      <c r="AG20">
        <v>9990.6305549999997</v>
      </c>
      <c r="AH20">
        <v>10102.763650000001</v>
      </c>
      <c r="AI20">
        <v>10214.84583</v>
      </c>
      <c r="AJ20">
        <v>10326.951220000001</v>
      </c>
      <c r="AK20">
        <v>10439.14662</v>
      </c>
    </row>
    <row r="21" spans="1:37" x14ac:dyDescent="0.25">
      <c r="A21" t="s">
        <v>93</v>
      </c>
      <c r="B21">
        <v>346.8562766</v>
      </c>
      <c r="C21">
        <v>351.1045944</v>
      </c>
      <c r="D21">
        <v>355.51094560000001</v>
      </c>
      <c r="E21">
        <v>360.07865320000002</v>
      </c>
      <c r="F21">
        <v>364.78395590000002</v>
      </c>
      <c r="G21">
        <v>369.60086430000001</v>
      </c>
      <c r="H21">
        <v>374.50776969999998</v>
      </c>
      <c r="I21">
        <v>379.48954279999998</v>
      </c>
      <c r="J21">
        <v>384.53628670000001</v>
      </c>
      <c r="K21">
        <v>389.64344770000002</v>
      </c>
      <c r="L21">
        <v>394.80934739999998</v>
      </c>
      <c r="M21">
        <v>400.03443970000001</v>
      </c>
      <c r="N21">
        <v>405.3197715</v>
      </c>
      <c r="O21">
        <v>410.66703209999997</v>
      </c>
      <c r="P21">
        <v>416.0769229</v>
      </c>
      <c r="Q21">
        <v>421.5492137</v>
      </c>
      <c r="R21">
        <v>427.08239040000001</v>
      </c>
      <c r="S21">
        <v>432.67309019999999</v>
      </c>
      <c r="T21">
        <v>438.31709869999997</v>
      </c>
      <c r="U21">
        <v>444.00920359999998</v>
      </c>
      <c r="V21">
        <v>449.74277649999999</v>
      </c>
      <c r="W21">
        <v>455.51021730000002</v>
      </c>
      <c r="X21">
        <v>461.30388879999998</v>
      </c>
      <c r="Y21">
        <v>467.11559590000002</v>
      </c>
      <c r="Z21">
        <v>472.93704000000002</v>
      </c>
      <c r="AA21">
        <v>478.7611718</v>
      </c>
      <c r="AB21">
        <v>484.58227829999998</v>
      </c>
      <c r="AC21">
        <v>490.3950069</v>
      </c>
      <c r="AD21">
        <v>496.19721320000002</v>
      </c>
      <c r="AE21">
        <v>501.98786139999999</v>
      </c>
      <c r="AF21">
        <v>507.76784520000001</v>
      </c>
      <c r="AG21">
        <v>513.53893000000005</v>
      </c>
      <c r="AH21">
        <v>519.30357189999995</v>
      </c>
      <c r="AI21">
        <v>525.065202</v>
      </c>
      <c r="AJ21">
        <v>530.82761110000001</v>
      </c>
      <c r="AK21">
        <v>536.59422199999995</v>
      </c>
    </row>
    <row r="22" spans="1:37" x14ac:dyDescent="0.25">
      <c r="A22" t="s">
        <v>94</v>
      </c>
      <c r="B22">
        <v>505.165074</v>
      </c>
      <c r="C22">
        <v>511.35570810000002</v>
      </c>
      <c r="D22">
        <v>517.77425289999996</v>
      </c>
      <c r="E22">
        <v>524.42705599999999</v>
      </c>
      <c r="F22">
        <v>531.2795946</v>
      </c>
      <c r="G22">
        <v>538.29417790000002</v>
      </c>
      <c r="H22">
        <v>545.43956319999995</v>
      </c>
      <c r="I22">
        <v>552.69392700000003</v>
      </c>
      <c r="J22">
        <v>560.04298859999994</v>
      </c>
      <c r="K22">
        <v>567.4801989</v>
      </c>
      <c r="L22">
        <v>575.00312789999998</v>
      </c>
      <c r="M22">
        <v>582.61242119999997</v>
      </c>
      <c r="N22">
        <v>590.3095624</v>
      </c>
      <c r="O22">
        <v>598.09697540000002</v>
      </c>
      <c r="P22">
        <v>605.97563170000001</v>
      </c>
      <c r="Q22">
        <v>613.94515620000004</v>
      </c>
      <c r="R22">
        <v>622.00331200000005</v>
      </c>
      <c r="S22">
        <v>630.14517120000005</v>
      </c>
      <c r="T22">
        <v>638.36458970000001</v>
      </c>
      <c r="U22">
        <v>646.65397510000003</v>
      </c>
      <c r="V22">
        <v>655.0036695</v>
      </c>
      <c r="W22">
        <v>663.40260929999999</v>
      </c>
      <c r="X22">
        <v>671.83969190000005</v>
      </c>
      <c r="Y22">
        <v>680.30299509999998</v>
      </c>
      <c r="Z22">
        <v>688.78044969999996</v>
      </c>
      <c r="AA22">
        <v>697.26182419999998</v>
      </c>
      <c r="AB22">
        <v>705.73883079999996</v>
      </c>
      <c r="AC22">
        <v>714.20368619999999</v>
      </c>
      <c r="AD22">
        <v>722.65331509999999</v>
      </c>
      <c r="AE22">
        <v>731.08622270000001</v>
      </c>
      <c r="AF22">
        <v>739.50372789999994</v>
      </c>
      <c r="AG22">
        <v>747.90840119999996</v>
      </c>
      <c r="AH22">
        <v>756.3038143</v>
      </c>
      <c r="AI22">
        <v>764.69496360000005</v>
      </c>
      <c r="AJ22">
        <v>773.0873623</v>
      </c>
      <c r="AK22">
        <v>781.48597759999996</v>
      </c>
    </row>
    <row r="23" spans="1:37" x14ac:dyDescent="0.25">
      <c r="A23" t="s">
        <v>95</v>
      </c>
      <c r="B23">
        <v>1743.1536679999999</v>
      </c>
      <c r="C23">
        <v>1764.5124940000001</v>
      </c>
      <c r="D23">
        <v>1786.664491</v>
      </c>
      <c r="E23">
        <v>1809.6280670000001</v>
      </c>
      <c r="F23">
        <v>1833.284539</v>
      </c>
      <c r="G23">
        <v>1857.5036540000001</v>
      </c>
      <c r="H23">
        <v>1882.176903</v>
      </c>
      <c r="I23">
        <v>1907.2281559999999</v>
      </c>
      <c r="J23">
        <v>1932.6075000000001</v>
      </c>
      <c r="K23">
        <v>1958.2918279999999</v>
      </c>
      <c r="L23">
        <v>1984.2725069999999</v>
      </c>
      <c r="M23">
        <v>2010.551651</v>
      </c>
      <c r="N23">
        <v>2037.134403</v>
      </c>
      <c r="O23">
        <v>2064.0291609999999</v>
      </c>
      <c r="P23">
        <v>2091.2394020000002</v>
      </c>
      <c r="Q23">
        <v>2118.7639359999998</v>
      </c>
      <c r="R23">
        <v>2146.5951329999998</v>
      </c>
      <c r="S23">
        <v>2174.7160690000001</v>
      </c>
      <c r="T23">
        <v>2203.1055179999998</v>
      </c>
      <c r="U23">
        <v>2231.7372099999998</v>
      </c>
      <c r="V23">
        <v>2260.5777360000002</v>
      </c>
      <c r="W23">
        <v>2289.5887710000002</v>
      </c>
      <c r="X23">
        <v>2318.731753</v>
      </c>
      <c r="Y23">
        <v>2347.9652860000001</v>
      </c>
      <c r="Z23">
        <v>2377.2474189999998</v>
      </c>
      <c r="AA23">
        <v>2406.5424309999999</v>
      </c>
      <c r="AB23">
        <v>2435.8212880000001</v>
      </c>
      <c r="AC23">
        <v>2465.0567639999999</v>
      </c>
      <c r="AD23">
        <v>2494.237721</v>
      </c>
      <c r="AE23">
        <v>2523.3586100000002</v>
      </c>
      <c r="AF23">
        <v>2552.4235979999999</v>
      </c>
      <c r="AG23">
        <v>2581.4412689999999</v>
      </c>
      <c r="AH23">
        <v>2610.4237199999998</v>
      </c>
      <c r="AI23">
        <v>2639.3879830000001</v>
      </c>
      <c r="AJ23">
        <v>2668.3529450000001</v>
      </c>
      <c r="AK23">
        <v>2697.3356950000002</v>
      </c>
    </row>
    <row r="24" spans="1:37" x14ac:dyDescent="0.25">
      <c r="A24" t="s">
        <v>96</v>
      </c>
      <c r="B24">
        <v>1839.221254</v>
      </c>
      <c r="C24">
        <v>1861.73534</v>
      </c>
      <c r="D24">
        <v>1885.0915190000001</v>
      </c>
      <c r="E24">
        <v>1909.3039020000001</v>
      </c>
      <c r="F24">
        <v>1934.246277</v>
      </c>
      <c r="G24">
        <v>1959.7806660000001</v>
      </c>
      <c r="H24">
        <v>1985.7922140000001</v>
      </c>
      <c r="I24">
        <v>2012.200413</v>
      </c>
      <c r="J24">
        <v>2038.9525630000001</v>
      </c>
      <c r="K24">
        <v>2066.0243420000002</v>
      </c>
      <c r="L24">
        <v>2093.406751</v>
      </c>
      <c r="M24">
        <v>2121.1021369999999</v>
      </c>
      <c r="N24">
        <v>2149.1160289999998</v>
      </c>
      <c r="O24">
        <v>2177.4573719999999</v>
      </c>
      <c r="P24">
        <v>2206.129907</v>
      </c>
      <c r="Q24">
        <v>2235.1324380000001</v>
      </c>
      <c r="R24">
        <v>2264.4569780000002</v>
      </c>
      <c r="S24">
        <v>2294.0857510000001</v>
      </c>
      <c r="T24">
        <v>2323.9964679999998</v>
      </c>
      <c r="U24">
        <v>2354.1615689999999</v>
      </c>
      <c r="V24">
        <v>2384.5460189999999</v>
      </c>
      <c r="W24">
        <v>2415.109645</v>
      </c>
      <c r="X24">
        <v>2445.8120869999998</v>
      </c>
      <c r="Y24">
        <v>2476.610068</v>
      </c>
      <c r="Z24">
        <v>2507.459777</v>
      </c>
      <c r="AA24">
        <v>2538.3240369999999</v>
      </c>
      <c r="AB24">
        <v>2569.1727770000002</v>
      </c>
      <c r="AC24">
        <v>2599.977875</v>
      </c>
      <c r="AD24">
        <v>2630.7281870000002</v>
      </c>
      <c r="AE24">
        <v>2661.4184879999998</v>
      </c>
      <c r="AF24">
        <v>2692.0537669999999</v>
      </c>
      <c r="AG24">
        <v>2722.6436359999998</v>
      </c>
      <c r="AH24">
        <v>2753.2013470000002</v>
      </c>
      <c r="AI24">
        <v>2783.745281</v>
      </c>
      <c r="AJ24">
        <v>2814.2957000000001</v>
      </c>
      <c r="AK24">
        <v>2844.870887</v>
      </c>
    </row>
    <row r="25" spans="1:37" x14ac:dyDescent="0.25">
      <c r="A25" t="s">
        <v>97</v>
      </c>
      <c r="B25">
        <v>556.20949910000002</v>
      </c>
      <c r="C25">
        <v>563.03876960000002</v>
      </c>
      <c r="D25">
        <v>570.10849729999995</v>
      </c>
      <c r="E25">
        <v>577.43240209999999</v>
      </c>
      <c r="F25">
        <v>584.97280760000001</v>
      </c>
      <c r="G25">
        <v>592.68901619999997</v>
      </c>
      <c r="H25">
        <v>600.54776770000001</v>
      </c>
      <c r="I25">
        <v>608.52607109999997</v>
      </c>
      <c r="J25">
        <v>616.60883850000005</v>
      </c>
      <c r="K25">
        <v>624.78923910000003</v>
      </c>
      <c r="L25">
        <v>633.06463029999998</v>
      </c>
      <c r="M25">
        <v>641.43560820000005</v>
      </c>
      <c r="N25">
        <v>649.90356650000001</v>
      </c>
      <c r="O25">
        <v>658.47096599999998</v>
      </c>
      <c r="P25">
        <v>667.13860360000001</v>
      </c>
      <c r="Q25">
        <v>675.90585610000005</v>
      </c>
      <c r="R25">
        <v>684.77009499999997</v>
      </c>
      <c r="S25">
        <v>693.72574959999997</v>
      </c>
      <c r="T25">
        <v>702.76603929999999</v>
      </c>
      <c r="U25">
        <v>711.88262810000003</v>
      </c>
      <c r="V25">
        <v>721.06490269999995</v>
      </c>
      <c r="W25">
        <v>730.30075769999996</v>
      </c>
      <c r="X25">
        <v>739.57813829999998</v>
      </c>
      <c r="Y25">
        <v>748.8840606</v>
      </c>
      <c r="Z25">
        <v>758.20541040000001</v>
      </c>
      <c r="AA25">
        <v>767.5311987</v>
      </c>
      <c r="AB25">
        <v>776.85257539999998</v>
      </c>
      <c r="AC25">
        <v>786.16114649999997</v>
      </c>
      <c r="AD25">
        <v>795.45388730000002</v>
      </c>
      <c r="AE25">
        <v>804.72934190000001</v>
      </c>
      <c r="AF25">
        <v>813.98916510000004</v>
      </c>
      <c r="AG25">
        <v>823.23629240000002</v>
      </c>
      <c r="AH25">
        <v>832.47472479999999</v>
      </c>
      <c r="AI25">
        <v>841.7100441</v>
      </c>
      <c r="AJ25">
        <v>850.9483487</v>
      </c>
      <c r="AK25">
        <v>860.19506920000003</v>
      </c>
    </row>
    <row r="26" spans="1:37" x14ac:dyDescent="0.25">
      <c r="A26" t="s">
        <v>98</v>
      </c>
      <c r="B26">
        <v>1426.067403</v>
      </c>
      <c r="C26">
        <v>1443.5960170000001</v>
      </c>
      <c r="D26">
        <v>1461.7369699999999</v>
      </c>
      <c r="E26">
        <v>1480.5298</v>
      </c>
      <c r="F26">
        <v>1499.878696</v>
      </c>
      <c r="G26">
        <v>1519.679568</v>
      </c>
      <c r="H26">
        <v>1539.847291</v>
      </c>
      <c r="I26">
        <v>1560.3230249999999</v>
      </c>
      <c r="J26">
        <v>1581.0681709999999</v>
      </c>
      <c r="K26">
        <v>1602.0652709999999</v>
      </c>
      <c r="L26">
        <v>1623.307597</v>
      </c>
      <c r="M26">
        <v>1644.7967120000001</v>
      </c>
      <c r="N26">
        <v>1666.536222</v>
      </c>
      <c r="O26">
        <v>1688.532449</v>
      </c>
      <c r="P26">
        <v>1710.7874469999999</v>
      </c>
      <c r="Q26">
        <v>1733.299606</v>
      </c>
      <c r="R26">
        <v>1756.0621530000001</v>
      </c>
      <c r="S26">
        <v>1779.060739</v>
      </c>
      <c r="T26">
        <v>1802.2778679999999</v>
      </c>
      <c r="U26">
        <v>1825.6920030000001</v>
      </c>
      <c r="V26">
        <v>1849.2757180000001</v>
      </c>
      <c r="W26">
        <v>1872.9977040000001</v>
      </c>
      <c r="X26">
        <v>1896.8267169999999</v>
      </c>
      <c r="Y26">
        <v>1920.7290740000001</v>
      </c>
      <c r="Z26">
        <v>1944.670703</v>
      </c>
      <c r="AA26">
        <v>1968.62292</v>
      </c>
      <c r="AB26">
        <v>1992.5624789999999</v>
      </c>
      <c r="AC26">
        <v>2016.4672820000001</v>
      </c>
      <c r="AD26">
        <v>2040.328968</v>
      </c>
      <c r="AE26">
        <v>2064.1432049999999</v>
      </c>
      <c r="AF26">
        <v>2087.9136640000002</v>
      </c>
      <c r="AG26">
        <v>2111.6473449999999</v>
      </c>
      <c r="AH26">
        <v>2135.3540440000002</v>
      </c>
      <c r="AI26">
        <v>2159.047677</v>
      </c>
      <c r="AJ26">
        <v>2182.7435610000002</v>
      </c>
      <c r="AK26">
        <v>2206.4553879999999</v>
      </c>
    </row>
    <row r="27" spans="1:37" x14ac:dyDescent="0.25">
      <c r="A27" t="s">
        <v>99</v>
      </c>
      <c r="B27">
        <v>318.29407309999999</v>
      </c>
      <c r="C27">
        <v>322.1923941</v>
      </c>
      <c r="D27">
        <v>326.23562020000003</v>
      </c>
      <c r="E27">
        <v>330.42689209999998</v>
      </c>
      <c r="F27">
        <v>334.74453990000001</v>
      </c>
      <c r="G27">
        <v>339.16481720000002</v>
      </c>
      <c r="H27">
        <v>343.66794270000003</v>
      </c>
      <c r="I27">
        <v>348.24002969999998</v>
      </c>
      <c r="J27">
        <v>352.87195700000001</v>
      </c>
      <c r="K27">
        <v>357.55948599999999</v>
      </c>
      <c r="L27">
        <v>362.30101100000002</v>
      </c>
      <c r="M27">
        <v>367.0968866</v>
      </c>
      <c r="N27">
        <v>371.94802079999999</v>
      </c>
      <c r="O27">
        <v>376.85592209999999</v>
      </c>
      <c r="P27">
        <v>381.82120459999999</v>
      </c>
      <c r="Q27">
        <v>386.84363780000001</v>
      </c>
      <c r="R27">
        <v>391.92182220000001</v>
      </c>
      <c r="S27">
        <v>397.05266870000003</v>
      </c>
      <c r="T27">
        <v>402.23231179999999</v>
      </c>
      <c r="U27">
        <v>407.45597379999998</v>
      </c>
      <c r="V27">
        <v>412.71758039999997</v>
      </c>
      <c r="W27">
        <v>418.01016709999999</v>
      </c>
      <c r="X27">
        <v>423.32673549999998</v>
      </c>
      <c r="Y27">
        <v>428.65977629999998</v>
      </c>
      <c r="Z27">
        <v>434.00168480000002</v>
      </c>
      <c r="AA27">
        <v>439.34600260000002</v>
      </c>
      <c r="AB27">
        <v>444.6874972</v>
      </c>
      <c r="AC27">
        <v>450.02126709999999</v>
      </c>
      <c r="AD27">
        <v>455.3453543</v>
      </c>
      <c r="AE27">
        <v>460.65881860000002</v>
      </c>
      <c r="AF27">
        <v>465.96249030000001</v>
      </c>
      <c r="AG27">
        <v>471.25800040000001</v>
      </c>
      <c r="AH27">
        <v>476.54761300000001</v>
      </c>
      <c r="AI27">
        <v>481.83448600000003</v>
      </c>
      <c r="AJ27">
        <v>487.12210649999997</v>
      </c>
      <c r="AK27">
        <v>492.41362249999997</v>
      </c>
    </row>
    <row r="28" spans="1:37" x14ac:dyDescent="0.25">
      <c r="A28" t="s">
        <v>100</v>
      </c>
      <c r="B28">
        <v>4325.8456319999996</v>
      </c>
      <c r="C28">
        <v>4378.8508000000002</v>
      </c>
      <c r="D28">
        <v>4433.8117629999997</v>
      </c>
      <c r="E28">
        <v>4490.7827239999997</v>
      </c>
      <c r="F28">
        <v>4549.4735410000003</v>
      </c>
      <c r="G28">
        <v>4609.564969</v>
      </c>
      <c r="H28">
        <v>4670.7903390000001</v>
      </c>
      <c r="I28">
        <v>4732.9615519999998</v>
      </c>
      <c r="J28">
        <v>4795.953939</v>
      </c>
      <c r="K28">
        <v>4859.7084109999996</v>
      </c>
      <c r="L28">
        <v>4924.2012409999998</v>
      </c>
      <c r="M28">
        <v>4989.4353359999996</v>
      </c>
      <c r="N28">
        <v>5055.4213030000001</v>
      </c>
      <c r="O28">
        <v>5122.1782579999999</v>
      </c>
      <c r="P28">
        <v>5189.7134560000004</v>
      </c>
      <c r="Q28">
        <v>5258.0230160000001</v>
      </c>
      <c r="R28">
        <v>5327.0874439999998</v>
      </c>
      <c r="S28">
        <v>5396.8644860000004</v>
      </c>
      <c r="T28">
        <v>5467.301539</v>
      </c>
      <c r="U28">
        <v>5538.3337000000001</v>
      </c>
      <c r="V28">
        <v>5609.8784770000002</v>
      </c>
      <c r="W28">
        <v>5681.8413270000001</v>
      </c>
      <c r="X28">
        <v>5754.1272840000001</v>
      </c>
      <c r="Y28">
        <v>5826.6343829999996</v>
      </c>
      <c r="Z28">
        <v>5899.2593559999996</v>
      </c>
      <c r="AA28">
        <v>5971.9145250000001</v>
      </c>
      <c r="AB28">
        <v>6044.5288389999996</v>
      </c>
      <c r="AC28">
        <v>6117.0356689999999</v>
      </c>
      <c r="AD28">
        <v>6189.4084899999998</v>
      </c>
      <c r="AE28">
        <v>6261.6345060000003</v>
      </c>
      <c r="AF28">
        <v>6333.7250219999996</v>
      </c>
      <c r="AG28">
        <v>6405.7021930000001</v>
      </c>
      <c r="AH28">
        <v>6477.5968000000003</v>
      </c>
      <c r="AI28">
        <v>6549.4518029999999</v>
      </c>
      <c r="AJ28">
        <v>6621.3146299999999</v>
      </c>
      <c r="AK28">
        <v>6693.2280719999999</v>
      </c>
    </row>
    <row r="29" spans="1:37" x14ac:dyDescent="0.25">
      <c r="A29" t="s">
        <v>101</v>
      </c>
      <c r="B29">
        <v>177.26850229999999</v>
      </c>
      <c r="C29">
        <v>179.44123250000001</v>
      </c>
      <c r="D29">
        <v>181.693726</v>
      </c>
      <c r="E29">
        <v>184.02841509999999</v>
      </c>
      <c r="F29">
        <v>186.4333292</v>
      </c>
      <c r="G29">
        <v>188.89534610000001</v>
      </c>
      <c r="H29">
        <v>191.40355260000001</v>
      </c>
      <c r="I29">
        <v>193.95029020000001</v>
      </c>
      <c r="J29">
        <v>196.5305118</v>
      </c>
      <c r="K29">
        <v>199.1418626</v>
      </c>
      <c r="L29">
        <v>201.78342710000001</v>
      </c>
      <c r="M29">
        <v>204.45537239999999</v>
      </c>
      <c r="N29">
        <v>207.15816799999999</v>
      </c>
      <c r="O29">
        <v>209.89262400000001</v>
      </c>
      <c r="P29">
        <v>212.65905230000001</v>
      </c>
      <c r="Q29">
        <v>215.45730180000001</v>
      </c>
      <c r="R29">
        <v>218.28657609999999</v>
      </c>
      <c r="S29">
        <v>221.145141</v>
      </c>
      <c r="T29">
        <v>224.03083889999999</v>
      </c>
      <c r="U29">
        <v>226.94100660000001</v>
      </c>
      <c r="V29">
        <v>229.8722573</v>
      </c>
      <c r="W29">
        <v>232.82071110000001</v>
      </c>
      <c r="X29">
        <v>235.78247339999999</v>
      </c>
      <c r="Y29">
        <v>238.75336139999999</v>
      </c>
      <c r="Z29">
        <v>241.72913919999999</v>
      </c>
      <c r="AA29">
        <v>244.7062143</v>
      </c>
      <c r="AB29">
        <v>247.6816748</v>
      </c>
      <c r="AC29">
        <v>250.65278559999999</v>
      </c>
      <c r="AD29">
        <v>253.61846299999999</v>
      </c>
      <c r="AE29">
        <v>256.57817799999998</v>
      </c>
      <c r="AF29">
        <v>259.5323899</v>
      </c>
      <c r="AG29">
        <v>262.48199870000002</v>
      </c>
      <c r="AH29">
        <v>265.42825679999999</v>
      </c>
      <c r="AI29">
        <v>268.37291740000001</v>
      </c>
      <c r="AJ29">
        <v>271.31791579999998</v>
      </c>
      <c r="AK29">
        <v>274.2649965</v>
      </c>
    </row>
    <row r="30" spans="1:37" x14ac:dyDescent="0.25">
      <c r="A30" t="s">
        <v>102</v>
      </c>
      <c r="B30">
        <v>52384.55</v>
      </c>
      <c r="C30">
        <v>53014.603560000003</v>
      </c>
      <c r="D30">
        <v>53667.401160000001</v>
      </c>
      <c r="E30">
        <v>54341.124400000001</v>
      </c>
      <c r="F30">
        <v>55033.118569999999</v>
      </c>
      <c r="G30">
        <v>55740.865299999998</v>
      </c>
      <c r="H30">
        <v>56462.05586</v>
      </c>
      <c r="I30">
        <v>57194.823329999999</v>
      </c>
      <c r="J30">
        <v>57937.553879999999</v>
      </c>
      <c r="K30">
        <v>58689.241009999998</v>
      </c>
      <c r="L30">
        <v>59449.06121</v>
      </c>
      <c r="M30">
        <v>60216.517469999999</v>
      </c>
      <c r="N30">
        <v>60991.19599</v>
      </c>
      <c r="O30">
        <v>61772.92742</v>
      </c>
      <c r="P30">
        <v>62561.409339999998</v>
      </c>
      <c r="Q30">
        <v>63356.357150000003</v>
      </c>
      <c r="R30">
        <v>64157.401080000003</v>
      </c>
      <c r="S30">
        <v>64963.978309999999</v>
      </c>
      <c r="T30">
        <v>65775.593229999999</v>
      </c>
      <c r="U30">
        <v>66591.679369999998</v>
      </c>
      <c r="V30">
        <v>67411.513640000005</v>
      </c>
      <c r="W30">
        <v>68234.346460000001</v>
      </c>
      <c r="X30">
        <v>69059.560450000004</v>
      </c>
      <c r="Y30">
        <v>69886.463510000001</v>
      </c>
      <c r="Z30">
        <v>70714.434299999994</v>
      </c>
      <c r="AA30">
        <v>71543.171960000007</v>
      </c>
      <c r="AB30">
        <v>72372.583060000004</v>
      </c>
      <c r="AC30">
        <v>73202.552299999996</v>
      </c>
      <c r="AD30">
        <v>74033.652059999993</v>
      </c>
      <c r="AE30">
        <v>74866.400930000003</v>
      </c>
      <c r="AF30">
        <v>75701.633069999996</v>
      </c>
      <c r="AG30">
        <v>76540.171119999999</v>
      </c>
      <c r="AH30">
        <v>77382.873370000001</v>
      </c>
      <c r="AI30">
        <v>78230.699280000001</v>
      </c>
      <c r="AJ30">
        <v>79084.537750000003</v>
      </c>
      <c r="AK30">
        <v>79945.09719</v>
      </c>
    </row>
    <row r="31" spans="1:37" x14ac:dyDescent="0.25">
      <c r="A31" t="s">
        <v>103</v>
      </c>
      <c r="B31">
        <v>1527472.77</v>
      </c>
      <c r="C31">
        <v>1545621.797</v>
      </c>
      <c r="D31">
        <v>1564479.4709999999</v>
      </c>
      <c r="E31">
        <v>1583968.1850000001</v>
      </c>
      <c r="F31">
        <v>1603989.1359999999</v>
      </c>
      <c r="G31">
        <v>1624454.5090000001</v>
      </c>
      <c r="H31">
        <v>1645292.341</v>
      </c>
      <c r="I31">
        <v>1666451.0279999999</v>
      </c>
      <c r="J31">
        <v>1687891.824</v>
      </c>
      <c r="K31">
        <v>1709594.81</v>
      </c>
      <c r="L31">
        <v>1731546.398</v>
      </c>
      <c r="M31">
        <v>1753740.892</v>
      </c>
      <c r="N31">
        <v>1776173.6159999999</v>
      </c>
      <c r="O31">
        <v>1798844.405</v>
      </c>
      <c r="P31">
        <v>1821748.111</v>
      </c>
      <c r="Q31">
        <v>1844877.9129999999</v>
      </c>
      <c r="R31">
        <v>1868223.098</v>
      </c>
      <c r="S31">
        <v>1891766.3189999999</v>
      </c>
      <c r="T31">
        <v>1915490.38</v>
      </c>
      <c r="U31">
        <v>1939375.453</v>
      </c>
      <c r="V31">
        <v>1963396.831</v>
      </c>
      <c r="W31">
        <v>1987528.22</v>
      </c>
      <c r="X31">
        <v>2011746.2860000001</v>
      </c>
      <c r="Y31">
        <v>2036025.83</v>
      </c>
      <c r="Z31">
        <v>2060343.2709999999</v>
      </c>
      <c r="AA31">
        <v>2084683.5419999999</v>
      </c>
      <c r="AB31">
        <v>2109037.9339999999</v>
      </c>
      <c r="AC31">
        <v>2133398.0380000002</v>
      </c>
      <c r="AD31">
        <v>2157773.804</v>
      </c>
      <c r="AE31">
        <v>2182175.852</v>
      </c>
      <c r="AF31">
        <v>2206623.7480000001</v>
      </c>
      <c r="AG31">
        <v>2231138.0490000001</v>
      </c>
      <c r="AH31">
        <v>2255740.9070000001</v>
      </c>
      <c r="AI31">
        <v>2280457.7880000002</v>
      </c>
      <c r="AJ31">
        <v>2305313.1889999998</v>
      </c>
      <c r="AK31">
        <v>2330327.3769999999</v>
      </c>
    </row>
    <row r="32" spans="1:37" x14ac:dyDescent="0.25">
      <c r="A32" t="s">
        <v>104</v>
      </c>
      <c r="B32">
        <v>39900.559999999998</v>
      </c>
      <c r="C32">
        <v>40257.962140000003</v>
      </c>
      <c r="D32">
        <v>40679.071199999998</v>
      </c>
      <c r="E32">
        <v>41131.701910000003</v>
      </c>
      <c r="F32">
        <v>41606.858030000003</v>
      </c>
      <c r="G32">
        <v>42099.945079999998</v>
      </c>
      <c r="H32">
        <v>42607.79348</v>
      </c>
      <c r="I32">
        <v>43128.19528</v>
      </c>
      <c r="J32">
        <v>43659.523910000004</v>
      </c>
      <c r="K32">
        <v>44200.786690000001</v>
      </c>
      <c r="L32">
        <v>44751.24439</v>
      </c>
      <c r="M32">
        <v>45310.418530000003</v>
      </c>
      <c r="N32">
        <v>45877.897089999999</v>
      </c>
      <c r="O32">
        <v>46453.414270000001</v>
      </c>
      <c r="P32">
        <v>47036.600870000002</v>
      </c>
      <c r="Q32">
        <v>47627.06596</v>
      </c>
      <c r="R32">
        <v>48224.336519999997</v>
      </c>
      <c r="S32">
        <v>48827.785109999997</v>
      </c>
      <c r="T32">
        <v>49436.802129999996</v>
      </c>
      <c r="U32">
        <v>50050.723389999999</v>
      </c>
      <c r="V32">
        <v>50668.772420000001</v>
      </c>
      <c r="W32">
        <v>51290.144659999998</v>
      </c>
      <c r="X32">
        <v>51914.123399999997</v>
      </c>
      <c r="Y32">
        <v>52539.955439999998</v>
      </c>
      <c r="Z32">
        <v>53166.940869999999</v>
      </c>
      <c r="AA32">
        <v>53794.609299999996</v>
      </c>
      <c r="AB32">
        <v>54422.664060000003</v>
      </c>
      <c r="AC32">
        <v>55050.82746</v>
      </c>
      <c r="AD32">
        <v>55679.303800000002</v>
      </c>
      <c r="AE32">
        <v>56308.324489999999</v>
      </c>
      <c r="AF32">
        <v>56938.361199999999</v>
      </c>
      <c r="AG32">
        <v>57569.921179999998</v>
      </c>
      <c r="AH32">
        <v>58203.561809999999</v>
      </c>
      <c r="AI32">
        <v>58839.933799999999</v>
      </c>
      <c r="AJ32">
        <v>59479.670290000002</v>
      </c>
      <c r="AK32">
        <v>60123.303310000003</v>
      </c>
    </row>
    <row r="33" spans="1:37" x14ac:dyDescent="0.25">
      <c r="A33" t="s">
        <v>106</v>
      </c>
      <c r="B33">
        <v>732.13</v>
      </c>
      <c r="C33">
        <v>732.74218580000002</v>
      </c>
      <c r="D33">
        <v>733.11000960000001</v>
      </c>
      <c r="E33">
        <v>733.7178351</v>
      </c>
      <c r="F33">
        <v>734.74954509999998</v>
      </c>
      <c r="G33">
        <v>736.23106319999999</v>
      </c>
      <c r="H33">
        <v>738.11392679999994</v>
      </c>
      <c r="I33">
        <v>740.32211719999998</v>
      </c>
      <c r="J33">
        <v>742.77516460000004</v>
      </c>
      <c r="K33">
        <v>745.40142800000001</v>
      </c>
      <c r="L33">
        <v>748.14134679999995</v>
      </c>
      <c r="M33">
        <v>750.94853809999995</v>
      </c>
      <c r="N33">
        <v>753.78780900000004</v>
      </c>
      <c r="O33">
        <v>756.63404749999995</v>
      </c>
      <c r="P33">
        <v>759.46866750000004</v>
      </c>
      <c r="Q33">
        <v>762.27787799999999</v>
      </c>
      <c r="R33">
        <v>765.05085940000004</v>
      </c>
      <c r="S33">
        <v>767.77784459999998</v>
      </c>
      <c r="T33">
        <v>770.4504432</v>
      </c>
      <c r="U33">
        <v>773.06106239999997</v>
      </c>
      <c r="V33">
        <v>775.60193779999997</v>
      </c>
      <c r="W33">
        <v>778.06527240000003</v>
      </c>
      <c r="X33">
        <v>780.44428740000001</v>
      </c>
      <c r="Y33">
        <v>782.73265619999995</v>
      </c>
      <c r="Z33">
        <v>784.92485710000005</v>
      </c>
      <c r="AA33">
        <v>787.01780050000002</v>
      </c>
      <c r="AB33">
        <v>789.01113859999998</v>
      </c>
      <c r="AC33">
        <v>790.90598279999995</v>
      </c>
      <c r="AD33">
        <v>792.70787780000001</v>
      </c>
      <c r="AE33">
        <v>794.42463659999999</v>
      </c>
      <c r="AF33">
        <v>796.06664920000003</v>
      </c>
      <c r="AG33">
        <v>797.64539030000003</v>
      </c>
      <c r="AH33">
        <v>799.1726572</v>
      </c>
      <c r="AI33">
        <v>800.66051449999998</v>
      </c>
      <c r="AJ33">
        <v>802.12042289999999</v>
      </c>
      <c r="AK33">
        <v>803.56214199999999</v>
      </c>
    </row>
    <row r="34" spans="1:37" x14ac:dyDescent="0.25">
      <c r="A34" t="s">
        <v>107</v>
      </c>
      <c r="B34">
        <v>90.76</v>
      </c>
      <c r="C34">
        <v>89.888760000000005</v>
      </c>
      <c r="D34">
        <v>88.683248950000007</v>
      </c>
      <c r="E34">
        <v>87.545339249999998</v>
      </c>
      <c r="F34">
        <v>86.632825069999996</v>
      </c>
      <c r="G34">
        <v>85.977425389999993</v>
      </c>
      <c r="H34">
        <v>85.555808139999996</v>
      </c>
      <c r="I34">
        <v>85.326353310000002</v>
      </c>
      <c r="J34">
        <v>85.246072350000006</v>
      </c>
      <c r="K34">
        <v>85.277551099999997</v>
      </c>
      <c r="L34">
        <v>85.390680000000003</v>
      </c>
      <c r="M34">
        <v>85.56235925</v>
      </c>
      <c r="N34">
        <v>85.775314550000004</v>
      </c>
      <c r="O34">
        <v>86.01692774</v>
      </c>
      <c r="P34">
        <v>86.277977829999998</v>
      </c>
      <c r="Q34">
        <v>86.551728670000003</v>
      </c>
      <c r="R34">
        <v>86.833194370000001</v>
      </c>
      <c r="S34">
        <v>87.118536129999995</v>
      </c>
      <c r="T34">
        <v>87.404787060000004</v>
      </c>
      <c r="U34">
        <v>87.689589350000006</v>
      </c>
      <c r="V34">
        <v>87.970944130000007</v>
      </c>
      <c r="W34">
        <v>88.24710571</v>
      </c>
      <c r="X34">
        <v>88.516607829999998</v>
      </c>
      <c r="Y34">
        <v>88.778164390000001</v>
      </c>
      <c r="Z34">
        <v>89.030662710000001</v>
      </c>
      <c r="AA34">
        <v>89.273302689999994</v>
      </c>
      <c r="AB34">
        <v>89.505630530000005</v>
      </c>
      <c r="AC34">
        <v>89.72740847</v>
      </c>
      <c r="AD34">
        <v>89.938892420000002</v>
      </c>
      <c r="AE34">
        <v>90.140643479999994</v>
      </c>
      <c r="AF34">
        <v>90.333540909999996</v>
      </c>
      <c r="AG34">
        <v>90.518631020000001</v>
      </c>
      <c r="AH34">
        <v>90.697033790000006</v>
      </c>
      <c r="AI34">
        <v>90.869925460000005</v>
      </c>
      <c r="AJ34">
        <v>91.038450249999997</v>
      </c>
      <c r="AK34">
        <v>91.203602709999998</v>
      </c>
    </row>
    <row r="35" spans="1:37" x14ac:dyDescent="0.25">
      <c r="A35" t="s">
        <v>108</v>
      </c>
      <c r="B35">
        <v>185.81</v>
      </c>
      <c r="C35">
        <v>186.23643179999999</v>
      </c>
      <c r="D35">
        <v>186.6911709</v>
      </c>
      <c r="E35">
        <v>187.2019813</v>
      </c>
      <c r="F35">
        <v>187.77504250000001</v>
      </c>
      <c r="G35">
        <v>188.40541060000001</v>
      </c>
      <c r="H35">
        <v>189.08282320000001</v>
      </c>
      <c r="I35">
        <v>189.7954263</v>
      </c>
      <c r="J35">
        <v>190.53147079999999</v>
      </c>
      <c r="K35">
        <v>191.28106690000001</v>
      </c>
      <c r="L35">
        <v>192.03616249999999</v>
      </c>
      <c r="M35">
        <v>192.79077649999999</v>
      </c>
      <c r="N35">
        <v>193.5405184</v>
      </c>
      <c r="O35">
        <v>194.28259069999999</v>
      </c>
      <c r="P35">
        <v>195.01492450000001</v>
      </c>
      <c r="Q35">
        <v>195.73600769999999</v>
      </c>
      <c r="R35">
        <v>196.4445637</v>
      </c>
      <c r="S35">
        <v>197.13915660000001</v>
      </c>
      <c r="T35">
        <v>197.8185096</v>
      </c>
      <c r="U35">
        <v>198.48137130000001</v>
      </c>
      <c r="V35">
        <v>199.12626040000001</v>
      </c>
      <c r="W35">
        <v>199.75159450000001</v>
      </c>
      <c r="X35">
        <v>200.35605240000001</v>
      </c>
      <c r="Y35">
        <v>200.938332</v>
      </c>
      <c r="Z35">
        <v>201.49728759999999</v>
      </c>
      <c r="AA35">
        <v>202.0324483</v>
      </c>
      <c r="AB35">
        <v>202.54401519999999</v>
      </c>
      <c r="AC35">
        <v>203.03239730000001</v>
      </c>
      <c r="AD35">
        <v>203.4992541</v>
      </c>
      <c r="AE35">
        <v>203.94662589999999</v>
      </c>
      <c r="AF35">
        <v>204.37713360000001</v>
      </c>
      <c r="AG35">
        <v>204.7935033</v>
      </c>
      <c r="AH35">
        <v>205.19842650000001</v>
      </c>
      <c r="AI35">
        <v>205.5946304</v>
      </c>
      <c r="AJ35">
        <v>205.98463039999999</v>
      </c>
      <c r="AK35">
        <v>206.3704419</v>
      </c>
    </row>
    <row r="36" spans="1:37" x14ac:dyDescent="0.25">
      <c r="A36" t="s">
        <v>109</v>
      </c>
      <c r="B36">
        <v>98.04</v>
      </c>
      <c r="C36">
        <v>98.266313789999998</v>
      </c>
      <c r="D36">
        <v>98.511115489999995</v>
      </c>
      <c r="E36">
        <v>98.791206029999998</v>
      </c>
      <c r="F36">
        <v>99.109715589999993</v>
      </c>
      <c r="G36">
        <v>99.462340330000004</v>
      </c>
      <c r="H36">
        <v>99.841648090000007</v>
      </c>
      <c r="I36">
        <v>100.239767</v>
      </c>
      <c r="J36">
        <v>100.6496288</v>
      </c>
      <c r="K36">
        <v>101.0657018</v>
      </c>
      <c r="L36">
        <v>101.4839298</v>
      </c>
      <c r="M36">
        <v>101.9015881</v>
      </c>
      <c r="N36">
        <v>102.3169169</v>
      </c>
      <c r="O36">
        <v>102.7289289</v>
      </c>
      <c r="P36">
        <v>103.13699870000001</v>
      </c>
      <c r="Q36">
        <v>103.5406689</v>
      </c>
      <c r="R36">
        <v>103.93947590000001</v>
      </c>
      <c r="S36">
        <v>104.332769</v>
      </c>
      <c r="T36">
        <v>104.7197884</v>
      </c>
      <c r="U36">
        <v>105.0996603</v>
      </c>
      <c r="V36">
        <v>105.47132910000001</v>
      </c>
      <c r="W36">
        <v>105.83360039999999</v>
      </c>
      <c r="X36">
        <v>106.18529890000001</v>
      </c>
      <c r="Y36">
        <v>106.5252443</v>
      </c>
      <c r="Z36">
        <v>106.8523106</v>
      </c>
      <c r="AA36">
        <v>107.1656407</v>
      </c>
      <c r="AB36">
        <v>107.4647247</v>
      </c>
      <c r="AC36">
        <v>107.7492711</v>
      </c>
      <c r="AD36">
        <v>108.0195535</v>
      </c>
      <c r="AE36">
        <v>108.2762032</v>
      </c>
      <c r="AF36">
        <v>108.5202323</v>
      </c>
      <c r="AG36">
        <v>108.75285890000001</v>
      </c>
      <c r="AH36">
        <v>108.9753982</v>
      </c>
      <c r="AI36">
        <v>109.1892436</v>
      </c>
      <c r="AJ36">
        <v>109.395764</v>
      </c>
      <c r="AK36">
        <v>109.59616509999999</v>
      </c>
    </row>
    <row r="37" spans="1:37" x14ac:dyDescent="0.25">
      <c r="A37" t="s">
        <v>110</v>
      </c>
      <c r="B37">
        <v>58.86</v>
      </c>
      <c r="C37">
        <v>58.977406639999998</v>
      </c>
      <c r="D37">
        <v>59.099311909999997</v>
      </c>
      <c r="E37">
        <v>59.241001699999998</v>
      </c>
      <c r="F37">
        <v>59.406582960000001</v>
      </c>
      <c r="G37">
        <v>59.594513560000003</v>
      </c>
      <c r="H37">
        <v>59.800794840000002</v>
      </c>
      <c r="I37">
        <v>60.02080033</v>
      </c>
      <c r="J37">
        <v>60.25009463</v>
      </c>
      <c r="K37">
        <v>60.484998410000003</v>
      </c>
      <c r="L37">
        <v>60.722595609999999</v>
      </c>
      <c r="M37">
        <v>60.960738970000001</v>
      </c>
      <c r="N37">
        <v>61.197872869999998</v>
      </c>
      <c r="O37">
        <v>61.432979940000003</v>
      </c>
      <c r="P37">
        <v>61.665323440000002</v>
      </c>
      <c r="Q37">
        <v>61.894358709999999</v>
      </c>
      <c r="R37">
        <v>62.119627049999998</v>
      </c>
      <c r="S37">
        <v>62.340633359999998</v>
      </c>
      <c r="T37">
        <v>62.556913799999997</v>
      </c>
      <c r="U37">
        <v>62.76800867</v>
      </c>
      <c r="V37">
        <v>62.973395949999997</v>
      </c>
      <c r="W37">
        <v>63.172519680000001</v>
      </c>
      <c r="X37">
        <v>63.364891229999998</v>
      </c>
      <c r="Y37">
        <v>63.550041319999998</v>
      </c>
      <c r="Z37">
        <v>63.727555500000001</v>
      </c>
      <c r="AA37">
        <v>63.897218029999998</v>
      </c>
      <c r="AB37">
        <v>64.059033020000001</v>
      </c>
      <c r="AC37">
        <v>64.21310853</v>
      </c>
      <c r="AD37">
        <v>64.359921069999999</v>
      </c>
      <c r="AE37">
        <v>64.500114800000006</v>
      </c>
      <c r="AF37">
        <v>64.634533730000001</v>
      </c>
      <c r="AG37">
        <v>64.764091769999993</v>
      </c>
      <c r="AH37">
        <v>64.889713929999999</v>
      </c>
      <c r="AI37">
        <v>65.012339409999996</v>
      </c>
      <c r="AJ37">
        <v>65.132850210000001</v>
      </c>
      <c r="AK37">
        <v>65.251982150000003</v>
      </c>
    </row>
    <row r="38" spans="1:37" x14ac:dyDescent="0.25">
      <c r="A38" t="s">
        <v>111</v>
      </c>
      <c r="B38">
        <v>153.44</v>
      </c>
      <c r="C38">
        <v>153.76190769999999</v>
      </c>
      <c r="D38">
        <v>154.10017310000001</v>
      </c>
      <c r="E38">
        <v>154.49039149999999</v>
      </c>
      <c r="F38">
        <v>154.94142869999999</v>
      </c>
      <c r="G38">
        <v>155.44839279999999</v>
      </c>
      <c r="H38">
        <v>156.00047520000001</v>
      </c>
      <c r="I38">
        <v>156.58555319999999</v>
      </c>
      <c r="J38">
        <v>157.19222260000001</v>
      </c>
      <c r="K38">
        <v>157.81122010000001</v>
      </c>
      <c r="L38">
        <v>158.43535410000001</v>
      </c>
      <c r="M38">
        <v>159.05946979999999</v>
      </c>
      <c r="N38">
        <v>159.67993440000001</v>
      </c>
      <c r="O38">
        <v>160.29448210000001</v>
      </c>
      <c r="P38">
        <v>160.90151090000001</v>
      </c>
      <c r="Q38">
        <v>161.4998588</v>
      </c>
      <c r="R38">
        <v>162.08853089999999</v>
      </c>
      <c r="S38">
        <v>162.66638380000001</v>
      </c>
      <c r="T38">
        <v>163.23232630000001</v>
      </c>
      <c r="U38">
        <v>163.78524909999999</v>
      </c>
      <c r="V38">
        <v>164.32384920000001</v>
      </c>
      <c r="W38">
        <v>164.84671320000001</v>
      </c>
      <c r="X38">
        <v>165.3525927</v>
      </c>
      <c r="Y38">
        <v>165.8402676</v>
      </c>
      <c r="Z38">
        <v>166.30864270000001</v>
      </c>
      <c r="AA38">
        <v>166.7571351</v>
      </c>
      <c r="AB38">
        <v>167.18572030000001</v>
      </c>
      <c r="AC38">
        <v>167.59461250000001</v>
      </c>
      <c r="AD38">
        <v>167.98498889999999</v>
      </c>
      <c r="AE38">
        <v>168.35843059999999</v>
      </c>
      <c r="AF38">
        <v>168.7170217</v>
      </c>
      <c r="AG38">
        <v>169.0630027</v>
      </c>
      <c r="AH38">
        <v>169.39862790000001</v>
      </c>
      <c r="AI38">
        <v>169.7261876</v>
      </c>
      <c r="AJ38">
        <v>170.04782420000001</v>
      </c>
      <c r="AK38">
        <v>170.3653022</v>
      </c>
    </row>
    <row r="39" spans="1:37" x14ac:dyDescent="0.25">
      <c r="A39" t="s">
        <v>112</v>
      </c>
      <c r="B39">
        <v>386.42</v>
      </c>
      <c r="C39">
        <v>387.10542099999998</v>
      </c>
      <c r="D39">
        <v>387.79316030000001</v>
      </c>
      <c r="E39">
        <v>388.61964970000002</v>
      </c>
      <c r="F39">
        <v>389.62680169999999</v>
      </c>
      <c r="G39">
        <v>390.80680030000002</v>
      </c>
      <c r="H39">
        <v>392.12979009999998</v>
      </c>
      <c r="I39">
        <v>393.55994509999999</v>
      </c>
      <c r="J39">
        <v>395.06289729999997</v>
      </c>
      <c r="K39">
        <v>396.61028959999999</v>
      </c>
      <c r="L39">
        <v>398.17997300000002</v>
      </c>
      <c r="M39">
        <v>399.75590080000001</v>
      </c>
      <c r="N39">
        <v>401.32671219999997</v>
      </c>
      <c r="O39">
        <v>402.88514650000002</v>
      </c>
      <c r="P39">
        <v>404.42614079999998</v>
      </c>
      <c r="Q39">
        <v>405.9461063</v>
      </c>
      <c r="R39">
        <v>407.44213259999998</v>
      </c>
      <c r="S39">
        <v>408.91111549999999</v>
      </c>
      <c r="T39">
        <v>410.35017219999997</v>
      </c>
      <c r="U39">
        <v>411.75643359999998</v>
      </c>
      <c r="V39">
        <v>413.12658290000002</v>
      </c>
      <c r="W39">
        <v>414.45703150000003</v>
      </c>
      <c r="X39">
        <v>415.74458429999999</v>
      </c>
      <c r="Y39">
        <v>416.98611110000002</v>
      </c>
      <c r="Z39">
        <v>418.17877770000001</v>
      </c>
      <c r="AA39">
        <v>419.32100059999999</v>
      </c>
      <c r="AB39">
        <v>420.41258349999998</v>
      </c>
      <c r="AC39">
        <v>421.45394440000001</v>
      </c>
      <c r="AD39">
        <v>422.44788160000002</v>
      </c>
      <c r="AE39">
        <v>423.39824049999999</v>
      </c>
      <c r="AF39">
        <v>424.3101393</v>
      </c>
      <c r="AG39">
        <v>425.18911910000003</v>
      </c>
      <c r="AH39">
        <v>426.04077510000002</v>
      </c>
      <c r="AI39">
        <v>426.8708001</v>
      </c>
      <c r="AJ39">
        <v>427.68453090000003</v>
      </c>
      <c r="AK39">
        <v>428.48637480000002</v>
      </c>
    </row>
    <row r="40" spans="1:37" x14ac:dyDescent="0.25">
      <c r="A40" t="s">
        <v>113</v>
      </c>
      <c r="B40">
        <v>1382.38</v>
      </c>
      <c r="C40">
        <v>1385.6847290000001</v>
      </c>
      <c r="D40">
        <v>1389.261021</v>
      </c>
      <c r="E40">
        <v>1393.270411</v>
      </c>
      <c r="F40">
        <v>1397.72984</v>
      </c>
      <c r="G40">
        <v>1402.585376</v>
      </c>
      <c r="H40">
        <v>1407.753643</v>
      </c>
      <c r="I40">
        <v>1413.1469279999999</v>
      </c>
      <c r="J40">
        <v>1418.683657</v>
      </c>
      <c r="K40">
        <v>1424.2978250000001</v>
      </c>
      <c r="L40">
        <v>1429.9377939999999</v>
      </c>
      <c r="M40">
        <v>1435.5663380000001</v>
      </c>
      <c r="N40">
        <v>1441.1568589999999</v>
      </c>
      <c r="O40">
        <v>1446.692683</v>
      </c>
      <c r="P40">
        <v>1452.1615400000001</v>
      </c>
      <c r="Q40">
        <v>1457.5540020000001</v>
      </c>
      <c r="R40">
        <v>1462.8613680000001</v>
      </c>
      <c r="S40">
        <v>1468.0731129999999</v>
      </c>
      <c r="T40">
        <v>1473.1787280000001</v>
      </c>
      <c r="U40">
        <v>1478.1672390000001</v>
      </c>
      <c r="V40">
        <v>1483.0258220000001</v>
      </c>
      <c r="W40">
        <v>1487.740616</v>
      </c>
      <c r="X40">
        <v>1492.2991689999999</v>
      </c>
      <c r="Y40">
        <v>1496.6893640000001</v>
      </c>
      <c r="Z40">
        <v>1500.900339</v>
      </c>
      <c r="AA40">
        <v>1504.9258890000001</v>
      </c>
      <c r="AB40">
        <v>1508.764968</v>
      </c>
      <c r="AC40">
        <v>1512.419028</v>
      </c>
      <c r="AD40">
        <v>1515.8982880000001</v>
      </c>
      <c r="AE40">
        <v>1519.216968</v>
      </c>
      <c r="AF40">
        <v>1522.3941560000001</v>
      </c>
      <c r="AG40">
        <v>1525.4507570000001</v>
      </c>
      <c r="AH40">
        <v>1528.4081430000001</v>
      </c>
      <c r="AI40">
        <v>1531.2882159999999</v>
      </c>
      <c r="AJ40">
        <v>1534.1116930000001</v>
      </c>
      <c r="AK40">
        <v>1536.896027</v>
      </c>
    </row>
    <row r="41" spans="1:37" x14ac:dyDescent="0.25">
      <c r="A41" t="s">
        <v>114</v>
      </c>
      <c r="B41">
        <v>1477.5777069999999</v>
      </c>
      <c r="C41">
        <v>1481.70497</v>
      </c>
      <c r="D41">
        <v>1486.3471870000001</v>
      </c>
      <c r="E41">
        <v>1491.5216640000001</v>
      </c>
      <c r="F41">
        <v>1497.1673269999999</v>
      </c>
      <c r="G41">
        <v>1503.1773250000001</v>
      </c>
      <c r="H41">
        <v>1509.434542</v>
      </c>
      <c r="I41">
        <v>1515.836178</v>
      </c>
      <c r="J41">
        <v>1522.3031940000001</v>
      </c>
      <c r="K41">
        <v>1528.783856</v>
      </c>
      <c r="L41">
        <v>1535.2488699999999</v>
      </c>
      <c r="M41">
        <v>1541.6858580000001</v>
      </c>
      <c r="N41">
        <v>1548.092443</v>
      </c>
      <c r="O41">
        <v>1554.4722420000001</v>
      </c>
      <c r="P41">
        <v>1560.829342</v>
      </c>
      <c r="Q41">
        <v>1567.1654619999999</v>
      </c>
      <c r="R41">
        <v>1573.478016</v>
      </c>
      <c r="S41">
        <v>1579.7582460000001</v>
      </c>
      <c r="T41">
        <v>1585.9925029999999</v>
      </c>
      <c r="U41">
        <v>1592.163051</v>
      </c>
      <c r="V41">
        <v>1598.2478450000001</v>
      </c>
      <c r="W41">
        <v>1604.221395</v>
      </c>
      <c r="X41">
        <v>1610.0571829999999</v>
      </c>
      <c r="Y41">
        <v>1615.7280880000001</v>
      </c>
      <c r="Z41">
        <v>1621.2073680000001</v>
      </c>
      <c r="AA41">
        <v>1626.4716900000001</v>
      </c>
      <c r="AB41">
        <v>1631.502864</v>
      </c>
      <c r="AC41">
        <v>1636.2866939999999</v>
      </c>
      <c r="AD41">
        <v>1640.8172050000001</v>
      </c>
      <c r="AE41">
        <v>1645.095037</v>
      </c>
      <c r="AF41">
        <v>1649.1275109999999</v>
      </c>
      <c r="AG41">
        <v>1652.9265720000001</v>
      </c>
      <c r="AH41">
        <v>1656.507087</v>
      </c>
      <c r="AI41">
        <v>1659.886344</v>
      </c>
      <c r="AJ41">
        <v>1663.082721</v>
      </c>
      <c r="AK41">
        <v>1666.113697</v>
      </c>
    </row>
    <row r="42" spans="1:37" x14ac:dyDescent="0.25">
      <c r="A42" t="s">
        <v>115</v>
      </c>
      <c r="B42">
        <v>116.2003323</v>
      </c>
      <c r="C42">
        <v>116.535264</v>
      </c>
      <c r="D42">
        <v>116.91707100000001</v>
      </c>
      <c r="E42">
        <v>117.34356200000001</v>
      </c>
      <c r="F42">
        <v>117.8077231</v>
      </c>
      <c r="G42">
        <v>118.299937</v>
      </c>
      <c r="H42">
        <v>118.8103966</v>
      </c>
      <c r="I42">
        <v>119.33078999999999</v>
      </c>
      <c r="J42">
        <v>119.8549014</v>
      </c>
      <c r="K42">
        <v>120.37879390000001</v>
      </c>
      <c r="L42">
        <v>120.9003694</v>
      </c>
      <c r="M42">
        <v>121.4188862</v>
      </c>
      <c r="N42">
        <v>121.93438449999999</v>
      </c>
      <c r="O42">
        <v>122.44734819999999</v>
      </c>
      <c r="P42">
        <v>122.9582633</v>
      </c>
      <c r="Q42">
        <v>123.4673897</v>
      </c>
      <c r="R42">
        <v>123.9746107</v>
      </c>
      <c r="S42">
        <v>124.4792909</v>
      </c>
      <c r="T42">
        <v>124.98037890000001</v>
      </c>
      <c r="U42">
        <v>125.4764758</v>
      </c>
      <c r="V42">
        <v>125.9658245</v>
      </c>
      <c r="W42">
        <v>126.4463781</v>
      </c>
      <c r="X42">
        <v>126.91599050000001</v>
      </c>
      <c r="Y42">
        <v>127.3724544</v>
      </c>
      <c r="Z42">
        <v>127.81357989999999</v>
      </c>
      <c r="AA42">
        <v>128.2374313</v>
      </c>
      <c r="AB42">
        <v>128.64246800000001</v>
      </c>
      <c r="AC42">
        <v>129.0274612</v>
      </c>
      <c r="AD42">
        <v>129.3918213</v>
      </c>
      <c r="AE42">
        <v>129.7354838</v>
      </c>
      <c r="AF42">
        <v>130.0589153</v>
      </c>
      <c r="AG42">
        <v>130.3629578</v>
      </c>
      <c r="AH42">
        <v>130.64869709999999</v>
      </c>
      <c r="AI42">
        <v>130.91742389999999</v>
      </c>
      <c r="AJ42">
        <v>131.1705327</v>
      </c>
      <c r="AK42">
        <v>131.40936719999999</v>
      </c>
    </row>
    <row r="43" spans="1:37" x14ac:dyDescent="0.25">
      <c r="A43" t="s">
        <v>116</v>
      </c>
      <c r="B43">
        <v>4.1490195969999997</v>
      </c>
      <c r="C43">
        <v>4.1609695020000004</v>
      </c>
      <c r="D43">
        <v>4.1745768200000004</v>
      </c>
      <c r="E43">
        <v>4.1897671330000001</v>
      </c>
      <c r="F43">
        <v>4.206300583</v>
      </c>
      <c r="G43">
        <v>4.2238451640000001</v>
      </c>
      <c r="H43">
        <v>4.2420590369999998</v>
      </c>
      <c r="I43">
        <v>4.260649291</v>
      </c>
      <c r="J43">
        <v>4.2793937739999999</v>
      </c>
      <c r="K43">
        <v>4.2981487530000004</v>
      </c>
      <c r="L43">
        <v>4.3168345889999999</v>
      </c>
      <c r="M43">
        <v>4.3354196399999996</v>
      </c>
      <c r="N43">
        <v>4.3539005619999998</v>
      </c>
      <c r="O43">
        <v>4.3722906430000004</v>
      </c>
      <c r="P43">
        <v>4.3906042699999999</v>
      </c>
      <c r="Q43">
        <v>4.4088487340000002</v>
      </c>
      <c r="R43">
        <v>4.4270187349999999</v>
      </c>
      <c r="S43">
        <v>4.4450911499999997</v>
      </c>
      <c r="T43">
        <v>4.4630284659999999</v>
      </c>
      <c r="U43">
        <v>4.4807810750000003</v>
      </c>
      <c r="V43">
        <v>4.4982867479999999</v>
      </c>
      <c r="W43">
        <v>4.5154729749999998</v>
      </c>
      <c r="X43">
        <v>4.5322636750000003</v>
      </c>
      <c r="Y43">
        <v>4.5485805289999997</v>
      </c>
      <c r="Z43">
        <v>4.5643457359999999</v>
      </c>
      <c r="AA43">
        <v>4.5794904550000002</v>
      </c>
      <c r="AB43">
        <v>4.5939598439999996</v>
      </c>
      <c r="AC43">
        <v>4.6077101359999997</v>
      </c>
      <c r="AD43">
        <v>4.6207202980000002</v>
      </c>
      <c r="AE43">
        <v>4.6329880379999997</v>
      </c>
      <c r="AF43">
        <v>4.6445300449999998</v>
      </c>
      <c r="AG43">
        <v>4.655376468</v>
      </c>
      <c r="AH43">
        <v>4.6655662250000001</v>
      </c>
      <c r="AI43">
        <v>4.675145595</v>
      </c>
      <c r="AJ43">
        <v>4.6841646020000001</v>
      </c>
      <c r="AK43">
        <v>4.692671485</v>
      </c>
    </row>
    <row r="44" spans="1:37" x14ac:dyDescent="0.25">
      <c r="A44" t="s">
        <v>117</v>
      </c>
      <c r="B44">
        <v>6.7676251570000003</v>
      </c>
      <c r="C44">
        <v>6.7871181900000002</v>
      </c>
      <c r="D44">
        <v>6.8093197229999998</v>
      </c>
      <c r="E44">
        <v>6.8341076320000003</v>
      </c>
      <c r="F44">
        <v>6.8610879420000002</v>
      </c>
      <c r="G44">
        <v>6.8897159989999999</v>
      </c>
      <c r="H44">
        <v>6.9194318020000001</v>
      </c>
      <c r="I44">
        <v>6.9497562830000001</v>
      </c>
      <c r="J44">
        <v>6.9803268989999996</v>
      </c>
      <c r="K44">
        <v>7.0109098530000002</v>
      </c>
      <c r="L44">
        <v>7.0413763749999996</v>
      </c>
      <c r="M44">
        <v>7.0716761540000004</v>
      </c>
      <c r="N44">
        <v>7.1018049879999996</v>
      </c>
      <c r="O44">
        <v>7.1317856099999997</v>
      </c>
      <c r="P44">
        <v>7.161642295</v>
      </c>
      <c r="Q44">
        <v>7.1913874839999998</v>
      </c>
      <c r="R44">
        <v>7.2210128559999998</v>
      </c>
      <c r="S44">
        <v>7.2504808260000004</v>
      </c>
      <c r="T44">
        <v>7.2797302009999996</v>
      </c>
      <c r="U44">
        <v>7.3086799679999999</v>
      </c>
      <c r="V44">
        <v>7.3372284810000004</v>
      </c>
      <c r="W44">
        <v>7.3652572960000002</v>
      </c>
      <c r="X44">
        <v>7.3926421490000003</v>
      </c>
      <c r="Y44">
        <v>7.4192551350000002</v>
      </c>
      <c r="Z44">
        <v>7.4449692230000002</v>
      </c>
      <c r="AA44">
        <v>7.4696720159999996</v>
      </c>
      <c r="AB44">
        <v>7.4932739789999996</v>
      </c>
      <c r="AC44">
        <v>7.5157036699999997</v>
      </c>
      <c r="AD44">
        <v>7.536926738</v>
      </c>
      <c r="AE44">
        <v>7.5569394179999998</v>
      </c>
      <c r="AF44">
        <v>7.5757689060000004</v>
      </c>
      <c r="AG44">
        <v>7.5934643509999997</v>
      </c>
      <c r="AH44">
        <v>7.6100892010000001</v>
      </c>
      <c r="AI44">
        <v>7.6257189009999999</v>
      </c>
      <c r="AJ44">
        <v>7.6404349969999998</v>
      </c>
      <c r="AK44">
        <v>7.6543161309999999</v>
      </c>
    </row>
    <row r="45" spans="1:37" x14ac:dyDescent="0.25">
      <c r="A45" t="s">
        <v>118</v>
      </c>
      <c r="B45">
        <v>29.858123169999999</v>
      </c>
      <c r="C45">
        <v>29.94412354</v>
      </c>
      <c r="D45">
        <v>30.042027319999999</v>
      </c>
      <c r="E45">
        <v>30.151308029999999</v>
      </c>
      <c r="F45">
        <v>30.270276519999999</v>
      </c>
      <c r="G45">
        <v>30.396583440000001</v>
      </c>
      <c r="H45">
        <v>30.527795919999999</v>
      </c>
      <c r="I45">
        <v>30.66181551</v>
      </c>
      <c r="J45">
        <v>30.797037719999999</v>
      </c>
      <c r="K45">
        <v>30.93241196</v>
      </c>
      <c r="L45">
        <v>31.067344110000001</v>
      </c>
      <c r="M45">
        <v>31.201584929999999</v>
      </c>
      <c r="N45">
        <v>31.335091269999999</v>
      </c>
      <c r="O45">
        <v>31.467943250000001</v>
      </c>
      <c r="P45">
        <v>31.600233230000001</v>
      </c>
      <c r="Q45">
        <v>31.73200641</v>
      </c>
      <c r="R45">
        <v>31.863220649999999</v>
      </c>
      <c r="S45">
        <v>31.993708049999999</v>
      </c>
      <c r="T45">
        <v>32.123198610000003</v>
      </c>
      <c r="U45">
        <v>32.251336049999999</v>
      </c>
      <c r="V45">
        <v>32.377673629999997</v>
      </c>
      <c r="W45">
        <v>32.501690539999998</v>
      </c>
      <c r="X45">
        <v>32.622839720000002</v>
      </c>
      <c r="Y45">
        <v>32.740557430000003</v>
      </c>
      <c r="Z45">
        <v>32.854283090000003</v>
      </c>
      <c r="AA45">
        <v>32.963519720000001</v>
      </c>
      <c r="AB45">
        <v>33.067870409999998</v>
      </c>
      <c r="AC45">
        <v>33.167017790000003</v>
      </c>
      <c r="AD45">
        <v>33.260807560000003</v>
      </c>
      <c r="AE45">
        <v>33.349220449999997</v>
      </c>
      <c r="AF45">
        <v>33.432374119999999</v>
      </c>
      <c r="AG45">
        <v>33.510483739999998</v>
      </c>
      <c r="AH45">
        <v>33.58382838</v>
      </c>
      <c r="AI45">
        <v>33.65274067</v>
      </c>
      <c r="AJ45">
        <v>33.717580810000001</v>
      </c>
      <c r="AK45">
        <v>33.778696779999997</v>
      </c>
    </row>
    <row r="46" spans="1:37" x14ac:dyDescent="0.25">
      <c r="A46" t="s">
        <v>119</v>
      </c>
      <c r="B46">
        <v>30.262143210000001</v>
      </c>
      <c r="C46">
        <v>30.349387369999999</v>
      </c>
      <c r="D46">
        <v>30.448853960000001</v>
      </c>
      <c r="E46">
        <v>30.559966939999999</v>
      </c>
      <c r="F46">
        <v>30.680888580000001</v>
      </c>
      <c r="G46">
        <v>30.809103090000001</v>
      </c>
      <c r="H46">
        <v>30.942048889999999</v>
      </c>
      <c r="I46">
        <v>31.07755847</v>
      </c>
      <c r="J46">
        <v>31.21401419</v>
      </c>
      <c r="K46">
        <v>31.35039463</v>
      </c>
      <c r="L46">
        <v>31.486158530000001</v>
      </c>
      <c r="M46">
        <v>31.621118060000001</v>
      </c>
      <c r="N46">
        <v>31.755288490000002</v>
      </c>
      <c r="O46">
        <v>31.888799649999999</v>
      </c>
      <c r="P46">
        <v>32.021780970000002</v>
      </c>
      <c r="Q46">
        <v>32.154301930000003</v>
      </c>
      <c r="R46">
        <v>32.286333110000001</v>
      </c>
      <c r="S46">
        <v>32.417709360000003</v>
      </c>
      <c r="T46">
        <v>32.548156730000002</v>
      </c>
      <c r="U46">
        <v>32.677310630000001</v>
      </c>
      <c r="V46">
        <v>32.804712930000001</v>
      </c>
      <c r="W46">
        <v>32.929829980000001</v>
      </c>
      <c r="X46">
        <v>33.052102400000003</v>
      </c>
      <c r="Y46">
        <v>33.170954999999999</v>
      </c>
      <c r="Z46">
        <v>33.285817119999997</v>
      </c>
      <c r="AA46">
        <v>33.396184499999997</v>
      </c>
      <c r="AB46">
        <v>33.501655900000003</v>
      </c>
      <c r="AC46">
        <v>33.60191133</v>
      </c>
      <c r="AD46">
        <v>33.696797320000002</v>
      </c>
      <c r="AE46">
        <v>33.786297169999997</v>
      </c>
      <c r="AF46">
        <v>33.870532439999998</v>
      </c>
      <c r="AG46">
        <v>33.949722379999997</v>
      </c>
      <c r="AH46">
        <v>34.02414958</v>
      </c>
      <c r="AI46">
        <v>34.09414993</v>
      </c>
      <c r="AJ46">
        <v>34.160086319999998</v>
      </c>
      <c r="AK46">
        <v>34.222308380000001</v>
      </c>
    </row>
    <row r="47" spans="1:37" x14ac:dyDescent="0.25">
      <c r="A47" t="s">
        <v>120</v>
      </c>
      <c r="B47">
        <v>7.5293592230000002</v>
      </c>
      <c r="C47">
        <v>7.5510585580000003</v>
      </c>
      <c r="D47">
        <v>7.575809048</v>
      </c>
      <c r="E47">
        <v>7.6034673020000003</v>
      </c>
      <c r="F47">
        <v>7.6335694460000001</v>
      </c>
      <c r="G47">
        <v>7.6654815269999999</v>
      </c>
      <c r="H47">
        <v>7.6985599149999997</v>
      </c>
      <c r="I47">
        <v>7.7322619640000001</v>
      </c>
      <c r="J47">
        <v>7.7661846910000003</v>
      </c>
      <c r="K47">
        <v>7.800075541</v>
      </c>
      <c r="L47">
        <v>7.8338026190000001</v>
      </c>
      <c r="M47">
        <v>7.8673223630000004</v>
      </c>
      <c r="N47">
        <v>7.9006415719999996</v>
      </c>
      <c r="O47">
        <v>7.9337950609999996</v>
      </c>
      <c r="P47">
        <v>7.9668169310000003</v>
      </c>
      <c r="Q47">
        <v>7.9997257509999997</v>
      </c>
      <c r="R47">
        <v>8.0325149479999993</v>
      </c>
      <c r="S47">
        <v>8.0651437700000006</v>
      </c>
      <c r="T47">
        <v>8.0975441139999997</v>
      </c>
      <c r="U47">
        <v>8.1296251730000009</v>
      </c>
      <c r="V47">
        <v>8.1612728200000006</v>
      </c>
      <c r="W47">
        <v>8.1923541499999999</v>
      </c>
      <c r="X47">
        <v>8.2227299259999995</v>
      </c>
      <c r="Y47">
        <v>8.2522570779999995</v>
      </c>
      <c r="Z47">
        <v>8.2807937789999997</v>
      </c>
      <c r="AA47">
        <v>8.3082148290000006</v>
      </c>
      <c r="AB47">
        <v>8.3344207929999996</v>
      </c>
      <c r="AC47">
        <v>8.3593325150000002</v>
      </c>
      <c r="AD47">
        <v>8.3829123320000001</v>
      </c>
      <c r="AE47">
        <v>8.4051566300000005</v>
      </c>
      <c r="AF47">
        <v>8.4260961779999999</v>
      </c>
      <c r="AG47">
        <v>8.4457859749999997</v>
      </c>
      <c r="AH47">
        <v>8.4642966889999993</v>
      </c>
      <c r="AI47">
        <v>8.4817121330000003</v>
      </c>
      <c r="AJ47">
        <v>8.4981227389999994</v>
      </c>
      <c r="AK47">
        <v>8.5136155319999993</v>
      </c>
    </row>
    <row r="48" spans="1:37" x14ac:dyDescent="0.25">
      <c r="A48" t="s">
        <v>121</v>
      </c>
      <c r="B48">
        <v>10.62723211</v>
      </c>
      <c r="C48">
        <v>10.65773634</v>
      </c>
      <c r="D48">
        <v>10.69235003</v>
      </c>
      <c r="E48">
        <v>10.73092052</v>
      </c>
      <c r="F48">
        <v>10.77291969</v>
      </c>
      <c r="G48">
        <v>10.817588089999999</v>
      </c>
      <c r="H48">
        <v>10.864116409999999</v>
      </c>
      <c r="I48">
        <v>10.911785160000001</v>
      </c>
      <c r="J48">
        <v>10.96002341</v>
      </c>
      <c r="K48">
        <v>11.00843723</v>
      </c>
      <c r="L48">
        <v>11.056783830000001</v>
      </c>
      <c r="M48">
        <v>11.104939399999999</v>
      </c>
      <c r="N48">
        <v>11.152855199999999</v>
      </c>
      <c r="O48">
        <v>11.20053132</v>
      </c>
      <c r="P48">
        <v>11.24797867</v>
      </c>
      <c r="Q48">
        <v>11.29519801</v>
      </c>
      <c r="R48">
        <v>11.342165019999999</v>
      </c>
      <c r="S48">
        <v>11.388815660000001</v>
      </c>
      <c r="T48">
        <v>11.435053310000001</v>
      </c>
      <c r="U48">
        <v>11.48075334</v>
      </c>
      <c r="V48">
        <v>11.52576079</v>
      </c>
      <c r="W48">
        <v>11.56989542</v>
      </c>
      <c r="X48">
        <v>11.61296812</v>
      </c>
      <c r="Y48">
        <v>11.654783999999999</v>
      </c>
      <c r="Z48">
        <v>11.695149219999999</v>
      </c>
      <c r="AA48">
        <v>11.73389225</v>
      </c>
      <c r="AB48">
        <v>11.77087684</v>
      </c>
      <c r="AC48">
        <v>11.80599482</v>
      </c>
      <c r="AD48">
        <v>11.839195699999999</v>
      </c>
      <c r="AE48">
        <v>11.87047694</v>
      </c>
      <c r="AF48">
        <v>11.89988456</v>
      </c>
      <c r="AG48">
        <v>11.927499320000001</v>
      </c>
      <c r="AH48">
        <v>11.953424589999999</v>
      </c>
      <c r="AI48">
        <v>11.97778261</v>
      </c>
      <c r="AJ48">
        <v>12.00070506</v>
      </c>
      <c r="AK48">
        <v>12.022318820000001</v>
      </c>
    </row>
    <row r="49" spans="1:37" x14ac:dyDescent="0.25">
      <c r="A49" t="s">
        <v>122</v>
      </c>
      <c r="B49">
        <v>5.209427507</v>
      </c>
      <c r="C49">
        <v>5.2244380379999997</v>
      </c>
      <c r="D49">
        <v>5.2415382929999996</v>
      </c>
      <c r="E49">
        <v>5.2606335099999999</v>
      </c>
      <c r="F49">
        <v>5.2814190590000001</v>
      </c>
      <c r="G49">
        <v>5.303474273</v>
      </c>
      <c r="H49">
        <v>5.3263669509999998</v>
      </c>
      <c r="I49">
        <v>5.3497275540000002</v>
      </c>
      <c r="J49">
        <v>5.3732765489999998</v>
      </c>
      <c r="K49">
        <v>5.3968337369999997</v>
      </c>
      <c r="L49">
        <v>5.4202999089999997</v>
      </c>
      <c r="M49">
        <v>5.4436363339999998</v>
      </c>
      <c r="N49">
        <v>5.4668398160000002</v>
      </c>
      <c r="O49">
        <v>5.489927915</v>
      </c>
      <c r="P49">
        <v>5.5129193799999996</v>
      </c>
      <c r="Q49">
        <v>5.535823852</v>
      </c>
      <c r="R49">
        <v>5.5586349830000001</v>
      </c>
      <c r="S49">
        <v>5.5813238939999996</v>
      </c>
      <c r="T49">
        <v>5.6038435370000004</v>
      </c>
      <c r="U49">
        <v>5.6261316099999998</v>
      </c>
      <c r="V49">
        <v>5.6481099300000004</v>
      </c>
      <c r="W49">
        <v>5.6696873879999998</v>
      </c>
      <c r="X49">
        <v>5.6907684080000003</v>
      </c>
      <c r="Y49">
        <v>5.7112546159999997</v>
      </c>
      <c r="Z49">
        <v>5.7310483190000001</v>
      </c>
      <c r="AA49">
        <v>5.7500631029999996</v>
      </c>
      <c r="AB49">
        <v>5.768230161</v>
      </c>
      <c r="AC49">
        <v>5.7854946140000001</v>
      </c>
      <c r="AD49">
        <v>5.8018301470000004</v>
      </c>
      <c r="AE49">
        <v>5.8172339830000004</v>
      </c>
      <c r="AF49">
        <v>5.8317271750000002</v>
      </c>
      <c r="AG49">
        <v>5.8453476569999996</v>
      </c>
      <c r="AH49">
        <v>5.8581443550000003</v>
      </c>
      <c r="AI49">
        <v>5.8701754089999998</v>
      </c>
      <c r="AJ49">
        <v>5.8815036389999999</v>
      </c>
      <c r="AK49">
        <v>5.8921896040000004</v>
      </c>
    </row>
    <row r="50" spans="1:37" x14ac:dyDescent="0.25">
      <c r="A50" t="s">
        <v>123</v>
      </c>
      <c r="B50">
        <v>79.9959688</v>
      </c>
      <c r="C50">
        <v>80.226455060000006</v>
      </c>
      <c r="D50">
        <v>80.488968270000001</v>
      </c>
      <c r="E50">
        <v>80.782096359999997</v>
      </c>
      <c r="F50">
        <v>81.101269439999996</v>
      </c>
      <c r="G50">
        <v>81.440140119999995</v>
      </c>
      <c r="H50">
        <v>81.792146380000005</v>
      </c>
      <c r="I50">
        <v>82.151636030000006</v>
      </c>
      <c r="J50">
        <v>82.514291779999994</v>
      </c>
      <c r="K50">
        <v>82.87728869</v>
      </c>
      <c r="L50">
        <v>83.239029579999993</v>
      </c>
      <c r="M50">
        <v>83.598843939999995</v>
      </c>
      <c r="N50">
        <v>83.95661475</v>
      </c>
      <c r="O50">
        <v>84.312556540000003</v>
      </c>
      <c r="P50">
        <v>84.666917089999998</v>
      </c>
      <c r="Q50">
        <v>85.019818560000004</v>
      </c>
      <c r="R50">
        <v>85.371149829999993</v>
      </c>
      <c r="S50">
        <v>85.720463510000002</v>
      </c>
      <c r="T50">
        <v>86.067039930000007</v>
      </c>
      <c r="U50">
        <v>86.409929570000003</v>
      </c>
      <c r="V50">
        <v>86.747941760000003</v>
      </c>
      <c r="W50">
        <v>87.079688619999999</v>
      </c>
      <c r="X50">
        <v>87.403713449999998</v>
      </c>
      <c r="Y50">
        <v>87.718516129999998</v>
      </c>
      <c r="Z50">
        <v>88.022606139999994</v>
      </c>
      <c r="AA50">
        <v>88.314664680000007</v>
      </c>
      <c r="AB50">
        <v>88.593642259999996</v>
      </c>
      <c r="AC50">
        <v>88.858702699999995</v>
      </c>
      <c r="AD50">
        <v>89.109447489999994</v>
      </c>
      <c r="AE50">
        <v>89.345839530000006</v>
      </c>
      <c r="AF50">
        <v>89.568207740000005</v>
      </c>
      <c r="AG50">
        <v>89.777140750000001</v>
      </c>
      <c r="AH50">
        <v>89.973396289999997</v>
      </c>
      <c r="AI50">
        <v>90.157873539999997</v>
      </c>
      <c r="AJ50">
        <v>90.331543190000005</v>
      </c>
      <c r="AK50">
        <v>90.495340760000005</v>
      </c>
    </row>
    <row r="51" spans="1:37" x14ac:dyDescent="0.25">
      <c r="A51" t="s">
        <v>124</v>
      </c>
      <c r="B51">
        <v>2.4530615299999998</v>
      </c>
      <c r="C51">
        <v>2.4601283139999999</v>
      </c>
      <c r="D51">
        <v>2.4681771229999998</v>
      </c>
      <c r="E51">
        <v>2.4771642100000002</v>
      </c>
      <c r="F51">
        <v>2.4869483049999999</v>
      </c>
      <c r="G51">
        <v>2.4973335809999999</v>
      </c>
      <c r="H51">
        <v>2.5081180490000001</v>
      </c>
      <c r="I51">
        <v>2.5191282269999999</v>
      </c>
      <c r="J51">
        <v>2.530232142</v>
      </c>
      <c r="K51">
        <v>2.5413439900000001</v>
      </c>
      <c r="L51">
        <v>2.5524158130000001</v>
      </c>
      <c r="M51">
        <v>2.5634280939999998</v>
      </c>
      <c r="N51">
        <v>2.5743781800000001</v>
      </c>
      <c r="O51">
        <v>2.5852734050000001</v>
      </c>
      <c r="P51">
        <v>2.5961219209999999</v>
      </c>
      <c r="Q51">
        <v>2.6069278269999998</v>
      </c>
      <c r="R51">
        <v>2.6176878979999998</v>
      </c>
      <c r="S51">
        <v>2.62838846</v>
      </c>
      <c r="T51">
        <v>2.6390073850000002</v>
      </c>
      <c r="U51">
        <v>2.6495154300000001</v>
      </c>
      <c r="V51">
        <v>2.659875912</v>
      </c>
      <c r="W51">
        <v>2.670046074</v>
      </c>
      <c r="X51">
        <v>2.6799810420000001</v>
      </c>
      <c r="Y51">
        <v>2.6896346100000001</v>
      </c>
      <c r="Z51">
        <v>2.6989608719999998</v>
      </c>
      <c r="AA51">
        <v>2.7079191960000002</v>
      </c>
      <c r="AB51">
        <v>2.7164772190000002</v>
      </c>
      <c r="AC51">
        <v>2.7246091269999999</v>
      </c>
      <c r="AD51">
        <v>2.7323025310000002</v>
      </c>
      <c r="AE51">
        <v>2.7395561329999998</v>
      </c>
      <c r="AF51">
        <v>2.7463798619999999</v>
      </c>
      <c r="AG51">
        <v>2.7527916160000001</v>
      </c>
      <c r="AH51">
        <v>2.758814487</v>
      </c>
      <c r="AI51">
        <v>2.7644759200000002</v>
      </c>
      <c r="AJ51">
        <v>2.7698055699999999</v>
      </c>
      <c r="AK51">
        <v>2.7748320340000001</v>
      </c>
    </row>
    <row r="52" spans="1:37" x14ac:dyDescent="0.25">
      <c r="A52" t="s">
        <v>125</v>
      </c>
      <c r="B52">
        <v>869</v>
      </c>
      <c r="C52">
        <v>871.399045</v>
      </c>
      <c r="D52">
        <v>874.07047209999996</v>
      </c>
      <c r="E52">
        <v>877.00723589999996</v>
      </c>
      <c r="F52">
        <v>880.17529909999996</v>
      </c>
      <c r="G52">
        <v>883.52897889999997</v>
      </c>
      <c r="H52">
        <v>887.01928280000004</v>
      </c>
      <c r="I52">
        <v>890.60022170000002</v>
      </c>
      <c r="J52">
        <v>894.23074880000001</v>
      </c>
      <c r="K52">
        <v>897.87861359999999</v>
      </c>
      <c r="L52">
        <v>901.51898170000004</v>
      </c>
      <c r="M52">
        <v>905.13439579999999</v>
      </c>
      <c r="N52">
        <v>908.71263160000001</v>
      </c>
      <c r="O52">
        <v>912.24652289999995</v>
      </c>
      <c r="P52">
        <v>915.7307998</v>
      </c>
      <c r="Q52">
        <v>919.16130190000001</v>
      </c>
      <c r="R52">
        <v>922.53383150000002</v>
      </c>
      <c r="S52">
        <v>925.84268999999995</v>
      </c>
      <c r="T52">
        <v>929.08190460000003</v>
      </c>
      <c r="U52">
        <v>932.24502889999997</v>
      </c>
      <c r="V52">
        <v>935.32433460000004</v>
      </c>
      <c r="W52">
        <v>938.31133780000005</v>
      </c>
      <c r="X52">
        <v>941.19836020000002</v>
      </c>
      <c r="Y52">
        <v>943.97790729999997</v>
      </c>
      <c r="Z52">
        <v>946.64324280000005</v>
      </c>
      <c r="AA52">
        <v>949.19052450000004</v>
      </c>
      <c r="AB52">
        <v>951.61915880000004</v>
      </c>
      <c r="AC52">
        <v>953.9301524</v>
      </c>
      <c r="AD52">
        <v>956.12998319999997</v>
      </c>
      <c r="AE52">
        <v>958.22770100000002</v>
      </c>
      <c r="AF52">
        <v>960.23541290000003</v>
      </c>
      <c r="AG52">
        <v>962.16638639999996</v>
      </c>
      <c r="AH52">
        <v>964.03417739999998</v>
      </c>
      <c r="AI52">
        <v>965.85265219999997</v>
      </c>
      <c r="AJ52">
        <v>967.63493089999997</v>
      </c>
      <c r="AK52">
        <v>969.39207539999995</v>
      </c>
    </row>
    <row r="53" spans="1:37" x14ac:dyDescent="0.25">
      <c r="A53" t="s">
        <v>126</v>
      </c>
      <c r="B53">
        <v>21503.46</v>
      </c>
      <c r="C53">
        <v>21560.878430000001</v>
      </c>
      <c r="D53">
        <v>21623.752949999998</v>
      </c>
      <c r="E53">
        <v>21692.424449999999</v>
      </c>
      <c r="F53">
        <v>21766.40208</v>
      </c>
      <c r="G53">
        <v>21844.81018</v>
      </c>
      <c r="H53">
        <v>21926.645049999999</v>
      </c>
      <c r="I53">
        <v>22010.949379999998</v>
      </c>
      <c r="J53">
        <v>22096.864969999999</v>
      </c>
      <c r="K53">
        <v>22183.717830000001</v>
      </c>
      <c r="L53">
        <v>22270.983840000001</v>
      </c>
      <c r="M53">
        <v>22358.284479999998</v>
      </c>
      <c r="N53">
        <v>22445.338049999998</v>
      </c>
      <c r="O53">
        <v>22531.957480000001</v>
      </c>
      <c r="P53">
        <v>22617.98228</v>
      </c>
      <c r="Q53">
        <v>22703.263159999999</v>
      </c>
      <c r="R53">
        <v>22787.63926</v>
      </c>
      <c r="S53">
        <v>22870.907309999999</v>
      </c>
      <c r="T53">
        <v>22952.851309999998</v>
      </c>
      <c r="U53">
        <v>23033.241040000001</v>
      </c>
      <c r="V53">
        <v>23111.815299999998</v>
      </c>
      <c r="W53">
        <v>23188.294389999999</v>
      </c>
      <c r="X53">
        <v>23262.4172</v>
      </c>
      <c r="Y53">
        <v>23333.929110000001</v>
      </c>
      <c r="Z53">
        <v>23402.59576</v>
      </c>
      <c r="AA53">
        <v>23468.25344</v>
      </c>
      <c r="AB53">
        <v>23530.820329999999</v>
      </c>
      <c r="AC53">
        <v>23590.260569999999</v>
      </c>
      <c r="AD53">
        <v>23646.67324</v>
      </c>
      <c r="AE53">
        <v>23700.230049999998</v>
      </c>
      <c r="AF53">
        <v>23751.185809999999</v>
      </c>
      <c r="AG53">
        <v>23799.835370000001</v>
      </c>
      <c r="AH53">
        <v>23846.492030000001</v>
      </c>
      <c r="AI53">
        <v>23891.48648</v>
      </c>
      <c r="AJ53">
        <v>23935.141589999999</v>
      </c>
      <c r="AK53">
        <v>23977.740259999999</v>
      </c>
    </row>
    <row r="54" spans="1:37" x14ac:dyDescent="0.25">
      <c r="A54" t="s">
        <v>127</v>
      </c>
      <c r="B54">
        <v>159.94999999999999</v>
      </c>
      <c r="C54">
        <v>160.14585149999999</v>
      </c>
      <c r="D54">
        <v>160.31419740000001</v>
      </c>
      <c r="E54">
        <v>160.53991550000001</v>
      </c>
      <c r="F54">
        <v>160.85039620000001</v>
      </c>
      <c r="G54">
        <v>161.24411459999999</v>
      </c>
      <c r="H54">
        <v>161.7076021</v>
      </c>
      <c r="I54">
        <v>162.22451899999999</v>
      </c>
      <c r="J54">
        <v>162.77963020000001</v>
      </c>
      <c r="K54">
        <v>163.36063759999999</v>
      </c>
      <c r="L54">
        <v>163.95819280000001</v>
      </c>
      <c r="M54">
        <v>164.56558570000001</v>
      </c>
      <c r="N54">
        <v>165.17804659999999</v>
      </c>
      <c r="O54">
        <v>165.79234310000001</v>
      </c>
      <c r="P54">
        <v>166.40606120000001</v>
      </c>
      <c r="Q54">
        <v>167.01724970000001</v>
      </c>
      <c r="R54">
        <v>167.62411650000001</v>
      </c>
      <c r="S54">
        <v>168.22472210000001</v>
      </c>
      <c r="T54">
        <v>168.8170906</v>
      </c>
      <c r="U54">
        <v>169.39919639999999</v>
      </c>
      <c r="V54">
        <v>169.96884990000001</v>
      </c>
      <c r="W54">
        <v>170.5237587</v>
      </c>
      <c r="X54">
        <v>171.0617732</v>
      </c>
      <c r="Y54">
        <v>171.58084410000001</v>
      </c>
      <c r="Z54">
        <v>172.0791073</v>
      </c>
      <c r="AA54">
        <v>172.55521769999999</v>
      </c>
      <c r="AB54">
        <v>173.00846759999999</v>
      </c>
      <c r="AC54">
        <v>173.4385714</v>
      </c>
      <c r="AD54">
        <v>173.84620279999999</v>
      </c>
      <c r="AE54">
        <v>174.23265810000001</v>
      </c>
      <c r="AF54">
        <v>174.5998749</v>
      </c>
      <c r="AG54">
        <v>174.95014230000001</v>
      </c>
      <c r="AH54">
        <v>175.28591030000001</v>
      </c>
      <c r="AI54">
        <v>175.6097469</v>
      </c>
      <c r="AJ54">
        <v>175.92416449999999</v>
      </c>
      <c r="AK54">
        <v>176.23138890000001</v>
      </c>
    </row>
    <row r="55" spans="1:37" x14ac:dyDescent="0.25">
      <c r="A55" t="s">
        <v>128</v>
      </c>
      <c r="B55">
        <v>81737</v>
      </c>
      <c r="C55">
        <v>82456.569300000003</v>
      </c>
      <c r="D55">
        <v>83257.641770000002</v>
      </c>
      <c r="E55">
        <v>84132.97653</v>
      </c>
      <c r="F55">
        <v>85069.726850000006</v>
      </c>
      <c r="G55">
        <v>86056.212249999997</v>
      </c>
      <c r="H55">
        <v>87082.787259999997</v>
      </c>
      <c r="I55">
        <v>88141.998449999999</v>
      </c>
      <c r="J55">
        <v>89228.051519999994</v>
      </c>
      <c r="K55">
        <v>90336.927420000007</v>
      </c>
      <c r="L55">
        <v>91465.618199999997</v>
      </c>
      <c r="M55">
        <v>92612.042220000003</v>
      </c>
      <c r="N55">
        <v>93774.593940000006</v>
      </c>
      <c r="O55">
        <v>94952.21703</v>
      </c>
      <c r="P55">
        <v>96143.866339999993</v>
      </c>
      <c r="Q55">
        <v>97348.597550000006</v>
      </c>
      <c r="R55">
        <v>98565.424020000006</v>
      </c>
      <c r="S55">
        <v>99793.142689999993</v>
      </c>
      <c r="T55">
        <v>101030.6459</v>
      </c>
      <c r="U55">
        <v>102276.78200000001</v>
      </c>
      <c r="V55">
        <v>103530.2184</v>
      </c>
      <c r="W55">
        <v>104789.5888</v>
      </c>
      <c r="X55">
        <v>106053.72199999999</v>
      </c>
      <c r="Y55">
        <v>107321.4022</v>
      </c>
      <c r="Z55">
        <v>108591.52220000001</v>
      </c>
      <c r="AA55">
        <v>109863.4332</v>
      </c>
      <c r="AB55">
        <v>111136.8477</v>
      </c>
      <c r="AC55">
        <v>112411.5175</v>
      </c>
      <c r="AD55">
        <v>113688.1205</v>
      </c>
      <c r="AE55">
        <v>114967.4086</v>
      </c>
      <c r="AF55">
        <v>116250.5687</v>
      </c>
      <c r="AG55">
        <v>117538.8345</v>
      </c>
      <c r="AH55">
        <v>118833.49129999999</v>
      </c>
      <c r="AI55">
        <v>120135.9618</v>
      </c>
      <c r="AJ55">
        <v>121447.5943</v>
      </c>
      <c r="AK55">
        <v>122769.4862</v>
      </c>
    </row>
    <row r="56" spans="1:37" x14ac:dyDescent="0.25">
      <c r="A56" t="s">
        <v>129</v>
      </c>
      <c r="B56">
        <v>16601</v>
      </c>
      <c r="C56">
        <v>16456.725869999998</v>
      </c>
      <c r="D56">
        <v>16374.99098</v>
      </c>
      <c r="E56">
        <v>16354.46423</v>
      </c>
      <c r="F56">
        <v>16383.72935</v>
      </c>
      <c r="G56">
        <v>16452.261060000001</v>
      </c>
      <c r="H56">
        <v>16551.731029999999</v>
      </c>
      <c r="I56">
        <v>16675.792649999999</v>
      </c>
      <c r="J56">
        <v>16819.59564</v>
      </c>
      <c r="K56">
        <v>16979.463380000001</v>
      </c>
      <c r="L56">
        <v>17152.531350000001</v>
      </c>
      <c r="M56">
        <v>17336.561300000001</v>
      </c>
      <c r="N56">
        <v>17529.758860000002</v>
      </c>
      <c r="O56">
        <v>17730.706679999999</v>
      </c>
      <c r="P56">
        <v>17938.226299999998</v>
      </c>
      <c r="Q56">
        <v>18151.3446</v>
      </c>
      <c r="R56">
        <v>18369.237949999999</v>
      </c>
      <c r="S56">
        <v>18591.174019999999</v>
      </c>
      <c r="T56">
        <v>18816.535199999998</v>
      </c>
      <c r="U56">
        <v>19044.780559999999</v>
      </c>
      <c r="V56">
        <v>19275.405200000001</v>
      </c>
      <c r="W56">
        <v>19507.946530000001</v>
      </c>
      <c r="X56">
        <v>19742.012019999998</v>
      </c>
      <c r="Y56">
        <v>19977.23545</v>
      </c>
      <c r="Z56">
        <v>20213.29148</v>
      </c>
      <c r="AA56">
        <v>20449.94918</v>
      </c>
      <c r="AB56">
        <v>20687.059519999999</v>
      </c>
      <c r="AC56">
        <v>20924.500080000002</v>
      </c>
      <c r="AD56">
        <v>21162.31163</v>
      </c>
      <c r="AE56">
        <v>21400.572919999999</v>
      </c>
      <c r="AF56">
        <v>21639.44687</v>
      </c>
      <c r="AG56">
        <v>21879.119630000001</v>
      </c>
      <c r="AH56">
        <v>22119.794269999999</v>
      </c>
      <c r="AI56">
        <v>22361.70264</v>
      </c>
      <c r="AJ56">
        <v>22605.071759999999</v>
      </c>
      <c r="AK56">
        <v>22850.09117</v>
      </c>
    </row>
    <row r="57" spans="1:37" x14ac:dyDescent="0.25">
      <c r="A57" t="s">
        <v>130</v>
      </c>
      <c r="B57">
        <v>125598</v>
      </c>
      <c r="C57">
        <v>127006.9057</v>
      </c>
      <c r="D57">
        <v>128489.6338</v>
      </c>
      <c r="E57">
        <v>130038.29369999999</v>
      </c>
      <c r="F57">
        <v>131643.24280000001</v>
      </c>
      <c r="G57">
        <v>133295.51089999999</v>
      </c>
      <c r="H57">
        <v>134987.08499999999</v>
      </c>
      <c r="I57">
        <v>136711.52100000001</v>
      </c>
      <c r="J57">
        <v>138463.42819999999</v>
      </c>
      <c r="K57">
        <v>140239.3596</v>
      </c>
      <c r="L57">
        <v>142036.6201</v>
      </c>
      <c r="M57">
        <v>143853.56200000001</v>
      </c>
      <c r="N57">
        <v>145688.886</v>
      </c>
      <c r="O57">
        <v>147542.01749999999</v>
      </c>
      <c r="P57">
        <v>149412.08369999999</v>
      </c>
      <c r="Q57">
        <v>151298.3028</v>
      </c>
      <c r="R57">
        <v>153199.72210000001</v>
      </c>
      <c r="S57">
        <v>155114.9374</v>
      </c>
      <c r="T57">
        <v>157042.78409999999</v>
      </c>
      <c r="U57">
        <v>158981.96429999999</v>
      </c>
      <c r="V57">
        <v>160930.804</v>
      </c>
      <c r="W57">
        <v>162887.5963</v>
      </c>
      <c r="X57">
        <v>164851.011</v>
      </c>
      <c r="Y57">
        <v>166819.5252</v>
      </c>
      <c r="Z57">
        <v>168791.7899</v>
      </c>
      <c r="AA57">
        <v>170767.2752</v>
      </c>
      <c r="AB57">
        <v>172745.93789999999</v>
      </c>
      <c r="AC57">
        <v>174727.5912</v>
      </c>
      <c r="AD57">
        <v>176713.76939999999</v>
      </c>
      <c r="AE57">
        <v>178705.755</v>
      </c>
      <c r="AF57">
        <v>180705.53890000001</v>
      </c>
      <c r="AG57">
        <v>182714.98699999999</v>
      </c>
      <c r="AH57">
        <v>184735.98809999999</v>
      </c>
      <c r="AI57">
        <v>186770.65820000001</v>
      </c>
      <c r="AJ57">
        <v>188820.905</v>
      </c>
      <c r="AK57">
        <v>190888.158</v>
      </c>
    </row>
    <row r="58" spans="1:37" x14ac:dyDescent="0.25">
      <c r="A58" t="s">
        <v>131</v>
      </c>
      <c r="B58">
        <v>22100</v>
      </c>
      <c r="C58">
        <v>22347.893029999999</v>
      </c>
      <c r="D58">
        <v>22609.40164</v>
      </c>
      <c r="E58">
        <v>22883.797070000001</v>
      </c>
      <c r="F58">
        <v>23169.216189999999</v>
      </c>
      <c r="G58">
        <v>23463.68101</v>
      </c>
      <c r="H58">
        <v>23765.453079999999</v>
      </c>
      <c r="I58">
        <v>24073.189969999999</v>
      </c>
      <c r="J58">
        <v>24385.883379999999</v>
      </c>
      <c r="K58">
        <v>24702.903750000001</v>
      </c>
      <c r="L58">
        <v>25023.838619999999</v>
      </c>
      <c r="M58">
        <v>25348.463879999999</v>
      </c>
      <c r="N58">
        <v>25676.63913</v>
      </c>
      <c r="O58">
        <v>26008.318619999998</v>
      </c>
      <c r="P58">
        <v>26343.429909999999</v>
      </c>
      <c r="Q58">
        <v>26681.885109999999</v>
      </c>
      <c r="R58">
        <v>27023.55013</v>
      </c>
      <c r="S58">
        <v>27368.203430000001</v>
      </c>
      <c r="T58">
        <v>27715.607019999999</v>
      </c>
      <c r="U58">
        <v>28065.484769999999</v>
      </c>
      <c r="V58">
        <v>28417.491620000001</v>
      </c>
      <c r="W58">
        <v>28771.24581</v>
      </c>
      <c r="X58">
        <v>29126.38867</v>
      </c>
      <c r="Y58">
        <v>29482.538570000001</v>
      </c>
      <c r="Z58">
        <v>29839.32461</v>
      </c>
      <c r="AA58">
        <v>30196.475119999999</v>
      </c>
      <c r="AB58">
        <v>30553.809550000002</v>
      </c>
      <c r="AC58">
        <v>30911.165779999999</v>
      </c>
      <c r="AD58">
        <v>31268.603080000001</v>
      </c>
      <c r="AE58">
        <v>31626.227620000001</v>
      </c>
      <c r="AF58">
        <v>31984.262460000002</v>
      </c>
      <c r="AG58">
        <v>32342.962360000001</v>
      </c>
      <c r="AH58">
        <v>32702.60644</v>
      </c>
      <c r="AI58">
        <v>33063.516880000003</v>
      </c>
      <c r="AJ58">
        <v>33426.011989999999</v>
      </c>
      <c r="AK58">
        <v>33790.359400000001</v>
      </c>
    </row>
    <row r="59" spans="1:37" x14ac:dyDescent="0.25">
      <c r="A59" t="s">
        <v>132</v>
      </c>
      <c r="B59">
        <v>16305</v>
      </c>
      <c r="C59">
        <v>16479.412090000002</v>
      </c>
      <c r="D59">
        <v>16665.090359999998</v>
      </c>
      <c r="E59">
        <v>16860.922149999999</v>
      </c>
      <c r="F59">
        <v>17065.3033</v>
      </c>
      <c r="G59">
        <v>17276.75592</v>
      </c>
      <c r="H59">
        <v>17494.011419999999</v>
      </c>
      <c r="I59">
        <v>17716.065159999998</v>
      </c>
      <c r="J59">
        <v>17942.104029999999</v>
      </c>
      <c r="K59">
        <v>18171.57705</v>
      </c>
      <c r="L59">
        <v>18404.06309</v>
      </c>
      <c r="M59">
        <v>18639.28327</v>
      </c>
      <c r="N59">
        <v>18877.022280000001</v>
      </c>
      <c r="O59">
        <v>19117.159009999999</v>
      </c>
      <c r="P59">
        <v>19359.557379999998</v>
      </c>
      <c r="Q59">
        <v>19604.094649999999</v>
      </c>
      <c r="R59">
        <v>19850.632989999998</v>
      </c>
      <c r="S59">
        <v>20098.98458</v>
      </c>
      <c r="T59">
        <v>20348.98101</v>
      </c>
      <c r="U59">
        <v>20600.440579999999</v>
      </c>
      <c r="V59">
        <v>20853.139589999999</v>
      </c>
      <c r="W59">
        <v>21106.845359999999</v>
      </c>
      <c r="X59">
        <v>21361.36449</v>
      </c>
      <c r="Y59">
        <v>21616.488499999999</v>
      </c>
      <c r="Z59">
        <v>21872.028699999999</v>
      </c>
      <c r="AA59">
        <v>22127.890289999999</v>
      </c>
      <c r="AB59">
        <v>22384.04753</v>
      </c>
      <c r="AC59">
        <v>22640.474719999998</v>
      </c>
      <c r="AD59">
        <v>22897.34013</v>
      </c>
      <c r="AE59">
        <v>23154.814770000001</v>
      </c>
      <c r="AF59">
        <v>23413.156749999998</v>
      </c>
      <c r="AG59">
        <v>23672.626240000001</v>
      </c>
      <c r="AH59">
        <v>23933.490320000001</v>
      </c>
      <c r="AI59">
        <v>24196.042460000001</v>
      </c>
      <c r="AJ59">
        <v>24460.55629</v>
      </c>
      <c r="AK59">
        <v>24727.249930000002</v>
      </c>
    </row>
    <row r="60" spans="1:37" x14ac:dyDescent="0.25">
      <c r="A60" t="s">
        <v>133</v>
      </c>
      <c r="B60">
        <v>29076</v>
      </c>
      <c r="C60">
        <v>29391.99942</v>
      </c>
      <c r="D60">
        <v>29727.0177</v>
      </c>
      <c r="E60">
        <v>30079.684570000001</v>
      </c>
      <c r="F60">
        <v>30447.340909999999</v>
      </c>
      <c r="G60">
        <v>30827.430840000001</v>
      </c>
      <c r="H60">
        <v>31217.724170000001</v>
      </c>
      <c r="I60">
        <v>31616.4427</v>
      </c>
      <c r="J60">
        <v>32022.13667</v>
      </c>
      <c r="K60">
        <v>32433.826690000002</v>
      </c>
      <c r="L60">
        <v>32850.760470000001</v>
      </c>
      <c r="M60">
        <v>33272.443180000002</v>
      </c>
      <c r="N60">
        <v>33698.493269999999</v>
      </c>
      <c r="O60">
        <v>34128.70321</v>
      </c>
      <c r="P60">
        <v>34562.83625</v>
      </c>
      <c r="Q60">
        <v>35000.683429999997</v>
      </c>
      <c r="R60">
        <v>35442.010479999997</v>
      </c>
      <c r="S60">
        <v>35886.493820000003</v>
      </c>
      <c r="T60">
        <v>36333.850599999998</v>
      </c>
      <c r="U60">
        <v>36783.774389999999</v>
      </c>
      <c r="V60">
        <v>37235.881329999997</v>
      </c>
      <c r="W60">
        <v>37689.772259999998</v>
      </c>
      <c r="X60">
        <v>38145.120369999997</v>
      </c>
      <c r="Y60">
        <v>38601.567009999999</v>
      </c>
      <c r="Z60">
        <v>39058.787400000001</v>
      </c>
      <c r="AA60">
        <v>39516.626620000003</v>
      </c>
      <c r="AB60">
        <v>39975.049129999999</v>
      </c>
      <c r="AC60">
        <v>40434.010269999999</v>
      </c>
      <c r="AD60">
        <v>40893.81925</v>
      </c>
      <c r="AE60">
        <v>41354.776429999998</v>
      </c>
      <c r="AF60">
        <v>41817.33642</v>
      </c>
      <c r="AG60">
        <v>42281.949249999998</v>
      </c>
      <c r="AH60">
        <v>42749.073830000001</v>
      </c>
      <c r="AI60">
        <v>43219.216059999999</v>
      </c>
      <c r="AJ60">
        <v>43692.84345</v>
      </c>
      <c r="AK60">
        <v>44170.321470000003</v>
      </c>
    </row>
    <row r="61" spans="1:37" x14ac:dyDescent="0.25">
      <c r="A61" t="s">
        <v>134</v>
      </c>
      <c r="B61">
        <v>80224</v>
      </c>
      <c r="C61">
        <v>81052.073189999996</v>
      </c>
      <c r="D61">
        <v>81940.140750000006</v>
      </c>
      <c r="E61">
        <v>82884.702279999998</v>
      </c>
      <c r="F61">
        <v>83877.111739999993</v>
      </c>
      <c r="G61">
        <v>84908.877049999996</v>
      </c>
      <c r="H61">
        <v>85972.629029999996</v>
      </c>
      <c r="I61">
        <v>87062.517640000005</v>
      </c>
      <c r="J61">
        <v>88173.851160000006</v>
      </c>
      <c r="K61">
        <v>89303.416589999993</v>
      </c>
      <c r="L61">
        <v>90448.780979999996</v>
      </c>
      <c r="M61">
        <v>91608.320070000002</v>
      </c>
      <c r="N61">
        <v>92780.799369999993</v>
      </c>
      <c r="O61">
        <v>93965.508329999997</v>
      </c>
      <c r="P61">
        <v>95161.701549999998</v>
      </c>
      <c r="Q61">
        <v>96368.730760000006</v>
      </c>
      <c r="R61">
        <v>97585.895629999999</v>
      </c>
      <c r="S61">
        <v>98812.263500000001</v>
      </c>
      <c r="T61">
        <v>100047.01059999999</v>
      </c>
      <c r="U61">
        <v>101289.25229999999</v>
      </c>
      <c r="V61">
        <v>102537.8946</v>
      </c>
      <c r="W61">
        <v>103791.7951</v>
      </c>
      <c r="X61">
        <v>105049.9997</v>
      </c>
      <c r="Y61">
        <v>106311.46799999999</v>
      </c>
      <c r="Z61">
        <v>107575.24460000001</v>
      </c>
      <c r="AA61">
        <v>108840.8276</v>
      </c>
      <c r="AB61">
        <v>110108.0419</v>
      </c>
      <c r="AC61">
        <v>111376.694</v>
      </c>
      <c r="AD61">
        <v>112647.54120000001</v>
      </c>
      <c r="AE61">
        <v>113921.3366</v>
      </c>
      <c r="AF61">
        <v>115199.2536</v>
      </c>
      <c r="AG61">
        <v>116482.46460000001</v>
      </c>
      <c r="AH61">
        <v>117772.17080000001</v>
      </c>
      <c r="AI61">
        <v>119069.704</v>
      </c>
      <c r="AJ61">
        <v>120376.30100000001</v>
      </c>
      <c r="AK61">
        <v>121692.9283</v>
      </c>
    </row>
    <row r="62" spans="1:37" x14ac:dyDescent="0.25">
      <c r="A62" t="s">
        <v>135</v>
      </c>
      <c r="B62">
        <v>371088</v>
      </c>
      <c r="C62">
        <v>375304.00329999998</v>
      </c>
      <c r="D62">
        <v>379730.4963</v>
      </c>
      <c r="E62">
        <v>384344.15960000001</v>
      </c>
      <c r="F62">
        <v>389116.8799</v>
      </c>
      <c r="G62">
        <v>394022.87170000002</v>
      </c>
      <c r="H62">
        <v>399039.74440000003</v>
      </c>
      <c r="I62">
        <v>404149.88770000002</v>
      </c>
      <c r="J62">
        <v>409339.02120000002</v>
      </c>
      <c r="K62">
        <v>414597.98619999998</v>
      </c>
      <c r="L62">
        <v>419919.85100000002</v>
      </c>
      <c r="M62">
        <v>425300.34620000003</v>
      </c>
      <c r="N62">
        <v>430736.15360000002</v>
      </c>
      <c r="O62">
        <v>436225.69630000001</v>
      </c>
      <c r="P62">
        <v>441766.71010000003</v>
      </c>
      <c r="Q62">
        <v>447356.97330000001</v>
      </c>
      <c r="R62">
        <v>452993.68849999999</v>
      </c>
      <c r="S62">
        <v>458672.73930000002</v>
      </c>
      <c r="T62">
        <v>464390.30790000001</v>
      </c>
      <c r="U62">
        <v>470142.14150000003</v>
      </c>
      <c r="V62">
        <v>475922.94900000002</v>
      </c>
      <c r="W62">
        <v>481727.18300000002</v>
      </c>
      <c r="X62">
        <v>487550.13900000002</v>
      </c>
      <c r="Y62">
        <v>493386.73060000001</v>
      </c>
      <c r="Z62">
        <v>499232.32049999997</v>
      </c>
      <c r="AA62">
        <v>505084.39919999999</v>
      </c>
      <c r="AB62">
        <v>510942.01779999997</v>
      </c>
      <c r="AC62">
        <v>516804.25670000003</v>
      </c>
      <c r="AD62">
        <v>522674.65330000001</v>
      </c>
      <c r="AE62">
        <v>528556.81209999998</v>
      </c>
      <c r="AF62">
        <v>534456.40300000005</v>
      </c>
      <c r="AG62">
        <v>540379.1973</v>
      </c>
      <c r="AH62">
        <v>546331.20149999997</v>
      </c>
      <c r="AI62">
        <v>552319.0834</v>
      </c>
      <c r="AJ62">
        <v>558349.11029999994</v>
      </c>
      <c r="AK62">
        <v>564426.34849999996</v>
      </c>
    </row>
    <row r="63" spans="1:37" x14ac:dyDescent="0.25">
      <c r="A63" t="s">
        <v>136</v>
      </c>
      <c r="B63">
        <v>226052.06109999999</v>
      </c>
      <c r="C63">
        <v>228769.93659999999</v>
      </c>
      <c r="D63">
        <v>231596.3653</v>
      </c>
      <c r="E63">
        <v>234530.53339999999</v>
      </c>
      <c r="F63">
        <v>237557.75219999999</v>
      </c>
      <c r="G63">
        <v>240660.83910000001</v>
      </c>
      <c r="H63">
        <v>243824.94529999999</v>
      </c>
      <c r="I63">
        <v>247039.3805</v>
      </c>
      <c r="J63">
        <v>250297.05869999999</v>
      </c>
      <c r="K63">
        <v>253594.49280000001</v>
      </c>
      <c r="L63">
        <v>256930.28829999999</v>
      </c>
      <c r="M63">
        <v>260304.5453</v>
      </c>
      <c r="N63">
        <v>263717.86660000001</v>
      </c>
      <c r="O63">
        <v>267171.29070000001</v>
      </c>
      <c r="P63">
        <v>270665.30690000003</v>
      </c>
      <c r="Q63">
        <v>274199.80099999998</v>
      </c>
      <c r="R63">
        <v>277773.8358</v>
      </c>
      <c r="S63">
        <v>281385.29940000002</v>
      </c>
      <c r="T63">
        <v>285031.47450000001</v>
      </c>
      <c r="U63">
        <v>288709.00799999997</v>
      </c>
      <c r="V63">
        <v>292413.67050000001</v>
      </c>
      <c r="W63">
        <v>296140.60279999999</v>
      </c>
      <c r="X63">
        <v>299884.89889999997</v>
      </c>
      <c r="Y63">
        <v>303641.35389999999</v>
      </c>
      <c r="Z63">
        <v>307404.71610000002</v>
      </c>
      <c r="AA63">
        <v>311170.51400000002</v>
      </c>
      <c r="AB63">
        <v>314935.1827</v>
      </c>
      <c r="AC63">
        <v>318695.4914</v>
      </c>
      <c r="AD63">
        <v>322450.18060000002</v>
      </c>
      <c r="AE63">
        <v>326198.84389999998</v>
      </c>
      <c r="AF63">
        <v>329942.31390000001</v>
      </c>
      <c r="AG63">
        <v>333682.04180000001</v>
      </c>
      <c r="AH63">
        <v>337419.92259999999</v>
      </c>
      <c r="AI63">
        <v>341158.43459999998</v>
      </c>
      <c r="AJ63">
        <v>344900.27899999998</v>
      </c>
      <c r="AK63">
        <v>348647.9106</v>
      </c>
    </row>
    <row r="64" spans="1:37" x14ac:dyDescent="0.25">
      <c r="A64" t="s">
        <v>137</v>
      </c>
      <c r="B64">
        <v>16341.668299999999</v>
      </c>
      <c r="C64">
        <v>16540.61938</v>
      </c>
      <c r="D64">
        <v>16747.768540000001</v>
      </c>
      <c r="E64">
        <v>16962.747480000002</v>
      </c>
      <c r="F64">
        <v>17184.409749999999</v>
      </c>
      <c r="G64">
        <v>17411.479159999999</v>
      </c>
      <c r="H64">
        <v>17642.864239999999</v>
      </c>
      <c r="I64">
        <v>17877.784759999999</v>
      </c>
      <c r="J64">
        <v>18115.732039999999</v>
      </c>
      <c r="K64">
        <v>18356.464940000002</v>
      </c>
      <c r="L64">
        <v>18599.89978</v>
      </c>
      <c r="M64">
        <v>18846.06263</v>
      </c>
      <c r="N64">
        <v>19095.01571</v>
      </c>
      <c r="O64">
        <v>19346.849910000001</v>
      </c>
      <c r="P64">
        <v>19601.61421</v>
      </c>
      <c r="Q64">
        <v>19859.31035</v>
      </c>
      <c r="R64">
        <v>20119.87744</v>
      </c>
      <c r="S64">
        <v>20383.167089999999</v>
      </c>
      <c r="T64">
        <v>20648.983520000002</v>
      </c>
      <c r="U64">
        <v>20917.08267</v>
      </c>
      <c r="V64">
        <v>21187.155119999999</v>
      </c>
      <c r="W64">
        <v>21458.843140000001</v>
      </c>
      <c r="X64">
        <v>21731.782630000002</v>
      </c>
      <c r="Y64">
        <v>22005.586070000001</v>
      </c>
      <c r="Z64">
        <v>22279.860089999998</v>
      </c>
      <c r="AA64">
        <v>22554.264749999998</v>
      </c>
      <c r="AB64">
        <v>22828.524150000001</v>
      </c>
      <c r="AC64">
        <v>23102.386149999998</v>
      </c>
      <c r="AD64">
        <v>23375.738300000001</v>
      </c>
      <c r="AE64">
        <v>23648.5314</v>
      </c>
      <c r="AF64">
        <v>23920.805759999999</v>
      </c>
      <c r="AG64">
        <v>24192.648150000001</v>
      </c>
      <c r="AH64">
        <v>24464.17899</v>
      </c>
      <c r="AI64">
        <v>24735.56249</v>
      </c>
      <c r="AJ64">
        <v>25006.981779999998</v>
      </c>
      <c r="AK64">
        <v>25278.605220000001</v>
      </c>
    </row>
    <row r="65" spans="1:37" x14ac:dyDescent="0.25">
      <c r="A65" t="s">
        <v>138</v>
      </c>
      <c r="B65">
        <v>825.24186699999996</v>
      </c>
      <c r="C65">
        <v>835.29035499999998</v>
      </c>
      <c r="D65">
        <v>845.75333569999998</v>
      </c>
      <c r="E65">
        <v>856.61214930000006</v>
      </c>
      <c r="F65">
        <v>867.80893909999998</v>
      </c>
      <c r="G65">
        <v>879.2792379</v>
      </c>
      <c r="H65">
        <v>890.96785839999995</v>
      </c>
      <c r="I65">
        <v>902.83532109999999</v>
      </c>
      <c r="J65">
        <v>914.85587980000003</v>
      </c>
      <c r="K65">
        <v>927.01731749999999</v>
      </c>
      <c r="L65">
        <v>939.31539559999999</v>
      </c>
      <c r="M65">
        <v>951.75143460000004</v>
      </c>
      <c r="N65">
        <v>964.32859269999994</v>
      </c>
      <c r="O65">
        <v>977.05147580000005</v>
      </c>
      <c r="P65">
        <v>989.92257910000001</v>
      </c>
      <c r="Q65">
        <v>1002.942006</v>
      </c>
      <c r="R65">
        <v>1016.106692</v>
      </c>
      <c r="S65">
        <v>1029.4091470000001</v>
      </c>
      <c r="T65">
        <v>1042.8394719999999</v>
      </c>
      <c r="U65">
        <v>1056.385319</v>
      </c>
      <c r="V65">
        <v>1070.0310280000001</v>
      </c>
      <c r="W65">
        <v>1083.758493</v>
      </c>
      <c r="X65">
        <v>1097.5492630000001</v>
      </c>
      <c r="Y65">
        <v>1111.3837000000001</v>
      </c>
      <c r="Z65">
        <v>1125.241859</v>
      </c>
      <c r="AA65">
        <v>1139.106481</v>
      </c>
      <c r="AB65">
        <v>1152.9635270000001</v>
      </c>
      <c r="AC65">
        <v>1166.8001650000001</v>
      </c>
      <c r="AD65">
        <v>1180.6106010000001</v>
      </c>
      <c r="AE65">
        <v>1194.3922459999999</v>
      </c>
      <c r="AF65">
        <v>1208.1470360000001</v>
      </c>
      <c r="AG65">
        <v>1221.879267</v>
      </c>
      <c r="AH65">
        <v>1235.594947</v>
      </c>
      <c r="AI65">
        <v>1249.302308</v>
      </c>
      <c r="AJ65">
        <v>1263.0105490000001</v>
      </c>
      <c r="AK65">
        <v>1276.7281410000001</v>
      </c>
    </row>
    <row r="66" spans="1:37" x14ac:dyDescent="0.25">
      <c r="A66" t="s">
        <v>139</v>
      </c>
      <c r="B66">
        <v>1273.4428519999999</v>
      </c>
      <c r="C66">
        <v>1288.9479779999999</v>
      </c>
      <c r="D66">
        <v>1305.092987</v>
      </c>
      <c r="E66">
        <v>1321.8488589999999</v>
      </c>
      <c r="F66">
        <v>1339.1262919999999</v>
      </c>
      <c r="G66">
        <v>1356.825783</v>
      </c>
      <c r="H66">
        <v>1374.8621479999999</v>
      </c>
      <c r="I66">
        <v>1393.174444</v>
      </c>
      <c r="J66">
        <v>1411.722925</v>
      </c>
      <c r="K66">
        <v>1430.488734</v>
      </c>
      <c r="L66">
        <v>1449.4653269999999</v>
      </c>
      <c r="M66">
        <v>1468.654745</v>
      </c>
      <c r="N66">
        <v>1488.0618649999999</v>
      </c>
      <c r="O66">
        <v>1507.693798</v>
      </c>
      <c r="P66">
        <v>1527.5544010000001</v>
      </c>
      <c r="Q66">
        <v>1547.643838</v>
      </c>
      <c r="R66">
        <v>1567.9573849999999</v>
      </c>
      <c r="S66">
        <v>1588.483489</v>
      </c>
      <c r="T66">
        <v>1609.2068810000001</v>
      </c>
      <c r="U66">
        <v>1630.10851</v>
      </c>
      <c r="V66">
        <v>1651.1642199999999</v>
      </c>
      <c r="W66">
        <v>1672.346076</v>
      </c>
      <c r="X66">
        <v>1693.625616</v>
      </c>
      <c r="Y66">
        <v>1714.9725470000001</v>
      </c>
      <c r="Z66">
        <v>1736.3561010000001</v>
      </c>
      <c r="AA66">
        <v>1757.7496530000001</v>
      </c>
      <c r="AB66">
        <v>1779.1315540000001</v>
      </c>
      <c r="AC66">
        <v>1800.4820159999999</v>
      </c>
      <c r="AD66">
        <v>1821.792109</v>
      </c>
      <c r="AE66">
        <v>1843.057851</v>
      </c>
      <c r="AF66">
        <v>1864.282242</v>
      </c>
      <c r="AG66">
        <v>1885.4719250000001</v>
      </c>
      <c r="AH66">
        <v>1906.636182</v>
      </c>
      <c r="AI66">
        <v>1927.787724</v>
      </c>
      <c r="AJ66">
        <v>1948.9407550000001</v>
      </c>
      <c r="AK66">
        <v>1970.1083530000001</v>
      </c>
    </row>
    <row r="67" spans="1:37" x14ac:dyDescent="0.25">
      <c r="A67" t="s">
        <v>140</v>
      </c>
      <c r="B67">
        <v>4210.3877249999996</v>
      </c>
      <c r="C67">
        <v>4261.6674480000001</v>
      </c>
      <c r="D67">
        <v>4315.0666179999998</v>
      </c>
      <c r="E67">
        <v>4370.4890359999999</v>
      </c>
      <c r="F67">
        <v>4427.6399110000002</v>
      </c>
      <c r="G67">
        <v>4486.1901790000002</v>
      </c>
      <c r="H67">
        <v>4545.8576789999997</v>
      </c>
      <c r="I67">
        <v>4606.440286</v>
      </c>
      <c r="J67">
        <v>4667.8061260000004</v>
      </c>
      <c r="K67">
        <v>4729.8925159999999</v>
      </c>
      <c r="L67">
        <v>4792.677737</v>
      </c>
      <c r="M67">
        <v>4856.1685749999997</v>
      </c>
      <c r="N67">
        <v>4920.3813110000001</v>
      </c>
      <c r="O67">
        <v>4985.3396149999999</v>
      </c>
      <c r="P67">
        <v>5051.0564299999996</v>
      </c>
      <c r="Q67">
        <v>5117.532451</v>
      </c>
      <c r="R67">
        <v>5184.7521580000002</v>
      </c>
      <c r="S67">
        <v>5252.6773839999996</v>
      </c>
      <c r="T67">
        <v>5321.2575399999996</v>
      </c>
      <c r="U67">
        <v>5390.4294239999999</v>
      </c>
      <c r="V67">
        <v>5460.1128680000002</v>
      </c>
      <c r="W67">
        <v>5530.2150970000002</v>
      </c>
      <c r="X67">
        <v>5600.6414430000004</v>
      </c>
      <c r="Y67">
        <v>5671.2910959999999</v>
      </c>
      <c r="Z67">
        <v>5742.0615889999999</v>
      </c>
      <c r="AA67">
        <v>5812.8639949999997</v>
      </c>
      <c r="AB67">
        <v>5883.6257660000001</v>
      </c>
      <c r="AC67">
        <v>5954.2805170000001</v>
      </c>
      <c r="AD67">
        <v>6024.7976360000002</v>
      </c>
      <c r="AE67">
        <v>6095.1629599999997</v>
      </c>
      <c r="AF67">
        <v>6165.3854449999999</v>
      </c>
      <c r="AG67">
        <v>6235.4862220000005</v>
      </c>
      <c r="AH67">
        <v>6305.4952700000003</v>
      </c>
      <c r="AI67">
        <v>6375.4539960000002</v>
      </c>
      <c r="AJ67">
        <v>6445.4088840000004</v>
      </c>
      <c r="AK67">
        <v>6515.4028630000003</v>
      </c>
    </row>
    <row r="68" spans="1:37" x14ac:dyDescent="0.25">
      <c r="A68" t="s">
        <v>141</v>
      </c>
      <c r="B68">
        <v>4200.5016580000001</v>
      </c>
      <c r="C68">
        <v>4251.6413730000004</v>
      </c>
      <c r="D68">
        <v>4304.8866029999999</v>
      </c>
      <c r="E68">
        <v>4360.1436180000001</v>
      </c>
      <c r="F68">
        <v>4417.117749</v>
      </c>
      <c r="G68">
        <v>4475.4810779999998</v>
      </c>
      <c r="H68">
        <v>4534.9532369999997</v>
      </c>
      <c r="I68">
        <v>4595.3338720000002</v>
      </c>
      <c r="J68">
        <v>4656.4923580000004</v>
      </c>
      <c r="K68">
        <v>4718.3668029999999</v>
      </c>
      <c r="L68">
        <v>4780.9357190000001</v>
      </c>
      <c r="M68">
        <v>4844.2058020000004</v>
      </c>
      <c r="N68">
        <v>4908.1930069999999</v>
      </c>
      <c r="O68">
        <v>4972.9206629999999</v>
      </c>
      <c r="P68">
        <v>5038.4013139999997</v>
      </c>
      <c r="Q68">
        <v>5104.6353660000004</v>
      </c>
      <c r="R68">
        <v>5171.6071460000003</v>
      </c>
      <c r="S68">
        <v>5239.2784789999996</v>
      </c>
      <c r="T68">
        <v>5307.5990490000004</v>
      </c>
      <c r="U68">
        <v>5376.5061420000002</v>
      </c>
      <c r="V68">
        <v>5445.9202359999999</v>
      </c>
      <c r="W68">
        <v>5515.7494230000002</v>
      </c>
      <c r="X68">
        <v>5585.9001689999996</v>
      </c>
      <c r="Y68">
        <v>5656.2729259999996</v>
      </c>
      <c r="Z68">
        <v>5726.7666520000002</v>
      </c>
      <c r="AA68">
        <v>5797.2940660000004</v>
      </c>
      <c r="AB68">
        <v>5867.784353</v>
      </c>
      <c r="AC68">
        <v>5938.1727849999997</v>
      </c>
      <c r="AD68">
        <v>6008.4305780000004</v>
      </c>
      <c r="AE68">
        <v>6078.5451800000001</v>
      </c>
      <c r="AF68">
        <v>6148.5270410000003</v>
      </c>
      <c r="AG68">
        <v>6218.3985359999997</v>
      </c>
      <c r="AH68">
        <v>6288.1906710000003</v>
      </c>
      <c r="AI68">
        <v>6357.9457069999999</v>
      </c>
      <c r="AJ68">
        <v>6427.7107500000002</v>
      </c>
      <c r="AK68">
        <v>6497.5290869999999</v>
      </c>
    </row>
    <row r="69" spans="1:37" x14ac:dyDescent="0.25">
      <c r="A69" t="s">
        <v>142</v>
      </c>
      <c r="B69">
        <v>1720.17561</v>
      </c>
      <c r="C69">
        <v>1741.110923</v>
      </c>
      <c r="D69">
        <v>1762.9095520000001</v>
      </c>
      <c r="E69">
        <v>1785.531835</v>
      </c>
      <c r="F69">
        <v>1808.8570340000001</v>
      </c>
      <c r="G69">
        <v>1832.7508399999999</v>
      </c>
      <c r="H69">
        <v>1857.098407</v>
      </c>
      <c r="I69">
        <v>1881.817646</v>
      </c>
      <c r="J69">
        <v>1906.855026</v>
      </c>
      <c r="K69">
        <v>1932.185156</v>
      </c>
      <c r="L69">
        <v>1957.7991979999999</v>
      </c>
      <c r="M69">
        <v>1983.6998550000001</v>
      </c>
      <c r="N69">
        <v>2009.8936220000001</v>
      </c>
      <c r="O69">
        <v>2036.3900209999999</v>
      </c>
      <c r="P69">
        <v>2063.1941689999999</v>
      </c>
      <c r="Q69">
        <v>2090.3062180000002</v>
      </c>
      <c r="R69">
        <v>2117.719748</v>
      </c>
      <c r="S69">
        <v>2145.419144</v>
      </c>
      <c r="T69">
        <v>2173.3838310000001</v>
      </c>
      <c r="U69">
        <v>2201.5881770000001</v>
      </c>
      <c r="V69">
        <v>2229.9996959999999</v>
      </c>
      <c r="W69">
        <v>2258.5808430000002</v>
      </c>
      <c r="X69">
        <v>2287.2934310000001</v>
      </c>
      <c r="Y69">
        <v>2316.0968360000002</v>
      </c>
      <c r="Z69">
        <v>2344.9498400000002</v>
      </c>
      <c r="AA69">
        <v>2373.8168770000002</v>
      </c>
      <c r="AB69">
        <v>2402.6691420000002</v>
      </c>
      <c r="AC69">
        <v>2431.4803379999998</v>
      </c>
      <c r="AD69">
        <v>2460.238887</v>
      </c>
      <c r="AE69">
        <v>2488.9398660000002</v>
      </c>
      <c r="AF69">
        <v>2517.5877599999999</v>
      </c>
      <c r="AG69">
        <v>2546.1919269999999</v>
      </c>
      <c r="AH69">
        <v>2574.7652349999998</v>
      </c>
      <c r="AI69">
        <v>2603.3251340000002</v>
      </c>
      <c r="AJ69">
        <v>2631.8910369999999</v>
      </c>
      <c r="AK69">
        <v>2660.480759</v>
      </c>
    </row>
    <row r="70" spans="1:37" x14ac:dyDescent="0.25">
      <c r="A70" t="s">
        <v>143</v>
      </c>
      <c r="B70">
        <v>4598.1956099999998</v>
      </c>
      <c r="C70">
        <v>4654.1828029999997</v>
      </c>
      <c r="D70">
        <v>4712.4874220000002</v>
      </c>
      <c r="E70">
        <v>4773.001467</v>
      </c>
      <c r="F70">
        <v>4835.4036130000004</v>
      </c>
      <c r="G70">
        <v>4899.3349669999998</v>
      </c>
      <c r="H70">
        <v>4964.4874650000002</v>
      </c>
      <c r="I70">
        <v>5030.6401740000001</v>
      </c>
      <c r="J70">
        <v>5097.648768</v>
      </c>
      <c r="K70">
        <v>5165.444407</v>
      </c>
      <c r="L70">
        <v>5234.0030200000001</v>
      </c>
      <c r="M70">
        <v>5303.3316990000003</v>
      </c>
      <c r="N70">
        <v>5373.4479730000003</v>
      </c>
      <c r="O70">
        <v>5444.3774800000001</v>
      </c>
      <c r="P70">
        <v>5516.1342290000002</v>
      </c>
      <c r="Q70">
        <v>5588.7188969999997</v>
      </c>
      <c r="R70">
        <v>5662.1145029999998</v>
      </c>
      <c r="S70">
        <v>5736.2793869999996</v>
      </c>
      <c r="T70">
        <v>5811.1583419999997</v>
      </c>
      <c r="U70">
        <v>5886.6824239999996</v>
      </c>
      <c r="V70">
        <v>5962.764212</v>
      </c>
      <c r="W70">
        <v>6039.3025440000001</v>
      </c>
      <c r="X70">
        <v>6116.1942010000002</v>
      </c>
      <c r="Y70">
        <v>6193.3293030000004</v>
      </c>
      <c r="Z70">
        <v>6270.5961820000002</v>
      </c>
      <c r="AA70">
        <v>6347.8979579999996</v>
      </c>
      <c r="AB70">
        <v>6425.1556620000001</v>
      </c>
      <c r="AC70">
        <v>6502.297106</v>
      </c>
      <c r="AD70">
        <v>6579.2891170000003</v>
      </c>
      <c r="AE70">
        <v>6656.1165419999998</v>
      </c>
      <c r="AF70">
        <v>6732.7894619999997</v>
      </c>
      <c r="AG70">
        <v>6809.3312619999997</v>
      </c>
      <c r="AH70">
        <v>6885.7749659999999</v>
      </c>
      <c r="AI70">
        <v>6962.1660380000003</v>
      </c>
      <c r="AJ70">
        <v>7038.5554570000004</v>
      </c>
      <c r="AK70">
        <v>7114.9902910000001</v>
      </c>
    </row>
    <row r="71" spans="1:37" x14ac:dyDescent="0.25">
      <c r="A71" t="s">
        <v>144</v>
      </c>
      <c r="B71">
        <v>755.45210880000002</v>
      </c>
      <c r="C71">
        <v>764.65089569999998</v>
      </c>
      <c r="D71">
        <v>774.22899029999996</v>
      </c>
      <c r="E71">
        <v>784.16936520000002</v>
      </c>
      <c r="F71">
        <v>794.41909229999999</v>
      </c>
      <c r="G71">
        <v>804.91918669999995</v>
      </c>
      <c r="H71">
        <v>815.61915050000005</v>
      </c>
      <c r="I71">
        <v>826.48285659999999</v>
      </c>
      <c r="J71">
        <v>837.48674289999997</v>
      </c>
      <c r="K71">
        <v>848.61962800000003</v>
      </c>
      <c r="L71">
        <v>859.87763189999998</v>
      </c>
      <c r="M71">
        <v>871.26196219999997</v>
      </c>
      <c r="N71">
        <v>882.77550870000005</v>
      </c>
      <c r="O71">
        <v>894.42248689999997</v>
      </c>
      <c r="P71">
        <v>906.20518019999997</v>
      </c>
      <c r="Q71">
        <v>918.12368260000005</v>
      </c>
      <c r="R71">
        <v>930.1751898</v>
      </c>
      <c r="S71">
        <v>942.352844</v>
      </c>
      <c r="T71">
        <v>954.64758449999999</v>
      </c>
      <c r="U71">
        <v>967.04810640000005</v>
      </c>
      <c r="V71">
        <v>979.54007360000003</v>
      </c>
      <c r="W71">
        <v>992.10690739999995</v>
      </c>
      <c r="X71">
        <v>1004.731716</v>
      </c>
      <c r="Y71">
        <v>1017.396518</v>
      </c>
      <c r="Z71">
        <v>1030.08305</v>
      </c>
      <c r="AA71">
        <v>1042.7755030000001</v>
      </c>
      <c r="AB71">
        <v>1055.461022</v>
      </c>
      <c r="AC71">
        <v>1068.1278480000001</v>
      </c>
      <c r="AD71">
        <v>1080.7706700000001</v>
      </c>
      <c r="AE71">
        <v>1093.3871079999999</v>
      </c>
      <c r="AF71">
        <v>1105.978922</v>
      </c>
      <c r="AG71">
        <v>1118.550037</v>
      </c>
      <c r="AH71">
        <v>1131.105945</v>
      </c>
      <c r="AI71">
        <v>1143.65417</v>
      </c>
      <c r="AJ71">
        <v>1156.2031300000001</v>
      </c>
      <c r="AK71">
        <v>1168.760571</v>
      </c>
    </row>
    <row r="72" spans="1:37" x14ac:dyDescent="0.25">
      <c r="A72" t="s">
        <v>145</v>
      </c>
      <c r="B72">
        <v>10641.225189999999</v>
      </c>
      <c r="C72">
        <v>10770.812959999999</v>
      </c>
      <c r="D72">
        <v>10905.747170000001</v>
      </c>
      <c r="E72">
        <v>11045.7875</v>
      </c>
      <c r="F72">
        <v>11190.190280000001</v>
      </c>
      <c r="G72">
        <v>11338.125539999999</v>
      </c>
      <c r="H72">
        <v>11488.881890000001</v>
      </c>
      <c r="I72">
        <v>11641.949839999999</v>
      </c>
      <c r="J72">
        <v>11796.99685</v>
      </c>
      <c r="K72">
        <v>11953.86483</v>
      </c>
      <c r="L72">
        <v>12112.49877</v>
      </c>
      <c r="M72">
        <v>12272.91548</v>
      </c>
      <c r="N72">
        <v>12435.155650000001</v>
      </c>
      <c r="O72">
        <v>12599.27866</v>
      </c>
      <c r="P72">
        <v>12765.316779999999</v>
      </c>
      <c r="Q72">
        <v>12933.27144</v>
      </c>
      <c r="R72">
        <v>13103.103160000001</v>
      </c>
      <c r="S72">
        <v>13274.71537</v>
      </c>
      <c r="T72">
        <v>13447.980250000001</v>
      </c>
      <c r="U72">
        <v>13622.73827</v>
      </c>
      <c r="V72">
        <v>13798.7871</v>
      </c>
      <c r="W72">
        <v>13975.892669999999</v>
      </c>
      <c r="X72">
        <v>14153.816279999999</v>
      </c>
      <c r="Y72">
        <v>14332.30379</v>
      </c>
      <c r="Z72">
        <v>14511.096970000001</v>
      </c>
      <c r="AA72">
        <v>14689.97192</v>
      </c>
      <c r="AB72">
        <v>14868.74624</v>
      </c>
      <c r="AC72">
        <v>15047.25304</v>
      </c>
      <c r="AD72">
        <v>15225.41599</v>
      </c>
      <c r="AE72">
        <v>15403.200220000001</v>
      </c>
      <c r="AF72">
        <v>15580.62924</v>
      </c>
      <c r="AG72">
        <v>15757.7572</v>
      </c>
      <c r="AH72">
        <v>15934.66051</v>
      </c>
      <c r="AI72">
        <v>16111.44436</v>
      </c>
      <c r="AJ72">
        <v>16288.22666</v>
      </c>
      <c r="AK72">
        <v>16465.116160000001</v>
      </c>
    </row>
    <row r="73" spans="1:37" x14ac:dyDescent="0.25">
      <c r="A73" t="s">
        <v>146</v>
      </c>
      <c r="B73">
        <v>450.64803169999999</v>
      </c>
      <c r="C73">
        <v>456.13560200000001</v>
      </c>
      <c r="D73">
        <v>461.84971200000001</v>
      </c>
      <c r="E73">
        <v>467.78009489999999</v>
      </c>
      <c r="F73">
        <v>473.89520620000002</v>
      </c>
      <c r="G73">
        <v>480.15986079999999</v>
      </c>
      <c r="H73">
        <v>486.54390919999997</v>
      </c>
      <c r="I73">
        <v>493.02576540000001</v>
      </c>
      <c r="J73">
        <v>499.59134619999998</v>
      </c>
      <c r="K73">
        <v>506.23396009999999</v>
      </c>
      <c r="L73">
        <v>512.95128369999998</v>
      </c>
      <c r="M73">
        <v>519.74403559999996</v>
      </c>
      <c r="N73">
        <v>526.61394429999996</v>
      </c>
      <c r="O73">
        <v>533.56352900000002</v>
      </c>
      <c r="P73">
        <v>540.59415999999999</v>
      </c>
      <c r="Q73">
        <v>547.70590000000004</v>
      </c>
      <c r="R73">
        <v>554.89708050000002</v>
      </c>
      <c r="S73">
        <v>562.16361359999996</v>
      </c>
      <c r="T73">
        <v>569.50009050000006</v>
      </c>
      <c r="U73">
        <v>576.89975939999999</v>
      </c>
      <c r="V73">
        <v>584.35405790000004</v>
      </c>
      <c r="W73">
        <v>591.85308129999999</v>
      </c>
      <c r="X73">
        <v>599.38673100000005</v>
      </c>
      <c r="Y73">
        <v>606.94425590000003</v>
      </c>
      <c r="Z73">
        <v>614.51473320000002</v>
      </c>
      <c r="AA73">
        <v>622.08869770000001</v>
      </c>
      <c r="AB73">
        <v>629.65844170000003</v>
      </c>
      <c r="AC73">
        <v>637.21691610000005</v>
      </c>
      <c r="AD73">
        <v>644.76090769999996</v>
      </c>
      <c r="AE73">
        <v>652.28895899999998</v>
      </c>
      <c r="AF73">
        <v>659.80208440000001</v>
      </c>
      <c r="AG73">
        <v>667.302594</v>
      </c>
      <c r="AH73">
        <v>674.79373759999999</v>
      </c>
      <c r="AI73">
        <v>682.27998270000001</v>
      </c>
      <c r="AJ73">
        <v>689.76633230000004</v>
      </c>
      <c r="AK73">
        <v>697.25739920000001</v>
      </c>
    </row>
    <row r="74" spans="1:37" x14ac:dyDescent="0.25">
      <c r="A74" t="s">
        <v>147</v>
      </c>
      <c r="B74">
        <v>120950</v>
      </c>
      <c r="C74">
        <v>122398.92539999999</v>
      </c>
      <c r="D74">
        <v>123903.13740000001</v>
      </c>
      <c r="E74">
        <v>125456.9903</v>
      </c>
      <c r="F74">
        <v>127053.56570000001</v>
      </c>
      <c r="G74">
        <v>128686.3475</v>
      </c>
      <c r="H74">
        <v>130349.55989999999</v>
      </c>
      <c r="I74">
        <v>132038.67240000001</v>
      </c>
      <c r="J74">
        <v>133749.99979999999</v>
      </c>
      <c r="K74">
        <v>135481.32339999999</v>
      </c>
      <c r="L74">
        <v>137231.00820000001</v>
      </c>
      <c r="M74">
        <v>138998.15919999999</v>
      </c>
      <c r="N74">
        <v>140782.0961</v>
      </c>
      <c r="O74">
        <v>142582.61929999999</v>
      </c>
      <c r="P74">
        <v>144399.2464</v>
      </c>
      <c r="Q74">
        <v>146231.44709999999</v>
      </c>
      <c r="R74">
        <v>148078.45869999999</v>
      </c>
      <c r="S74">
        <v>149939.05189999999</v>
      </c>
      <c r="T74">
        <v>151812.05559999999</v>
      </c>
      <c r="U74">
        <v>153696.13579999999</v>
      </c>
      <c r="V74">
        <v>155589.60140000001</v>
      </c>
      <c r="W74">
        <v>157490.65640000001</v>
      </c>
      <c r="X74">
        <v>159397.76180000001</v>
      </c>
      <c r="Y74">
        <v>161309.2499</v>
      </c>
      <c r="Z74">
        <v>163223.587</v>
      </c>
      <c r="AA74">
        <v>165139.9209</v>
      </c>
      <c r="AB74">
        <v>167057.9094</v>
      </c>
      <c r="AC74">
        <v>168977.22409999999</v>
      </c>
      <c r="AD74">
        <v>170898.9706</v>
      </c>
      <c r="AE74">
        <v>172824.29879999999</v>
      </c>
      <c r="AF74">
        <v>174755.024</v>
      </c>
      <c r="AG74">
        <v>176693.0049</v>
      </c>
      <c r="AH74">
        <v>178640.17749999999</v>
      </c>
      <c r="AI74">
        <v>180598.6949</v>
      </c>
      <c r="AJ74">
        <v>182570.58840000001</v>
      </c>
      <c r="AK74">
        <v>184557.5048</v>
      </c>
    </row>
    <row r="75" spans="1:37" x14ac:dyDescent="0.25">
      <c r="A75" t="s">
        <v>148</v>
      </c>
      <c r="B75">
        <v>2573413.25</v>
      </c>
      <c r="C75">
        <v>2603945.477</v>
      </c>
      <c r="D75">
        <v>2635686.446</v>
      </c>
      <c r="E75">
        <v>2668511.8089999999</v>
      </c>
      <c r="F75">
        <v>2702250.54</v>
      </c>
      <c r="G75">
        <v>2736746.77</v>
      </c>
      <c r="H75">
        <v>2771872.71</v>
      </c>
      <c r="I75">
        <v>2807536.7889999999</v>
      </c>
      <c r="J75">
        <v>2843671.69</v>
      </c>
      <c r="K75">
        <v>2880242.5950000002</v>
      </c>
      <c r="L75">
        <v>2917227.2409999999</v>
      </c>
      <c r="M75">
        <v>2954616.8689999999</v>
      </c>
      <c r="N75">
        <v>2992405.034</v>
      </c>
      <c r="O75">
        <v>3030592.4049999998</v>
      </c>
      <c r="P75">
        <v>3069171.835</v>
      </c>
      <c r="Q75">
        <v>3108132.77</v>
      </c>
      <c r="R75">
        <v>3147457.9610000001</v>
      </c>
      <c r="S75">
        <v>3187118.9750000001</v>
      </c>
      <c r="T75">
        <v>3227086.7889999999</v>
      </c>
      <c r="U75">
        <v>3267328.0559999999</v>
      </c>
      <c r="V75">
        <v>3307801.3629999999</v>
      </c>
      <c r="W75">
        <v>3348462.2450000001</v>
      </c>
      <c r="X75">
        <v>3389270.784</v>
      </c>
      <c r="Y75">
        <v>3430184.398</v>
      </c>
      <c r="Z75">
        <v>3471162.983</v>
      </c>
      <c r="AA75">
        <v>3512180.202</v>
      </c>
      <c r="AB75">
        <v>3553220.7620000001</v>
      </c>
      <c r="AC75">
        <v>3594270.574</v>
      </c>
      <c r="AD75">
        <v>3635344.9369999999</v>
      </c>
      <c r="AE75">
        <v>3676461.9750000001</v>
      </c>
      <c r="AF75">
        <v>3717654.28</v>
      </c>
      <c r="AG75">
        <v>3758956.7930000001</v>
      </c>
      <c r="AH75">
        <v>3800407.0490000001</v>
      </c>
      <c r="AI75">
        <v>3842047.9169999999</v>
      </c>
      <c r="AJ75">
        <v>3883920.95</v>
      </c>
      <c r="AK75">
        <v>3926060.8020000001</v>
      </c>
    </row>
    <row r="76" spans="1:37" x14ac:dyDescent="0.25">
      <c r="A76" t="s">
        <v>149</v>
      </c>
      <c r="B76">
        <v>144320</v>
      </c>
      <c r="C76">
        <v>145674.01939999999</v>
      </c>
      <c r="D76">
        <v>147154.3561</v>
      </c>
      <c r="E76">
        <v>148749.39259999999</v>
      </c>
      <c r="F76">
        <v>150436.9467</v>
      </c>
      <c r="G76">
        <v>152197.64249999999</v>
      </c>
      <c r="H76">
        <v>154016.68290000001</v>
      </c>
      <c r="I76">
        <v>155883.74799999999</v>
      </c>
      <c r="J76">
        <v>157791.72589999999</v>
      </c>
      <c r="K76">
        <v>159736.38879999999</v>
      </c>
      <c r="L76">
        <v>161715.01209999999</v>
      </c>
      <c r="M76">
        <v>163725.99789999999</v>
      </c>
      <c r="N76">
        <v>165768.14050000001</v>
      </c>
      <c r="O76">
        <v>167840.67980000001</v>
      </c>
      <c r="P76">
        <v>169942.55859999999</v>
      </c>
      <c r="Q76">
        <v>172072.5214</v>
      </c>
      <c r="R76">
        <v>174228.95970000001</v>
      </c>
      <c r="S76">
        <v>176409.6833</v>
      </c>
      <c r="T76">
        <v>178612.39600000001</v>
      </c>
      <c r="U76">
        <v>180834.58670000001</v>
      </c>
      <c r="V76">
        <v>183073.3518</v>
      </c>
      <c r="W76">
        <v>185325.61259999999</v>
      </c>
      <c r="X76">
        <v>187588.5043</v>
      </c>
      <c r="Y76">
        <v>189859.09349999999</v>
      </c>
      <c r="Z76">
        <v>192134.59270000001</v>
      </c>
      <c r="AA76">
        <v>194412.921</v>
      </c>
      <c r="AB76">
        <v>196692.65590000001</v>
      </c>
      <c r="AC76">
        <v>198972.5717</v>
      </c>
      <c r="AD76">
        <v>201252.91250000001</v>
      </c>
      <c r="AE76">
        <v>203534.2985</v>
      </c>
      <c r="AF76">
        <v>205818.15100000001</v>
      </c>
      <c r="AG76">
        <v>208106.15830000001</v>
      </c>
      <c r="AH76">
        <v>210400.21909999999</v>
      </c>
      <c r="AI76">
        <v>212702.5552</v>
      </c>
      <c r="AJ76">
        <v>215015.41080000001</v>
      </c>
      <c r="AK76">
        <v>217340.74900000001</v>
      </c>
    </row>
    <row r="88" spans="1:38" x14ac:dyDescent="0.25">
      <c r="A88" t="s">
        <v>704</v>
      </c>
      <c r="H88">
        <f>'Tab-GDP'!C28</f>
        <v>0.23543845130236107</v>
      </c>
      <c r="I88">
        <f>'Tab-GDP'!D28</f>
        <v>0.23642698134711537</v>
      </c>
      <c r="J88">
        <f>'Tab-GDP'!E28</f>
        <v>0.26030353997037459</v>
      </c>
      <c r="K88">
        <f>'Tab-GDP'!F28</f>
        <v>0.27780403887480709</v>
      </c>
      <c r="L88">
        <f>'Tab-GDP'!G28</f>
        <v>0.28235941964167566</v>
      </c>
      <c r="M88">
        <f>'Tab-GDP'!H28</f>
        <v>0.29272327560412315</v>
      </c>
      <c r="N88">
        <f>'Tab-GDP'!I28</f>
        <v>0.25938669932235037</v>
      </c>
      <c r="O88">
        <f>'Tab-GDP'!J28</f>
        <v>0.28905789453277375</v>
      </c>
      <c r="P88">
        <f>'Tab-GDP'!K28</f>
        <v>0.30602210274996988</v>
      </c>
      <c r="Q88">
        <f>'Tab-GDP'!L28</f>
        <v>0.27572348391018409</v>
      </c>
      <c r="R88">
        <f>'Tab-GDP'!M28</f>
        <v>0.28216524245727737</v>
      </c>
      <c r="S88">
        <f>'Tab-GDP'!N28</f>
        <v>0.29757191397501437</v>
      </c>
      <c r="T88">
        <f>'Tab-GDP'!O28</f>
        <v>0.25250112078190057</v>
      </c>
      <c r="U88">
        <f>'Tab-GDP'!P28</f>
        <v>0.20392383490119848</v>
      </c>
      <c r="V88">
        <f>'Tab-GDP'!Q28</f>
        <v>0.16897498447570047</v>
      </c>
      <c r="W88">
        <f>'Tab-GDP'!R28</f>
        <v>0.11124613517654591</v>
      </c>
      <c r="X88">
        <f>'Tab-GDP'!S28</f>
        <v>0.10999943770604315</v>
      </c>
      <c r="Y88">
        <f>'Tab-GDP'!T28</f>
        <v>8.6321934966138159E-2</v>
      </c>
      <c r="Z88">
        <f>'Tab-GDP'!U28</f>
        <v>7.3249097865812907E-2</v>
      </c>
      <c r="AA88">
        <f>'Tab-GDP'!V28</f>
        <v>6.5534112793641519E-2</v>
      </c>
      <c r="AB88">
        <f>'Tab-GDP'!W28</f>
        <v>6.6017989986089098E-2</v>
      </c>
      <c r="AC88">
        <f>'Tab-GDP'!X28</f>
        <v>5.67643158408071E-2</v>
      </c>
      <c r="AD88">
        <f>'Tab-GDP'!Y28</f>
        <v>5.6207039960143312E-2</v>
      </c>
      <c r="AE88">
        <f>'Tab-GDP'!Z28</f>
        <v>5.6327333259487133E-2</v>
      </c>
      <c r="AF88">
        <f>'Tab-GDP'!AA28</f>
        <v>4.8434488025250744E-2</v>
      </c>
      <c r="AG88">
        <f>'Tab-GDP'!AB28</f>
        <v>4.8344907460973197E-2</v>
      </c>
      <c r="AH88">
        <f>'Tab-GDP'!AC28</f>
        <v>4.8581265546565611E-2</v>
      </c>
      <c r="AI88">
        <f>'Tab-GDP'!AD28</f>
        <v>4.9081829039687719E-2</v>
      </c>
      <c r="AJ88">
        <f>'Tab-GDP'!AE28</f>
        <v>5.0006936721080919E-2</v>
      </c>
      <c r="AK88">
        <f>'Tab-GDP'!AF28</f>
        <v>5.0614194404841051E-2</v>
      </c>
      <c r="AL88">
        <f>AVERAGE(H88:AK88)</f>
        <v>0.16323713341999779</v>
      </c>
    </row>
    <row r="89" spans="1:38" x14ac:dyDescent="0.25">
      <c r="A89" t="s">
        <v>699</v>
      </c>
      <c r="H89">
        <f>'Tab-Investissement'!C146/Baseline!H9</f>
        <v>2.2848221005809257E-3</v>
      </c>
      <c r="I89">
        <f>'Tab-Investissement'!D146/Baseline!I9</f>
        <v>2.0234327348559187E-3</v>
      </c>
      <c r="J89">
        <f>'Tab-Investissement'!E146/Baseline!J9</f>
        <v>2.073152305346064E-3</v>
      </c>
      <c r="K89">
        <f>'Tab-Investissement'!F146/Baseline!K9</f>
        <v>2.149554202184037E-3</v>
      </c>
      <c r="L89">
        <f>'Tab-Investissement'!G146/Baseline!L9</f>
        <v>2.1628574975359359E-3</v>
      </c>
      <c r="M89">
        <f>'Tab-Investissement'!H146/Baseline!M9</f>
        <v>2.2756843266512009E-3</v>
      </c>
      <c r="N89">
        <f>'Tab-Investissement'!I146/Baseline!N9</f>
        <v>1.9818606665762094E-3</v>
      </c>
      <c r="O89">
        <f>'Tab-Investissement'!J146/Baseline!O9</f>
        <v>2.3405951458882091E-3</v>
      </c>
      <c r="P89">
        <f>'Tab-Investissement'!K146/Baseline!P9</f>
        <v>2.5310410443090924E-3</v>
      </c>
      <c r="Q89">
        <f>'Tab-Investissement'!L146/Baseline!Q9</f>
        <v>2.2475806655213727E-3</v>
      </c>
      <c r="R89">
        <f>'Tab-Investissement'!M146/Baseline!R9</f>
        <v>2.3592438966302141E-3</v>
      </c>
      <c r="S89">
        <f>'Tab-Investissement'!N146/Baseline!S9</f>
        <v>2.5435743432885086E-3</v>
      </c>
      <c r="T89">
        <f>'Tab-Investissement'!O146/Baseline!T9</f>
        <v>2.1245776885403188E-3</v>
      </c>
      <c r="U89">
        <f>'Tab-Investissement'!P146/Baseline!U9</f>
        <v>1.7264590952034507E-3</v>
      </c>
      <c r="V89">
        <f>'Tab-Investissement'!Q146/Baseline!V9</f>
        <v>1.4946009789558845E-3</v>
      </c>
      <c r="W89">
        <f>'Tab-Investissement'!R146/Baseline!W9</f>
        <v>1.041813146311109E-3</v>
      </c>
      <c r="X89">
        <f>'Tab-Investissement'!S146/Baseline!X9</f>
        <v>1.1441795049365695E-3</v>
      </c>
      <c r="Y89">
        <f>'Tab-Investissement'!T146/Baseline!Y9</f>
        <v>9.7375248303596012E-4</v>
      </c>
      <c r="Z89">
        <f>'Tab-Investissement'!U146/Baseline!Z9</f>
        <v>8.9096331637851175E-4</v>
      </c>
      <c r="AA89">
        <f>'Tab-Investissement'!V146/Baseline!AA9</f>
        <v>8.4352103056894057E-4</v>
      </c>
      <c r="AB89">
        <f>'Tab-Investissement'!W146/Baseline!AB9</f>
        <v>8.6017322399887576E-4</v>
      </c>
      <c r="AC89">
        <f>'Tab-Investissement'!X146/Baseline!AC9</f>
        <v>7.6592659869205058E-4</v>
      </c>
      <c r="AD89">
        <f>'Tab-Investissement'!Y146/Baseline!AD9</f>
        <v>7.5726374010927561E-4</v>
      </c>
      <c r="AE89">
        <f>'Tab-Investissement'!Z146/Baseline!AE9</f>
        <v>7.4878718071146771E-4</v>
      </c>
      <c r="AF89">
        <f>'Tab-Investissement'!AA146/Baseline!AF9</f>
        <v>6.5887724288571305E-4</v>
      </c>
      <c r="AG89">
        <f>'Tab-Investissement'!AB146/Baseline!AG9</f>
        <v>6.5163395729911215E-4</v>
      </c>
      <c r="AH89">
        <f>'Tab-Investissement'!AC146/Baseline!AH9</f>
        <v>6.4452455366250088E-4</v>
      </c>
      <c r="AI89">
        <f>'Tab-Investissement'!AD146/Baseline!AI9</f>
        <v>6.3753840513776122E-4</v>
      </c>
      <c r="AJ89">
        <f>'Tab-Investissement'!AE146/Baseline!AJ9</f>
        <v>6.3383259450567795E-4</v>
      </c>
      <c r="AK89">
        <f>'Tab-Investissement'!AF146/Baseline!AK9</f>
        <v>6.2703172780065309E-4</v>
      </c>
      <c r="AL89">
        <f>AVERAGE(H89:AK89)</f>
        <v>1.4732951799367171E-3</v>
      </c>
    </row>
    <row r="90" spans="1:38" x14ac:dyDescent="0.25">
      <c r="A90" t="s">
        <v>700</v>
      </c>
      <c r="H90">
        <f>'Tab-GDP'!C28*0.01/H89</f>
        <v>1.030445439242293</v>
      </c>
      <c r="I90">
        <f>'Tab-GDP'!D28*0.01/I89</f>
        <v>1.1684449760765112</v>
      </c>
      <c r="J90">
        <f>'Tab-GDP'!E28*0.01/J89</f>
        <v>1.2555929407556143</v>
      </c>
      <c r="K90">
        <f>'Tab-GDP'!F28*0.01/K89</f>
        <v>1.2923797808519857</v>
      </c>
      <c r="L90">
        <f>'Tab-GDP'!G28*0.01/L89</f>
        <v>1.3054924791085745</v>
      </c>
      <c r="M90">
        <f>'Tab-GDP'!H28*0.01/M89</f>
        <v>1.28630879149606</v>
      </c>
      <c r="N90">
        <f>'Tab-GDP'!I28*0.01/N89</f>
        <v>1.3088039118837624</v>
      </c>
      <c r="O90">
        <f>'Tab-GDP'!J28*0.01/O89</f>
        <v>1.2349760488932486</v>
      </c>
      <c r="P90">
        <f>'Tab-GDP'!K28*0.01/P89</f>
        <v>1.2090760180995241</v>
      </c>
      <c r="Q90">
        <f>'Tab-GDP'!L28*0.01/Q89</f>
        <v>1.2267567884876085</v>
      </c>
      <c r="R90">
        <f>'Tab-GDP'!M28*0.01/R89</f>
        <v>1.1959986115055901</v>
      </c>
      <c r="S90">
        <f>'Tab-GDP'!N28*0.01/S89</f>
        <v>1.169896664354197</v>
      </c>
      <c r="T90">
        <f>'Tab-GDP'!O28*0.01/T89</f>
        <v>1.1884767600820485</v>
      </c>
      <c r="U90">
        <f>'Tab-GDP'!P28*0.01/U89</f>
        <v>1.1811680651325684</v>
      </c>
      <c r="V90">
        <f>'Tab-GDP'!Q28*0.01/V89</f>
        <v>1.1305692078011682</v>
      </c>
      <c r="W90">
        <f>'Tab-GDP'!R28*0.01/W89</f>
        <v>1.0678127413773804</v>
      </c>
      <c r="X90">
        <f>'Tab-GDP'!S28*0.01/X89</f>
        <v>0.96138269590960068</v>
      </c>
      <c r="Y90">
        <f>'Tab-GDP'!T28*0.01/Y89</f>
        <v>0.88648744388311196</v>
      </c>
      <c r="Z90">
        <f>'Tab-GDP'!U28*0.01/Z89</f>
        <v>0.82213371212125397</v>
      </c>
      <c r="AA90">
        <f>'Tab-GDP'!V28*0.01/AA89</f>
        <v>0.77691142744170683</v>
      </c>
      <c r="AB90">
        <f>'Tab-GDP'!W28*0.01/AB89</f>
        <v>0.76749645471614192</v>
      </c>
      <c r="AC90">
        <f>'Tab-GDP'!X28*0.01/AC89</f>
        <v>0.74111952682857318</v>
      </c>
      <c r="AD90">
        <f>'Tab-GDP'!Y28*0.01/AD89</f>
        <v>0.74223862814337915</v>
      </c>
      <c r="AE90">
        <f>'Tab-GDP'!Z28*0.01/AE89</f>
        <v>0.75224756393354852</v>
      </c>
      <c r="AF90">
        <f>'Tab-GDP'!AA28*0.01/AF89</f>
        <v>0.73510640332818489</v>
      </c>
      <c r="AG90">
        <f>'Tab-GDP'!AB28*0.01/AG89</f>
        <v>0.74190282626388637</v>
      </c>
      <c r="AH90">
        <f>'Tab-GDP'!AC28*0.01/AH89</f>
        <v>0.7537535268517439</v>
      </c>
      <c r="AI90">
        <f>'Tab-GDP'!AD28*0.01/AI89</f>
        <v>0.76986466453078961</v>
      </c>
      <c r="AJ90">
        <f>'Tab-GDP'!AE28*0.01/AJ89</f>
        <v>0.78896126760538421</v>
      </c>
      <c r="AK90">
        <f>'Tab-GDP'!AF28*0.01/AK89</f>
        <v>0.80720308336506374</v>
      </c>
      <c r="AL90">
        <f>AVERAGE(H90:AK90)</f>
        <v>1.0099669483356835</v>
      </c>
    </row>
    <row r="91" spans="1:38" x14ac:dyDescent="0.25">
      <c r="A91" t="s">
        <v>701</v>
      </c>
      <c r="H91">
        <f>AVERAGE('Tab-Investissement'!C146:AF146)</f>
        <v>4002.6866666666683</v>
      </c>
    </row>
    <row r="92" spans="1:38" x14ac:dyDescent="0.25">
      <c r="A92" t="s">
        <v>702</v>
      </c>
      <c r="H92">
        <f>AVERAGE(H9:AK9)</f>
        <v>2846785.7270666668</v>
      </c>
    </row>
    <row r="93" spans="1:38" x14ac:dyDescent="0.25">
      <c r="A93" t="s">
        <v>703</v>
      </c>
      <c r="H93">
        <f>H91/H92</f>
        <v>1.4060372119369322E-3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K98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A32" sqref="A11:A32"/>
    </sheetView>
  </sheetViews>
  <sheetFormatPr baseColWidth="10" defaultColWidth="9.140625" defaultRowHeight="15" x14ac:dyDescent="0.25"/>
  <cols>
    <col min="1" max="1" width="16.140625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150</v>
      </c>
      <c r="B2">
        <v>1.1522499999778946E-2</v>
      </c>
      <c r="C2">
        <v>1.1598060340200389E-2</v>
      </c>
      <c r="D2">
        <v>1.2016888597566222E-2</v>
      </c>
      <c r="E2">
        <v>1.2318915708305012E-2</v>
      </c>
      <c r="F2">
        <v>1.2533515060217715E-2</v>
      </c>
      <c r="G2">
        <v>1.2677609624040409E-2</v>
      </c>
      <c r="H2">
        <v>1.5150377248150715E-2</v>
      </c>
      <c r="I2">
        <v>1.282442371236403E-2</v>
      </c>
      <c r="J2">
        <v>1.3074698708509525E-2</v>
      </c>
      <c r="K2">
        <v>1.3012714654080604E-2</v>
      </c>
      <c r="L2">
        <v>1.2872785580560597E-2</v>
      </c>
      <c r="M2">
        <v>1.2916036436593892E-2</v>
      </c>
      <c r="N2">
        <v>1.2454173218843456E-2</v>
      </c>
      <c r="O2">
        <v>1.3067776985768775E-2</v>
      </c>
      <c r="P2">
        <v>1.2911915346685676E-2</v>
      </c>
      <c r="Q2">
        <v>1.2401995921530906E-2</v>
      </c>
      <c r="R2">
        <v>1.2733209470214835E-2</v>
      </c>
      <c r="S2">
        <v>1.2773841004001474E-2</v>
      </c>
      <c r="T2">
        <v>1.2103786247227077E-2</v>
      </c>
      <c r="U2">
        <v>1.1998268752642316E-2</v>
      </c>
      <c r="V2">
        <v>1.205342724761449E-2</v>
      </c>
      <c r="W2">
        <v>1.1728183056277874E-2</v>
      </c>
      <c r="X2">
        <v>1.2193523586567334E-2</v>
      </c>
      <c r="Y2">
        <v>1.185039339106142E-2</v>
      </c>
      <c r="Z2">
        <v>1.1831673538626575E-2</v>
      </c>
      <c r="AA2">
        <v>1.1754927793925951E-2</v>
      </c>
      <c r="AB2">
        <v>1.1705220302171915E-2</v>
      </c>
      <c r="AC2">
        <v>1.1472831272186346E-2</v>
      </c>
      <c r="AD2">
        <v>1.1434051601147299E-2</v>
      </c>
      <c r="AE2">
        <v>1.1321601173202911E-2</v>
      </c>
      <c r="AF2">
        <v>1.1132552463208656E-2</v>
      </c>
      <c r="AG2">
        <v>1.1114668849368625E-2</v>
      </c>
      <c r="AH2">
        <v>1.1032850558611917E-2</v>
      </c>
      <c r="AI2">
        <v>1.0963062235058496E-2</v>
      </c>
      <c r="AJ2">
        <v>1.0906656715500285E-2</v>
      </c>
      <c r="AK2">
        <v>1.0852263891368841E-2</v>
      </c>
    </row>
    <row r="3" spans="1:37" x14ac:dyDescent="0.25">
      <c r="A3" t="s">
        <v>151</v>
      </c>
      <c r="B3">
        <v>2.0000000000000018E-2</v>
      </c>
      <c r="C3">
        <v>1.9754199000000083E-2</v>
      </c>
      <c r="D3">
        <v>1.9511906908068477E-2</v>
      </c>
      <c r="E3">
        <v>1.9354173077227976E-2</v>
      </c>
      <c r="F3">
        <v>1.9288435563526551E-2</v>
      </c>
      <c r="G3">
        <v>1.9295519368648373E-2</v>
      </c>
      <c r="H3">
        <v>1.9594062913009136E-2</v>
      </c>
      <c r="I3">
        <v>1.985340421516546E-2</v>
      </c>
      <c r="J3">
        <v>2.0038382190195048E-2</v>
      </c>
      <c r="K3">
        <v>2.0158426726461842E-2</v>
      </c>
      <c r="L3">
        <v>2.0225474385576536E-2</v>
      </c>
      <c r="M3">
        <v>2.0272324438671774E-2</v>
      </c>
      <c r="N3">
        <v>2.0262123887038852E-2</v>
      </c>
      <c r="O3">
        <v>2.0292271571502374E-2</v>
      </c>
      <c r="P3">
        <v>2.0341522033265669E-2</v>
      </c>
      <c r="Q3">
        <v>2.0339891110982222E-2</v>
      </c>
      <c r="R3">
        <v>2.0342123571427617E-2</v>
      </c>
      <c r="S3">
        <v>2.036154570154225E-2</v>
      </c>
      <c r="T3">
        <v>2.0319139646986173E-2</v>
      </c>
      <c r="U3">
        <v>2.0228060655467894E-2</v>
      </c>
      <c r="V3">
        <v>2.013207989466137E-2</v>
      </c>
      <c r="W3">
        <v>2.0016324012653852E-2</v>
      </c>
      <c r="X3">
        <v>1.9957700850122162E-2</v>
      </c>
      <c r="Y3">
        <v>1.9913477677714342E-2</v>
      </c>
      <c r="Z3">
        <v>1.9881173804640495E-2</v>
      </c>
      <c r="AA3">
        <v>1.9857841345026106E-2</v>
      </c>
      <c r="AB3">
        <v>1.9844642838060089E-2</v>
      </c>
      <c r="AC3">
        <v>1.9822406395773262E-2</v>
      </c>
      <c r="AD3">
        <v>1.9799697531703409E-2</v>
      </c>
      <c r="AE3">
        <v>1.9776440749422308E-2</v>
      </c>
      <c r="AF3">
        <v>1.9742082317345755E-2</v>
      </c>
      <c r="AG3">
        <v>1.9708770849453883E-2</v>
      </c>
      <c r="AH3">
        <v>1.9678131180755676E-2</v>
      </c>
      <c r="AI3">
        <v>1.9649846034692553E-2</v>
      </c>
      <c r="AJ3">
        <v>1.9623897840545412E-2</v>
      </c>
      <c r="AK3">
        <v>1.9599800517927424E-2</v>
      </c>
    </row>
    <row r="4" spans="1:37" x14ac:dyDescent="0.25">
      <c r="A4" t="s">
        <v>152</v>
      </c>
      <c r="B4">
        <v>0.104</v>
      </c>
      <c r="C4">
        <v>0.1055878719</v>
      </c>
      <c r="D4">
        <v>0.10679556</v>
      </c>
      <c r="E4">
        <v>0.1076796607</v>
      </c>
      <c r="F4">
        <v>0.10829308980000001</v>
      </c>
      <c r="G4">
        <v>0.10868982770000001</v>
      </c>
      <c r="H4">
        <v>0.1079723955</v>
      </c>
      <c r="I4">
        <v>0.1074325669</v>
      </c>
      <c r="J4">
        <v>0.10703581669999999</v>
      </c>
      <c r="K4">
        <v>0.1067511714</v>
      </c>
      <c r="L4">
        <v>0.1065767245</v>
      </c>
      <c r="M4">
        <v>0.106423557</v>
      </c>
      <c r="N4">
        <v>0.10648346039999999</v>
      </c>
      <c r="O4">
        <v>0.1063481715</v>
      </c>
      <c r="P4">
        <v>0.1061632424</v>
      </c>
      <c r="Q4">
        <v>0.1061787148</v>
      </c>
      <c r="R4">
        <v>0.10612136749999999</v>
      </c>
      <c r="S4">
        <v>0.1059798748</v>
      </c>
      <c r="T4">
        <v>0.1060757199</v>
      </c>
      <c r="U4">
        <v>0.1063136448</v>
      </c>
      <c r="V4">
        <v>0.10654316110000001</v>
      </c>
      <c r="W4">
        <v>0.1068666923</v>
      </c>
      <c r="X4">
        <v>0.1069659442</v>
      </c>
      <c r="Y4">
        <v>0.1070524754</v>
      </c>
      <c r="Z4">
        <v>0.10709038999999999</v>
      </c>
      <c r="AA4">
        <v>0.1070829879</v>
      </c>
      <c r="AB4">
        <v>0.1070233964</v>
      </c>
      <c r="AC4">
        <v>0.1069871489</v>
      </c>
      <c r="AD4">
        <v>0.1069368713</v>
      </c>
      <c r="AE4">
        <v>0.1068849501</v>
      </c>
      <c r="AF4">
        <v>0.10688023319999999</v>
      </c>
      <c r="AG4">
        <v>0.1068731112</v>
      </c>
      <c r="AH4">
        <v>0.1068691086</v>
      </c>
      <c r="AI4">
        <v>0.1068724833</v>
      </c>
      <c r="AJ4">
        <v>0.10688312429999999</v>
      </c>
      <c r="AK4">
        <v>0.1069017556</v>
      </c>
    </row>
    <row r="5" spans="1:37" x14ac:dyDescent="0.25">
      <c r="A5" t="s">
        <v>153</v>
      </c>
      <c r="B5">
        <v>0.95599999999999996</v>
      </c>
      <c r="C5">
        <v>0.9573658679</v>
      </c>
      <c r="D5">
        <v>0.95939210409999998</v>
      </c>
      <c r="E5">
        <v>0.96181821349999996</v>
      </c>
      <c r="F5">
        <v>0.96444091659999998</v>
      </c>
      <c r="G5">
        <v>0.96712816359999998</v>
      </c>
      <c r="H5">
        <v>0.96826681000000003</v>
      </c>
      <c r="I5">
        <v>0.97088983920000005</v>
      </c>
      <c r="J5">
        <v>0.97297847940000004</v>
      </c>
      <c r="K5">
        <v>0.97494611949999999</v>
      </c>
      <c r="L5">
        <v>0.97688295260000002</v>
      </c>
      <c r="M5">
        <v>0.97867126950000005</v>
      </c>
      <c r="N5">
        <v>0.98065876169999999</v>
      </c>
      <c r="O5">
        <v>0.98210790660000002</v>
      </c>
      <c r="P5">
        <v>0.9835743025</v>
      </c>
      <c r="Q5">
        <v>0.98523749360000001</v>
      </c>
      <c r="R5">
        <v>0.98652944980000001</v>
      </c>
      <c r="S5">
        <v>0.98770807969999996</v>
      </c>
      <c r="T5">
        <v>0.98924018410000003</v>
      </c>
      <c r="U5">
        <v>0.99073872829999998</v>
      </c>
      <c r="V5">
        <v>0.99217188310000004</v>
      </c>
      <c r="W5">
        <v>0.99383897889999995</v>
      </c>
      <c r="X5">
        <v>0.99520959610000004</v>
      </c>
      <c r="Y5">
        <v>0.99687089529999995</v>
      </c>
      <c r="Z5">
        <v>0.99857560649999999</v>
      </c>
      <c r="AA5">
        <v>1.0004000879999999</v>
      </c>
      <c r="AB5">
        <v>1.002349452</v>
      </c>
      <c r="AC5">
        <v>1.0045722939999999</v>
      </c>
      <c r="AD5">
        <v>1.0069540619999999</v>
      </c>
      <c r="AE5">
        <v>1.0095806890000001</v>
      </c>
      <c r="AF5">
        <v>1.0125228209999999</v>
      </c>
      <c r="AG5">
        <v>1.015676837</v>
      </c>
      <c r="AH5">
        <v>1.019108876</v>
      </c>
      <c r="AI5">
        <v>1.022813167</v>
      </c>
      <c r="AJ5">
        <v>1.0267825319999999</v>
      </c>
      <c r="AK5">
        <v>1.0310151240000001</v>
      </c>
    </row>
    <row r="6" spans="1:37" x14ac:dyDescent="0.25">
      <c r="A6" t="s">
        <v>154</v>
      </c>
      <c r="B6">
        <v>-9.2657840200000008E-3</v>
      </c>
      <c r="C6">
        <v>-1.04076623E-2</v>
      </c>
      <c r="D6">
        <v>-1.12902132E-2</v>
      </c>
      <c r="E6">
        <v>-1.1945242300000001E-2</v>
      </c>
      <c r="F6">
        <v>-1.24204242E-2</v>
      </c>
      <c r="G6">
        <v>-1.27583401E-2</v>
      </c>
      <c r="H6">
        <v>-1.42134055E-2</v>
      </c>
      <c r="I6">
        <v>-1.3630428E-2</v>
      </c>
      <c r="J6">
        <v>-1.3429278100000001E-2</v>
      </c>
      <c r="K6">
        <v>-1.3303156999999999E-2</v>
      </c>
      <c r="L6">
        <v>-1.3171340300000001E-2</v>
      </c>
      <c r="M6">
        <v>-1.31185127E-2</v>
      </c>
      <c r="N6">
        <v>-1.28458915E-2</v>
      </c>
      <c r="O6">
        <v>-1.2986875700000001E-2</v>
      </c>
      <c r="P6">
        <v>-1.29355206E-2</v>
      </c>
      <c r="Q6">
        <v>-1.2610903600000001E-2</v>
      </c>
      <c r="R6">
        <v>-1.2577496299999999E-2</v>
      </c>
      <c r="S6">
        <v>-1.25461358E-2</v>
      </c>
      <c r="T6">
        <v>-1.21672155E-2</v>
      </c>
      <c r="U6">
        <v>-1.1925401800000001E-2</v>
      </c>
      <c r="V6">
        <v>-1.18457541E-2</v>
      </c>
      <c r="W6">
        <v>-1.16740009E-2</v>
      </c>
      <c r="X6">
        <v>-1.18450842E-2</v>
      </c>
      <c r="Y6">
        <v>-1.18037951E-2</v>
      </c>
      <c r="Z6">
        <v>-1.18314374E-2</v>
      </c>
      <c r="AA6">
        <v>-1.18827963E-2</v>
      </c>
      <c r="AB6">
        <v>-1.19737752E-2</v>
      </c>
      <c r="AC6">
        <v>-1.20081402E-2</v>
      </c>
      <c r="AD6">
        <v>-1.2124289999999999E-2</v>
      </c>
      <c r="AE6">
        <v>-1.22543047E-2</v>
      </c>
      <c r="AF6">
        <v>-1.2361529099999999E-2</v>
      </c>
      <c r="AG6">
        <v>-1.2548174299999999E-2</v>
      </c>
      <c r="AH6">
        <v>-1.2744246799999999E-2</v>
      </c>
      <c r="AI6">
        <v>-1.2950612300000001E-2</v>
      </c>
      <c r="AJ6">
        <v>-1.3167551499999999E-2</v>
      </c>
      <c r="AK6">
        <v>-1.3388335899999999E-2</v>
      </c>
    </row>
    <row r="7" spans="1:37" x14ac:dyDescent="0.25">
      <c r="A7" t="s">
        <v>155</v>
      </c>
      <c r="B7">
        <v>-1.32876591E-2</v>
      </c>
      <c r="C7">
        <v>-1.16358052E-2</v>
      </c>
      <c r="D7">
        <v>-1.03811419E-2</v>
      </c>
      <c r="E7">
        <v>-9.44084626E-3</v>
      </c>
      <c r="F7">
        <v>-8.7327108199999996E-3</v>
      </c>
      <c r="G7">
        <v>-8.1916621099999993E-3</v>
      </c>
      <c r="H7">
        <v>-8.1369135499999995E-3</v>
      </c>
      <c r="I7">
        <v>-7.8729857500000004E-3</v>
      </c>
      <c r="J7">
        <v>-7.6144616099999996E-3</v>
      </c>
      <c r="K7">
        <v>-7.3902361899999998E-3</v>
      </c>
      <c r="L7">
        <v>-7.1927770799999997E-3</v>
      </c>
      <c r="M7">
        <v>-7.0473141100000003E-3</v>
      </c>
      <c r="N7">
        <v>-6.8714983499999997E-3</v>
      </c>
      <c r="O7">
        <v>-6.8221694900000001E-3</v>
      </c>
      <c r="P7">
        <v>-6.7957593299999997E-3</v>
      </c>
      <c r="Q7">
        <v>-6.7084147799999997E-3</v>
      </c>
      <c r="R7">
        <v>-6.68440804E-3</v>
      </c>
      <c r="S7">
        <v>-6.7014296400000001E-3</v>
      </c>
      <c r="T7">
        <v>-6.6350876900000003E-3</v>
      </c>
      <c r="U7">
        <v>-6.5602037500000002E-3</v>
      </c>
      <c r="V7">
        <v>-6.5224539399999998E-3</v>
      </c>
      <c r="W7">
        <v>-6.4658692799999997E-3</v>
      </c>
      <c r="X7">
        <v>-6.5077765500000002E-3</v>
      </c>
      <c r="Y7">
        <v>-6.5318697299999997E-3</v>
      </c>
      <c r="Z7">
        <v>-6.5672737899999997E-3</v>
      </c>
      <c r="AA7">
        <v>-6.6102792100000002E-3</v>
      </c>
      <c r="AB7">
        <v>-6.6639548199999999E-3</v>
      </c>
      <c r="AC7">
        <v>-6.6986355999999999E-3</v>
      </c>
      <c r="AD7">
        <v>-6.7392562899999996E-3</v>
      </c>
      <c r="AE7">
        <v>-6.7781241400000003E-3</v>
      </c>
      <c r="AF7">
        <v>-6.7992260300000001E-3</v>
      </c>
      <c r="AG7">
        <v>-6.8267794499999998E-3</v>
      </c>
      <c r="AH7">
        <v>-6.8531564699999999E-3</v>
      </c>
      <c r="AI7">
        <v>-6.8761800099999999E-3</v>
      </c>
      <c r="AJ7">
        <v>-6.8958408500000004E-3</v>
      </c>
      <c r="AK7">
        <v>-6.9112393000000001E-3</v>
      </c>
    </row>
    <row r="8" spans="1:37" x14ac:dyDescent="0.25">
      <c r="A8" t="s">
        <v>80</v>
      </c>
      <c r="B8">
        <v>66458.153000000006</v>
      </c>
      <c r="C8">
        <v>66768.634836777026</v>
      </c>
      <c r="D8">
        <v>67072.626840867597</v>
      </c>
      <c r="E8">
        <v>67370.541065140715</v>
      </c>
      <c r="F8">
        <v>67662.583536030827</v>
      </c>
      <c r="G8">
        <v>67949.166306406973</v>
      </c>
      <c r="H8">
        <v>68230.59841592086</v>
      </c>
      <c r="I8">
        <v>68507.291917441427</v>
      </c>
      <c r="J8">
        <v>68779.452837403252</v>
      </c>
      <c r="K8">
        <v>69047.699255109736</v>
      </c>
      <c r="L8">
        <v>69312.443223429887</v>
      </c>
      <c r="M8">
        <v>69574.199808449936</v>
      </c>
      <c r="N8">
        <v>69833.278049821602</v>
      </c>
      <c r="O8">
        <v>70090.090000413868</v>
      </c>
      <c r="P8">
        <v>70344.635660226748</v>
      </c>
      <c r="Q8">
        <v>70596.812016042997</v>
      </c>
      <c r="R8">
        <v>70846.31002821085</v>
      </c>
      <c r="S8">
        <v>71092.511617426862</v>
      </c>
      <c r="T8">
        <v>71334.901717604807</v>
      </c>
      <c r="U8">
        <v>71572.862249441227</v>
      </c>
      <c r="V8">
        <v>71805.569107198098</v>
      </c>
      <c r="W8">
        <v>72032.198185137546</v>
      </c>
      <c r="X8">
        <v>72252.131403956038</v>
      </c>
      <c r="Y8">
        <v>72464.647671132887</v>
      </c>
      <c r="Z8">
        <v>72669.128907364589</v>
      </c>
      <c r="AA8">
        <v>72865.369086216684</v>
      </c>
      <c r="AB8">
        <v>73053.368207689171</v>
      </c>
      <c r="AC8">
        <v>73233.02325856479</v>
      </c>
      <c r="AD8">
        <v>73405.055331364259</v>
      </c>
      <c r="AE8">
        <v>73569.979492173821</v>
      </c>
      <c r="AF8">
        <v>73728.619846731439</v>
      </c>
      <c r="AG8">
        <v>73881.697487557787</v>
      </c>
      <c r="AH8">
        <v>74029.933507173628</v>
      </c>
      <c r="AI8">
        <v>74174.152011316895</v>
      </c>
      <c r="AJ8">
        <v>74315.074092508337</v>
      </c>
      <c r="AK8">
        <v>74453.214816834123</v>
      </c>
    </row>
    <row r="9" spans="1:37" x14ac:dyDescent="0.25">
      <c r="A9" t="s">
        <v>156</v>
      </c>
      <c r="B9">
        <v>2198430.88</v>
      </c>
      <c r="C9">
        <v>2223928.4139999999</v>
      </c>
      <c r="D9">
        <v>2250653.1140000001</v>
      </c>
      <c r="E9">
        <v>2278378.7200000002</v>
      </c>
      <c r="F9">
        <v>2306934.8139999998</v>
      </c>
      <c r="G9">
        <v>2336181.233</v>
      </c>
      <c r="H9">
        <v>2371575.2599999998</v>
      </c>
      <c r="I9">
        <v>2401989.3459999999</v>
      </c>
      <c r="J9">
        <v>2433394.6329999999</v>
      </c>
      <c r="K9">
        <v>2465059.7030000002</v>
      </c>
      <c r="L9">
        <v>2496791.8879999998</v>
      </c>
      <c r="M9">
        <v>2529040.5430000001</v>
      </c>
      <c r="N9">
        <v>2560537.6519999998</v>
      </c>
      <c r="O9">
        <v>2593998.1869999999</v>
      </c>
      <c r="P9">
        <v>2627491.6719999998</v>
      </c>
      <c r="Q9">
        <v>2660077.8130000001</v>
      </c>
      <c r="R9">
        <v>2693949.1409999998</v>
      </c>
      <c r="S9">
        <v>2728361.219</v>
      </c>
      <c r="T9">
        <v>2761384.72</v>
      </c>
      <c r="U9">
        <v>2794516.5559999999</v>
      </c>
      <c r="V9">
        <v>2828200.0580000002</v>
      </c>
      <c r="W9">
        <v>2861369.7059999998</v>
      </c>
      <c r="X9">
        <v>2896259.8849999998</v>
      </c>
      <c r="Y9">
        <v>2930581.7039999999</v>
      </c>
      <c r="Z9">
        <v>2965255.39</v>
      </c>
      <c r="AA9">
        <v>3000111.753</v>
      </c>
      <c r="AB9">
        <v>3035228.7220000001</v>
      </c>
      <c r="AC9">
        <v>3070051.389</v>
      </c>
      <c r="AD9">
        <v>3105154.5150000001</v>
      </c>
      <c r="AE9">
        <v>3140309.8360000001</v>
      </c>
      <c r="AF9">
        <v>3175269.5</v>
      </c>
      <c r="AG9">
        <v>3210561.5690000001</v>
      </c>
      <c r="AH9">
        <v>3245983.2149999999</v>
      </c>
      <c r="AI9">
        <v>3281569.1310000001</v>
      </c>
      <c r="AJ9">
        <v>3317360.0789999999</v>
      </c>
      <c r="AK9">
        <v>3353360.946</v>
      </c>
    </row>
    <row r="10" spans="1:37" x14ac:dyDescent="0.25">
      <c r="A10" t="s">
        <v>157</v>
      </c>
      <c r="B10">
        <v>1</v>
      </c>
      <c r="C10">
        <v>1.0197541990000001</v>
      </c>
      <c r="D10">
        <v>1.0396515479999999</v>
      </c>
      <c r="E10">
        <v>1.059773144</v>
      </c>
      <c r="F10">
        <v>1.08021451</v>
      </c>
      <c r="G10">
        <v>1.1010578099999999</v>
      </c>
      <c r="H10">
        <v>1.1226320059999999</v>
      </c>
      <c r="I10">
        <v>1.144920073</v>
      </c>
      <c r="J10">
        <v>1.167862419</v>
      </c>
      <c r="K10">
        <v>1.191404688</v>
      </c>
      <c r="L10">
        <v>1.2155014129999999</v>
      </c>
      <c r="M10">
        <v>1.240142452</v>
      </c>
      <c r="N10">
        <v>1.265270372</v>
      </c>
      <c r="O10">
        <v>1.290945582</v>
      </c>
      <c r="P10">
        <v>1.3172053800000001</v>
      </c>
      <c r="Q10">
        <v>1.343997194</v>
      </c>
      <c r="R10">
        <v>1.371336951</v>
      </c>
      <c r="S10">
        <v>1.399259491</v>
      </c>
      <c r="T10">
        <v>1.4276912399999999</v>
      </c>
      <c r="U10">
        <v>1.4565706650000001</v>
      </c>
      <c r="V10">
        <v>1.4858944620000001</v>
      </c>
      <c r="W10">
        <v>1.515636607</v>
      </c>
      <c r="X10">
        <v>1.545885229</v>
      </c>
      <c r="Y10">
        <v>1.5766691799999999</v>
      </c>
      <c r="Z10">
        <v>1.6080152139999999</v>
      </c>
      <c r="AA10">
        <v>1.6399469250000001</v>
      </c>
      <c r="AB10">
        <v>1.672491086</v>
      </c>
      <c r="AC10">
        <v>1.7056438840000001</v>
      </c>
      <c r="AD10">
        <v>1.7394151170000001</v>
      </c>
      <c r="AE10">
        <v>1.7738145569999999</v>
      </c>
      <c r="AF10">
        <v>1.80883335</v>
      </c>
      <c r="AG10">
        <v>1.844483232</v>
      </c>
      <c r="AH10">
        <v>1.880779215</v>
      </c>
      <c r="AI10">
        <v>1.917736237</v>
      </c>
      <c r="AJ10">
        <v>1.9553696970000001</v>
      </c>
      <c r="AK10">
        <v>1.9936945530000001</v>
      </c>
    </row>
    <row r="11" spans="1:37" x14ac:dyDescent="0.25">
      <c r="A11" t="s">
        <v>158</v>
      </c>
      <c r="B11">
        <v>31949.68</v>
      </c>
      <c r="C11">
        <v>32220.148509999999</v>
      </c>
      <c r="D11">
        <v>32538.946980000001</v>
      </c>
      <c r="E11">
        <v>32886.239300000001</v>
      </c>
      <c r="F11">
        <v>33255.526019999998</v>
      </c>
      <c r="G11">
        <v>33642.753369999999</v>
      </c>
      <c r="H11">
        <v>34060.812819999999</v>
      </c>
      <c r="I11">
        <v>34483.926890000002</v>
      </c>
      <c r="J11">
        <v>34913.32</v>
      </c>
      <c r="K11">
        <v>35348.322379999998</v>
      </c>
      <c r="L11">
        <v>35788.146809999998</v>
      </c>
      <c r="M11">
        <v>36233.939100000003</v>
      </c>
      <c r="N11">
        <v>36682.293449999997</v>
      </c>
      <c r="O11">
        <v>37139.934910000004</v>
      </c>
      <c r="P11">
        <v>37604.023419999998</v>
      </c>
      <c r="Q11">
        <v>38069.987860000001</v>
      </c>
      <c r="R11">
        <v>38542.153120000003</v>
      </c>
      <c r="S11">
        <v>39020.268790000002</v>
      </c>
      <c r="T11">
        <v>39498.116269999999</v>
      </c>
      <c r="U11">
        <v>39977.154479999997</v>
      </c>
      <c r="V11">
        <v>40459.534749999999</v>
      </c>
      <c r="W11">
        <v>40942.965360000002</v>
      </c>
      <c r="X11">
        <v>41433.116419999998</v>
      </c>
      <c r="Y11">
        <v>41925.444589999999</v>
      </c>
      <c r="Z11">
        <v>42420.270340000003</v>
      </c>
      <c r="AA11">
        <v>42917.196239999997</v>
      </c>
      <c r="AB11">
        <v>43416.246639999998</v>
      </c>
      <c r="AC11">
        <v>43915.651440000001</v>
      </c>
      <c r="AD11">
        <v>44416.558219999999</v>
      </c>
      <c r="AE11">
        <v>44918.912909999999</v>
      </c>
      <c r="AF11">
        <v>45422.157550000004</v>
      </c>
      <c r="AG11">
        <v>45927.773589999997</v>
      </c>
      <c r="AH11">
        <v>46436.04737</v>
      </c>
      <c r="AI11">
        <v>46947.409249999997</v>
      </c>
      <c r="AJ11">
        <v>47462.318359999997</v>
      </c>
      <c r="AK11">
        <v>47981.079189999997</v>
      </c>
    </row>
    <row r="12" spans="1:37" x14ac:dyDescent="0.25">
      <c r="A12" t="s">
        <v>159</v>
      </c>
      <c r="B12">
        <v>6268.26</v>
      </c>
      <c r="C12">
        <v>6197.2155409999996</v>
      </c>
      <c r="D12">
        <v>6172.59519</v>
      </c>
      <c r="E12">
        <v>6171.1146170000002</v>
      </c>
      <c r="F12">
        <v>6186.1698390000001</v>
      </c>
      <c r="G12">
        <v>6214.2631119999996</v>
      </c>
      <c r="H12">
        <v>6289.5967250000003</v>
      </c>
      <c r="I12">
        <v>6337.8874260000002</v>
      </c>
      <c r="J12">
        <v>6393.6764409999996</v>
      </c>
      <c r="K12">
        <v>6455.6119360000002</v>
      </c>
      <c r="L12">
        <v>6521.0599599999996</v>
      </c>
      <c r="M12">
        <v>6592.1269819999998</v>
      </c>
      <c r="N12">
        <v>6659.2996190000003</v>
      </c>
      <c r="O12">
        <v>6740.7607749999997</v>
      </c>
      <c r="P12">
        <v>6822.6204790000002</v>
      </c>
      <c r="Q12">
        <v>6897.7121429999997</v>
      </c>
      <c r="R12">
        <v>6981.3641909999997</v>
      </c>
      <c r="S12">
        <v>7068.6657089999999</v>
      </c>
      <c r="T12">
        <v>7145.7595650000003</v>
      </c>
      <c r="U12">
        <v>7223.4568879999997</v>
      </c>
      <c r="V12">
        <v>7305.2431280000001</v>
      </c>
      <c r="W12">
        <v>7383.3970570000001</v>
      </c>
      <c r="X12">
        <v>7473.2125859999996</v>
      </c>
      <c r="Y12">
        <v>7558.7114650000003</v>
      </c>
      <c r="Z12">
        <v>7646.1399250000004</v>
      </c>
      <c r="AA12">
        <v>7734.7501840000004</v>
      </c>
      <c r="AB12">
        <v>7825.0878469999998</v>
      </c>
      <c r="AC12">
        <v>7913.2943020000002</v>
      </c>
      <c r="AD12">
        <v>8003.3591740000002</v>
      </c>
      <c r="AE12">
        <v>8093.7194040000004</v>
      </c>
      <c r="AF12">
        <v>8182.4877070000002</v>
      </c>
      <c r="AG12">
        <v>8273.2425110000004</v>
      </c>
      <c r="AH12">
        <v>8364.4550170000002</v>
      </c>
      <c r="AI12">
        <v>8456.1101120000003</v>
      </c>
      <c r="AJ12">
        <v>8548.3650280000002</v>
      </c>
      <c r="AK12">
        <v>8641.1303919999991</v>
      </c>
    </row>
    <row r="13" spans="1:37" x14ac:dyDescent="0.25">
      <c r="A13" t="s">
        <v>160</v>
      </c>
      <c r="B13">
        <v>29916.94</v>
      </c>
      <c r="C13">
        <v>30250.192009999999</v>
      </c>
      <c r="D13">
        <v>30607.308059999999</v>
      </c>
      <c r="E13">
        <v>30979.030890000002</v>
      </c>
      <c r="F13">
        <v>31362.664659999999</v>
      </c>
      <c r="G13">
        <v>31756.500940000002</v>
      </c>
      <c r="H13">
        <v>32165.318340000002</v>
      </c>
      <c r="I13">
        <v>32576.8171</v>
      </c>
      <c r="J13">
        <v>32992.159339999998</v>
      </c>
      <c r="K13">
        <v>33411.426059999998</v>
      </c>
      <c r="L13">
        <v>33834.386380000004</v>
      </c>
      <c r="M13">
        <v>34261.690069999997</v>
      </c>
      <c r="N13">
        <v>34691.967219999999</v>
      </c>
      <c r="O13">
        <v>35128.436739999997</v>
      </c>
      <c r="P13">
        <v>35569.410799999998</v>
      </c>
      <c r="Q13">
        <v>36012.992760000001</v>
      </c>
      <c r="R13">
        <v>36461.330130000002</v>
      </c>
      <c r="S13">
        <v>36913.938099999999</v>
      </c>
      <c r="T13">
        <v>37368.035969999997</v>
      </c>
      <c r="U13">
        <v>37824.68778</v>
      </c>
      <c r="V13">
        <v>38284.800369999997</v>
      </c>
      <c r="W13">
        <v>38747.157270000003</v>
      </c>
      <c r="X13">
        <v>39214.161529999998</v>
      </c>
      <c r="Y13">
        <v>39683.160490000002</v>
      </c>
      <c r="Z13">
        <v>40154.187460000001</v>
      </c>
      <c r="AA13">
        <v>40626.943509999997</v>
      </c>
      <c r="AB13">
        <v>41101.327319999997</v>
      </c>
      <c r="AC13">
        <v>41576.404750000002</v>
      </c>
      <c r="AD13">
        <v>42052.986900000004</v>
      </c>
      <c r="AE13">
        <v>42531.070540000001</v>
      </c>
      <c r="AF13">
        <v>43010.662100000001</v>
      </c>
      <c r="AG13">
        <v>43492.632420000002</v>
      </c>
      <c r="AH13">
        <v>43977.244070000001</v>
      </c>
      <c r="AI13">
        <v>44464.913110000001</v>
      </c>
      <c r="AJ13">
        <v>44956.031719999999</v>
      </c>
      <c r="AK13">
        <v>45450.855100000001</v>
      </c>
    </row>
    <row r="14" spans="1:37" x14ac:dyDescent="0.25">
      <c r="A14" t="s">
        <v>161</v>
      </c>
      <c r="B14">
        <v>7802.98</v>
      </c>
      <c r="C14">
        <v>7890.1496850000003</v>
      </c>
      <c r="D14">
        <v>7983.091735</v>
      </c>
      <c r="E14">
        <v>8080.4568209999998</v>
      </c>
      <c r="F14">
        <v>8181.5015119999998</v>
      </c>
      <c r="G14">
        <v>8285.6034340000006</v>
      </c>
      <c r="H14">
        <v>8480.1903359999997</v>
      </c>
      <c r="I14">
        <v>8586.2069379999994</v>
      </c>
      <c r="J14">
        <v>8699.3241400000006</v>
      </c>
      <c r="K14">
        <v>8815.7356240000008</v>
      </c>
      <c r="L14">
        <v>8930.6687010000005</v>
      </c>
      <c r="M14">
        <v>9050.9348420000006</v>
      </c>
      <c r="N14">
        <v>9154.7494580000002</v>
      </c>
      <c r="O14">
        <v>9287.9328089999999</v>
      </c>
      <c r="P14">
        <v>9415.7798220000004</v>
      </c>
      <c r="Q14">
        <v>9523.3960709999992</v>
      </c>
      <c r="R14">
        <v>9649.4044180000001</v>
      </c>
      <c r="S14">
        <v>9780.6748430000007</v>
      </c>
      <c r="T14">
        <v>9884.7731660000009</v>
      </c>
      <c r="U14">
        <v>9989.9611989999994</v>
      </c>
      <c r="V14">
        <v>10103.723459999999</v>
      </c>
      <c r="W14">
        <v>10207.073560000001</v>
      </c>
      <c r="X14">
        <v>10337.756079999999</v>
      </c>
      <c r="Y14">
        <v>10455.69851</v>
      </c>
      <c r="Z14">
        <v>10577.91093</v>
      </c>
      <c r="AA14">
        <v>10702.21646</v>
      </c>
      <c r="AB14">
        <v>10830.033530000001</v>
      </c>
      <c r="AC14">
        <v>10952.11721</v>
      </c>
      <c r="AD14">
        <v>11078.56199</v>
      </c>
      <c r="AE14">
        <v>11205.15926</v>
      </c>
      <c r="AF14">
        <v>11327.47558</v>
      </c>
      <c r="AG14">
        <v>11454.326520000001</v>
      </c>
      <c r="AH14">
        <v>11581.53904</v>
      </c>
      <c r="AI14">
        <v>11709.13114</v>
      </c>
      <c r="AJ14">
        <v>11837.43785</v>
      </c>
      <c r="AK14">
        <v>11966.175639999999</v>
      </c>
    </row>
    <row r="15" spans="1:37" x14ac:dyDescent="0.25">
      <c r="A15" t="s">
        <v>162</v>
      </c>
      <c r="B15">
        <v>4384.87</v>
      </c>
      <c r="C15">
        <v>4430.9727469999998</v>
      </c>
      <c r="D15">
        <v>4481.5661630000004</v>
      </c>
      <c r="E15">
        <v>4534.7460689999998</v>
      </c>
      <c r="F15">
        <v>4589.9792950000001</v>
      </c>
      <c r="G15">
        <v>4646.9554410000001</v>
      </c>
      <c r="H15">
        <v>4709.505803</v>
      </c>
      <c r="I15">
        <v>4769.9770870000002</v>
      </c>
      <c r="J15">
        <v>4831.1742249999998</v>
      </c>
      <c r="K15">
        <v>4893.0006560000002</v>
      </c>
      <c r="L15">
        <v>4955.236022</v>
      </c>
      <c r="M15">
        <v>5018.1926830000002</v>
      </c>
      <c r="N15">
        <v>5080.9205789999996</v>
      </c>
      <c r="O15">
        <v>5145.4184649999997</v>
      </c>
      <c r="P15">
        <v>5210.427858</v>
      </c>
      <c r="Q15">
        <v>5275.0625920000002</v>
      </c>
      <c r="R15">
        <v>5340.8810460000004</v>
      </c>
      <c r="S15">
        <v>5407.4958610000003</v>
      </c>
      <c r="T15">
        <v>5473.3540009999997</v>
      </c>
      <c r="U15">
        <v>5539.4208799999997</v>
      </c>
      <c r="V15">
        <v>5606.1507229999997</v>
      </c>
      <c r="W15">
        <v>5672.7733710000002</v>
      </c>
      <c r="X15">
        <v>5740.9316500000004</v>
      </c>
      <c r="Y15">
        <v>5809.0260090000002</v>
      </c>
      <c r="Z15">
        <v>5877.5522899999996</v>
      </c>
      <c r="AA15">
        <v>5946.4192210000001</v>
      </c>
      <c r="AB15">
        <v>6015.6635930000002</v>
      </c>
      <c r="AC15">
        <v>6084.8345010000003</v>
      </c>
      <c r="AD15">
        <v>6154.3446830000003</v>
      </c>
      <c r="AE15">
        <v>6224.0735279999999</v>
      </c>
      <c r="AF15">
        <v>6293.8478400000004</v>
      </c>
      <c r="AG15">
        <v>6364.0781230000002</v>
      </c>
      <c r="AH15">
        <v>6434.688615</v>
      </c>
      <c r="AI15">
        <v>6505.7361689999998</v>
      </c>
      <c r="AJ15">
        <v>6577.2910869999996</v>
      </c>
      <c r="AK15">
        <v>6649.3866340000004</v>
      </c>
    </row>
    <row r="16" spans="1:37" x14ac:dyDescent="0.25">
      <c r="A16" t="s">
        <v>163</v>
      </c>
      <c r="B16">
        <v>11126.98</v>
      </c>
      <c r="C16">
        <v>11246.95577</v>
      </c>
      <c r="D16">
        <v>11376.07389</v>
      </c>
      <c r="E16">
        <v>11511.759760000001</v>
      </c>
      <c r="F16">
        <v>11652.82411</v>
      </c>
      <c r="G16">
        <v>11798.38687</v>
      </c>
      <c r="H16">
        <v>11976.807430000001</v>
      </c>
      <c r="I16">
        <v>12129.886689999999</v>
      </c>
      <c r="J16">
        <v>12285.8807</v>
      </c>
      <c r="K16">
        <v>12443.91677</v>
      </c>
      <c r="L16">
        <v>12602.483700000001</v>
      </c>
      <c r="M16">
        <v>12763.83553</v>
      </c>
      <c r="N16">
        <v>12920.8933</v>
      </c>
      <c r="O16">
        <v>13088.570159999999</v>
      </c>
      <c r="P16">
        <v>13256.08642</v>
      </c>
      <c r="Q16">
        <v>13418.067499999999</v>
      </c>
      <c r="R16">
        <v>13586.850769999999</v>
      </c>
      <c r="S16">
        <v>13758.573270000001</v>
      </c>
      <c r="T16">
        <v>13922.374949999999</v>
      </c>
      <c r="U16">
        <v>14086.944149999999</v>
      </c>
      <c r="V16">
        <v>14255.044809999999</v>
      </c>
      <c r="W16">
        <v>14420.62169</v>
      </c>
      <c r="X16">
        <v>14595.922989999999</v>
      </c>
      <c r="Y16">
        <v>14768.17743</v>
      </c>
      <c r="Z16">
        <v>14942.360269999999</v>
      </c>
      <c r="AA16">
        <v>15117.7752</v>
      </c>
      <c r="AB16">
        <v>15294.82784</v>
      </c>
      <c r="AC16">
        <v>15470.404430000001</v>
      </c>
      <c r="AD16">
        <v>15647.741959999999</v>
      </c>
      <c r="AE16">
        <v>15825.61593</v>
      </c>
      <c r="AF16">
        <v>16002.6294</v>
      </c>
      <c r="AG16">
        <v>16181.716410000001</v>
      </c>
      <c r="AH16">
        <v>16361.744420000001</v>
      </c>
      <c r="AI16">
        <v>16542.82792</v>
      </c>
      <c r="AJ16">
        <v>16725.188340000001</v>
      </c>
      <c r="AK16">
        <v>16908.825420000001</v>
      </c>
    </row>
    <row r="17" spans="1:37" x14ac:dyDescent="0.25">
      <c r="A17" t="s">
        <v>164</v>
      </c>
      <c r="B17">
        <v>25862.75</v>
      </c>
      <c r="C17">
        <v>26124.429459999999</v>
      </c>
      <c r="D17">
        <v>26414.342799999999</v>
      </c>
      <c r="E17">
        <v>26721.970809999999</v>
      </c>
      <c r="F17">
        <v>27043.700959999998</v>
      </c>
      <c r="G17">
        <v>27377.184229999999</v>
      </c>
      <c r="H17">
        <v>27829.762070000001</v>
      </c>
      <c r="I17">
        <v>28177.60109</v>
      </c>
      <c r="J17">
        <v>28537.82632</v>
      </c>
      <c r="K17">
        <v>28905.085019999999</v>
      </c>
      <c r="L17">
        <v>29272.998080000001</v>
      </c>
      <c r="M17">
        <v>29649.905159999998</v>
      </c>
      <c r="N17">
        <v>30008.649150000001</v>
      </c>
      <c r="O17">
        <v>30406.311010000001</v>
      </c>
      <c r="P17">
        <v>30799.717059999999</v>
      </c>
      <c r="Q17">
        <v>31170.130099999998</v>
      </c>
      <c r="R17">
        <v>31565.506410000002</v>
      </c>
      <c r="S17">
        <v>31969.416720000001</v>
      </c>
      <c r="T17">
        <v>32341.324779999999</v>
      </c>
      <c r="U17">
        <v>32716.271250000002</v>
      </c>
      <c r="V17">
        <v>33103.619619999998</v>
      </c>
      <c r="W17">
        <v>33479.736669999998</v>
      </c>
      <c r="X17">
        <v>33891.56568</v>
      </c>
      <c r="Y17">
        <v>34289.106019999999</v>
      </c>
      <c r="Z17">
        <v>34693.185740000001</v>
      </c>
      <c r="AA17">
        <v>35100.94472</v>
      </c>
      <c r="AB17">
        <v>35513.997080000001</v>
      </c>
      <c r="AC17">
        <v>35920.668310000001</v>
      </c>
      <c r="AD17">
        <v>36333.600859999999</v>
      </c>
      <c r="AE17">
        <v>36747.636400000003</v>
      </c>
      <c r="AF17">
        <v>37157.436889999997</v>
      </c>
      <c r="AG17">
        <v>37574.156940000001</v>
      </c>
      <c r="AH17">
        <v>37992.840049999999</v>
      </c>
      <c r="AI17">
        <v>38413.757160000001</v>
      </c>
      <c r="AJ17">
        <v>38837.551390000001</v>
      </c>
      <c r="AK17">
        <v>39264.038549999997</v>
      </c>
    </row>
    <row r="18" spans="1:37" x14ac:dyDescent="0.25">
      <c r="A18" t="s">
        <v>165</v>
      </c>
      <c r="B18">
        <v>122510.65</v>
      </c>
      <c r="C18">
        <v>123899.192</v>
      </c>
      <c r="D18">
        <v>125369.6061</v>
      </c>
      <c r="E18">
        <v>126898.97990000001</v>
      </c>
      <c r="F18">
        <v>128477.5491</v>
      </c>
      <c r="G18">
        <v>130098.0502</v>
      </c>
      <c r="H18">
        <v>131831.2041</v>
      </c>
      <c r="I18">
        <v>133547.65979999999</v>
      </c>
      <c r="J18">
        <v>135277.8026</v>
      </c>
      <c r="K18">
        <v>137020.25339999999</v>
      </c>
      <c r="L18">
        <v>138772.48120000001</v>
      </c>
      <c r="M18">
        <v>140541.2879</v>
      </c>
      <c r="N18">
        <v>142310.4461</v>
      </c>
      <c r="O18">
        <v>144115.5624</v>
      </c>
      <c r="P18">
        <v>145938.87890000001</v>
      </c>
      <c r="Q18">
        <v>147761.67610000001</v>
      </c>
      <c r="R18">
        <v>149609.14249999999</v>
      </c>
      <c r="S18">
        <v>151477.4362</v>
      </c>
      <c r="T18">
        <v>153337.41020000001</v>
      </c>
      <c r="U18">
        <v>155201.44750000001</v>
      </c>
      <c r="V18">
        <v>157078.97820000001</v>
      </c>
      <c r="W18">
        <v>158957.4613</v>
      </c>
      <c r="X18">
        <v>160866.0515</v>
      </c>
      <c r="Y18">
        <v>162779.11730000001</v>
      </c>
      <c r="Z18">
        <v>164702.1367</v>
      </c>
      <c r="AA18">
        <v>166633.3315</v>
      </c>
      <c r="AB18">
        <v>168573.1808</v>
      </c>
      <c r="AC18">
        <v>170513.217</v>
      </c>
      <c r="AD18">
        <v>172460.0919</v>
      </c>
      <c r="AE18">
        <v>174412.5441</v>
      </c>
      <c r="AF18">
        <v>176367.67660000001</v>
      </c>
      <c r="AG18">
        <v>178332.8743</v>
      </c>
      <c r="AH18">
        <v>180308.1997</v>
      </c>
      <c r="AI18">
        <v>182295.33619999999</v>
      </c>
      <c r="AJ18">
        <v>184296.12</v>
      </c>
      <c r="AK18">
        <v>186311.6563</v>
      </c>
    </row>
    <row r="19" spans="1:37" x14ac:dyDescent="0.25">
      <c r="A19" t="s">
        <v>166</v>
      </c>
      <c r="B19">
        <v>89896.930600000007</v>
      </c>
      <c r="C19">
        <v>90983.157009999995</v>
      </c>
      <c r="D19">
        <v>92109.691229999997</v>
      </c>
      <c r="E19">
        <v>93277.991720000005</v>
      </c>
      <c r="F19">
        <v>94482.067500000005</v>
      </c>
      <c r="G19">
        <v>95715.385089999996</v>
      </c>
      <c r="H19">
        <v>97035.970369999995</v>
      </c>
      <c r="I19">
        <v>98347.205090000003</v>
      </c>
      <c r="J19">
        <v>99659.679489999995</v>
      </c>
      <c r="K19">
        <v>100979.68399999999</v>
      </c>
      <c r="L19">
        <v>102308.76059999999</v>
      </c>
      <c r="M19">
        <v>103653.74619999999</v>
      </c>
      <c r="N19">
        <v>105003.01330000001</v>
      </c>
      <c r="O19">
        <v>106383.4682</v>
      </c>
      <c r="P19">
        <v>107785.05379999999</v>
      </c>
      <c r="Q19">
        <v>109189.8333</v>
      </c>
      <c r="R19">
        <v>110615.5401</v>
      </c>
      <c r="S19">
        <v>112062.4716</v>
      </c>
      <c r="T19">
        <v>113506.06849999999</v>
      </c>
      <c r="U19">
        <v>114952.2366</v>
      </c>
      <c r="V19">
        <v>116409.9857</v>
      </c>
      <c r="W19">
        <v>117869.6715</v>
      </c>
      <c r="X19">
        <v>119352.2166</v>
      </c>
      <c r="Y19">
        <v>120839.08839999999</v>
      </c>
      <c r="Z19">
        <v>122330.33010000001</v>
      </c>
      <c r="AA19">
        <v>123824.1149</v>
      </c>
      <c r="AB19">
        <v>125320.0426</v>
      </c>
      <c r="AC19">
        <v>126810.78</v>
      </c>
      <c r="AD19">
        <v>128299.8826</v>
      </c>
      <c r="AE19">
        <v>129786.6661</v>
      </c>
      <c r="AF19">
        <v>131267.9099</v>
      </c>
      <c r="AG19">
        <v>132748.66560000001</v>
      </c>
      <c r="AH19">
        <v>134229.31159999999</v>
      </c>
      <c r="AI19">
        <v>135710.49789999999</v>
      </c>
      <c r="AJ19">
        <v>137193.28090000001</v>
      </c>
      <c r="AK19">
        <v>138678.3836</v>
      </c>
    </row>
    <row r="20" spans="1:37" x14ac:dyDescent="0.25">
      <c r="A20" t="s">
        <v>167</v>
      </c>
      <c r="B20">
        <v>6748.8380139999999</v>
      </c>
      <c r="C20">
        <v>6831.4979169999997</v>
      </c>
      <c r="D20">
        <v>6917.2199149999997</v>
      </c>
      <c r="E20">
        <v>7006.0750630000002</v>
      </c>
      <c r="F20">
        <v>7097.601259</v>
      </c>
      <c r="G20">
        <v>7191.2940689999996</v>
      </c>
      <c r="H20">
        <v>7290.9561979999999</v>
      </c>
      <c r="I20">
        <v>7390.1006200000002</v>
      </c>
      <c r="J20">
        <v>7489.3027780000002</v>
      </c>
      <c r="K20">
        <v>7589.0537009999998</v>
      </c>
      <c r="L20">
        <v>7689.5191530000002</v>
      </c>
      <c r="M20">
        <v>7791.194485</v>
      </c>
      <c r="N20">
        <v>7893.3362690000004</v>
      </c>
      <c r="O20">
        <v>7997.7368109999998</v>
      </c>
      <c r="P20">
        <v>8103.7467219999999</v>
      </c>
      <c r="Q20">
        <v>8210.1388509999997</v>
      </c>
      <c r="R20">
        <v>8318.0688790000004</v>
      </c>
      <c r="S20">
        <v>8427.5709929999994</v>
      </c>
      <c r="T20">
        <v>8536.9891399999997</v>
      </c>
      <c r="U20">
        <v>8646.6890810000004</v>
      </c>
      <c r="V20">
        <v>8757.2822329999999</v>
      </c>
      <c r="W20">
        <v>8868.1227739999995</v>
      </c>
      <c r="X20">
        <v>8980.5689180000008</v>
      </c>
      <c r="Y20">
        <v>9093.3630290000001</v>
      </c>
      <c r="Z20">
        <v>9206.4409209999994</v>
      </c>
      <c r="AA20">
        <v>9319.6482809999998</v>
      </c>
      <c r="AB20">
        <v>9432.9320819999994</v>
      </c>
      <c r="AC20">
        <v>9545.7810719999998</v>
      </c>
      <c r="AD20">
        <v>9658.4170080000004</v>
      </c>
      <c r="AE20">
        <v>9770.7958209999997</v>
      </c>
      <c r="AF20">
        <v>9882.7024629999996</v>
      </c>
      <c r="AG20">
        <v>9994.4756849999994</v>
      </c>
      <c r="AH20">
        <v>10106.150900000001</v>
      </c>
      <c r="AI20">
        <v>10217.775100000001</v>
      </c>
      <c r="AJ20">
        <v>10329.42389</v>
      </c>
      <c r="AK20">
        <v>10441.1515</v>
      </c>
    </row>
    <row r="21" spans="1:37" x14ac:dyDescent="0.25">
      <c r="A21" t="s">
        <v>168</v>
      </c>
      <c r="B21">
        <v>346.8562766</v>
      </c>
      <c r="C21">
        <v>351.1045944</v>
      </c>
      <c r="D21">
        <v>355.51094560000001</v>
      </c>
      <c r="E21">
        <v>360.07865320000002</v>
      </c>
      <c r="F21">
        <v>364.78395590000002</v>
      </c>
      <c r="G21">
        <v>369.60086430000001</v>
      </c>
      <c r="H21">
        <v>374.72319929999998</v>
      </c>
      <c r="I21">
        <v>379.8207324</v>
      </c>
      <c r="J21">
        <v>384.92137289999999</v>
      </c>
      <c r="K21">
        <v>390.05006429999997</v>
      </c>
      <c r="L21">
        <v>395.21546560000002</v>
      </c>
      <c r="M21">
        <v>400.44301330000002</v>
      </c>
      <c r="N21">
        <v>405.69496609999999</v>
      </c>
      <c r="O21">
        <v>411.06265910000002</v>
      </c>
      <c r="P21">
        <v>416.51335799999998</v>
      </c>
      <c r="Q21">
        <v>421.98433729999999</v>
      </c>
      <c r="R21">
        <v>427.53421959999997</v>
      </c>
      <c r="S21">
        <v>433.16494089999998</v>
      </c>
      <c r="T21">
        <v>438.79201399999999</v>
      </c>
      <c r="U21">
        <v>444.4336745</v>
      </c>
      <c r="V21">
        <v>450.121106</v>
      </c>
      <c r="W21">
        <v>455.82147279999998</v>
      </c>
      <c r="X21">
        <v>461.6039078</v>
      </c>
      <c r="Y21">
        <v>467.40446420000001</v>
      </c>
      <c r="Z21">
        <v>473.21953760000002</v>
      </c>
      <c r="AA21">
        <v>479.04111039999998</v>
      </c>
      <c r="AB21">
        <v>484.86637039999999</v>
      </c>
      <c r="AC21">
        <v>490.6691611</v>
      </c>
      <c r="AD21">
        <v>496.46064059999998</v>
      </c>
      <c r="AE21">
        <v>502.23857040000001</v>
      </c>
      <c r="AF21">
        <v>507.99196139999998</v>
      </c>
      <c r="AG21">
        <v>513.73804150000001</v>
      </c>
      <c r="AH21">
        <v>519.47868719999997</v>
      </c>
      <c r="AI21">
        <v>525.21631760000002</v>
      </c>
      <c r="AJ21">
        <v>530.9548049</v>
      </c>
      <c r="AK21">
        <v>536.69693840000002</v>
      </c>
    </row>
    <row r="22" spans="1:37" x14ac:dyDescent="0.25">
      <c r="A22" t="s">
        <v>169</v>
      </c>
      <c r="B22">
        <v>505.165074</v>
      </c>
      <c r="C22">
        <v>511.35570810000002</v>
      </c>
      <c r="D22">
        <v>517.77425289999996</v>
      </c>
      <c r="E22">
        <v>524.42705599999999</v>
      </c>
      <c r="F22">
        <v>531.2795946</v>
      </c>
      <c r="G22">
        <v>538.29417790000002</v>
      </c>
      <c r="H22">
        <v>545.75646449999999</v>
      </c>
      <c r="I22">
        <v>553.17787199999998</v>
      </c>
      <c r="J22">
        <v>560.603971</v>
      </c>
      <c r="K22">
        <v>568.0718822</v>
      </c>
      <c r="L22">
        <v>575.59386900000004</v>
      </c>
      <c r="M22">
        <v>583.20698960000004</v>
      </c>
      <c r="N22">
        <v>590.85519429999999</v>
      </c>
      <c r="O22">
        <v>598.67327520000003</v>
      </c>
      <c r="P22">
        <v>606.61176939999996</v>
      </c>
      <c r="Q22">
        <v>614.57866839999997</v>
      </c>
      <c r="R22">
        <v>622.66125160000001</v>
      </c>
      <c r="S22">
        <v>630.86168069999997</v>
      </c>
      <c r="T22">
        <v>639.05550370000003</v>
      </c>
      <c r="U22">
        <v>647.27080839999996</v>
      </c>
      <c r="V22">
        <v>655.55341569999996</v>
      </c>
      <c r="W22">
        <v>663.8544981</v>
      </c>
      <c r="X22">
        <v>672.27613489999999</v>
      </c>
      <c r="Y22">
        <v>680.7232947</v>
      </c>
      <c r="Z22">
        <v>689.19148059999998</v>
      </c>
      <c r="AA22">
        <v>697.66913320000003</v>
      </c>
      <c r="AB22">
        <v>706.15226929999994</v>
      </c>
      <c r="AC22">
        <v>714.60246370000004</v>
      </c>
      <c r="AD22">
        <v>723.03650979999998</v>
      </c>
      <c r="AE22">
        <v>731.45098689999998</v>
      </c>
      <c r="AF22">
        <v>739.82970539999997</v>
      </c>
      <c r="AG22">
        <v>748.19814610000003</v>
      </c>
      <c r="AH22">
        <v>756.55881499999998</v>
      </c>
      <c r="AI22">
        <v>764.91518099999996</v>
      </c>
      <c r="AJ22">
        <v>773.27288639999995</v>
      </c>
      <c r="AK22">
        <v>781.63597000000004</v>
      </c>
    </row>
    <row r="23" spans="1:37" x14ac:dyDescent="0.25">
      <c r="A23" t="s">
        <v>170</v>
      </c>
      <c r="B23">
        <v>1743.1536679999999</v>
      </c>
      <c r="C23">
        <v>1764.5124940000001</v>
      </c>
      <c r="D23">
        <v>1786.664491</v>
      </c>
      <c r="E23">
        <v>1809.6280670000001</v>
      </c>
      <c r="F23">
        <v>1833.284539</v>
      </c>
      <c r="G23">
        <v>1857.5036540000001</v>
      </c>
      <c r="H23">
        <v>1883.2552270000001</v>
      </c>
      <c r="I23">
        <v>1908.8868689999999</v>
      </c>
      <c r="J23">
        <v>1934.536979</v>
      </c>
      <c r="K23">
        <v>1960.329702</v>
      </c>
      <c r="L23">
        <v>1986.3082010000001</v>
      </c>
      <c r="M23">
        <v>2012.599796</v>
      </c>
      <c r="N23">
        <v>2039.015723</v>
      </c>
      <c r="O23">
        <v>2084.3608960000001</v>
      </c>
      <c r="P23">
        <v>2110.101028</v>
      </c>
      <c r="Q23">
        <v>2137.6016209999998</v>
      </c>
      <c r="R23">
        <v>2165.6637850000002</v>
      </c>
      <c r="S23">
        <v>2194.1153549999999</v>
      </c>
      <c r="T23">
        <v>2222.5208320000002</v>
      </c>
      <c r="U23">
        <v>2250.9770050000002</v>
      </c>
      <c r="V23">
        <v>2279.6456760000001</v>
      </c>
      <c r="W23">
        <v>2308.3667839999998</v>
      </c>
      <c r="X23">
        <v>2337.489137</v>
      </c>
      <c r="Y23">
        <v>2348.351592</v>
      </c>
      <c r="Z23">
        <v>2379.2837479999998</v>
      </c>
      <c r="AA23">
        <v>2408.5999780000002</v>
      </c>
      <c r="AB23">
        <v>2437.7666410000002</v>
      </c>
      <c r="AC23">
        <v>2466.8329250000002</v>
      </c>
      <c r="AD23">
        <v>2495.8670259999999</v>
      </c>
      <c r="AE23">
        <v>2524.8517179999999</v>
      </c>
      <c r="AF23">
        <v>2553.7259720000002</v>
      </c>
      <c r="AG23">
        <v>2582.5715730000002</v>
      </c>
      <c r="AH23">
        <v>2611.394863</v>
      </c>
      <c r="AI23">
        <v>2640.205825</v>
      </c>
      <c r="AJ23">
        <v>2669.0223590000001</v>
      </c>
      <c r="AK23">
        <v>2697.8574119999998</v>
      </c>
    </row>
    <row r="24" spans="1:37" x14ac:dyDescent="0.25">
      <c r="A24" t="s">
        <v>171</v>
      </c>
      <c r="B24">
        <v>1839.221254</v>
      </c>
      <c r="C24">
        <v>1861.73534</v>
      </c>
      <c r="D24">
        <v>1885.0915190000001</v>
      </c>
      <c r="E24">
        <v>1909.3039020000001</v>
      </c>
      <c r="F24">
        <v>1934.246277</v>
      </c>
      <c r="G24">
        <v>1959.7806660000001</v>
      </c>
      <c r="H24">
        <v>1986.9328129999999</v>
      </c>
      <c r="I24">
        <v>2013.959568</v>
      </c>
      <c r="J24">
        <v>2041.0012139999999</v>
      </c>
      <c r="K24">
        <v>2068.1889649999998</v>
      </c>
      <c r="L24">
        <v>2095.5691270000002</v>
      </c>
      <c r="M24">
        <v>2123.2766689999999</v>
      </c>
      <c r="N24">
        <v>2151.1124580000001</v>
      </c>
      <c r="O24">
        <v>2179.5592700000002</v>
      </c>
      <c r="P24">
        <v>2208.4460789999998</v>
      </c>
      <c r="Q24">
        <v>2237.440458</v>
      </c>
      <c r="R24">
        <v>2266.8511819999999</v>
      </c>
      <c r="S24">
        <v>2296.6898510000001</v>
      </c>
      <c r="T24">
        <v>2326.5096269999999</v>
      </c>
      <c r="U24">
        <v>2356.4051239999999</v>
      </c>
      <c r="V24">
        <v>2386.541772</v>
      </c>
      <c r="W24">
        <v>2416.7469169999999</v>
      </c>
      <c r="X24">
        <v>2447.386332</v>
      </c>
      <c r="Y24">
        <v>2478.1235799999999</v>
      </c>
      <c r="Z24">
        <v>2508.938713</v>
      </c>
      <c r="AA24">
        <v>2539.7893560000002</v>
      </c>
      <c r="AB24">
        <v>2570.6607530000001</v>
      </c>
      <c r="AC24">
        <v>2601.4146700000001</v>
      </c>
      <c r="AD24">
        <v>2632.1097989999998</v>
      </c>
      <c r="AE24">
        <v>2662.734708</v>
      </c>
      <c r="AF24">
        <v>2693.2314059999999</v>
      </c>
      <c r="AG24">
        <v>2723.6909730000002</v>
      </c>
      <c r="AH24">
        <v>2754.1238509999998</v>
      </c>
      <c r="AI24">
        <v>2784.5430449999999</v>
      </c>
      <c r="AJ24">
        <v>2814.9691659999999</v>
      </c>
      <c r="AK24">
        <v>2845.4170829999998</v>
      </c>
    </row>
    <row r="25" spans="1:37" x14ac:dyDescent="0.25">
      <c r="A25" t="s">
        <v>172</v>
      </c>
      <c r="B25">
        <v>556.20949910000002</v>
      </c>
      <c r="C25">
        <v>563.03876960000002</v>
      </c>
      <c r="D25">
        <v>570.10849729999995</v>
      </c>
      <c r="E25">
        <v>577.43240209999999</v>
      </c>
      <c r="F25">
        <v>584.97280760000001</v>
      </c>
      <c r="G25">
        <v>592.68901619999997</v>
      </c>
      <c r="H25">
        <v>600.91339219999998</v>
      </c>
      <c r="I25">
        <v>609.06878319999998</v>
      </c>
      <c r="J25">
        <v>617.2296503</v>
      </c>
      <c r="K25">
        <v>625.44078850000005</v>
      </c>
      <c r="L25">
        <v>633.71390699999995</v>
      </c>
      <c r="M25">
        <v>642.08991460000004</v>
      </c>
      <c r="N25">
        <v>650.50150829999995</v>
      </c>
      <c r="O25">
        <v>659.10630749999996</v>
      </c>
      <c r="P25">
        <v>667.84093489999998</v>
      </c>
      <c r="Q25">
        <v>676.60055490000002</v>
      </c>
      <c r="R25">
        <v>685.49098170000002</v>
      </c>
      <c r="S25">
        <v>694.51145029999998</v>
      </c>
      <c r="T25">
        <v>703.51763259999996</v>
      </c>
      <c r="U25">
        <v>712.54812679999998</v>
      </c>
      <c r="V25">
        <v>721.65565030000005</v>
      </c>
      <c r="W25">
        <v>730.78145529999995</v>
      </c>
      <c r="X25">
        <v>740.04534060000003</v>
      </c>
      <c r="Y25">
        <v>749.33319649999999</v>
      </c>
      <c r="Z25">
        <v>758.64393080000002</v>
      </c>
      <c r="AA25">
        <v>767.96552059999999</v>
      </c>
      <c r="AB25">
        <v>777.294262</v>
      </c>
      <c r="AC25">
        <v>786.58620129999997</v>
      </c>
      <c r="AD25">
        <v>795.86265660000004</v>
      </c>
      <c r="AE25">
        <v>805.11914469999999</v>
      </c>
      <c r="AF25">
        <v>814.33693540000002</v>
      </c>
      <c r="AG25">
        <v>823.54614560000005</v>
      </c>
      <c r="AH25">
        <v>832.74847509999995</v>
      </c>
      <c r="AI25">
        <v>841.94752000000005</v>
      </c>
      <c r="AJ25">
        <v>851.14954790000002</v>
      </c>
      <c r="AK25">
        <v>860.35890819999997</v>
      </c>
    </row>
    <row r="26" spans="1:37" x14ac:dyDescent="0.25">
      <c r="A26" t="s">
        <v>173</v>
      </c>
      <c r="B26">
        <v>1426.067403</v>
      </c>
      <c r="C26">
        <v>1443.5960170000001</v>
      </c>
      <c r="D26">
        <v>1461.7369699999999</v>
      </c>
      <c r="E26">
        <v>1480.5298</v>
      </c>
      <c r="F26">
        <v>1499.878696</v>
      </c>
      <c r="G26">
        <v>1519.679568</v>
      </c>
      <c r="H26">
        <v>1634.5015330000001</v>
      </c>
      <c r="I26">
        <v>1642.7175910000001</v>
      </c>
      <c r="J26">
        <v>1667.240176</v>
      </c>
      <c r="K26">
        <v>1697.332212</v>
      </c>
      <c r="L26">
        <v>1726.9176669999999</v>
      </c>
      <c r="M26">
        <v>1759.477856</v>
      </c>
      <c r="N26">
        <v>1788.666602</v>
      </c>
      <c r="O26">
        <v>1814.3596460000001</v>
      </c>
      <c r="P26">
        <v>1839.5849499999999</v>
      </c>
      <c r="Q26">
        <v>1865.7881629999999</v>
      </c>
      <c r="R26">
        <v>1856.832791</v>
      </c>
      <c r="S26">
        <v>1889.4252019999999</v>
      </c>
      <c r="T26">
        <v>1914.0830450000001</v>
      </c>
      <c r="U26">
        <v>1942.761444</v>
      </c>
      <c r="V26">
        <v>1972.494946</v>
      </c>
      <c r="W26">
        <v>2002.1102820000001</v>
      </c>
      <c r="X26">
        <v>2034.9942410000001</v>
      </c>
      <c r="Y26">
        <v>2060.3172399999999</v>
      </c>
      <c r="Z26">
        <v>2085.395759</v>
      </c>
      <c r="AA26">
        <v>2109.3206890000001</v>
      </c>
      <c r="AB26">
        <v>2144.5534419999999</v>
      </c>
      <c r="AC26">
        <v>2166.9313419999999</v>
      </c>
      <c r="AD26">
        <v>2190.7856499999998</v>
      </c>
      <c r="AE26">
        <v>2214.7147570000002</v>
      </c>
      <c r="AF26">
        <v>2238.4979939999998</v>
      </c>
      <c r="AG26">
        <v>2262.2035230000001</v>
      </c>
      <c r="AH26">
        <v>2285.845409</v>
      </c>
      <c r="AI26">
        <v>2309.4422020000002</v>
      </c>
      <c r="AJ26">
        <v>2334.4700670000002</v>
      </c>
      <c r="AK26">
        <v>2357.825621</v>
      </c>
    </row>
    <row r="27" spans="1:37" x14ac:dyDescent="0.25">
      <c r="A27" t="s">
        <v>174</v>
      </c>
      <c r="B27">
        <v>318.29407309999999</v>
      </c>
      <c r="C27">
        <v>322.1923941</v>
      </c>
      <c r="D27">
        <v>326.23562020000003</v>
      </c>
      <c r="E27">
        <v>330.42689209999998</v>
      </c>
      <c r="F27">
        <v>334.74453990000001</v>
      </c>
      <c r="G27">
        <v>339.16481720000002</v>
      </c>
      <c r="H27">
        <v>1744.6218389999999</v>
      </c>
      <c r="I27">
        <v>1385.6812729999999</v>
      </c>
      <c r="J27">
        <v>1440.6154300000001</v>
      </c>
      <c r="K27">
        <v>1516.118551</v>
      </c>
      <c r="L27">
        <v>1549.2793730000001</v>
      </c>
      <c r="M27">
        <v>1645.355268</v>
      </c>
      <c r="N27">
        <v>1473.9265359999999</v>
      </c>
      <c r="O27">
        <v>1742.81888</v>
      </c>
      <c r="P27">
        <v>1876.228343</v>
      </c>
      <c r="Q27">
        <v>1697.6531689999999</v>
      </c>
      <c r="R27">
        <v>1836.989073</v>
      </c>
      <c r="S27">
        <v>1982.4479690000001</v>
      </c>
      <c r="T27">
        <v>1702.172407</v>
      </c>
      <c r="U27">
        <v>1462.6972109999999</v>
      </c>
      <c r="V27">
        <v>1334.55007</v>
      </c>
      <c r="W27">
        <v>1029.8994170000001</v>
      </c>
      <c r="X27">
        <v>1138.6984199999999</v>
      </c>
      <c r="Y27">
        <v>1023.922685</v>
      </c>
      <c r="Z27">
        <v>979.17067280000003</v>
      </c>
      <c r="AA27">
        <v>958.16800969999997</v>
      </c>
      <c r="AB27">
        <v>977.11879950000002</v>
      </c>
      <c r="AC27">
        <v>912.29454820000001</v>
      </c>
      <c r="AD27">
        <v>921.14544309999997</v>
      </c>
      <c r="AE27">
        <v>924.83685509999998</v>
      </c>
      <c r="AF27">
        <v>862.19418529999996</v>
      </c>
      <c r="AG27">
        <v>871.82043759999999</v>
      </c>
      <c r="AH27">
        <v>875.99708020000003</v>
      </c>
      <c r="AI27">
        <v>879.79272319999995</v>
      </c>
      <c r="AJ27">
        <v>885.57151099999999</v>
      </c>
      <c r="AK27">
        <v>889.61561619999998</v>
      </c>
    </row>
    <row r="28" spans="1:37" x14ac:dyDescent="0.25">
      <c r="A28" t="s">
        <v>175</v>
      </c>
      <c r="B28">
        <v>4325.8456319999996</v>
      </c>
      <c r="C28">
        <v>4378.8508000000002</v>
      </c>
      <c r="D28">
        <v>4433.8117629999997</v>
      </c>
      <c r="E28">
        <v>4490.7827239999997</v>
      </c>
      <c r="F28">
        <v>4549.4735410000003</v>
      </c>
      <c r="G28">
        <v>4609.564969</v>
      </c>
      <c r="H28">
        <v>5974.9321110000001</v>
      </c>
      <c r="I28">
        <v>5761.1725040000001</v>
      </c>
      <c r="J28">
        <v>5878.4693729999999</v>
      </c>
      <c r="K28">
        <v>6007.1694889999999</v>
      </c>
      <c r="L28">
        <v>6094.6421659999996</v>
      </c>
      <c r="M28">
        <v>6245.8848959999996</v>
      </c>
      <c r="N28">
        <v>6135.5584650000001</v>
      </c>
      <c r="O28">
        <v>6459.6353779999999</v>
      </c>
      <c r="P28">
        <v>6651.1261569999997</v>
      </c>
      <c r="Q28">
        <v>6538.607927</v>
      </c>
      <c r="R28">
        <v>6739.5900609999999</v>
      </c>
      <c r="S28">
        <v>6945.5215230000003</v>
      </c>
      <c r="T28">
        <v>6736.4540589999997</v>
      </c>
      <c r="U28">
        <v>6571.4711509999997</v>
      </c>
      <c r="V28">
        <v>6516.9723700000004</v>
      </c>
      <c r="W28">
        <v>6288.3428949999998</v>
      </c>
      <c r="X28">
        <v>6464.9035709999998</v>
      </c>
      <c r="Y28">
        <v>6419.6812069999996</v>
      </c>
      <c r="Z28">
        <v>6443.512205</v>
      </c>
      <c r="AA28">
        <v>6489.9969430000001</v>
      </c>
      <c r="AB28">
        <v>6575.0395349999999</v>
      </c>
      <c r="AC28">
        <v>6578.0664159999997</v>
      </c>
      <c r="AD28">
        <v>6653.3734569999997</v>
      </c>
      <c r="AE28">
        <v>6723.0939790000002</v>
      </c>
      <c r="AF28">
        <v>6727.7118490000003</v>
      </c>
      <c r="AG28">
        <v>6803.3662750000003</v>
      </c>
      <c r="AH28">
        <v>6873.2061949999998</v>
      </c>
      <c r="AI28">
        <v>6942.6468940000004</v>
      </c>
      <c r="AJ28">
        <v>7014.0934589999997</v>
      </c>
      <c r="AK28">
        <v>7083.9311779999998</v>
      </c>
    </row>
    <row r="29" spans="1:37" x14ac:dyDescent="0.25">
      <c r="A29" t="s">
        <v>176</v>
      </c>
      <c r="B29">
        <v>177.26850229999999</v>
      </c>
      <c r="C29">
        <v>179.44123250000001</v>
      </c>
      <c r="D29">
        <v>181.693726</v>
      </c>
      <c r="E29">
        <v>184.02841509999999</v>
      </c>
      <c r="F29">
        <v>186.4333292</v>
      </c>
      <c r="G29">
        <v>188.89534610000001</v>
      </c>
      <c r="H29">
        <v>191.51472050000001</v>
      </c>
      <c r="I29">
        <v>194.12018610000001</v>
      </c>
      <c r="J29">
        <v>196.72762410000001</v>
      </c>
      <c r="K29">
        <v>199.34988300000001</v>
      </c>
      <c r="L29">
        <v>201.99113130000001</v>
      </c>
      <c r="M29">
        <v>204.66428479999999</v>
      </c>
      <c r="N29">
        <v>207.34964840000001</v>
      </c>
      <c r="O29">
        <v>210.094482</v>
      </c>
      <c r="P29">
        <v>212.8814769</v>
      </c>
      <c r="Q29">
        <v>215.6783944</v>
      </c>
      <c r="R29">
        <v>218.5158399</v>
      </c>
      <c r="S29">
        <v>221.3945861</v>
      </c>
      <c r="T29">
        <v>224.2710008</v>
      </c>
      <c r="U29">
        <v>227.15490930000001</v>
      </c>
      <c r="V29">
        <v>230.062365</v>
      </c>
      <c r="W29">
        <v>232.9762575</v>
      </c>
      <c r="X29">
        <v>235.932413</v>
      </c>
      <c r="Y29">
        <v>238.89755049999999</v>
      </c>
      <c r="Z29">
        <v>241.87011140000001</v>
      </c>
      <c r="AA29">
        <v>244.8460341</v>
      </c>
      <c r="AB29">
        <v>247.82390240000001</v>
      </c>
      <c r="AC29">
        <v>250.79021180000001</v>
      </c>
      <c r="AD29">
        <v>253.75081299999999</v>
      </c>
      <c r="AE29">
        <v>256.70447300000001</v>
      </c>
      <c r="AF29">
        <v>259.64548539999998</v>
      </c>
      <c r="AG29">
        <v>262.58276180000001</v>
      </c>
      <c r="AH29">
        <v>265.51716870000001</v>
      </c>
      <c r="AI29">
        <v>268.44991859999999</v>
      </c>
      <c r="AJ29">
        <v>271.38298930000002</v>
      </c>
      <c r="AK29">
        <v>274.31779779999999</v>
      </c>
    </row>
    <row r="30" spans="1:37" x14ac:dyDescent="0.25">
      <c r="A30" t="s">
        <v>177</v>
      </c>
      <c r="B30">
        <v>52384.55</v>
      </c>
      <c r="C30">
        <v>53014.603560000003</v>
      </c>
      <c r="D30">
        <v>53667.401160000001</v>
      </c>
      <c r="E30">
        <v>54341.124400000001</v>
      </c>
      <c r="F30">
        <v>55033.118569999999</v>
      </c>
      <c r="G30">
        <v>55740.865299999998</v>
      </c>
      <c r="H30">
        <v>56500.528980000003</v>
      </c>
      <c r="I30">
        <v>57247.294320000001</v>
      </c>
      <c r="J30">
        <v>57997.75952</v>
      </c>
      <c r="K30">
        <v>58752.260340000001</v>
      </c>
      <c r="L30">
        <v>59509.760900000001</v>
      </c>
      <c r="M30">
        <v>60273.70203</v>
      </c>
      <c r="N30">
        <v>61036.045409999999</v>
      </c>
      <c r="O30">
        <v>61814.627740000004</v>
      </c>
      <c r="P30">
        <v>62600.539210000003</v>
      </c>
      <c r="Q30">
        <v>63384.49843</v>
      </c>
      <c r="R30">
        <v>64179.37947</v>
      </c>
      <c r="S30">
        <v>64983.39301</v>
      </c>
      <c r="T30">
        <v>65782.010699999999</v>
      </c>
      <c r="U30">
        <v>66581.750629999995</v>
      </c>
      <c r="V30">
        <v>67387.508790000007</v>
      </c>
      <c r="W30">
        <v>68193.014559999996</v>
      </c>
      <c r="X30">
        <v>69012.860650000002</v>
      </c>
      <c r="Y30">
        <v>69834.215580000004</v>
      </c>
      <c r="Z30">
        <v>70659.934039999993</v>
      </c>
      <c r="AA30">
        <v>71489.248980000004</v>
      </c>
      <c r="AB30">
        <v>72322.441640000005</v>
      </c>
      <c r="AC30">
        <v>73155.334830000007</v>
      </c>
      <c r="AD30">
        <v>73991.206179999994</v>
      </c>
      <c r="AE30">
        <v>74829.3989</v>
      </c>
      <c r="AF30">
        <v>75668.345159999997</v>
      </c>
      <c r="AG30">
        <v>76511.674440000003</v>
      </c>
      <c r="AH30">
        <v>77359.287030000007</v>
      </c>
      <c r="AI30">
        <v>78211.859779999999</v>
      </c>
      <c r="AJ30">
        <v>79070.192999999999</v>
      </c>
      <c r="AK30">
        <v>79934.754100000006</v>
      </c>
    </row>
    <row r="31" spans="1:37" x14ac:dyDescent="0.25">
      <c r="A31" t="s">
        <v>178</v>
      </c>
      <c r="B31">
        <v>1527472.77</v>
      </c>
      <c r="C31">
        <v>1545621.797</v>
      </c>
      <c r="D31">
        <v>1564479.4709999999</v>
      </c>
      <c r="E31">
        <v>1583968.1850000001</v>
      </c>
      <c r="F31">
        <v>1603989.1359999999</v>
      </c>
      <c r="G31">
        <v>1624454.5090000001</v>
      </c>
      <c r="H31">
        <v>1646829.703</v>
      </c>
      <c r="I31">
        <v>1668523.61</v>
      </c>
      <c r="J31">
        <v>1690307.405</v>
      </c>
      <c r="K31">
        <v>1712229.655</v>
      </c>
      <c r="L31">
        <v>1734260.594</v>
      </c>
      <c r="M31">
        <v>1756535.5549999999</v>
      </c>
      <c r="N31">
        <v>1778726.649</v>
      </c>
      <c r="O31">
        <v>1801539.004</v>
      </c>
      <c r="P31">
        <v>1824596.959</v>
      </c>
      <c r="Q31">
        <v>1847534.0279999999</v>
      </c>
      <c r="R31">
        <v>1870871.676</v>
      </c>
      <c r="S31">
        <v>1894529.9639999999</v>
      </c>
      <c r="T31">
        <v>1917928.8189999999</v>
      </c>
      <c r="U31">
        <v>1941340.6680000001</v>
      </c>
      <c r="V31">
        <v>1964951.7450000001</v>
      </c>
      <c r="W31">
        <v>1988498.0819999999</v>
      </c>
      <c r="X31">
        <v>2012556.219</v>
      </c>
      <c r="Y31">
        <v>2036601.936</v>
      </c>
      <c r="Z31">
        <v>2060763.04</v>
      </c>
      <c r="AA31">
        <v>2085013.601</v>
      </c>
      <c r="AB31">
        <v>2109370.0350000001</v>
      </c>
      <c r="AC31">
        <v>2133671.9079999998</v>
      </c>
      <c r="AD31">
        <v>2158050.7680000002</v>
      </c>
      <c r="AE31">
        <v>2182477.1159999999</v>
      </c>
      <c r="AF31">
        <v>2206882.2000000002</v>
      </c>
      <c r="AG31">
        <v>2231405.7170000002</v>
      </c>
      <c r="AH31">
        <v>2256032.645</v>
      </c>
      <c r="AI31">
        <v>2280779.784</v>
      </c>
      <c r="AJ31">
        <v>2305670.466</v>
      </c>
      <c r="AK31">
        <v>2330716.8560000001</v>
      </c>
    </row>
    <row r="32" spans="1:37" x14ac:dyDescent="0.25">
      <c r="A32" t="s">
        <v>179</v>
      </c>
      <c r="B32">
        <v>39900.559999999998</v>
      </c>
      <c r="C32">
        <v>40257.962140000003</v>
      </c>
      <c r="D32">
        <v>40679.071199999998</v>
      </c>
      <c r="E32">
        <v>41131.701910000003</v>
      </c>
      <c r="F32">
        <v>41606.858030000003</v>
      </c>
      <c r="G32">
        <v>42099.945079999998</v>
      </c>
      <c r="H32">
        <v>42664.603900000002</v>
      </c>
      <c r="I32">
        <v>43198.18404</v>
      </c>
      <c r="J32">
        <v>43739.439059999997</v>
      </c>
      <c r="K32">
        <v>44288.064700000003</v>
      </c>
      <c r="L32">
        <v>44841.98689</v>
      </c>
      <c r="M32">
        <v>45405.771379999998</v>
      </c>
      <c r="N32">
        <v>45966.342479999999</v>
      </c>
      <c r="O32">
        <v>46550.565640000001</v>
      </c>
      <c r="P32">
        <v>47141.583160000002</v>
      </c>
      <c r="Q32">
        <v>47726.58367</v>
      </c>
      <c r="R32">
        <v>48326.737260000002</v>
      </c>
      <c r="S32">
        <v>48936.584849999999</v>
      </c>
      <c r="T32">
        <v>49534.831879999998</v>
      </c>
      <c r="U32">
        <v>50133.92482</v>
      </c>
      <c r="V32">
        <v>50740.019220000002</v>
      </c>
      <c r="W32">
        <v>51342.343549999998</v>
      </c>
      <c r="X32">
        <v>51963.060550000002</v>
      </c>
      <c r="Y32">
        <v>52580.720849999998</v>
      </c>
      <c r="Z32">
        <v>53201.764580000003</v>
      </c>
      <c r="AA32">
        <v>53825.216009999996</v>
      </c>
      <c r="AB32">
        <v>54451.71297</v>
      </c>
      <c r="AC32">
        <v>55075.519050000003</v>
      </c>
      <c r="AD32">
        <v>55702.019079999998</v>
      </c>
      <c r="AE32">
        <v>56329.654990000003</v>
      </c>
      <c r="AF32">
        <v>56955.786870000004</v>
      </c>
      <c r="AG32">
        <v>57585.807260000001</v>
      </c>
      <c r="AH32">
        <v>58218.492409999999</v>
      </c>
      <c r="AI32">
        <v>58854.266889999999</v>
      </c>
      <c r="AJ32">
        <v>59493.786189999999</v>
      </c>
      <c r="AK32">
        <v>60137.327230000003</v>
      </c>
    </row>
    <row r="33" spans="1:37" x14ac:dyDescent="0.25">
      <c r="A33" t="s">
        <v>180</v>
      </c>
      <c r="B33">
        <v>732.13</v>
      </c>
      <c r="C33">
        <v>732.74218580000002</v>
      </c>
      <c r="D33">
        <v>733.11000960000001</v>
      </c>
      <c r="E33">
        <v>733.7178351</v>
      </c>
      <c r="F33">
        <v>734.74954509999998</v>
      </c>
      <c r="G33">
        <v>736.23106319999999</v>
      </c>
      <c r="H33">
        <v>738.32591809999997</v>
      </c>
      <c r="I33">
        <v>740.81246469999996</v>
      </c>
      <c r="J33">
        <v>743.52410789999999</v>
      </c>
      <c r="K33">
        <v>746.33956499999999</v>
      </c>
      <c r="L33">
        <v>749.17299639999999</v>
      </c>
      <c r="M33">
        <v>751.98902580000004</v>
      </c>
      <c r="N33">
        <v>754.73097619999999</v>
      </c>
      <c r="O33">
        <v>757.44913580000002</v>
      </c>
      <c r="P33">
        <v>760.15610270000002</v>
      </c>
      <c r="Q33">
        <v>762.80600119999997</v>
      </c>
      <c r="R33">
        <v>765.41853079999998</v>
      </c>
      <c r="S33">
        <v>768.01178200000004</v>
      </c>
      <c r="T33">
        <v>770.52691760000005</v>
      </c>
      <c r="U33">
        <v>772.93802430000005</v>
      </c>
      <c r="V33">
        <v>775.25857489999999</v>
      </c>
      <c r="W33">
        <v>777.47883839999997</v>
      </c>
      <c r="X33">
        <v>779.66048760000001</v>
      </c>
      <c r="Y33">
        <v>781.80249500000002</v>
      </c>
      <c r="Z33">
        <v>783.90578649999998</v>
      </c>
      <c r="AA33">
        <v>785.96759940000004</v>
      </c>
      <c r="AB33">
        <v>787.98674819999997</v>
      </c>
      <c r="AC33">
        <v>789.94353369999999</v>
      </c>
      <c r="AD33">
        <v>791.83560839999996</v>
      </c>
      <c r="AE33">
        <v>793.66171359999998</v>
      </c>
      <c r="AF33">
        <v>795.41454180000005</v>
      </c>
      <c r="AG33">
        <v>797.10348139999996</v>
      </c>
      <c r="AH33">
        <v>798.73805760000005</v>
      </c>
      <c r="AI33">
        <v>800.32788630000005</v>
      </c>
      <c r="AJ33">
        <v>801.88244529999997</v>
      </c>
      <c r="AK33">
        <v>803.40935469999999</v>
      </c>
    </row>
    <row r="34" spans="1:37" x14ac:dyDescent="0.25">
      <c r="A34" t="s">
        <v>181</v>
      </c>
      <c r="B34">
        <v>90.76</v>
      </c>
      <c r="C34">
        <v>89.888760000000005</v>
      </c>
      <c r="D34">
        <v>88.683248950000007</v>
      </c>
      <c r="E34">
        <v>87.545339249999998</v>
      </c>
      <c r="F34">
        <v>86.632825069999996</v>
      </c>
      <c r="G34">
        <v>85.977425389999993</v>
      </c>
      <c r="H34">
        <v>85.823560659999998</v>
      </c>
      <c r="I34">
        <v>85.773089459999994</v>
      </c>
      <c r="J34">
        <v>85.795096689999994</v>
      </c>
      <c r="K34">
        <v>85.882663769999994</v>
      </c>
      <c r="L34">
        <v>86.016918869999998</v>
      </c>
      <c r="M34">
        <v>86.201368619999997</v>
      </c>
      <c r="N34">
        <v>86.373920249999998</v>
      </c>
      <c r="O34">
        <v>86.620532580000003</v>
      </c>
      <c r="P34">
        <v>86.906332879999994</v>
      </c>
      <c r="Q34">
        <v>87.155048059999999</v>
      </c>
      <c r="R34">
        <v>87.423132600000002</v>
      </c>
      <c r="S34">
        <v>87.720654879999998</v>
      </c>
      <c r="T34">
        <v>87.959907569999999</v>
      </c>
      <c r="U34">
        <v>88.155123799999998</v>
      </c>
      <c r="V34">
        <v>88.345640540000005</v>
      </c>
      <c r="W34">
        <v>88.507890869999997</v>
      </c>
      <c r="X34">
        <v>88.721745850000005</v>
      </c>
      <c r="Y34">
        <v>88.938803489999998</v>
      </c>
      <c r="Z34">
        <v>89.161072439999998</v>
      </c>
      <c r="AA34">
        <v>89.387761310000002</v>
      </c>
      <c r="AB34">
        <v>89.621745540000006</v>
      </c>
      <c r="AC34">
        <v>89.84138222</v>
      </c>
      <c r="AD34">
        <v>90.056695430000005</v>
      </c>
      <c r="AE34">
        <v>90.266437510000003</v>
      </c>
      <c r="AF34">
        <v>90.458234779999998</v>
      </c>
      <c r="AG34">
        <v>90.645373590000005</v>
      </c>
      <c r="AH34">
        <v>90.828514679999998</v>
      </c>
      <c r="AI34">
        <v>91.007182180000001</v>
      </c>
      <c r="AJ34">
        <v>91.181801910000004</v>
      </c>
      <c r="AK34">
        <v>91.352131029999995</v>
      </c>
    </row>
    <row r="35" spans="1:37" x14ac:dyDescent="0.25">
      <c r="A35" t="s">
        <v>182</v>
      </c>
      <c r="B35">
        <v>185.81</v>
      </c>
      <c r="C35">
        <v>186.23643179999999</v>
      </c>
      <c r="D35">
        <v>186.6911709</v>
      </c>
      <c r="E35">
        <v>187.2019813</v>
      </c>
      <c r="F35">
        <v>187.77504250000001</v>
      </c>
      <c r="G35">
        <v>188.40541060000001</v>
      </c>
      <c r="H35">
        <v>189.1040994</v>
      </c>
      <c r="I35">
        <v>189.84217179999999</v>
      </c>
      <c r="J35">
        <v>190.5967296</v>
      </c>
      <c r="K35">
        <v>191.35204959999999</v>
      </c>
      <c r="L35">
        <v>192.097837</v>
      </c>
      <c r="M35">
        <v>192.83051560000001</v>
      </c>
      <c r="N35">
        <v>193.54509239999999</v>
      </c>
      <c r="O35">
        <v>194.24858860000001</v>
      </c>
      <c r="P35">
        <v>194.94349270000001</v>
      </c>
      <c r="Q35">
        <v>195.62565409999999</v>
      </c>
      <c r="R35">
        <v>196.29774209999999</v>
      </c>
      <c r="S35">
        <v>196.9616556</v>
      </c>
      <c r="T35">
        <v>197.61080889999999</v>
      </c>
      <c r="U35">
        <v>198.24242720000001</v>
      </c>
      <c r="V35">
        <v>198.85804899999999</v>
      </c>
      <c r="W35">
        <v>199.45657030000001</v>
      </c>
      <c r="X35">
        <v>200.04443879999999</v>
      </c>
      <c r="Y35">
        <v>200.62062789999999</v>
      </c>
      <c r="Z35">
        <v>201.18396809999999</v>
      </c>
      <c r="AA35">
        <v>201.73303290000001</v>
      </c>
      <c r="AB35">
        <v>202.2667659</v>
      </c>
      <c r="AC35">
        <v>202.7821644</v>
      </c>
      <c r="AD35">
        <v>203.2790153</v>
      </c>
      <c r="AE35">
        <v>203.7575559</v>
      </c>
      <c r="AF35">
        <v>204.21791820000001</v>
      </c>
      <c r="AG35">
        <v>204.66224740000001</v>
      </c>
      <c r="AH35">
        <v>205.092806</v>
      </c>
      <c r="AI35">
        <v>205.51197529999999</v>
      </c>
      <c r="AJ35">
        <v>205.92205709999999</v>
      </c>
      <c r="AK35">
        <v>206.3249036</v>
      </c>
    </row>
    <row r="36" spans="1:37" x14ac:dyDescent="0.25">
      <c r="A36" t="s">
        <v>183</v>
      </c>
      <c r="B36">
        <v>98.04</v>
      </c>
      <c r="C36">
        <v>98.266313789999998</v>
      </c>
      <c r="D36">
        <v>98.511115489999995</v>
      </c>
      <c r="E36">
        <v>98.791206029999998</v>
      </c>
      <c r="F36">
        <v>99.109715589999993</v>
      </c>
      <c r="G36">
        <v>99.462340330000004</v>
      </c>
      <c r="H36">
        <v>100.3888977</v>
      </c>
      <c r="I36">
        <v>101.126746</v>
      </c>
      <c r="J36">
        <v>101.7194343</v>
      </c>
      <c r="K36">
        <v>102.2310535</v>
      </c>
      <c r="L36">
        <v>102.6818777</v>
      </c>
      <c r="M36">
        <v>103.1238724</v>
      </c>
      <c r="N36">
        <v>103.4606261</v>
      </c>
      <c r="O36">
        <v>103.8961635</v>
      </c>
      <c r="P36">
        <v>104.3668448</v>
      </c>
      <c r="Q36">
        <v>104.7289267</v>
      </c>
      <c r="R36">
        <v>105.1139608</v>
      </c>
      <c r="S36">
        <v>105.5447956</v>
      </c>
      <c r="T36">
        <v>105.8444968</v>
      </c>
      <c r="U36">
        <v>106.0542422</v>
      </c>
      <c r="V36">
        <v>106.25803209999999</v>
      </c>
      <c r="W36">
        <v>106.40585059999999</v>
      </c>
      <c r="X36">
        <v>106.663783</v>
      </c>
      <c r="Y36">
        <v>106.92543929999999</v>
      </c>
      <c r="Z36">
        <v>107.1983906</v>
      </c>
      <c r="AA36">
        <v>107.4819468</v>
      </c>
      <c r="AB36">
        <v>107.78275669999999</v>
      </c>
      <c r="AC36">
        <v>108.05684309999999</v>
      </c>
      <c r="AD36">
        <v>108.3271616</v>
      </c>
      <c r="AE36">
        <v>108.5907768</v>
      </c>
      <c r="AF36">
        <v>108.82223380000001</v>
      </c>
      <c r="AG36">
        <v>109.0496615</v>
      </c>
      <c r="AH36">
        <v>109.2728761</v>
      </c>
      <c r="AI36">
        <v>109.48993230000001</v>
      </c>
      <c r="AJ36">
        <v>109.70095360000001</v>
      </c>
      <c r="AK36">
        <v>109.90476700000001</v>
      </c>
    </row>
    <row r="37" spans="1:37" x14ac:dyDescent="0.25">
      <c r="A37" t="s">
        <v>184</v>
      </c>
      <c r="B37">
        <v>58.86</v>
      </c>
      <c r="C37">
        <v>58.977406639999998</v>
      </c>
      <c r="D37">
        <v>59.099311909999997</v>
      </c>
      <c r="E37">
        <v>59.241001699999998</v>
      </c>
      <c r="F37">
        <v>59.406582960000001</v>
      </c>
      <c r="G37">
        <v>59.594513560000003</v>
      </c>
      <c r="H37">
        <v>59.827013909999998</v>
      </c>
      <c r="I37">
        <v>60.071091340000002</v>
      </c>
      <c r="J37">
        <v>60.317400910000003</v>
      </c>
      <c r="K37">
        <v>60.561563919999998</v>
      </c>
      <c r="L37">
        <v>60.800492079999998</v>
      </c>
      <c r="M37">
        <v>61.034710070000003</v>
      </c>
      <c r="N37">
        <v>61.259477539999999</v>
      </c>
      <c r="O37">
        <v>61.48366103</v>
      </c>
      <c r="P37">
        <v>61.7069106</v>
      </c>
      <c r="Q37">
        <v>61.922904809999999</v>
      </c>
      <c r="R37">
        <v>62.136202519999998</v>
      </c>
      <c r="S37">
        <v>62.34863696</v>
      </c>
      <c r="T37">
        <v>62.552215330000003</v>
      </c>
      <c r="U37">
        <v>62.746458169999997</v>
      </c>
      <c r="V37">
        <v>62.934582570000003</v>
      </c>
      <c r="W37">
        <v>63.114926250000003</v>
      </c>
      <c r="X37">
        <v>63.295249650000002</v>
      </c>
      <c r="Y37">
        <v>63.472593240000002</v>
      </c>
      <c r="Z37">
        <v>63.646699509999998</v>
      </c>
      <c r="AA37">
        <v>63.817103189999997</v>
      </c>
      <c r="AB37">
        <v>63.983720869999999</v>
      </c>
      <c r="AC37">
        <v>64.144159759999994</v>
      </c>
      <c r="AD37">
        <v>64.298896959999993</v>
      </c>
      <c r="AE37">
        <v>64.447949969999996</v>
      </c>
      <c r="AF37">
        <v>64.590448960000003</v>
      </c>
      <c r="AG37">
        <v>64.727897609999999</v>
      </c>
      <c r="AH37">
        <v>64.861120029999995</v>
      </c>
      <c r="AI37">
        <v>64.990847720000005</v>
      </c>
      <c r="AJ37">
        <v>65.117827739999996</v>
      </c>
      <c r="AK37">
        <v>65.242629399999998</v>
      </c>
    </row>
    <row r="38" spans="1:37" x14ac:dyDescent="0.25">
      <c r="A38" t="s">
        <v>185</v>
      </c>
      <c r="B38">
        <v>153.44</v>
      </c>
      <c r="C38">
        <v>153.76190769999999</v>
      </c>
      <c r="D38">
        <v>154.10017310000001</v>
      </c>
      <c r="E38">
        <v>154.49039149999999</v>
      </c>
      <c r="F38">
        <v>154.94142869999999</v>
      </c>
      <c r="G38">
        <v>155.44839279999999</v>
      </c>
      <c r="H38">
        <v>156.20390610000001</v>
      </c>
      <c r="I38">
        <v>156.92404329999999</v>
      </c>
      <c r="J38">
        <v>157.6059851</v>
      </c>
      <c r="K38">
        <v>158.26064880000001</v>
      </c>
      <c r="L38">
        <v>158.88825320000001</v>
      </c>
      <c r="M38">
        <v>159.50456449999999</v>
      </c>
      <c r="N38">
        <v>160.07329849999999</v>
      </c>
      <c r="O38">
        <v>160.66927480000001</v>
      </c>
      <c r="P38">
        <v>161.27258549999999</v>
      </c>
      <c r="Q38">
        <v>161.83059729999999</v>
      </c>
      <c r="R38">
        <v>162.38995800000001</v>
      </c>
      <c r="S38">
        <v>162.9600226</v>
      </c>
      <c r="T38">
        <v>163.4754835</v>
      </c>
      <c r="U38">
        <v>163.94835029999999</v>
      </c>
      <c r="V38">
        <v>164.40879620000001</v>
      </c>
      <c r="W38">
        <v>164.83926389999999</v>
      </c>
      <c r="X38">
        <v>165.3012367</v>
      </c>
      <c r="Y38">
        <v>165.75775110000001</v>
      </c>
      <c r="Z38">
        <v>166.21031199999999</v>
      </c>
      <c r="AA38">
        <v>166.65762190000001</v>
      </c>
      <c r="AB38">
        <v>167.10124350000001</v>
      </c>
      <c r="AC38">
        <v>167.52409449999999</v>
      </c>
      <c r="AD38">
        <v>167.9338971</v>
      </c>
      <c r="AE38">
        <v>168.3299298</v>
      </c>
      <c r="AF38">
        <v>168.70356269999999</v>
      </c>
      <c r="AG38">
        <v>169.06593509999999</v>
      </c>
      <c r="AH38">
        <v>169.4185995</v>
      </c>
      <c r="AI38">
        <v>169.76248200000001</v>
      </c>
      <c r="AJ38">
        <v>170.09913399999999</v>
      </c>
      <c r="AK38">
        <v>170.42936839999999</v>
      </c>
    </row>
    <row r="39" spans="1:37" x14ac:dyDescent="0.25">
      <c r="A39" t="s">
        <v>186</v>
      </c>
      <c r="B39">
        <v>386.42</v>
      </c>
      <c r="C39">
        <v>387.10542099999998</v>
      </c>
      <c r="D39">
        <v>387.79316030000001</v>
      </c>
      <c r="E39">
        <v>388.61964970000002</v>
      </c>
      <c r="F39">
        <v>389.62680169999999</v>
      </c>
      <c r="G39">
        <v>390.80680030000002</v>
      </c>
      <c r="H39">
        <v>392.926807</v>
      </c>
      <c r="I39">
        <v>394.86707489999998</v>
      </c>
      <c r="J39">
        <v>396.64249380000001</v>
      </c>
      <c r="K39">
        <v>398.31721729999998</v>
      </c>
      <c r="L39">
        <v>399.90348920000002</v>
      </c>
      <c r="M39">
        <v>401.46723700000001</v>
      </c>
      <c r="N39">
        <v>402.86506379999997</v>
      </c>
      <c r="O39">
        <v>404.39026330000002</v>
      </c>
      <c r="P39">
        <v>405.95703350000002</v>
      </c>
      <c r="Q39">
        <v>407.35591090000003</v>
      </c>
      <c r="R39">
        <v>408.7733101</v>
      </c>
      <c r="S39">
        <v>410.2449269</v>
      </c>
      <c r="T39">
        <v>411.51370059999999</v>
      </c>
      <c r="U39">
        <v>412.63286570000002</v>
      </c>
      <c r="V39">
        <v>413.7239611</v>
      </c>
      <c r="W39">
        <v>414.71708799999999</v>
      </c>
      <c r="X39">
        <v>415.85358930000001</v>
      </c>
      <c r="Y39">
        <v>416.98376639999998</v>
      </c>
      <c r="Z39">
        <v>418.11478890000001</v>
      </c>
      <c r="AA39">
        <v>419.2432397</v>
      </c>
      <c r="AB39">
        <v>420.37669369999998</v>
      </c>
      <c r="AC39">
        <v>421.44928640000001</v>
      </c>
      <c r="AD39">
        <v>422.49255820000002</v>
      </c>
      <c r="AE39">
        <v>423.50306289999997</v>
      </c>
      <c r="AF39">
        <v>424.44535050000002</v>
      </c>
      <c r="AG39">
        <v>425.36176970000002</v>
      </c>
      <c r="AH39">
        <v>426.25550600000003</v>
      </c>
      <c r="AI39">
        <v>427.1270184</v>
      </c>
      <c r="AJ39">
        <v>427.97949640000002</v>
      </c>
      <c r="AK39">
        <v>428.81374510000001</v>
      </c>
    </row>
    <row r="40" spans="1:37" x14ac:dyDescent="0.25">
      <c r="A40" t="s">
        <v>187</v>
      </c>
      <c r="B40">
        <v>1382.38</v>
      </c>
      <c r="C40">
        <v>1385.6847290000001</v>
      </c>
      <c r="D40">
        <v>1389.261021</v>
      </c>
      <c r="E40">
        <v>1393.270411</v>
      </c>
      <c r="F40">
        <v>1397.72984</v>
      </c>
      <c r="G40">
        <v>1402.585376</v>
      </c>
      <c r="H40">
        <v>1408.193761</v>
      </c>
      <c r="I40">
        <v>1414.0650350000001</v>
      </c>
      <c r="J40">
        <v>1419.9893179999999</v>
      </c>
      <c r="K40">
        <v>1425.8467780000001</v>
      </c>
      <c r="L40">
        <v>1431.563881</v>
      </c>
      <c r="M40">
        <v>1437.144323</v>
      </c>
      <c r="N40">
        <v>1442.5160860000001</v>
      </c>
      <c r="O40">
        <v>1447.8274260000001</v>
      </c>
      <c r="P40">
        <v>1453.0977350000001</v>
      </c>
      <c r="Q40">
        <v>1458.2318250000001</v>
      </c>
      <c r="R40">
        <v>1463.2942860000001</v>
      </c>
      <c r="S40">
        <v>1468.3198990000001</v>
      </c>
      <c r="T40">
        <v>1473.1794870000001</v>
      </c>
      <c r="U40">
        <v>1477.8446859999999</v>
      </c>
      <c r="V40">
        <v>1482.357816</v>
      </c>
      <c r="W40">
        <v>1486.6934719999999</v>
      </c>
      <c r="X40">
        <v>1490.9797819999999</v>
      </c>
      <c r="Y40">
        <v>1495.184125</v>
      </c>
      <c r="Z40">
        <v>1499.3009079999999</v>
      </c>
      <c r="AA40">
        <v>1503.3196720000001</v>
      </c>
      <c r="AB40">
        <v>1507.2364729999999</v>
      </c>
      <c r="AC40">
        <v>1511.009759</v>
      </c>
      <c r="AD40">
        <v>1514.6429370000001</v>
      </c>
      <c r="AE40">
        <v>1518.1368440000001</v>
      </c>
      <c r="AF40">
        <v>1521.4793870000001</v>
      </c>
      <c r="AG40">
        <v>1524.69641</v>
      </c>
      <c r="AH40">
        <v>1527.8073959999999</v>
      </c>
      <c r="AI40">
        <v>1530.831007</v>
      </c>
      <c r="AJ40">
        <v>1533.7855280000001</v>
      </c>
      <c r="AK40">
        <v>1536.6853599999999</v>
      </c>
    </row>
    <row r="41" spans="1:37" x14ac:dyDescent="0.25">
      <c r="A41" t="s">
        <v>188</v>
      </c>
      <c r="B41">
        <v>1477.5777069999999</v>
      </c>
      <c r="C41">
        <v>1481.70497</v>
      </c>
      <c r="D41">
        <v>1486.3471870000001</v>
      </c>
      <c r="E41">
        <v>1491.5216640000001</v>
      </c>
      <c r="F41">
        <v>1497.1673269999999</v>
      </c>
      <c r="G41">
        <v>1503.1773250000001</v>
      </c>
      <c r="H41">
        <v>1509.9680249999999</v>
      </c>
      <c r="I41">
        <v>1516.991595</v>
      </c>
      <c r="J41">
        <v>1523.953685</v>
      </c>
      <c r="K41">
        <v>1530.7536279999999</v>
      </c>
      <c r="L41">
        <v>1537.3704110000001</v>
      </c>
      <c r="M41">
        <v>1543.863253</v>
      </c>
      <c r="N41">
        <v>1550.1855969999999</v>
      </c>
      <c r="O41">
        <v>1556.522596</v>
      </c>
      <c r="P41">
        <v>1562.9168520000001</v>
      </c>
      <c r="Q41">
        <v>1569.242469</v>
      </c>
      <c r="R41">
        <v>1575.551676</v>
      </c>
      <c r="S41">
        <v>1581.8874860000001</v>
      </c>
      <c r="T41">
        <v>1588.087706</v>
      </c>
      <c r="U41">
        <v>1594.0920100000001</v>
      </c>
      <c r="V41">
        <v>1599.9434510000001</v>
      </c>
      <c r="W41">
        <v>1605.60752</v>
      </c>
      <c r="X41">
        <v>1611.2169490000001</v>
      </c>
      <c r="Y41">
        <v>1616.725263</v>
      </c>
      <c r="Z41">
        <v>1622.095628</v>
      </c>
      <c r="AA41">
        <v>1627.29521</v>
      </c>
      <c r="AB41">
        <v>1632.3053399999999</v>
      </c>
      <c r="AC41">
        <v>1637.068307</v>
      </c>
      <c r="AD41">
        <v>1641.5774799999999</v>
      </c>
      <c r="AE41">
        <v>1645.8321109999999</v>
      </c>
      <c r="AF41">
        <v>1649.814697</v>
      </c>
      <c r="AG41">
        <v>1653.5522539999999</v>
      </c>
      <c r="AH41">
        <v>1657.068833</v>
      </c>
      <c r="AI41">
        <v>1660.384646</v>
      </c>
      <c r="AJ41">
        <v>1663.519135</v>
      </c>
      <c r="AK41">
        <v>1666.488619</v>
      </c>
    </row>
    <row r="42" spans="1:37" x14ac:dyDescent="0.25">
      <c r="A42" t="s">
        <v>189</v>
      </c>
      <c r="B42">
        <v>116.2003323</v>
      </c>
      <c r="C42">
        <v>116.535264</v>
      </c>
      <c r="D42">
        <v>116.91707100000001</v>
      </c>
      <c r="E42">
        <v>117.34356200000001</v>
      </c>
      <c r="F42">
        <v>117.8077231</v>
      </c>
      <c r="G42">
        <v>118.299937</v>
      </c>
      <c r="H42">
        <v>118.8479499</v>
      </c>
      <c r="I42">
        <v>119.4118335</v>
      </c>
      <c r="J42">
        <v>119.9693594</v>
      </c>
      <c r="K42">
        <v>120.5132777</v>
      </c>
      <c r="L42">
        <v>121.0426722</v>
      </c>
      <c r="M42">
        <v>121.5624511</v>
      </c>
      <c r="N42">
        <v>122.0700149</v>
      </c>
      <c r="O42">
        <v>122.57881329999999</v>
      </c>
      <c r="P42">
        <v>123.0921476</v>
      </c>
      <c r="Q42">
        <v>123.6010481</v>
      </c>
      <c r="R42">
        <v>124.1089363</v>
      </c>
      <c r="S42">
        <v>124.6187467</v>
      </c>
      <c r="T42">
        <v>125.11883659999999</v>
      </c>
      <c r="U42">
        <v>125.6046655</v>
      </c>
      <c r="V42">
        <v>126.0791736</v>
      </c>
      <c r="W42">
        <v>126.5398452</v>
      </c>
      <c r="X42">
        <v>126.9957588</v>
      </c>
      <c r="Y42">
        <v>127.443287</v>
      </c>
      <c r="Z42">
        <v>127.8792133</v>
      </c>
      <c r="AA42">
        <v>128.3006724</v>
      </c>
      <c r="AB42">
        <v>128.70591300000001</v>
      </c>
      <c r="AC42">
        <v>129.0905324</v>
      </c>
      <c r="AD42">
        <v>129.453856</v>
      </c>
      <c r="AE42">
        <v>129.79579140000001</v>
      </c>
      <c r="AF42">
        <v>130.11515009999999</v>
      </c>
      <c r="AG42">
        <v>130.4139419</v>
      </c>
      <c r="AH42">
        <v>130.6940309</v>
      </c>
      <c r="AI42">
        <v>130.95700239999999</v>
      </c>
      <c r="AJ42">
        <v>131.2043827</v>
      </c>
      <c r="AK42">
        <v>131.43747400000001</v>
      </c>
    </row>
    <row r="43" spans="1:37" x14ac:dyDescent="0.25">
      <c r="A43" t="s">
        <v>190</v>
      </c>
      <c r="B43">
        <v>4.1490195969999997</v>
      </c>
      <c r="C43">
        <v>4.1609695020000004</v>
      </c>
      <c r="D43">
        <v>4.1745768200000004</v>
      </c>
      <c r="E43">
        <v>4.1897671330000001</v>
      </c>
      <c r="F43">
        <v>4.206300583</v>
      </c>
      <c r="G43">
        <v>4.2238451640000001</v>
      </c>
      <c r="H43">
        <v>4.2434060330000003</v>
      </c>
      <c r="I43">
        <v>4.2635715090000001</v>
      </c>
      <c r="J43">
        <v>4.2835433529999998</v>
      </c>
      <c r="K43">
        <v>4.303049766</v>
      </c>
      <c r="L43">
        <v>4.322044311</v>
      </c>
      <c r="M43">
        <v>4.3406917509999996</v>
      </c>
      <c r="N43">
        <v>4.3588922239999999</v>
      </c>
      <c r="O43">
        <v>4.3771230860000001</v>
      </c>
      <c r="P43">
        <v>4.3955051760000003</v>
      </c>
      <c r="Q43">
        <v>4.4137204539999999</v>
      </c>
      <c r="R43">
        <v>4.4318916320000001</v>
      </c>
      <c r="S43">
        <v>4.4501259429999998</v>
      </c>
      <c r="T43">
        <v>4.468008835</v>
      </c>
      <c r="U43">
        <v>4.4853757339999998</v>
      </c>
      <c r="V43">
        <v>4.5023300199999996</v>
      </c>
      <c r="W43">
        <v>4.5187822569999998</v>
      </c>
      <c r="X43">
        <v>4.5350593769999996</v>
      </c>
      <c r="Y43">
        <v>4.5510370660000001</v>
      </c>
      <c r="Z43">
        <v>4.5666038210000002</v>
      </c>
      <c r="AA43">
        <v>4.5816590010000002</v>
      </c>
      <c r="AB43">
        <v>4.5961404159999999</v>
      </c>
      <c r="AC43">
        <v>4.6098898950000002</v>
      </c>
      <c r="AD43">
        <v>4.622881145</v>
      </c>
      <c r="AE43">
        <v>4.6351087419999999</v>
      </c>
      <c r="AF43">
        <v>4.6465280680000003</v>
      </c>
      <c r="AG43">
        <v>4.6572088999999997</v>
      </c>
      <c r="AH43">
        <v>4.6672167990000002</v>
      </c>
      <c r="AI43">
        <v>4.6766080079999996</v>
      </c>
      <c r="AJ43">
        <v>4.685436997</v>
      </c>
      <c r="AK43">
        <v>4.6937504109999999</v>
      </c>
    </row>
    <row r="44" spans="1:37" x14ac:dyDescent="0.25">
      <c r="A44" t="s">
        <v>191</v>
      </c>
      <c r="B44">
        <v>6.7676251570000003</v>
      </c>
      <c r="C44">
        <v>6.7871181900000002</v>
      </c>
      <c r="D44">
        <v>6.8093197229999998</v>
      </c>
      <c r="E44">
        <v>6.8341076320000003</v>
      </c>
      <c r="F44">
        <v>6.8610879420000002</v>
      </c>
      <c r="G44">
        <v>6.8897159989999999</v>
      </c>
      <c r="H44">
        <v>6.9216253349999999</v>
      </c>
      <c r="I44">
        <v>6.9545128050000002</v>
      </c>
      <c r="J44">
        <v>6.9870766849999999</v>
      </c>
      <c r="K44">
        <v>7.0188760099999996</v>
      </c>
      <c r="L44">
        <v>7.0498382590000004</v>
      </c>
      <c r="M44">
        <v>7.0802347389999998</v>
      </c>
      <c r="N44">
        <v>7.1099049399999998</v>
      </c>
      <c r="O44">
        <v>7.1396275620000003</v>
      </c>
      <c r="P44">
        <v>7.1695994670000003</v>
      </c>
      <c r="Q44">
        <v>7.1993020120000004</v>
      </c>
      <c r="R44">
        <v>7.2289345789999997</v>
      </c>
      <c r="S44">
        <v>7.2586713620000003</v>
      </c>
      <c r="T44">
        <v>7.2878366100000003</v>
      </c>
      <c r="U44">
        <v>7.3161621830000003</v>
      </c>
      <c r="V44">
        <v>7.3438166919999999</v>
      </c>
      <c r="W44">
        <v>7.3706544300000001</v>
      </c>
      <c r="X44">
        <v>7.397207366</v>
      </c>
      <c r="Y44">
        <v>7.4232719700000001</v>
      </c>
      <c r="Z44">
        <v>7.4486654740000002</v>
      </c>
      <c r="AA44">
        <v>7.4732231950000001</v>
      </c>
      <c r="AB44">
        <v>7.4968434860000004</v>
      </c>
      <c r="AC44">
        <v>7.5192686980000003</v>
      </c>
      <c r="AD44">
        <v>7.5404563180000004</v>
      </c>
      <c r="AE44">
        <v>7.5603980110000002</v>
      </c>
      <c r="AF44">
        <v>7.5790216480000003</v>
      </c>
      <c r="AG44">
        <v>7.596441424</v>
      </c>
      <c r="AH44">
        <v>7.612764565</v>
      </c>
      <c r="AI44">
        <v>7.6280829470000002</v>
      </c>
      <c r="AJ44">
        <v>7.6424854529999999</v>
      </c>
      <c r="AK44">
        <v>7.6560481559999998</v>
      </c>
    </row>
    <row r="45" spans="1:37" x14ac:dyDescent="0.25">
      <c r="A45" t="s">
        <v>192</v>
      </c>
      <c r="B45">
        <v>29.858123169999999</v>
      </c>
      <c r="C45">
        <v>29.94412354</v>
      </c>
      <c r="D45">
        <v>30.042027319999999</v>
      </c>
      <c r="E45">
        <v>30.151308029999999</v>
      </c>
      <c r="F45">
        <v>30.270276519999999</v>
      </c>
      <c r="G45">
        <v>30.396583440000001</v>
      </c>
      <c r="H45">
        <v>30.537463299999999</v>
      </c>
      <c r="I45">
        <v>30.682865329999998</v>
      </c>
      <c r="J45">
        <v>30.827027080000001</v>
      </c>
      <c r="K45">
        <v>30.967930419999998</v>
      </c>
      <c r="L45">
        <v>31.105182259999999</v>
      </c>
      <c r="M45">
        <v>31.239922709999998</v>
      </c>
      <c r="N45">
        <v>31.37141583</v>
      </c>
      <c r="O45">
        <v>31.65361691</v>
      </c>
      <c r="P45">
        <v>31.86567488</v>
      </c>
      <c r="Q45">
        <v>32.03311841</v>
      </c>
      <c r="R45">
        <v>32.17659673</v>
      </c>
      <c r="S45">
        <v>32.308772759999997</v>
      </c>
      <c r="T45">
        <v>32.433294650000001</v>
      </c>
      <c r="U45">
        <v>32.552404799999998</v>
      </c>
      <c r="V45">
        <v>32.668466270000003</v>
      </c>
      <c r="W45">
        <v>32.781499670000002</v>
      </c>
      <c r="X45">
        <v>32.894024510000001</v>
      </c>
      <c r="Y45">
        <v>32.866961879999998</v>
      </c>
      <c r="Z45">
        <v>32.903428839999997</v>
      </c>
      <c r="AA45">
        <v>32.976354120000003</v>
      </c>
      <c r="AB45">
        <v>33.066939339999998</v>
      </c>
      <c r="AC45">
        <v>33.16310678</v>
      </c>
      <c r="AD45">
        <v>33.258577250000002</v>
      </c>
      <c r="AE45">
        <v>33.350134240000003</v>
      </c>
      <c r="AF45">
        <v>33.435936259999998</v>
      </c>
      <c r="AG45">
        <v>33.51585523</v>
      </c>
      <c r="AH45">
        <v>33.59019146</v>
      </c>
      <c r="AI45">
        <v>33.65938843</v>
      </c>
      <c r="AJ45">
        <v>33.72395547</v>
      </c>
      <c r="AK45">
        <v>33.784360110000001</v>
      </c>
    </row>
    <row r="46" spans="1:37" x14ac:dyDescent="0.25">
      <c r="A46" t="s">
        <v>193</v>
      </c>
      <c r="B46">
        <v>30.262143210000001</v>
      </c>
      <c r="C46">
        <v>30.349387369999999</v>
      </c>
      <c r="D46">
        <v>30.448853960000001</v>
      </c>
      <c r="E46">
        <v>30.559966939999999</v>
      </c>
      <c r="F46">
        <v>30.680888580000001</v>
      </c>
      <c r="G46">
        <v>30.809103090000001</v>
      </c>
      <c r="H46">
        <v>30.951830869999998</v>
      </c>
      <c r="I46">
        <v>31.098644589999999</v>
      </c>
      <c r="J46">
        <v>31.243764330000001</v>
      </c>
      <c r="K46">
        <v>31.385319840000001</v>
      </c>
      <c r="L46">
        <v>31.52308803</v>
      </c>
      <c r="M46">
        <v>31.65835856</v>
      </c>
      <c r="N46">
        <v>31.790459200000001</v>
      </c>
      <c r="O46">
        <v>31.922898549999999</v>
      </c>
      <c r="P46">
        <v>32.056530649999999</v>
      </c>
      <c r="Q46">
        <v>32.189014200000003</v>
      </c>
      <c r="R46">
        <v>32.321242660000003</v>
      </c>
      <c r="S46">
        <v>32.45397784</v>
      </c>
      <c r="T46">
        <v>32.584183289999999</v>
      </c>
      <c r="U46">
        <v>32.71068082</v>
      </c>
      <c r="V46">
        <v>32.834239699999998</v>
      </c>
      <c r="W46">
        <v>32.954203200000002</v>
      </c>
      <c r="X46">
        <v>33.072935180000002</v>
      </c>
      <c r="Y46">
        <v>33.189482820000002</v>
      </c>
      <c r="Z46">
        <v>33.303005069999998</v>
      </c>
      <c r="AA46">
        <v>33.41275443</v>
      </c>
      <c r="AB46">
        <v>33.518274859999998</v>
      </c>
      <c r="AC46">
        <v>33.618420309999998</v>
      </c>
      <c r="AD46">
        <v>33.71301819</v>
      </c>
      <c r="AE46">
        <v>33.802046730000001</v>
      </c>
      <c r="AF46">
        <v>33.885198330000001</v>
      </c>
      <c r="AG46">
        <v>33.962998980000002</v>
      </c>
      <c r="AH46">
        <v>34.035935000000002</v>
      </c>
      <c r="AI46">
        <v>34.104419399999998</v>
      </c>
      <c r="AJ46">
        <v>34.168849610000002</v>
      </c>
      <c r="AK46">
        <v>34.229564449999998</v>
      </c>
    </row>
    <row r="47" spans="1:37" x14ac:dyDescent="0.25">
      <c r="A47" t="s">
        <v>194</v>
      </c>
      <c r="B47">
        <v>7.5293592230000002</v>
      </c>
      <c r="C47">
        <v>7.5510585580000003</v>
      </c>
      <c r="D47">
        <v>7.575809048</v>
      </c>
      <c r="E47">
        <v>7.6034673020000003</v>
      </c>
      <c r="F47">
        <v>7.6335694460000001</v>
      </c>
      <c r="G47">
        <v>7.6654815269999999</v>
      </c>
      <c r="H47">
        <v>7.7009869990000004</v>
      </c>
      <c r="I47">
        <v>7.7374887000000001</v>
      </c>
      <c r="J47">
        <v>7.7735466469999999</v>
      </c>
      <c r="K47">
        <v>7.8087010039999996</v>
      </c>
      <c r="L47">
        <v>7.8429046260000002</v>
      </c>
      <c r="M47">
        <v>7.8764852090000002</v>
      </c>
      <c r="N47">
        <v>7.9092813150000003</v>
      </c>
      <c r="O47">
        <v>7.9421666399999999</v>
      </c>
      <c r="P47">
        <v>7.9753535729999996</v>
      </c>
      <c r="Q47">
        <v>8.0082592679999998</v>
      </c>
      <c r="R47">
        <v>8.0411041730000008</v>
      </c>
      <c r="S47">
        <v>8.0740767289999997</v>
      </c>
      <c r="T47">
        <v>8.1064222820000005</v>
      </c>
      <c r="U47">
        <v>8.1378483310000007</v>
      </c>
      <c r="V47">
        <v>8.1685470640000002</v>
      </c>
      <c r="W47">
        <v>8.1983562239999994</v>
      </c>
      <c r="X47">
        <v>8.2278618530000003</v>
      </c>
      <c r="Y47">
        <v>8.2568256949999999</v>
      </c>
      <c r="Z47">
        <v>8.2850365260000007</v>
      </c>
      <c r="AA47">
        <v>8.312307487</v>
      </c>
      <c r="AB47">
        <v>8.3385251060000005</v>
      </c>
      <c r="AC47">
        <v>8.3634054439999996</v>
      </c>
      <c r="AD47">
        <v>8.3869068900000006</v>
      </c>
      <c r="AE47">
        <v>8.4090257679999993</v>
      </c>
      <c r="AF47">
        <v>8.4296874390000003</v>
      </c>
      <c r="AG47">
        <v>8.4490240599999993</v>
      </c>
      <c r="AH47">
        <v>8.4671576720000008</v>
      </c>
      <c r="AI47">
        <v>8.4841915710000002</v>
      </c>
      <c r="AJ47">
        <v>8.5002248110000007</v>
      </c>
      <c r="AK47">
        <v>8.5153416830000008</v>
      </c>
    </row>
    <row r="48" spans="1:37" x14ac:dyDescent="0.25">
      <c r="A48" t="s">
        <v>195</v>
      </c>
      <c r="B48">
        <v>10.62723211</v>
      </c>
      <c r="C48">
        <v>10.65773634</v>
      </c>
      <c r="D48">
        <v>10.69235003</v>
      </c>
      <c r="E48">
        <v>10.73092052</v>
      </c>
      <c r="F48">
        <v>10.77291969</v>
      </c>
      <c r="G48">
        <v>10.817588089999999</v>
      </c>
      <c r="H48">
        <v>11.19999902</v>
      </c>
      <c r="I48">
        <v>11.436838359999999</v>
      </c>
      <c r="J48">
        <v>11.58933942</v>
      </c>
      <c r="K48">
        <v>11.70889257</v>
      </c>
      <c r="L48">
        <v>11.81106151</v>
      </c>
      <c r="M48">
        <v>11.91465964</v>
      </c>
      <c r="N48">
        <v>12.00890081</v>
      </c>
      <c r="O48">
        <v>12.08421626</v>
      </c>
      <c r="P48">
        <v>12.14539199</v>
      </c>
      <c r="Q48">
        <v>12.20174776</v>
      </c>
      <c r="R48">
        <v>12.139572380000001</v>
      </c>
      <c r="S48">
        <v>12.13590507</v>
      </c>
      <c r="T48">
        <v>12.15800827</v>
      </c>
      <c r="U48">
        <v>12.20683084</v>
      </c>
      <c r="V48">
        <v>12.27368463</v>
      </c>
      <c r="W48">
        <v>12.34830951</v>
      </c>
      <c r="X48">
        <v>12.434776530000001</v>
      </c>
      <c r="Y48">
        <v>12.50315739</v>
      </c>
      <c r="Z48">
        <v>12.555637470000001</v>
      </c>
      <c r="AA48">
        <v>12.59417444</v>
      </c>
      <c r="AB48">
        <v>12.658261850000001</v>
      </c>
      <c r="AC48">
        <v>12.701940370000001</v>
      </c>
      <c r="AD48">
        <v>12.733099660000001</v>
      </c>
      <c r="AE48">
        <v>12.757028930000001</v>
      </c>
      <c r="AF48">
        <v>12.77662003</v>
      </c>
      <c r="AG48">
        <v>12.79361057</v>
      </c>
      <c r="AH48">
        <v>12.808903709999999</v>
      </c>
      <c r="AI48">
        <v>12.822937</v>
      </c>
      <c r="AJ48">
        <v>12.83999697</v>
      </c>
      <c r="AK48">
        <v>12.854177330000001</v>
      </c>
    </row>
    <row r="49" spans="1:37" x14ac:dyDescent="0.25">
      <c r="A49" t="s">
        <v>196</v>
      </c>
      <c r="B49">
        <v>5.209427507</v>
      </c>
      <c r="C49">
        <v>5.2244380379999997</v>
      </c>
      <c r="D49">
        <v>5.2415382929999996</v>
      </c>
      <c r="E49">
        <v>5.2606335099999999</v>
      </c>
      <c r="F49">
        <v>5.2814190590000001</v>
      </c>
      <c r="G49">
        <v>5.303474273</v>
      </c>
      <c r="H49">
        <v>12.96422473</v>
      </c>
      <c r="I49">
        <v>19.588949039999999</v>
      </c>
      <c r="J49">
        <v>23.934330769999999</v>
      </c>
      <c r="K49">
        <v>26.252163639999999</v>
      </c>
      <c r="L49">
        <v>26.93993815</v>
      </c>
      <c r="M49">
        <v>27.395520950000002</v>
      </c>
      <c r="N49">
        <v>25.499046570000001</v>
      </c>
      <c r="O49">
        <v>26.214494850000001</v>
      </c>
      <c r="P49">
        <v>27.511272210000001</v>
      </c>
      <c r="Q49">
        <v>26.522267859999999</v>
      </c>
      <c r="R49">
        <v>26.68497979</v>
      </c>
      <c r="S49">
        <v>27.721371040000001</v>
      </c>
      <c r="T49">
        <v>25.93162495</v>
      </c>
      <c r="U49">
        <v>22.69174932</v>
      </c>
      <c r="V49">
        <v>19.837234469999999</v>
      </c>
      <c r="W49">
        <v>15.957500469999999</v>
      </c>
      <c r="X49">
        <v>14.851770520000001</v>
      </c>
      <c r="Y49">
        <v>13.6416947</v>
      </c>
      <c r="Z49">
        <v>12.746471870000001</v>
      </c>
      <c r="AA49">
        <v>12.184985790000001</v>
      </c>
      <c r="AB49">
        <v>12.06332903</v>
      </c>
      <c r="AC49">
        <v>11.60886764</v>
      </c>
      <c r="AD49">
        <v>11.4115115</v>
      </c>
      <c r="AE49">
        <v>11.34139251</v>
      </c>
      <c r="AF49">
        <v>10.882268059999999</v>
      </c>
      <c r="AG49">
        <v>10.658759030000001</v>
      </c>
      <c r="AH49">
        <v>10.558985140000001</v>
      </c>
      <c r="AI49">
        <v>10.51741799</v>
      </c>
      <c r="AJ49">
        <v>10.510636529999999</v>
      </c>
      <c r="AK49">
        <v>10.504352369999999</v>
      </c>
    </row>
    <row r="50" spans="1:37" x14ac:dyDescent="0.25">
      <c r="A50" t="s">
        <v>197</v>
      </c>
      <c r="B50">
        <v>79.9959688</v>
      </c>
      <c r="C50">
        <v>80.226455060000006</v>
      </c>
      <c r="D50">
        <v>80.488968270000001</v>
      </c>
      <c r="E50">
        <v>80.782096359999997</v>
      </c>
      <c r="F50">
        <v>81.101269439999996</v>
      </c>
      <c r="G50">
        <v>81.440140119999995</v>
      </c>
      <c r="H50">
        <v>93.393312010000002</v>
      </c>
      <c r="I50">
        <v>99.201768860000001</v>
      </c>
      <c r="J50">
        <v>102.4466065</v>
      </c>
      <c r="K50">
        <v>104.3624124</v>
      </c>
      <c r="L50">
        <v>105.2477157</v>
      </c>
      <c r="M50">
        <v>106.20710870000001</v>
      </c>
      <c r="N50">
        <v>104.9433844</v>
      </c>
      <c r="O50">
        <v>106.27077009999999</v>
      </c>
      <c r="P50">
        <v>108.20158549999999</v>
      </c>
      <c r="Q50">
        <v>107.69090919999999</v>
      </c>
      <c r="R50">
        <v>108.33051879999999</v>
      </c>
      <c r="S50">
        <v>109.8845998</v>
      </c>
      <c r="T50">
        <v>108.4070081</v>
      </c>
      <c r="U50">
        <v>105.36269009999999</v>
      </c>
      <c r="V50">
        <v>102.5718916</v>
      </c>
      <c r="W50">
        <v>98.677598509999996</v>
      </c>
      <c r="X50">
        <v>97.549487819999996</v>
      </c>
      <c r="Y50">
        <v>96.407269200000002</v>
      </c>
      <c r="Z50">
        <v>95.654608080000003</v>
      </c>
      <c r="AA50">
        <v>95.297553890000003</v>
      </c>
      <c r="AB50">
        <v>95.445828789999993</v>
      </c>
      <c r="AC50">
        <v>95.220439799999994</v>
      </c>
      <c r="AD50">
        <v>95.262042320000006</v>
      </c>
      <c r="AE50">
        <v>95.428692499999997</v>
      </c>
      <c r="AF50">
        <v>95.146279160000006</v>
      </c>
      <c r="AG50">
        <v>95.097987989999993</v>
      </c>
      <c r="AH50">
        <v>95.171669530000003</v>
      </c>
      <c r="AI50">
        <v>95.297066560000005</v>
      </c>
      <c r="AJ50">
        <v>95.449137539999995</v>
      </c>
      <c r="AK50">
        <v>95.590730629999996</v>
      </c>
    </row>
    <row r="51" spans="1:37" x14ac:dyDescent="0.25">
      <c r="A51" t="s">
        <v>198</v>
      </c>
      <c r="B51">
        <v>2.4530615299999998</v>
      </c>
      <c r="C51">
        <v>2.4601283139999999</v>
      </c>
      <c r="D51">
        <v>2.4681771229999998</v>
      </c>
      <c r="E51">
        <v>2.4771642100000002</v>
      </c>
      <c r="F51">
        <v>2.4869483049999999</v>
      </c>
      <c r="G51">
        <v>2.4973335809999999</v>
      </c>
      <c r="H51">
        <v>2.508911871</v>
      </c>
      <c r="I51">
        <v>2.5208517000000001</v>
      </c>
      <c r="J51">
        <v>2.5326801190000001</v>
      </c>
      <c r="K51">
        <v>2.5442344530000001</v>
      </c>
      <c r="L51">
        <v>2.5554856799999999</v>
      </c>
      <c r="M51">
        <v>2.5665299990000001</v>
      </c>
      <c r="N51">
        <v>2.5773083589999999</v>
      </c>
      <c r="O51">
        <v>2.5881019599999999</v>
      </c>
      <c r="P51">
        <v>2.598982715</v>
      </c>
      <c r="Q51">
        <v>2.60976367</v>
      </c>
      <c r="R51">
        <v>2.6205170359999999</v>
      </c>
      <c r="S51">
        <v>2.631306285</v>
      </c>
      <c r="T51">
        <v>2.6418874109999999</v>
      </c>
      <c r="U51">
        <v>2.6521631129999998</v>
      </c>
      <c r="V51">
        <v>2.662194215</v>
      </c>
      <c r="W51">
        <v>2.6719283140000001</v>
      </c>
      <c r="X51">
        <v>2.6815582560000002</v>
      </c>
      <c r="Y51">
        <v>2.6910113469999999</v>
      </c>
      <c r="Z51">
        <v>2.700221875</v>
      </c>
      <c r="AA51">
        <v>2.7091303070000001</v>
      </c>
      <c r="AB51">
        <v>2.717699659</v>
      </c>
      <c r="AC51">
        <v>2.725836353</v>
      </c>
      <c r="AD51">
        <v>2.7335244140000001</v>
      </c>
      <c r="AE51">
        <v>2.7407603300000001</v>
      </c>
      <c r="AF51">
        <v>2.747517604</v>
      </c>
      <c r="AG51">
        <v>2.7538371920000002</v>
      </c>
      <c r="AH51">
        <v>2.7597577700000002</v>
      </c>
      <c r="AI51">
        <v>2.7653125950000002</v>
      </c>
      <c r="AJ51">
        <v>2.770533913</v>
      </c>
      <c r="AK51">
        <v>2.7754493729999998</v>
      </c>
    </row>
    <row r="52" spans="1:37" x14ac:dyDescent="0.25">
      <c r="A52" t="s">
        <v>199</v>
      </c>
      <c r="B52">
        <v>869</v>
      </c>
      <c r="C52">
        <v>871.399045</v>
      </c>
      <c r="D52">
        <v>874.07047209999996</v>
      </c>
      <c r="E52">
        <v>877.00723589999996</v>
      </c>
      <c r="F52">
        <v>880.17529909999996</v>
      </c>
      <c r="G52">
        <v>883.52897889999997</v>
      </c>
      <c r="H52">
        <v>887.35844850000001</v>
      </c>
      <c r="I52">
        <v>891.28185599999995</v>
      </c>
      <c r="J52">
        <v>895.17659549999996</v>
      </c>
      <c r="K52">
        <v>898.98554590000003</v>
      </c>
      <c r="L52">
        <v>902.6745449</v>
      </c>
      <c r="M52">
        <v>906.25881030000005</v>
      </c>
      <c r="N52">
        <v>909.68745709999996</v>
      </c>
      <c r="O52">
        <v>913.07939590000001</v>
      </c>
      <c r="P52">
        <v>916.44344039999999</v>
      </c>
      <c r="Q52">
        <v>919.70438760000002</v>
      </c>
      <c r="R52">
        <v>922.91784529999995</v>
      </c>
      <c r="S52">
        <v>926.1104249</v>
      </c>
      <c r="T52">
        <v>929.18185070000004</v>
      </c>
      <c r="U52">
        <v>932.11844059999999</v>
      </c>
      <c r="V52">
        <v>934.95758709999996</v>
      </c>
      <c r="W52">
        <v>937.67896940000003</v>
      </c>
      <c r="X52">
        <v>940.38185069999997</v>
      </c>
      <c r="Y52">
        <v>943.03492449999999</v>
      </c>
      <c r="Z52">
        <v>945.63450330000001</v>
      </c>
      <c r="AA52">
        <v>948.17392329999996</v>
      </c>
      <c r="AB52">
        <v>950.65155000000004</v>
      </c>
      <c r="AC52">
        <v>953.03642520000005</v>
      </c>
      <c r="AD52">
        <v>955.33302060000005</v>
      </c>
      <c r="AE52">
        <v>957.54182049999997</v>
      </c>
      <c r="AF52">
        <v>959.65233469999998</v>
      </c>
      <c r="AG52">
        <v>961.68381750000003</v>
      </c>
      <c r="AH52">
        <v>963.64870059999998</v>
      </c>
      <c r="AI52">
        <v>965.55839500000002</v>
      </c>
      <c r="AJ52">
        <v>967.42427210000005</v>
      </c>
      <c r="AK52">
        <v>969.25515689999997</v>
      </c>
    </row>
    <row r="53" spans="1:37" x14ac:dyDescent="0.25">
      <c r="A53" t="s">
        <v>200</v>
      </c>
      <c r="B53">
        <v>21503.46</v>
      </c>
      <c r="C53">
        <v>21560.878430000001</v>
      </c>
      <c r="D53">
        <v>21623.752949999998</v>
      </c>
      <c r="E53">
        <v>21692.424449999999</v>
      </c>
      <c r="F53">
        <v>21766.40208</v>
      </c>
      <c r="G53">
        <v>21844.81018</v>
      </c>
      <c r="H53">
        <v>21938.851739999998</v>
      </c>
      <c r="I53">
        <v>22034.94944</v>
      </c>
      <c r="J53">
        <v>22130.404409999999</v>
      </c>
      <c r="K53">
        <v>22224.20451</v>
      </c>
      <c r="L53">
        <v>22315.567060000001</v>
      </c>
      <c r="M53">
        <v>22405.091189999999</v>
      </c>
      <c r="N53">
        <v>22490.729589999999</v>
      </c>
      <c r="O53">
        <v>22576.56655</v>
      </c>
      <c r="P53">
        <v>22662.426719999999</v>
      </c>
      <c r="Q53">
        <v>22745.421030000001</v>
      </c>
      <c r="R53">
        <v>22827.613590000001</v>
      </c>
      <c r="S53">
        <v>22909.805199999999</v>
      </c>
      <c r="T53">
        <v>22988.30141</v>
      </c>
      <c r="U53">
        <v>23062.790809999999</v>
      </c>
      <c r="V53">
        <v>23134.577880000001</v>
      </c>
      <c r="W53">
        <v>23202.733029999999</v>
      </c>
      <c r="X53">
        <v>23270.742819999999</v>
      </c>
      <c r="Y53">
        <v>23337.249019999999</v>
      </c>
      <c r="Z53">
        <v>23402.243780000001</v>
      </c>
      <c r="AA53">
        <v>23465.612440000001</v>
      </c>
      <c r="AB53">
        <v>23527.41806</v>
      </c>
      <c r="AC53">
        <v>23586.655510000001</v>
      </c>
      <c r="AD53">
        <v>23643.579020000001</v>
      </c>
      <c r="AE53">
        <v>23698.187150000002</v>
      </c>
      <c r="AF53">
        <v>23750.032060000001</v>
      </c>
      <c r="AG53">
        <v>23799.728800000001</v>
      </c>
      <c r="AH53">
        <v>23847.565449999998</v>
      </c>
      <c r="AI53">
        <v>23893.792949999999</v>
      </c>
      <c r="AJ53">
        <v>23938.67742</v>
      </c>
      <c r="AK53">
        <v>23982.42038</v>
      </c>
    </row>
    <row r="54" spans="1:37" x14ac:dyDescent="0.25">
      <c r="A54" t="s">
        <v>201</v>
      </c>
      <c r="B54">
        <v>159.94999999999999</v>
      </c>
      <c r="C54">
        <v>160.14585149999999</v>
      </c>
      <c r="D54">
        <v>160.31419740000001</v>
      </c>
      <c r="E54">
        <v>160.53991550000001</v>
      </c>
      <c r="F54">
        <v>160.85039620000001</v>
      </c>
      <c r="G54">
        <v>161.24411459999999</v>
      </c>
      <c r="H54">
        <v>161.81651629999999</v>
      </c>
      <c r="I54">
        <v>162.4374971</v>
      </c>
      <c r="J54">
        <v>163.0734478</v>
      </c>
      <c r="K54">
        <v>163.7099719</v>
      </c>
      <c r="L54">
        <v>164.33715050000001</v>
      </c>
      <c r="M54">
        <v>164.9584547</v>
      </c>
      <c r="N54">
        <v>165.55434919999999</v>
      </c>
      <c r="O54">
        <v>166.15988329999999</v>
      </c>
      <c r="P54">
        <v>166.7727716</v>
      </c>
      <c r="Q54">
        <v>167.36554039999999</v>
      </c>
      <c r="R54">
        <v>167.95580129999999</v>
      </c>
      <c r="S54">
        <v>168.5499466</v>
      </c>
      <c r="T54">
        <v>169.11456100000001</v>
      </c>
      <c r="U54">
        <v>169.64647969999999</v>
      </c>
      <c r="V54">
        <v>170.15804199999999</v>
      </c>
      <c r="W54">
        <v>170.6416601</v>
      </c>
      <c r="X54">
        <v>171.12850309999999</v>
      </c>
      <c r="Y54">
        <v>171.60673689999999</v>
      </c>
      <c r="Z54">
        <v>172.07542989999999</v>
      </c>
      <c r="AA54">
        <v>172.5332287</v>
      </c>
      <c r="AB54">
        <v>172.9803866</v>
      </c>
      <c r="AC54">
        <v>173.40808079999999</v>
      </c>
      <c r="AD54">
        <v>173.81848020000001</v>
      </c>
      <c r="AE54">
        <v>174.21169269999999</v>
      </c>
      <c r="AF54">
        <v>174.58366939999999</v>
      </c>
      <c r="AG54">
        <v>174.939876</v>
      </c>
      <c r="AH54">
        <v>175.28290039999999</v>
      </c>
      <c r="AI54">
        <v>175.6147699</v>
      </c>
      <c r="AJ54">
        <v>175.9375622</v>
      </c>
      <c r="AK54">
        <v>176.25284450000001</v>
      </c>
    </row>
    <row r="55" spans="1:37" x14ac:dyDescent="0.25">
      <c r="A55" t="s">
        <v>202</v>
      </c>
      <c r="B55">
        <v>81737</v>
      </c>
      <c r="C55">
        <v>82456.569300000003</v>
      </c>
      <c r="D55">
        <v>83257.641770000002</v>
      </c>
      <c r="E55">
        <v>84132.97653</v>
      </c>
      <c r="F55">
        <v>85069.726850000006</v>
      </c>
      <c r="G55">
        <v>86056.212249999997</v>
      </c>
      <c r="H55">
        <v>87119.380390000006</v>
      </c>
      <c r="I55">
        <v>88203.712629999995</v>
      </c>
      <c r="J55">
        <v>89304.563850000006</v>
      </c>
      <c r="K55">
        <v>90419.275250000006</v>
      </c>
      <c r="L55">
        <v>91545.87715</v>
      </c>
      <c r="M55">
        <v>92686.933659999995</v>
      </c>
      <c r="N55">
        <v>93835.211819999997</v>
      </c>
      <c r="O55">
        <v>95005.187950000007</v>
      </c>
      <c r="P55">
        <v>96192.359670000005</v>
      </c>
      <c r="Q55">
        <v>97385.87947</v>
      </c>
      <c r="R55">
        <v>98594.077600000004</v>
      </c>
      <c r="S55">
        <v>99817.426309999995</v>
      </c>
      <c r="T55">
        <v>101041.94469999999</v>
      </c>
      <c r="U55">
        <v>102269.0822</v>
      </c>
      <c r="V55">
        <v>103503.8322</v>
      </c>
      <c r="W55">
        <v>104741.71649999999</v>
      </c>
      <c r="X55">
        <v>105995.0981</v>
      </c>
      <c r="Y55">
        <v>107255.2515</v>
      </c>
      <c r="Z55">
        <v>108521.8159</v>
      </c>
      <c r="AA55">
        <v>109793.7316</v>
      </c>
      <c r="AB55">
        <v>111070.9191</v>
      </c>
      <c r="AC55">
        <v>112349.3603</v>
      </c>
      <c r="AD55">
        <v>113631.16069999999</v>
      </c>
      <c r="AE55">
        <v>114916.4846</v>
      </c>
      <c r="AF55">
        <v>116204.1406</v>
      </c>
      <c r="AG55">
        <v>117497.36139999999</v>
      </c>
      <c r="AH55">
        <v>118797.231</v>
      </c>
      <c r="AI55">
        <v>120104.89840000001</v>
      </c>
      <c r="AJ55">
        <v>121421.5494</v>
      </c>
      <c r="AK55">
        <v>122748.01549999999</v>
      </c>
    </row>
    <row r="56" spans="1:37" x14ac:dyDescent="0.25">
      <c r="A56" t="s">
        <v>203</v>
      </c>
      <c r="B56">
        <v>16601</v>
      </c>
      <c r="C56">
        <v>16456.725869999998</v>
      </c>
      <c r="D56">
        <v>16374.99098</v>
      </c>
      <c r="E56">
        <v>16354.46423</v>
      </c>
      <c r="F56">
        <v>16383.72935</v>
      </c>
      <c r="G56">
        <v>16452.261060000001</v>
      </c>
      <c r="H56">
        <v>16637.559720000001</v>
      </c>
      <c r="I56">
        <v>16776.12066</v>
      </c>
      <c r="J56">
        <v>16925.93648</v>
      </c>
      <c r="K56">
        <v>17090.337169999999</v>
      </c>
      <c r="L56">
        <v>17264.465100000001</v>
      </c>
      <c r="M56">
        <v>17452.73792</v>
      </c>
      <c r="N56">
        <v>17633.528289999998</v>
      </c>
      <c r="O56">
        <v>17846.402119999999</v>
      </c>
      <c r="P56">
        <v>18064.293300000001</v>
      </c>
      <c r="Q56">
        <v>18266.99957</v>
      </c>
      <c r="R56">
        <v>18487.251939999998</v>
      </c>
      <c r="S56">
        <v>18718.0805</v>
      </c>
      <c r="T56">
        <v>18926.463309999999</v>
      </c>
      <c r="U56">
        <v>19132.96644</v>
      </c>
      <c r="V56">
        <v>19348.42497</v>
      </c>
      <c r="W56">
        <v>19556.614119999998</v>
      </c>
      <c r="X56">
        <v>19791.138559999999</v>
      </c>
      <c r="Y56">
        <v>20019.163550000001</v>
      </c>
      <c r="Z56">
        <v>20250.924040000002</v>
      </c>
      <c r="AA56">
        <v>20485.74655</v>
      </c>
      <c r="AB56">
        <v>20724.931860000001</v>
      </c>
      <c r="AC56">
        <v>20959.642240000001</v>
      </c>
      <c r="AD56">
        <v>21197.98661</v>
      </c>
      <c r="AE56">
        <v>21437.393840000001</v>
      </c>
      <c r="AF56">
        <v>21673.189910000001</v>
      </c>
      <c r="AG56">
        <v>21913.0743</v>
      </c>
      <c r="AH56">
        <v>22154.529419999999</v>
      </c>
      <c r="AI56">
        <v>22397.245920000001</v>
      </c>
      <c r="AJ56">
        <v>22641.513009999999</v>
      </c>
      <c r="AK56">
        <v>22887.15394</v>
      </c>
    </row>
    <row r="57" spans="1:37" x14ac:dyDescent="0.25">
      <c r="A57" t="s">
        <v>204</v>
      </c>
      <c r="B57">
        <v>125598</v>
      </c>
      <c r="C57">
        <v>127006.9057</v>
      </c>
      <c r="D57">
        <v>128489.6338</v>
      </c>
      <c r="E57">
        <v>130038.29369999999</v>
      </c>
      <c r="F57">
        <v>131643.24280000001</v>
      </c>
      <c r="G57">
        <v>133295.51089999999</v>
      </c>
      <c r="H57">
        <v>135008.06719999999</v>
      </c>
      <c r="I57">
        <v>136742.5595</v>
      </c>
      <c r="J57">
        <v>138493.51149999999</v>
      </c>
      <c r="K57">
        <v>140259.3377</v>
      </c>
      <c r="L57">
        <v>142039.1838</v>
      </c>
      <c r="M57">
        <v>143835.39749999999</v>
      </c>
      <c r="N57">
        <v>145644.29060000001</v>
      </c>
      <c r="O57">
        <v>147475.9644</v>
      </c>
      <c r="P57">
        <v>149327.3419</v>
      </c>
      <c r="Q57">
        <v>151191.55119999999</v>
      </c>
      <c r="R57">
        <v>153074.02410000001</v>
      </c>
      <c r="S57">
        <v>154974.3982</v>
      </c>
      <c r="T57">
        <v>156883.43</v>
      </c>
      <c r="U57">
        <v>158802.42060000001</v>
      </c>
      <c r="V57">
        <v>160734.63329999999</v>
      </c>
      <c r="W57">
        <v>162676.92249999999</v>
      </c>
      <c r="X57">
        <v>164636.6409</v>
      </c>
      <c r="Y57">
        <v>166606.69289999999</v>
      </c>
      <c r="Z57">
        <v>168585.54790000001</v>
      </c>
      <c r="AA57">
        <v>170571.7053</v>
      </c>
      <c r="AB57">
        <v>172564.47930000001</v>
      </c>
      <c r="AC57">
        <v>174560.62969999999</v>
      </c>
      <c r="AD57">
        <v>176562.14</v>
      </c>
      <c r="AE57">
        <v>178569.5215</v>
      </c>
      <c r="AF57">
        <v>180583.0301</v>
      </c>
      <c r="AG57">
        <v>182605.6894</v>
      </c>
      <c r="AH57">
        <v>184639.14</v>
      </c>
      <c r="AI57">
        <v>186685.209</v>
      </c>
      <c r="AJ57">
        <v>188745.6348</v>
      </c>
      <c r="AK57">
        <v>190821.66</v>
      </c>
    </row>
    <row r="58" spans="1:37" x14ac:dyDescent="0.25">
      <c r="A58" t="s">
        <v>205</v>
      </c>
      <c r="B58">
        <v>22100</v>
      </c>
      <c r="C58">
        <v>22347.893029999999</v>
      </c>
      <c r="D58">
        <v>22609.40164</v>
      </c>
      <c r="E58">
        <v>22883.797070000001</v>
      </c>
      <c r="F58">
        <v>23169.216189999999</v>
      </c>
      <c r="G58">
        <v>23463.68101</v>
      </c>
      <c r="H58">
        <v>23982.544399999999</v>
      </c>
      <c r="I58">
        <v>24317.064859999999</v>
      </c>
      <c r="J58">
        <v>24641.471750000001</v>
      </c>
      <c r="K58">
        <v>24969.347849999998</v>
      </c>
      <c r="L58">
        <v>25293.840680000001</v>
      </c>
      <c r="M58">
        <v>25631.235619999999</v>
      </c>
      <c r="N58">
        <v>25930.206699999999</v>
      </c>
      <c r="O58">
        <v>26296.117900000001</v>
      </c>
      <c r="P58">
        <v>26659.041860000001</v>
      </c>
      <c r="Q58">
        <v>26972.310219999999</v>
      </c>
      <c r="R58">
        <v>27323.157469999998</v>
      </c>
      <c r="S58">
        <v>27692.32387</v>
      </c>
      <c r="T58">
        <v>27997.701059999999</v>
      </c>
      <c r="U58">
        <v>28296.05155</v>
      </c>
      <c r="V58">
        <v>28613.963080000001</v>
      </c>
      <c r="W58">
        <v>28909.47812</v>
      </c>
      <c r="X58">
        <v>29269.538659999998</v>
      </c>
      <c r="Y58">
        <v>29608.02996</v>
      </c>
      <c r="Z58">
        <v>29954.307410000001</v>
      </c>
      <c r="AA58">
        <v>30306.45678</v>
      </c>
      <c r="AB58">
        <v>30668.031889999998</v>
      </c>
      <c r="AC58">
        <v>31016.74253</v>
      </c>
      <c r="AD58">
        <v>31374.109199999999</v>
      </c>
      <c r="AE58">
        <v>31732.89184</v>
      </c>
      <c r="AF58">
        <v>32081.302390000001</v>
      </c>
      <c r="AG58">
        <v>32439.227429999999</v>
      </c>
      <c r="AH58">
        <v>32799.353660000001</v>
      </c>
      <c r="AI58">
        <v>33160.813390000003</v>
      </c>
      <c r="AJ58">
        <v>33524.186020000001</v>
      </c>
      <c r="AK58">
        <v>33888.834920000001</v>
      </c>
    </row>
    <row r="59" spans="1:37" x14ac:dyDescent="0.25">
      <c r="A59" t="s">
        <v>206</v>
      </c>
      <c r="B59">
        <v>16305</v>
      </c>
      <c r="C59">
        <v>16479.412090000002</v>
      </c>
      <c r="D59">
        <v>16665.090359999998</v>
      </c>
      <c r="E59">
        <v>16860.922149999999</v>
      </c>
      <c r="F59">
        <v>17065.3033</v>
      </c>
      <c r="G59">
        <v>17276.75592</v>
      </c>
      <c r="H59">
        <v>17506.454829999999</v>
      </c>
      <c r="I59">
        <v>17733.355810000001</v>
      </c>
      <c r="J59">
        <v>17961.61564</v>
      </c>
      <c r="K59">
        <v>18191.606250000001</v>
      </c>
      <c r="L59">
        <v>18422.956200000001</v>
      </c>
      <c r="M59">
        <v>18656.665440000001</v>
      </c>
      <c r="N59">
        <v>18890.1237</v>
      </c>
      <c r="O59">
        <v>19128.915809999999</v>
      </c>
      <c r="P59">
        <v>19370.377349999999</v>
      </c>
      <c r="Q59">
        <v>19611.305990000001</v>
      </c>
      <c r="R59">
        <v>19855.7107</v>
      </c>
      <c r="S59">
        <v>20103.227510000001</v>
      </c>
      <c r="T59">
        <v>20349.106049999999</v>
      </c>
      <c r="U59">
        <v>20595.264739999999</v>
      </c>
      <c r="V59">
        <v>20843.448619999999</v>
      </c>
      <c r="W59">
        <v>21091.728859999999</v>
      </c>
      <c r="X59">
        <v>21344.707979999999</v>
      </c>
      <c r="Y59">
        <v>21598.436539999999</v>
      </c>
      <c r="Z59">
        <v>21853.607499999998</v>
      </c>
      <c r="AA59">
        <v>22110.009849999999</v>
      </c>
      <c r="AB59">
        <v>22367.720440000001</v>
      </c>
      <c r="AC59">
        <v>22625.38798</v>
      </c>
      <c r="AD59">
        <v>22883.996869999999</v>
      </c>
      <c r="AE59">
        <v>23143.390670000001</v>
      </c>
      <c r="AF59">
        <v>23403.040430000001</v>
      </c>
      <c r="AG59">
        <v>23664.09303</v>
      </c>
      <c r="AH59">
        <v>23926.562010000001</v>
      </c>
      <c r="AI59">
        <v>24190.638279999999</v>
      </c>
      <c r="AJ59">
        <v>24456.567869999999</v>
      </c>
      <c r="AK59">
        <v>24724.496599999999</v>
      </c>
    </row>
    <row r="60" spans="1:37" x14ac:dyDescent="0.25">
      <c r="A60" t="s">
        <v>207</v>
      </c>
      <c r="B60">
        <v>29076</v>
      </c>
      <c r="C60">
        <v>29391.99942</v>
      </c>
      <c r="D60">
        <v>29727.0177</v>
      </c>
      <c r="E60">
        <v>30079.684570000001</v>
      </c>
      <c r="F60">
        <v>30447.340909999999</v>
      </c>
      <c r="G60">
        <v>30827.430840000001</v>
      </c>
      <c r="H60">
        <v>31285.05299</v>
      </c>
      <c r="I60">
        <v>31694.430950000002</v>
      </c>
      <c r="J60">
        <v>32103.941620000001</v>
      </c>
      <c r="K60">
        <v>32517.143029999999</v>
      </c>
      <c r="L60">
        <v>32931.78067</v>
      </c>
      <c r="M60">
        <v>33352.93548</v>
      </c>
      <c r="N60">
        <v>33764.95523</v>
      </c>
      <c r="O60">
        <v>34200.249960000001</v>
      </c>
      <c r="P60">
        <v>34638.230940000001</v>
      </c>
      <c r="Q60">
        <v>35063.884879999998</v>
      </c>
      <c r="R60">
        <v>35503.444689999997</v>
      </c>
      <c r="S60">
        <v>35951.504139999997</v>
      </c>
      <c r="T60">
        <v>36382.45392</v>
      </c>
      <c r="U60">
        <v>36812.782379999997</v>
      </c>
      <c r="V60">
        <v>37250.98156</v>
      </c>
      <c r="W60">
        <v>37684.440970000003</v>
      </c>
      <c r="X60">
        <v>38139.825720000001</v>
      </c>
      <c r="Y60">
        <v>38591.110650000002</v>
      </c>
      <c r="Z60">
        <v>39046.392809999998</v>
      </c>
      <c r="AA60">
        <v>39504.887940000001</v>
      </c>
      <c r="AB60">
        <v>39967.514300000003</v>
      </c>
      <c r="AC60">
        <v>40427.195500000002</v>
      </c>
      <c r="AD60">
        <v>40890.460310000002</v>
      </c>
      <c r="AE60">
        <v>41355.335120000003</v>
      </c>
      <c r="AF60">
        <v>41818.398520000002</v>
      </c>
      <c r="AG60">
        <v>42285.95723</v>
      </c>
      <c r="AH60">
        <v>42756.243170000002</v>
      </c>
      <c r="AI60">
        <v>43229.337760000002</v>
      </c>
      <c r="AJ60">
        <v>43705.734250000001</v>
      </c>
      <c r="AK60">
        <v>44185.49022</v>
      </c>
    </row>
    <row r="61" spans="1:37" x14ac:dyDescent="0.25">
      <c r="A61" t="s">
        <v>208</v>
      </c>
      <c r="B61">
        <v>80224</v>
      </c>
      <c r="C61">
        <v>81052.073189999996</v>
      </c>
      <c r="D61">
        <v>81940.140750000006</v>
      </c>
      <c r="E61">
        <v>82884.702279999998</v>
      </c>
      <c r="F61">
        <v>83877.111739999993</v>
      </c>
      <c r="G61">
        <v>84908.877049999996</v>
      </c>
      <c r="H61">
        <v>86262.563070000004</v>
      </c>
      <c r="I61">
        <v>87392.742759999994</v>
      </c>
      <c r="J61">
        <v>88517.524069999999</v>
      </c>
      <c r="K61">
        <v>89654.748309999995</v>
      </c>
      <c r="L61">
        <v>90794.852440000002</v>
      </c>
      <c r="M61">
        <v>91959.288440000004</v>
      </c>
      <c r="N61">
        <v>93079.792090000003</v>
      </c>
      <c r="O61">
        <v>94296.280830000003</v>
      </c>
      <c r="P61">
        <v>95517.746929999994</v>
      </c>
      <c r="Q61">
        <v>96680.031180000005</v>
      </c>
      <c r="R61">
        <v>97897.906839999996</v>
      </c>
      <c r="S61">
        <v>99147.213459999999</v>
      </c>
      <c r="T61">
        <v>100317.5962</v>
      </c>
      <c r="U61">
        <v>101482.4154</v>
      </c>
      <c r="V61">
        <v>102678.2686</v>
      </c>
      <c r="W61">
        <v>103849.99189999999</v>
      </c>
      <c r="X61">
        <v>105112.879</v>
      </c>
      <c r="Y61">
        <v>106353.33070000001</v>
      </c>
      <c r="Z61">
        <v>107607.8152</v>
      </c>
      <c r="AA61">
        <v>108873.47169999999</v>
      </c>
      <c r="AB61">
        <v>110154.58349999999</v>
      </c>
      <c r="AC61">
        <v>111420.9244</v>
      </c>
      <c r="AD61">
        <v>112700.89109999999</v>
      </c>
      <c r="AE61">
        <v>113985.5061</v>
      </c>
      <c r="AF61">
        <v>115259.4932</v>
      </c>
      <c r="AG61">
        <v>116549.7436</v>
      </c>
      <c r="AH61">
        <v>117847.6673</v>
      </c>
      <c r="AI61">
        <v>119152.81449999999</v>
      </c>
      <c r="AJ61">
        <v>120466.64169999999</v>
      </c>
      <c r="AK61">
        <v>121788.86109999999</v>
      </c>
    </row>
    <row r="62" spans="1:37" x14ac:dyDescent="0.25">
      <c r="A62" t="s">
        <v>209</v>
      </c>
      <c r="B62">
        <v>371088</v>
      </c>
      <c r="C62">
        <v>375304.00329999998</v>
      </c>
      <c r="D62">
        <v>379730.4963</v>
      </c>
      <c r="E62">
        <v>384344.15960000001</v>
      </c>
      <c r="F62">
        <v>389116.8799</v>
      </c>
      <c r="G62">
        <v>394022.87170000002</v>
      </c>
      <c r="H62">
        <v>399240.06910000002</v>
      </c>
      <c r="I62">
        <v>404460.77380000002</v>
      </c>
      <c r="J62">
        <v>409714.06329999998</v>
      </c>
      <c r="K62">
        <v>414998.58730000001</v>
      </c>
      <c r="L62">
        <v>420309.74479999999</v>
      </c>
      <c r="M62">
        <v>425666.04830000002</v>
      </c>
      <c r="N62">
        <v>431029.38189999998</v>
      </c>
      <c r="O62">
        <v>436486.78629999998</v>
      </c>
      <c r="P62">
        <v>442006.4681</v>
      </c>
      <c r="Q62">
        <v>447535.25429999997</v>
      </c>
      <c r="R62">
        <v>453129.16529999999</v>
      </c>
      <c r="S62">
        <v>458787.00689999998</v>
      </c>
      <c r="T62">
        <v>464433.37790000002</v>
      </c>
      <c r="U62">
        <v>470087.76650000003</v>
      </c>
      <c r="V62">
        <v>475777.3015</v>
      </c>
      <c r="W62">
        <v>481474.35440000001</v>
      </c>
      <c r="X62">
        <v>487250.38929999998</v>
      </c>
      <c r="Y62">
        <v>493050.12310000003</v>
      </c>
      <c r="Z62">
        <v>498878.96830000001</v>
      </c>
      <c r="AA62">
        <v>504732.3198</v>
      </c>
      <c r="AB62">
        <v>510610.73749999999</v>
      </c>
      <c r="AC62">
        <v>516492.37599999999</v>
      </c>
      <c r="AD62">
        <v>522391.0956</v>
      </c>
      <c r="AE62">
        <v>528305.95900000003</v>
      </c>
      <c r="AF62">
        <v>534229.67229999998</v>
      </c>
      <c r="AG62">
        <v>540180.36860000005</v>
      </c>
      <c r="AH62">
        <v>546161.25419999997</v>
      </c>
      <c r="AI62">
        <v>552177.4325</v>
      </c>
      <c r="AJ62">
        <v>558234.44700000004</v>
      </c>
      <c r="AK62">
        <v>564335.99479999999</v>
      </c>
    </row>
    <row r="63" spans="1:37" x14ac:dyDescent="0.25">
      <c r="A63" t="s">
        <v>210</v>
      </c>
      <c r="B63">
        <v>226052.06109999999</v>
      </c>
      <c r="C63">
        <v>228769.93659999999</v>
      </c>
      <c r="D63">
        <v>231596.3653</v>
      </c>
      <c r="E63">
        <v>234530.53339999999</v>
      </c>
      <c r="F63">
        <v>237557.75219999999</v>
      </c>
      <c r="G63">
        <v>240660.83910000001</v>
      </c>
      <c r="H63">
        <v>243967.05729999999</v>
      </c>
      <c r="I63">
        <v>247276.17420000001</v>
      </c>
      <c r="J63">
        <v>250586.75949999999</v>
      </c>
      <c r="K63">
        <v>253911.24969999999</v>
      </c>
      <c r="L63">
        <v>257255.5968</v>
      </c>
      <c r="M63">
        <v>260636.79610000001</v>
      </c>
      <c r="N63">
        <v>264031.53759999998</v>
      </c>
      <c r="O63">
        <v>267497.43170000002</v>
      </c>
      <c r="P63">
        <v>271019.29859999998</v>
      </c>
      <c r="Q63">
        <v>274555.37540000002</v>
      </c>
      <c r="R63">
        <v>278139.64409999998</v>
      </c>
      <c r="S63">
        <v>281776.80469999998</v>
      </c>
      <c r="T63">
        <v>285412.76260000002</v>
      </c>
      <c r="U63">
        <v>289053.72259999998</v>
      </c>
      <c r="V63">
        <v>292720.31319999998</v>
      </c>
      <c r="W63">
        <v>296393.8602</v>
      </c>
      <c r="X63">
        <v>300119.05430000002</v>
      </c>
      <c r="Y63">
        <v>303859.97700000001</v>
      </c>
      <c r="Z63">
        <v>307612.3175</v>
      </c>
      <c r="AA63">
        <v>311371.01750000002</v>
      </c>
      <c r="AB63">
        <v>315134.54639999999</v>
      </c>
      <c r="AC63">
        <v>318886.36570000002</v>
      </c>
      <c r="AD63">
        <v>322632.43930000003</v>
      </c>
      <c r="AE63">
        <v>326372.05729999999</v>
      </c>
      <c r="AF63">
        <v>330098.15010000003</v>
      </c>
      <c r="AG63">
        <v>333821.24969999999</v>
      </c>
      <c r="AH63">
        <v>337543.61780000001</v>
      </c>
      <c r="AI63">
        <v>341267.15279999998</v>
      </c>
      <c r="AJ63">
        <v>344994.48119999998</v>
      </c>
      <c r="AK63">
        <v>348727.54759999999</v>
      </c>
    </row>
    <row r="64" spans="1:37" x14ac:dyDescent="0.25">
      <c r="A64" t="s">
        <v>211</v>
      </c>
      <c r="B64">
        <v>16341.668299999999</v>
      </c>
      <c r="C64">
        <v>16540.61938</v>
      </c>
      <c r="D64">
        <v>16747.768540000001</v>
      </c>
      <c r="E64">
        <v>16962.747480000002</v>
      </c>
      <c r="F64">
        <v>17184.409749999999</v>
      </c>
      <c r="G64">
        <v>17411.479159999999</v>
      </c>
      <c r="H64">
        <v>17652.03327</v>
      </c>
      <c r="I64">
        <v>17892.955979999999</v>
      </c>
      <c r="J64">
        <v>18133.935300000001</v>
      </c>
      <c r="K64">
        <v>18375.904709999999</v>
      </c>
      <c r="L64">
        <v>18619.38911</v>
      </c>
      <c r="M64">
        <v>18865.58498</v>
      </c>
      <c r="N64">
        <v>19113.057700000001</v>
      </c>
      <c r="O64">
        <v>19365.547460000002</v>
      </c>
      <c r="P64">
        <v>19622.096509999999</v>
      </c>
      <c r="Q64">
        <v>19879.945899999999</v>
      </c>
      <c r="R64">
        <v>20141.24769</v>
      </c>
      <c r="S64">
        <v>20406.31755</v>
      </c>
      <c r="T64">
        <v>20671.616559999999</v>
      </c>
      <c r="U64">
        <v>20937.505109999998</v>
      </c>
      <c r="V64">
        <v>21205.334459999998</v>
      </c>
      <c r="W64">
        <v>21473.885269999999</v>
      </c>
      <c r="X64">
        <v>21745.976470000001</v>
      </c>
      <c r="Y64">
        <v>22019.213090000001</v>
      </c>
      <c r="Z64">
        <v>22293.179080000002</v>
      </c>
      <c r="AA64">
        <v>22567.464380000001</v>
      </c>
      <c r="AB64">
        <v>22841.90525</v>
      </c>
      <c r="AC64">
        <v>23115.377090000002</v>
      </c>
      <c r="AD64">
        <v>23388.233090000002</v>
      </c>
      <c r="AE64">
        <v>23660.424650000001</v>
      </c>
      <c r="AF64">
        <v>23931.494070000001</v>
      </c>
      <c r="AG64">
        <v>24202.130160000001</v>
      </c>
      <c r="AH64">
        <v>24472.498360000001</v>
      </c>
      <c r="AI64">
        <v>24742.731169999999</v>
      </c>
      <c r="AJ64">
        <v>25013.01081</v>
      </c>
      <c r="AK64">
        <v>25283.47697</v>
      </c>
    </row>
    <row r="65" spans="1:37" x14ac:dyDescent="0.25">
      <c r="A65" t="s">
        <v>212</v>
      </c>
      <c r="B65">
        <v>825.24186699999996</v>
      </c>
      <c r="C65">
        <v>835.29035499999998</v>
      </c>
      <c r="D65">
        <v>845.75333569999998</v>
      </c>
      <c r="E65">
        <v>856.61214930000006</v>
      </c>
      <c r="F65">
        <v>867.80893909999998</v>
      </c>
      <c r="G65">
        <v>879.2792379</v>
      </c>
      <c r="H65">
        <v>891.42907460000004</v>
      </c>
      <c r="I65">
        <v>903.59915890000002</v>
      </c>
      <c r="J65">
        <v>915.77277400000003</v>
      </c>
      <c r="K65">
        <v>927.99662490000003</v>
      </c>
      <c r="L65">
        <v>940.29723220000005</v>
      </c>
      <c r="M65">
        <v>952.73494089999997</v>
      </c>
      <c r="N65">
        <v>965.23778110000001</v>
      </c>
      <c r="O65">
        <v>977.99383499999999</v>
      </c>
      <c r="P65">
        <v>990.95520469999997</v>
      </c>
      <c r="Q65">
        <v>1003.983068</v>
      </c>
      <c r="R65">
        <v>1017.185392</v>
      </c>
      <c r="S65">
        <v>1030.5781179999999</v>
      </c>
      <c r="T65">
        <v>1043.9832269999999</v>
      </c>
      <c r="U65">
        <v>1057.4184990000001</v>
      </c>
      <c r="V65">
        <v>1070.9517949999999</v>
      </c>
      <c r="W65">
        <v>1084.5217970000001</v>
      </c>
      <c r="X65">
        <v>1098.2701099999999</v>
      </c>
      <c r="Y65">
        <v>1112.076327</v>
      </c>
      <c r="Z65">
        <v>1125.919208</v>
      </c>
      <c r="AA65">
        <v>1139.7778940000001</v>
      </c>
      <c r="AB65">
        <v>1153.643961</v>
      </c>
      <c r="AC65">
        <v>1167.4606940000001</v>
      </c>
      <c r="AD65">
        <v>1181.2456669999999</v>
      </c>
      <c r="AE65">
        <v>1194.9963700000001</v>
      </c>
      <c r="AF65">
        <v>1208.6897240000001</v>
      </c>
      <c r="AG65">
        <v>1222.3603049999999</v>
      </c>
      <c r="AH65">
        <v>1236.0164589999999</v>
      </c>
      <c r="AI65">
        <v>1249.6648600000001</v>
      </c>
      <c r="AJ65">
        <v>1263.3146850000001</v>
      </c>
      <c r="AK65">
        <v>1276.972982</v>
      </c>
    </row>
    <row r="66" spans="1:37" x14ac:dyDescent="0.25">
      <c r="A66" t="s">
        <v>213</v>
      </c>
      <c r="B66">
        <v>1273.4428519999999</v>
      </c>
      <c r="C66">
        <v>1288.9479779999999</v>
      </c>
      <c r="D66">
        <v>1305.092987</v>
      </c>
      <c r="E66">
        <v>1321.8488589999999</v>
      </c>
      <c r="F66">
        <v>1339.1262919999999</v>
      </c>
      <c r="G66">
        <v>1356.825783</v>
      </c>
      <c r="H66">
        <v>1375.5736750000001</v>
      </c>
      <c r="I66">
        <v>1394.35328</v>
      </c>
      <c r="J66">
        <v>1413.1382140000001</v>
      </c>
      <c r="K66">
        <v>1432.0004779999999</v>
      </c>
      <c r="L66">
        <v>1450.981039</v>
      </c>
      <c r="M66">
        <v>1470.1730299999999</v>
      </c>
      <c r="N66">
        <v>1489.4654820000001</v>
      </c>
      <c r="O66">
        <v>1509.148492</v>
      </c>
      <c r="P66">
        <v>1529.1483450000001</v>
      </c>
      <c r="Q66">
        <v>1549.250849</v>
      </c>
      <c r="R66">
        <v>1569.622435</v>
      </c>
      <c r="S66">
        <v>1590.2877989999999</v>
      </c>
      <c r="T66">
        <v>1610.972342</v>
      </c>
      <c r="U66">
        <v>1631.7033369999999</v>
      </c>
      <c r="V66">
        <v>1652.585491</v>
      </c>
      <c r="W66">
        <v>1673.524296</v>
      </c>
      <c r="X66">
        <v>1694.7381780000001</v>
      </c>
      <c r="Y66">
        <v>1716.041536</v>
      </c>
      <c r="Z66">
        <v>1737.401523</v>
      </c>
      <c r="AA66">
        <v>1758.7859530000001</v>
      </c>
      <c r="AB66">
        <v>1780.181834</v>
      </c>
      <c r="AC66">
        <v>1801.5016840000001</v>
      </c>
      <c r="AD66">
        <v>1822.7725820000001</v>
      </c>
      <c r="AE66">
        <v>1843.990683</v>
      </c>
      <c r="AF66">
        <v>1865.1203969999999</v>
      </c>
      <c r="AG66">
        <v>1886.215052</v>
      </c>
      <c r="AH66">
        <v>1907.2875590000001</v>
      </c>
      <c r="AI66">
        <v>1928.3482300000001</v>
      </c>
      <c r="AJ66">
        <v>1949.4112299999999</v>
      </c>
      <c r="AK66">
        <v>1970.4874380000001</v>
      </c>
    </row>
    <row r="67" spans="1:37" x14ac:dyDescent="0.25">
      <c r="A67" t="s">
        <v>214</v>
      </c>
      <c r="B67">
        <v>4210.3877249999996</v>
      </c>
      <c r="C67">
        <v>4261.6674480000001</v>
      </c>
      <c r="D67">
        <v>4315.0666179999998</v>
      </c>
      <c r="E67">
        <v>4370.4890359999999</v>
      </c>
      <c r="F67">
        <v>4427.6399110000002</v>
      </c>
      <c r="G67">
        <v>4486.1901790000002</v>
      </c>
      <c r="H67">
        <v>4548.1944439999997</v>
      </c>
      <c r="I67">
        <v>4610.3178449999996</v>
      </c>
      <c r="J67">
        <v>4672.465365</v>
      </c>
      <c r="K67">
        <v>4734.8711800000001</v>
      </c>
      <c r="L67">
        <v>4797.6707450000004</v>
      </c>
      <c r="M67">
        <v>4861.171257</v>
      </c>
      <c r="N67">
        <v>4925.0099360000004</v>
      </c>
      <c r="O67">
        <v>5029.9325200000003</v>
      </c>
      <c r="P67">
        <v>5097.374683</v>
      </c>
      <c r="Q67">
        <v>5164.1973330000001</v>
      </c>
      <c r="R67">
        <v>5231.7200009999997</v>
      </c>
      <c r="S67">
        <v>5300.1724219999996</v>
      </c>
      <c r="T67">
        <v>5368.6846619999997</v>
      </c>
      <c r="U67">
        <v>5437.3502010000002</v>
      </c>
      <c r="V67">
        <v>5506.5127160000002</v>
      </c>
      <c r="W67">
        <v>5575.8613660000001</v>
      </c>
      <c r="X67">
        <v>5646.1112119999998</v>
      </c>
      <c r="Y67">
        <v>5676.8399630000004</v>
      </c>
      <c r="Z67">
        <v>5746.3028219999997</v>
      </c>
      <c r="AA67">
        <v>5816.8024519999999</v>
      </c>
      <c r="AB67">
        <v>5887.5214459999997</v>
      </c>
      <c r="AC67">
        <v>5958.0235599999996</v>
      </c>
      <c r="AD67">
        <v>6028.3642630000004</v>
      </c>
      <c r="AE67">
        <v>6098.5235869999997</v>
      </c>
      <c r="AF67">
        <v>6168.3834340000003</v>
      </c>
      <c r="AG67">
        <v>6238.1189270000004</v>
      </c>
      <c r="AH67">
        <v>6307.7734179999998</v>
      </c>
      <c r="AI67">
        <v>6377.3814929999999</v>
      </c>
      <c r="AJ67">
        <v>6446.9902110000003</v>
      </c>
      <c r="AK67">
        <v>6516.6357760000001</v>
      </c>
    </row>
    <row r="68" spans="1:37" x14ac:dyDescent="0.25">
      <c r="A68" t="s">
        <v>215</v>
      </c>
      <c r="B68">
        <v>4200.5016580000001</v>
      </c>
      <c r="C68">
        <v>4251.6413730000004</v>
      </c>
      <c r="D68">
        <v>4304.8866029999999</v>
      </c>
      <c r="E68">
        <v>4360.1436180000001</v>
      </c>
      <c r="F68">
        <v>4417.117749</v>
      </c>
      <c r="G68">
        <v>4475.4810779999998</v>
      </c>
      <c r="H68">
        <v>4537.3133200000002</v>
      </c>
      <c r="I68">
        <v>4599.2362320000002</v>
      </c>
      <c r="J68">
        <v>4661.1732009999996</v>
      </c>
      <c r="K68">
        <v>4723.3650449999996</v>
      </c>
      <c r="L68">
        <v>4785.9464959999996</v>
      </c>
      <c r="M68">
        <v>4849.2251690000003</v>
      </c>
      <c r="N68">
        <v>4912.8312930000002</v>
      </c>
      <c r="O68">
        <v>4977.727903</v>
      </c>
      <c r="P68">
        <v>5043.6674030000004</v>
      </c>
      <c r="Q68">
        <v>5109.9398279999996</v>
      </c>
      <c r="R68">
        <v>5177.1000180000001</v>
      </c>
      <c r="S68">
        <v>5245.2287390000001</v>
      </c>
      <c r="T68">
        <v>5313.4149660000003</v>
      </c>
      <c r="U68">
        <v>5381.7525500000002</v>
      </c>
      <c r="V68">
        <v>5450.5893759999999</v>
      </c>
      <c r="W68">
        <v>5519.6112309999999</v>
      </c>
      <c r="X68">
        <v>5589.5440930000004</v>
      </c>
      <c r="Y68">
        <v>5659.7708249999996</v>
      </c>
      <c r="Z68">
        <v>5730.1850880000002</v>
      </c>
      <c r="AA68">
        <v>5800.6816699999999</v>
      </c>
      <c r="AB68">
        <v>5871.2186819999997</v>
      </c>
      <c r="AC68">
        <v>5941.5068019999999</v>
      </c>
      <c r="AD68">
        <v>6011.637342</v>
      </c>
      <c r="AE68">
        <v>6081.597769</v>
      </c>
      <c r="AF68">
        <v>6151.270297</v>
      </c>
      <c r="AG68">
        <v>6220.8323780000001</v>
      </c>
      <c r="AH68">
        <v>6290.3264159999999</v>
      </c>
      <c r="AI68">
        <v>6359.786443</v>
      </c>
      <c r="AJ68">
        <v>6429.2593230000002</v>
      </c>
      <c r="AK68">
        <v>6498.7809550000002</v>
      </c>
    </row>
    <row r="69" spans="1:37" x14ac:dyDescent="0.25">
      <c r="A69" t="s">
        <v>216</v>
      </c>
      <c r="B69">
        <v>1720.17561</v>
      </c>
      <c r="C69">
        <v>1741.110923</v>
      </c>
      <c r="D69">
        <v>1762.9095520000001</v>
      </c>
      <c r="E69">
        <v>1785.531835</v>
      </c>
      <c r="F69">
        <v>1808.8570340000001</v>
      </c>
      <c r="G69">
        <v>1832.7508399999999</v>
      </c>
      <c r="H69">
        <v>1858.0658390000001</v>
      </c>
      <c r="I69">
        <v>1883.4195259999999</v>
      </c>
      <c r="J69">
        <v>1908.7777020000001</v>
      </c>
      <c r="K69">
        <v>1934.2388860000001</v>
      </c>
      <c r="L69">
        <v>1959.8584109999999</v>
      </c>
      <c r="M69">
        <v>1985.762336</v>
      </c>
      <c r="N69">
        <v>2011.799225</v>
      </c>
      <c r="O69">
        <v>2038.363456</v>
      </c>
      <c r="P69">
        <v>2065.3544189999998</v>
      </c>
      <c r="Q69">
        <v>2092.480963</v>
      </c>
      <c r="R69">
        <v>2119.9699700000001</v>
      </c>
      <c r="S69">
        <v>2147.8551640000001</v>
      </c>
      <c r="T69">
        <v>2175.7633540000002</v>
      </c>
      <c r="U69">
        <v>2203.7323390000001</v>
      </c>
      <c r="V69">
        <v>2231.904974</v>
      </c>
      <c r="W69">
        <v>2260.1530309999998</v>
      </c>
      <c r="X69">
        <v>2288.7741339999998</v>
      </c>
      <c r="Y69">
        <v>2317.516329</v>
      </c>
      <c r="Z69">
        <v>2346.3358819999999</v>
      </c>
      <c r="AA69">
        <v>2375.1899210000001</v>
      </c>
      <c r="AB69">
        <v>2404.0615200000002</v>
      </c>
      <c r="AC69">
        <v>2432.8323399999999</v>
      </c>
      <c r="AD69">
        <v>2461.5397870000002</v>
      </c>
      <c r="AE69">
        <v>2490.178985</v>
      </c>
      <c r="AF69">
        <v>2518.701787</v>
      </c>
      <c r="AG69">
        <v>2547.180918</v>
      </c>
      <c r="AH69">
        <v>2575.6339830000002</v>
      </c>
      <c r="AI69">
        <v>2604.0750109999999</v>
      </c>
      <c r="AJ69">
        <v>2632.523252</v>
      </c>
      <c r="AK69">
        <v>2660.9934469999998</v>
      </c>
    </row>
    <row r="70" spans="1:37" x14ac:dyDescent="0.25">
      <c r="A70" t="s">
        <v>217</v>
      </c>
      <c r="B70">
        <v>4598.1956099999998</v>
      </c>
      <c r="C70">
        <v>4654.1828029999997</v>
      </c>
      <c r="D70">
        <v>4712.4874220000002</v>
      </c>
      <c r="E70">
        <v>4773.001467</v>
      </c>
      <c r="F70">
        <v>4835.4036130000004</v>
      </c>
      <c r="G70">
        <v>4899.3349669999998</v>
      </c>
      <c r="H70">
        <v>5222.6377990000001</v>
      </c>
      <c r="I70">
        <v>5303.373012</v>
      </c>
      <c r="J70">
        <v>5385.1993179999999</v>
      </c>
      <c r="K70">
        <v>5478.2130260000004</v>
      </c>
      <c r="L70">
        <v>5571.9815779999999</v>
      </c>
      <c r="M70">
        <v>5674.5277219999998</v>
      </c>
      <c r="N70">
        <v>5769.6856459999999</v>
      </c>
      <c r="O70">
        <v>5854.1235630000001</v>
      </c>
      <c r="P70">
        <v>5935.2908630000002</v>
      </c>
      <c r="Q70">
        <v>6018.5381969999999</v>
      </c>
      <c r="R70">
        <v>6005.9397799999997</v>
      </c>
      <c r="S70">
        <v>6090.0438590000003</v>
      </c>
      <c r="T70">
        <v>6169.3872350000001</v>
      </c>
      <c r="U70">
        <v>6260.4832720000004</v>
      </c>
      <c r="V70">
        <v>6356.5126749999999</v>
      </c>
      <c r="W70">
        <v>6453.0599659999998</v>
      </c>
      <c r="X70">
        <v>6558.4617669999998</v>
      </c>
      <c r="Y70">
        <v>6644.5672290000002</v>
      </c>
      <c r="Z70">
        <v>6726.3693649999996</v>
      </c>
      <c r="AA70">
        <v>6803.8909830000002</v>
      </c>
      <c r="AB70">
        <v>6911.5763919999999</v>
      </c>
      <c r="AC70">
        <v>6989.6266969999997</v>
      </c>
      <c r="AD70">
        <v>7066.6344550000003</v>
      </c>
      <c r="AE70">
        <v>7143.2613529999999</v>
      </c>
      <c r="AF70">
        <v>7219.5048360000001</v>
      </c>
      <c r="AG70">
        <v>7295.5812969999997</v>
      </c>
      <c r="AH70">
        <v>7371.5439409999999</v>
      </c>
      <c r="AI70">
        <v>7447.4319509999996</v>
      </c>
      <c r="AJ70">
        <v>7527.2749219999996</v>
      </c>
      <c r="AK70">
        <v>7603.2957290000004</v>
      </c>
    </row>
    <row r="71" spans="1:37" x14ac:dyDescent="0.25">
      <c r="A71" t="s">
        <v>218</v>
      </c>
      <c r="B71">
        <v>755.45210880000002</v>
      </c>
      <c r="C71">
        <v>764.65089569999998</v>
      </c>
      <c r="D71">
        <v>774.22899029999996</v>
      </c>
      <c r="E71">
        <v>784.16936520000002</v>
      </c>
      <c r="F71">
        <v>794.41909229999999</v>
      </c>
      <c r="G71">
        <v>804.91918669999995</v>
      </c>
      <c r="H71">
        <v>3589.2694040000001</v>
      </c>
      <c r="I71">
        <v>3418.8262439999999</v>
      </c>
      <c r="J71">
        <v>3541.2822769999998</v>
      </c>
      <c r="K71">
        <v>3687.066566</v>
      </c>
      <c r="L71">
        <v>3748.896522</v>
      </c>
      <c r="M71">
        <v>3943.1435940000001</v>
      </c>
      <c r="N71">
        <v>3578.7421260000001</v>
      </c>
      <c r="O71">
        <v>4101.7468140000001</v>
      </c>
      <c r="P71">
        <v>4441.7234159999998</v>
      </c>
      <c r="Q71">
        <v>4095.7195350000002</v>
      </c>
      <c r="R71">
        <v>4349.6504720000003</v>
      </c>
      <c r="S71">
        <v>4682.6341830000001</v>
      </c>
      <c r="T71">
        <v>4116.3809289999999</v>
      </c>
      <c r="U71">
        <v>3534.9019669999998</v>
      </c>
      <c r="V71">
        <v>3191.0120870000001</v>
      </c>
      <c r="W71">
        <v>2495.2848960000001</v>
      </c>
      <c r="X71">
        <v>2654.9274999999998</v>
      </c>
      <c r="Y71">
        <v>2430.6947650000002</v>
      </c>
      <c r="Z71">
        <v>2317.349573</v>
      </c>
      <c r="AA71">
        <v>2262.8702490000001</v>
      </c>
      <c r="AB71">
        <v>2300.238726</v>
      </c>
      <c r="AC71">
        <v>2169.523373</v>
      </c>
      <c r="AD71">
        <v>2176.4545480000002</v>
      </c>
      <c r="AE71">
        <v>2186.4185109999999</v>
      </c>
      <c r="AF71">
        <v>2055.577393</v>
      </c>
      <c r="AG71">
        <v>2062.6635379999998</v>
      </c>
      <c r="AH71">
        <v>2072.8179759999998</v>
      </c>
      <c r="AI71">
        <v>2083.580481</v>
      </c>
      <c r="AJ71">
        <v>2098.3425360000001</v>
      </c>
      <c r="AK71">
        <v>2109.5103260000001</v>
      </c>
    </row>
    <row r="72" spans="1:37" x14ac:dyDescent="0.25">
      <c r="A72" t="s">
        <v>219</v>
      </c>
      <c r="B72">
        <v>10641.225189999999</v>
      </c>
      <c r="C72">
        <v>10770.812959999999</v>
      </c>
      <c r="D72">
        <v>10905.747170000001</v>
      </c>
      <c r="E72">
        <v>11045.7875</v>
      </c>
      <c r="F72">
        <v>11190.190280000001</v>
      </c>
      <c r="G72">
        <v>11338.125539999999</v>
      </c>
      <c r="H72">
        <v>14330.0219</v>
      </c>
      <c r="I72">
        <v>14269.9094</v>
      </c>
      <c r="J72">
        <v>14532.628790000001</v>
      </c>
      <c r="K72">
        <v>14824.86563</v>
      </c>
      <c r="L72">
        <v>15034.92339</v>
      </c>
      <c r="M72">
        <v>15379.29062</v>
      </c>
      <c r="N72">
        <v>15165.49504</v>
      </c>
      <c r="O72">
        <v>15842.5059</v>
      </c>
      <c r="P72">
        <v>16338.54845</v>
      </c>
      <c r="Q72">
        <v>16149.30798</v>
      </c>
      <c r="R72">
        <v>16562.06091</v>
      </c>
      <c r="S72">
        <v>17056.522629999999</v>
      </c>
      <c r="T72">
        <v>16652.550309999999</v>
      </c>
      <c r="U72">
        <v>16233.69967</v>
      </c>
      <c r="V72">
        <v>16052.197179999999</v>
      </c>
      <c r="W72">
        <v>15520.135829999999</v>
      </c>
      <c r="X72">
        <v>15842.942160000001</v>
      </c>
      <c r="Y72">
        <v>15783.52153</v>
      </c>
      <c r="Z72">
        <v>15835.19131</v>
      </c>
      <c r="AA72">
        <v>15945.88463</v>
      </c>
      <c r="AB72">
        <v>16148.82458</v>
      </c>
      <c r="AC72">
        <v>16182.380150000001</v>
      </c>
      <c r="AD72">
        <v>16353.31697</v>
      </c>
      <c r="AE72">
        <v>16527.026549999999</v>
      </c>
      <c r="AF72">
        <v>16558.362529999999</v>
      </c>
      <c r="AG72">
        <v>16727.660909999999</v>
      </c>
      <c r="AH72">
        <v>16900.131389999999</v>
      </c>
      <c r="AI72">
        <v>17073.210159999999</v>
      </c>
      <c r="AJ72">
        <v>17250.37876</v>
      </c>
      <c r="AK72">
        <v>17424.063600000001</v>
      </c>
    </row>
    <row r="73" spans="1:37" x14ac:dyDescent="0.25">
      <c r="A73" t="s">
        <v>220</v>
      </c>
      <c r="B73">
        <v>450.64803169999999</v>
      </c>
      <c r="C73">
        <v>456.13560200000001</v>
      </c>
      <c r="D73">
        <v>461.84971200000001</v>
      </c>
      <c r="E73">
        <v>467.78009489999999</v>
      </c>
      <c r="F73">
        <v>473.89520620000002</v>
      </c>
      <c r="G73">
        <v>480.15986079999999</v>
      </c>
      <c r="H73">
        <v>486.79501320000003</v>
      </c>
      <c r="I73">
        <v>493.44219600000002</v>
      </c>
      <c r="J73">
        <v>500.09164659999999</v>
      </c>
      <c r="K73">
        <v>506.76862469999998</v>
      </c>
      <c r="L73">
        <v>513.4876031</v>
      </c>
      <c r="M73">
        <v>520.28149050000002</v>
      </c>
      <c r="N73">
        <v>527.1111975</v>
      </c>
      <c r="O73">
        <v>534.07905740000001</v>
      </c>
      <c r="P73">
        <v>541.15919689999998</v>
      </c>
      <c r="Q73">
        <v>548.27602149999996</v>
      </c>
      <c r="R73">
        <v>555.48812869999995</v>
      </c>
      <c r="S73">
        <v>562.80426809999994</v>
      </c>
      <c r="T73">
        <v>570.12754159999997</v>
      </c>
      <c r="U73">
        <v>577.46740269999998</v>
      </c>
      <c r="V73">
        <v>584.86073739999995</v>
      </c>
      <c r="W73">
        <v>592.27420119999999</v>
      </c>
      <c r="X73">
        <v>599.78479549999997</v>
      </c>
      <c r="Y73">
        <v>607.32707849999997</v>
      </c>
      <c r="Z73">
        <v>614.88933840000004</v>
      </c>
      <c r="AA73">
        <v>622.46012450000001</v>
      </c>
      <c r="AB73">
        <v>630.03477439999995</v>
      </c>
      <c r="AC73">
        <v>637.58235630000001</v>
      </c>
      <c r="AD73">
        <v>645.11233540000001</v>
      </c>
      <c r="AE73">
        <v>652.62332019999997</v>
      </c>
      <c r="AF73">
        <v>660.10272039999995</v>
      </c>
      <c r="AG73">
        <v>667.56931180000004</v>
      </c>
      <c r="AH73">
        <v>675.02765499999998</v>
      </c>
      <c r="AI73">
        <v>682.4813881</v>
      </c>
      <c r="AJ73">
        <v>689.93550970000001</v>
      </c>
      <c r="AK73">
        <v>697.3938637</v>
      </c>
    </row>
    <row r="74" spans="1:37" x14ac:dyDescent="0.25">
      <c r="A74" t="s">
        <v>221</v>
      </c>
      <c r="B74">
        <v>120950</v>
      </c>
      <c r="C74">
        <v>122398.92539999999</v>
      </c>
      <c r="D74">
        <v>123903.13740000001</v>
      </c>
      <c r="E74">
        <v>125456.9903</v>
      </c>
      <c r="F74">
        <v>127053.56570000001</v>
      </c>
      <c r="G74">
        <v>128686.3475</v>
      </c>
      <c r="H74">
        <v>130429.7524</v>
      </c>
      <c r="I74">
        <v>132156.96170000001</v>
      </c>
      <c r="J74">
        <v>133889.0313</v>
      </c>
      <c r="K74">
        <v>135628.698</v>
      </c>
      <c r="L74">
        <v>137375.05530000001</v>
      </c>
      <c r="M74">
        <v>139135.753</v>
      </c>
      <c r="N74">
        <v>140895.17110000001</v>
      </c>
      <c r="O74">
        <v>142688.90229999999</v>
      </c>
      <c r="P74">
        <v>144502.23250000001</v>
      </c>
      <c r="Q74">
        <v>146314.26879999999</v>
      </c>
      <c r="R74">
        <v>148149.26199999999</v>
      </c>
      <c r="S74">
        <v>150006.01190000001</v>
      </c>
      <c r="T74">
        <v>151854.19510000001</v>
      </c>
      <c r="U74">
        <v>153703.89679999999</v>
      </c>
      <c r="V74">
        <v>155566.22820000001</v>
      </c>
      <c r="W74">
        <v>157429.3983</v>
      </c>
      <c r="X74">
        <v>159322.4486</v>
      </c>
      <c r="Y74">
        <v>161221.6103</v>
      </c>
      <c r="Z74">
        <v>163130.1832</v>
      </c>
      <c r="AA74">
        <v>165046.66440000001</v>
      </c>
      <c r="AB74">
        <v>166971.5091</v>
      </c>
      <c r="AC74">
        <v>168896.10829999999</v>
      </c>
      <c r="AD74">
        <v>170826.42050000001</v>
      </c>
      <c r="AE74">
        <v>172761.7874</v>
      </c>
      <c r="AF74">
        <v>174698.9938</v>
      </c>
      <c r="AG74">
        <v>176645.2928</v>
      </c>
      <c r="AH74">
        <v>178601.2916</v>
      </c>
      <c r="AI74">
        <v>180568.50829999999</v>
      </c>
      <c r="AJ74">
        <v>182548.74280000001</v>
      </c>
      <c r="AK74">
        <v>184543.13370000001</v>
      </c>
    </row>
    <row r="75" spans="1:37" x14ac:dyDescent="0.25">
      <c r="A75" t="s">
        <v>222</v>
      </c>
      <c r="B75">
        <v>2573413.25</v>
      </c>
      <c r="C75">
        <v>2603945.477</v>
      </c>
      <c r="D75">
        <v>2635686.446</v>
      </c>
      <c r="E75">
        <v>2668511.8089999999</v>
      </c>
      <c r="F75">
        <v>2702250.54</v>
      </c>
      <c r="G75">
        <v>2736746.77</v>
      </c>
      <c r="H75">
        <v>2774325.0070000002</v>
      </c>
      <c r="I75">
        <v>2810991.2889999999</v>
      </c>
      <c r="J75">
        <v>2847735.1090000002</v>
      </c>
      <c r="K75">
        <v>2884682.2289999998</v>
      </c>
      <c r="L75">
        <v>2921804.2069999999</v>
      </c>
      <c r="M75">
        <v>2959320.656</v>
      </c>
      <c r="N75">
        <v>2996724.5970000001</v>
      </c>
      <c r="O75">
        <v>3035111.9369999999</v>
      </c>
      <c r="P75">
        <v>3073949.49</v>
      </c>
      <c r="Q75">
        <v>3112622.949</v>
      </c>
      <c r="R75">
        <v>3151923.1910000001</v>
      </c>
      <c r="S75">
        <v>3191769.628</v>
      </c>
      <c r="T75">
        <v>3231235.017</v>
      </c>
      <c r="U75">
        <v>3270696.1710000001</v>
      </c>
      <c r="V75">
        <v>3310471.2059999998</v>
      </c>
      <c r="W75">
        <v>3350161.602</v>
      </c>
      <c r="X75">
        <v>3390663.702</v>
      </c>
      <c r="Y75">
        <v>3431193.85</v>
      </c>
      <c r="Z75">
        <v>3471909.3670000001</v>
      </c>
      <c r="AA75">
        <v>3512774.3679999998</v>
      </c>
      <c r="AB75">
        <v>3553813.5669999998</v>
      </c>
      <c r="AC75">
        <v>3594772.7059999998</v>
      </c>
      <c r="AD75">
        <v>3635846.6209999998</v>
      </c>
      <c r="AE75">
        <v>3677000.1680000001</v>
      </c>
      <c r="AF75">
        <v>3718123.0950000002</v>
      </c>
      <c r="AG75">
        <v>3759431.9040000001</v>
      </c>
      <c r="AH75">
        <v>3800916.0419999999</v>
      </c>
      <c r="AI75">
        <v>3842602.6189999999</v>
      </c>
      <c r="AJ75">
        <v>3884530.22</v>
      </c>
      <c r="AK75">
        <v>3926720.4139999999</v>
      </c>
    </row>
    <row r="76" spans="1:37" x14ac:dyDescent="0.25">
      <c r="A76" t="s">
        <v>223</v>
      </c>
      <c r="B76">
        <v>144320</v>
      </c>
      <c r="C76">
        <v>145674.01939999999</v>
      </c>
      <c r="D76">
        <v>147154.3561</v>
      </c>
      <c r="E76">
        <v>148749.39259999999</v>
      </c>
      <c r="F76">
        <v>150436.9467</v>
      </c>
      <c r="G76">
        <v>152197.64249999999</v>
      </c>
      <c r="H76">
        <v>154188.35759999999</v>
      </c>
      <c r="I76">
        <v>156134.55189999999</v>
      </c>
      <c r="J76">
        <v>158095.67180000001</v>
      </c>
      <c r="K76">
        <v>160079.0343</v>
      </c>
      <c r="L76">
        <v>162081.59710000001</v>
      </c>
      <c r="M76">
        <v>164117.19560000001</v>
      </c>
      <c r="N76">
        <v>166149.59669999999</v>
      </c>
      <c r="O76">
        <v>168252.18359999999</v>
      </c>
      <c r="P76">
        <v>170389.80900000001</v>
      </c>
      <c r="Q76">
        <v>172517.37539999999</v>
      </c>
      <c r="R76">
        <v>174687.93789999999</v>
      </c>
      <c r="S76">
        <v>176895.91440000001</v>
      </c>
      <c r="T76">
        <v>179076.81520000001</v>
      </c>
      <c r="U76">
        <v>181253.57339999999</v>
      </c>
      <c r="V76">
        <v>183448.43530000001</v>
      </c>
      <c r="W76">
        <v>185634.19630000001</v>
      </c>
      <c r="X76">
        <v>187872.19709999999</v>
      </c>
      <c r="Y76">
        <v>190110.88920000001</v>
      </c>
      <c r="Z76">
        <v>192359.52059999999</v>
      </c>
      <c r="AA76">
        <v>194616.30609999999</v>
      </c>
      <c r="AB76">
        <v>196883.08869999999</v>
      </c>
      <c r="AC76">
        <v>199143.11960000001</v>
      </c>
      <c r="AD76">
        <v>201409.08379999999</v>
      </c>
      <c r="AE76">
        <v>203678.85070000001</v>
      </c>
      <c r="AF76">
        <v>205944.22899999999</v>
      </c>
      <c r="AG76">
        <v>208219.5747</v>
      </c>
      <c r="AH76">
        <v>210504.12030000001</v>
      </c>
      <c r="AI76">
        <v>212799.12650000001</v>
      </c>
      <c r="AJ76">
        <v>215106.67879999999</v>
      </c>
      <c r="AK76">
        <v>217427.924</v>
      </c>
    </row>
    <row r="77" spans="1:37" x14ac:dyDescent="0.25">
      <c r="A77" t="s">
        <v>224</v>
      </c>
      <c r="B77">
        <v>11272.022290000001</v>
      </c>
      <c r="C77">
        <v>11380.921700000001</v>
      </c>
      <c r="D77">
        <v>11490.69059</v>
      </c>
      <c r="E77">
        <v>11607.61176</v>
      </c>
      <c r="F77">
        <v>11732.472159999999</v>
      </c>
      <c r="G77">
        <v>11864.469289999999</v>
      </c>
      <c r="H77">
        <v>12005.65876</v>
      </c>
      <c r="I77">
        <v>12151.765380000001</v>
      </c>
      <c r="J77">
        <v>12301.131740000001</v>
      </c>
      <c r="K77">
        <v>12453.15235</v>
      </c>
      <c r="L77">
        <v>12607.563829999999</v>
      </c>
      <c r="M77">
        <v>12764.561519999999</v>
      </c>
      <c r="N77">
        <v>12923.60504</v>
      </c>
      <c r="O77">
        <v>13085.78196</v>
      </c>
      <c r="P77">
        <v>13250.994790000001</v>
      </c>
      <c r="Q77">
        <v>13418.23294</v>
      </c>
      <c r="R77">
        <v>13587.887199999999</v>
      </c>
      <c r="S77">
        <v>13760.075559999999</v>
      </c>
      <c r="T77">
        <v>13933.57064</v>
      </c>
      <c r="U77">
        <v>14108.09722</v>
      </c>
      <c r="V77">
        <v>14283.96588</v>
      </c>
      <c r="W77">
        <v>14460.811680000001</v>
      </c>
      <c r="X77">
        <v>14639.50086</v>
      </c>
      <c r="Y77">
        <v>14819.42607</v>
      </c>
      <c r="Z77">
        <v>15000.265520000001</v>
      </c>
      <c r="AA77">
        <v>15181.748460000001</v>
      </c>
      <c r="AB77">
        <v>15363.71441</v>
      </c>
      <c r="AC77">
        <v>15545.702799999999</v>
      </c>
      <c r="AD77">
        <v>15727.714</v>
      </c>
      <c r="AE77">
        <v>15909.727430000001</v>
      </c>
      <c r="AF77">
        <v>16091.60637</v>
      </c>
      <c r="AG77">
        <v>16273.57309</v>
      </c>
      <c r="AH77">
        <v>16455.773690000002</v>
      </c>
      <c r="AI77">
        <v>16638.340240000001</v>
      </c>
      <c r="AJ77">
        <v>16821.411339999999</v>
      </c>
      <c r="AK77">
        <v>17005.10138</v>
      </c>
    </row>
    <row r="78" spans="1:37" x14ac:dyDescent="0.25">
      <c r="A78" t="s">
        <v>225</v>
      </c>
      <c r="B78">
        <v>1489.734381</v>
      </c>
      <c r="C78">
        <v>1485.8671420000001</v>
      </c>
      <c r="D78">
        <v>1478.32392</v>
      </c>
      <c r="E78">
        <v>1472.9740690000001</v>
      </c>
      <c r="F78">
        <v>1471.0292609999999</v>
      </c>
      <c r="G78">
        <v>1472.3129409999999</v>
      </c>
      <c r="H78">
        <v>1481.625323</v>
      </c>
      <c r="I78">
        <v>1490.6676010000001</v>
      </c>
      <c r="J78">
        <v>1500.2307149999999</v>
      </c>
      <c r="K78">
        <v>1510.8964579999999</v>
      </c>
      <c r="L78">
        <v>1522.603415</v>
      </c>
      <c r="M78">
        <v>1535.6287</v>
      </c>
      <c r="N78">
        <v>1548.78197</v>
      </c>
      <c r="O78">
        <v>1564.0588279999999</v>
      </c>
      <c r="P78">
        <v>1580.526149</v>
      </c>
      <c r="Q78">
        <v>1596.6462320000001</v>
      </c>
      <c r="R78">
        <v>1613.867896</v>
      </c>
      <c r="S78">
        <v>1632.2768550000001</v>
      </c>
      <c r="T78">
        <v>1649.910975</v>
      </c>
      <c r="U78">
        <v>1667.321557</v>
      </c>
      <c r="V78">
        <v>1685.344621</v>
      </c>
      <c r="W78">
        <v>1703.2762769999999</v>
      </c>
      <c r="X78">
        <v>1722.871613</v>
      </c>
      <c r="Y78">
        <v>1742.7637159999999</v>
      </c>
      <c r="Z78">
        <v>1763.0792289999999</v>
      </c>
      <c r="AA78">
        <v>1783.8233970000001</v>
      </c>
      <c r="AB78">
        <v>1805.06907</v>
      </c>
      <c r="AC78">
        <v>1826.305705</v>
      </c>
      <c r="AD78">
        <v>1847.836448</v>
      </c>
      <c r="AE78">
        <v>1869.6073249999999</v>
      </c>
      <c r="AF78">
        <v>1891.309501</v>
      </c>
      <c r="AG78">
        <v>1913.2908620000001</v>
      </c>
      <c r="AH78">
        <v>1935.5136560000001</v>
      </c>
      <c r="AI78">
        <v>1957.9367629999999</v>
      </c>
      <c r="AJ78">
        <v>1980.5567599999999</v>
      </c>
      <c r="AK78">
        <v>2003.35518</v>
      </c>
    </row>
    <row r="79" spans="1:37" x14ac:dyDescent="0.25">
      <c r="A79" t="s">
        <v>226</v>
      </c>
      <c r="B79">
        <v>13636.092360000001</v>
      </c>
      <c r="C79">
        <v>13790.685740000001</v>
      </c>
      <c r="D79">
        <v>13950.76592</v>
      </c>
      <c r="E79">
        <v>14117.81063</v>
      </c>
      <c r="F79">
        <v>14291.51132</v>
      </c>
      <c r="G79">
        <v>14471.06517</v>
      </c>
      <c r="H79">
        <v>14656.871779999999</v>
      </c>
      <c r="I79">
        <v>14846.371569999999</v>
      </c>
      <c r="J79">
        <v>15038.445820000001</v>
      </c>
      <c r="K79">
        <v>15232.728870000001</v>
      </c>
      <c r="L79">
        <v>15429.10615</v>
      </c>
      <c r="M79">
        <v>15627.71212</v>
      </c>
      <c r="N79">
        <v>15828.3505</v>
      </c>
      <c r="O79">
        <v>16031.58632</v>
      </c>
      <c r="P79">
        <v>16237.30573</v>
      </c>
      <c r="Q79">
        <v>16444.975569999999</v>
      </c>
      <c r="R79">
        <v>16654.752039999999</v>
      </c>
      <c r="S79">
        <v>16866.584500000001</v>
      </c>
      <c r="T79">
        <v>17079.803749999999</v>
      </c>
      <c r="U79">
        <v>17294.283090000001</v>
      </c>
      <c r="V79">
        <v>17510.15857</v>
      </c>
      <c r="W79">
        <v>17727.19975</v>
      </c>
      <c r="X79">
        <v>17945.71557</v>
      </c>
      <c r="Y79">
        <v>18165.21</v>
      </c>
      <c r="Z79">
        <v>18385.333729999998</v>
      </c>
      <c r="AA79">
        <v>18605.808229999999</v>
      </c>
      <c r="AB79">
        <v>18826.444090000001</v>
      </c>
      <c r="AC79">
        <v>19046.927339999998</v>
      </c>
      <c r="AD79">
        <v>19267.280170000002</v>
      </c>
      <c r="AE79">
        <v>19487.535550000001</v>
      </c>
      <c r="AF79">
        <v>19707.732179999999</v>
      </c>
      <c r="AG79">
        <v>19928.099849999999</v>
      </c>
      <c r="AH79">
        <v>20148.834299999999</v>
      </c>
      <c r="AI79">
        <v>20370.140210000001</v>
      </c>
      <c r="AJ79">
        <v>20592.225839999999</v>
      </c>
      <c r="AK79">
        <v>20815.269899999999</v>
      </c>
    </row>
    <row r="80" spans="1:37" x14ac:dyDescent="0.25">
      <c r="A80" t="s">
        <v>227</v>
      </c>
      <c r="B80">
        <v>1576.0656630000001</v>
      </c>
      <c r="C80">
        <v>1593.9367910000001</v>
      </c>
      <c r="D80">
        <v>1612.477611</v>
      </c>
      <c r="E80">
        <v>1631.90221</v>
      </c>
      <c r="F80">
        <v>1652.1817920000001</v>
      </c>
      <c r="G80">
        <v>1673.206829</v>
      </c>
      <c r="H80">
        <v>1705.6308939999999</v>
      </c>
      <c r="I80">
        <v>1733.085644</v>
      </c>
      <c r="J80">
        <v>1758.3556430000001</v>
      </c>
      <c r="K80">
        <v>1783.1426919999999</v>
      </c>
      <c r="L80">
        <v>1807.648719</v>
      </c>
      <c r="M80">
        <v>1832.728278</v>
      </c>
      <c r="N80">
        <v>1856.119473</v>
      </c>
      <c r="O80">
        <v>1882.243246</v>
      </c>
      <c r="P80">
        <v>1909.1994930000001</v>
      </c>
      <c r="Q80">
        <v>1933.9769200000001</v>
      </c>
      <c r="R80">
        <v>1959.8490019999999</v>
      </c>
      <c r="S80">
        <v>1987.0158140000001</v>
      </c>
      <c r="T80">
        <v>2011.4331319999999</v>
      </c>
      <c r="U80">
        <v>2034.4767440000001</v>
      </c>
      <c r="V80">
        <v>2057.9454300000002</v>
      </c>
      <c r="W80">
        <v>2080.3486809999999</v>
      </c>
      <c r="X80">
        <v>2105.494177</v>
      </c>
      <c r="Y80">
        <v>2130.4410379999999</v>
      </c>
      <c r="Z80">
        <v>2155.6158460000001</v>
      </c>
      <c r="AA80">
        <v>2181.0937060000001</v>
      </c>
      <c r="AB80">
        <v>2207.0795520000001</v>
      </c>
      <c r="AC80">
        <v>2232.5350149999999</v>
      </c>
      <c r="AD80">
        <v>2258.1684249999998</v>
      </c>
      <c r="AE80">
        <v>2283.870402</v>
      </c>
      <c r="AF80">
        <v>2309.0076819999999</v>
      </c>
      <c r="AG80">
        <v>2334.3483759999999</v>
      </c>
      <c r="AH80">
        <v>2359.7979879999998</v>
      </c>
      <c r="AI80">
        <v>2385.27709</v>
      </c>
      <c r="AJ80">
        <v>2410.7888429999998</v>
      </c>
      <c r="AK80">
        <v>2436.3036029999998</v>
      </c>
    </row>
    <row r="81" spans="1:37" x14ac:dyDescent="0.25">
      <c r="A81" t="s">
        <v>228</v>
      </c>
      <c r="B81">
        <v>953.41672679999999</v>
      </c>
      <c r="C81">
        <v>963.8943266</v>
      </c>
      <c r="D81">
        <v>974.71362929999998</v>
      </c>
      <c r="E81">
        <v>986.06977070000005</v>
      </c>
      <c r="F81">
        <v>997.95298839999998</v>
      </c>
      <c r="G81">
        <v>1010.296835</v>
      </c>
      <c r="H81">
        <v>1023.502125</v>
      </c>
      <c r="I81">
        <v>1036.8783510000001</v>
      </c>
      <c r="J81">
        <v>1050.371281</v>
      </c>
      <c r="K81">
        <v>1063.994905</v>
      </c>
      <c r="L81">
        <v>1077.7476959999999</v>
      </c>
      <c r="M81">
        <v>1091.6710740000001</v>
      </c>
      <c r="N81">
        <v>1105.679132</v>
      </c>
      <c r="O81">
        <v>1119.9570590000001</v>
      </c>
      <c r="P81">
        <v>1134.4560899999999</v>
      </c>
      <c r="Q81">
        <v>1149.0328059999999</v>
      </c>
      <c r="R81">
        <v>1163.7941980000001</v>
      </c>
      <c r="S81">
        <v>1178.7566099999999</v>
      </c>
      <c r="T81">
        <v>1193.7378550000001</v>
      </c>
      <c r="U81">
        <v>1208.75299</v>
      </c>
      <c r="V81">
        <v>1223.87186</v>
      </c>
      <c r="W81">
        <v>1239.0359980000001</v>
      </c>
      <c r="X81">
        <v>1254.395289</v>
      </c>
      <c r="Y81">
        <v>1269.83521</v>
      </c>
      <c r="Z81">
        <v>1285.3374249999999</v>
      </c>
      <c r="AA81">
        <v>1300.882865</v>
      </c>
      <c r="AB81">
        <v>1316.4635720000001</v>
      </c>
      <c r="AC81">
        <v>1332.0209279999999</v>
      </c>
      <c r="AD81">
        <v>1347.5719750000001</v>
      </c>
      <c r="AE81">
        <v>1363.1141580000001</v>
      </c>
      <c r="AF81">
        <v>1378.62456</v>
      </c>
      <c r="AG81">
        <v>1394.1393290000001</v>
      </c>
      <c r="AH81">
        <v>1409.6693760000001</v>
      </c>
      <c r="AI81">
        <v>1425.2244169999999</v>
      </c>
      <c r="AJ81">
        <v>1440.8167390000001</v>
      </c>
      <c r="AK81">
        <v>1456.4560309999999</v>
      </c>
    </row>
    <row r="82" spans="1:37" x14ac:dyDescent="0.25">
      <c r="A82" t="s">
        <v>229</v>
      </c>
      <c r="B82">
        <v>2073.5604269999999</v>
      </c>
      <c r="C82">
        <v>2096.602648</v>
      </c>
      <c r="D82">
        <v>2120.4328369999998</v>
      </c>
      <c r="E82">
        <v>2145.4281729999998</v>
      </c>
      <c r="F82">
        <v>2171.5578860000001</v>
      </c>
      <c r="G82">
        <v>2198.6744570000001</v>
      </c>
      <c r="H82">
        <v>2229.8912460000001</v>
      </c>
      <c r="I82">
        <v>2260.1390059999999</v>
      </c>
      <c r="J82">
        <v>2290.0583919999999</v>
      </c>
      <c r="K82">
        <v>2320.097256</v>
      </c>
      <c r="L82">
        <v>2350.3062810000001</v>
      </c>
      <c r="M82">
        <v>2380.9526609999998</v>
      </c>
      <c r="N82">
        <v>2411.3637450000001</v>
      </c>
      <c r="O82">
        <v>2442.8815009999998</v>
      </c>
      <c r="P82">
        <v>2474.9487989999998</v>
      </c>
      <c r="Q82">
        <v>2506.6286839999998</v>
      </c>
      <c r="R82">
        <v>2538.880251</v>
      </c>
      <c r="S82">
        <v>2571.7602320000001</v>
      </c>
      <c r="T82">
        <v>2604.0240330000001</v>
      </c>
      <c r="U82">
        <v>2636.0504689999998</v>
      </c>
      <c r="V82">
        <v>2668.3799899999999</v>
      </c>
      <c r="W82">
        <v>2700.5622950000002</v>
      </c>
      <c r="X82">
        <v>2733.728783</v>
      </c>
      <c r="Y82">
        <v>2766.9764839999998</v>
      </c>
      <c r="Z82">
        <v>2800.378389</v>
      </c>
      <c r="AA82">
        <v>2833.9197479999998</v>
      </c>
      <c r="AB82">
        <v>2867.6346680000001</v>
      </c>
      <c r="AC82">
        <v>2901.1850749999999</v>
      </c>
      <c r="AD82">
        <v>2934.7746010000001</v>
      </c>
      <c r="AE82">
        <v>2968.3758240000002</v>
      </c>
      <c r="AF82">
        <v>3001.809636</v>
      </c>
      <c r="AG82">
        <v>3035.3240049999999</v>
      </c>
      <c r="AH82">
        <v>3068.9159570000002</v>
      </c>
      <c r="AI82">
        <v>3102.5862550000002</v>
      </c>
      <c r="AJ82">
        <v>3136.3598740000002</v>
      </c>
      <c r="AK82">
        <v>3170.2492889999999</v>
      </c>
    </row>
    <row r="83" spans="1:37" x14ac:dyDescent="0.25">
      <c r="A83" t="s">
        <v>230</v>
      </c>
      <c r="B83">
        <v>5039.3115479999997</v>
      </c>
      <c r="C83">
        <v>5093.364552</v>
      </c>
      <c r="D83">
        <v>5148.9268789999996</v>
      </c>
      <c r="E83">
        <v>5207.4742919999999</v>
      </c>
      <c r="F83">
        <v>5269.0742110000001</v>
      </c>
      <c r="G83">
        <v>5333.3708939999997</v>
      </c>
      <c r="H83">
        <v>5412.4854100000002</v>
      </c>
      <c r="I83">
        <v>5487.0971650000001</v>
      </c>
      <c r="J83">
        <v>5559.9523019999997</v>
      </c>
      <c r="K83">
        <v>5632.9168799999998</v>
      </c>
      <c r="L83">
        <v>5706.212305</v>
      </c>
      <c r="M83">
        <v>5780.8387000000002</v>
      </c>
      <c r="N83">
        <v>5854.182511</v>
      </c>
      <c r="O83">
        <v>5931.3710860000001</v>
      </c>
      <c r="P83">
        <v>6010.2328550000002</v>
      </c>
      <c r="Q83">
        <v>6087.1984709999997</v>
      </c>
      <c r="R83">
        <v>6165.9982959999998</v>
      </c>
      <c r="S83">
        <v>6246.8688650000004</v>
      </c>
      <c r="T83">
        <v>6325.0665230000004</v>
      </c>
      <c r="U83">
        <v>6402.1069129999996</v>
      </c>
      <c r="V83">
        <v>6480.0858790000002</v>
      </c>
      <c r="W83">
        <v>6557.278789</v>
      </c>
      <c r="X83">
        <v>6638.0513689999998</v>
      </c>
      <c r="Y83">
        <v>6718.9586239999999</v>
      </c>
      <c r="Z83">
        <v>6800.3568640000003</v>
      </c>
      <c r="AA83">
        <v>6882.2511949999998</v>
      </c>
      <c r="AB83">
        <v>6964.8153460000003</v>
      </c>
      <c r="AC83">
        <v>7046.7856860000002</v>
      </c>
      <c r="AD83">
        <v>7128.9528149999996</v>
      </c>
      <c r="AE83">
        <v>7211.1962860000003</v>
      </c>
      <c r="AF83">
        <v>7292.7963980000004</v>
      </c>
      <c r="AG83">
        <v>7374.6677989999998</v>
      </c>
      <c r="AH83">
        <v>7456.7467189999998</v>
      </c>
      <c r="AI83">
        <v>7538.9805249999999</v>
      </c>
      <c r="AJ83">
        <v>7621.4119060000003</v>
      </c>
      <c r="AK83">
        <v>7704.0414129999999</v>
      </c>
    </row>
    <row r="84" spans="1:37" x14ac:dyDescent="0.25">
      <c r="A84" t="s">
        <v>231</v>
      </c>
      <c r="B84">
        <v>32096.903760000001</v>
      </c>
      <c r="C84">
        <v>32464.065999999999</v>
      </c>
      <c r="D84">
        <v>32844.927000000003</v>
      </c>
      <c r="E84">
        <v>33242.057999999997</v>
      </c>
      <c r="F84">
        <v>33654.414409999998</v>
      </c>
      <c r="G84">
        <v>34080.003129999997</v>
      </c>
      <c r="H84">
        <v>34528.1014</v>
      </c>
      <c r="I84">
        <v>34984.021710000001</v>
      </c>
      <c r="J84">
        <v>35444.819190000002</v>
      </c>
      <c r="K84">
        <v>35909.779130000003</v>
      </c>
      <c r="L84">
        <v>36378.541340000003</v>
      </c>
      <c r="M84">
        <v>36852.063349999997</v>
      </c>
      <c r="N84">
        <v>37328.451209999999</v>
      </c>
      <c r="O84">
        <v>37811.935409999998</v>
      </c>
      <c r="P84">
        <v>38301.900280000002</v>
      </c>
      <c r="Q84">
        <v>38794.978719999999</v>
      </c>
      <c r="R84">
        <v>39293.189960000003</v>
      </c>
      <c r="S84">
        <v>39796.987549999998</v>
      </c>
      <c r="T84">
        <v>40302.090629999999</v>
      </c>
      <c r="U84">
        <v>40808.165260000002</v>
      </c>
      <c r="V84">
        <v>41316.5435</v>
      </c>
      <c r="W84">
        <v>41825.892599999999</v>
      </c>
      <c r="X84">
        <v>42339.622479999998</v>
      </c>
      <c r="Y84">
        <v>42855.435279999998</v>
      </c>
      <c r="Z84">
        <v>43372.701410000001</v>
      </c>
      <c r="AA84">
        <v>43890.835599999999</v>
      </c>
      <c r="AB84">
        <v>44409.579619999997</v>
      </c>
      <c r="AC84">
        <v>44927.529009999998</v>
      </c>
      <c r="AD84">
        <v>45444.989029999997</v>
      </c>
      <c r="AE84">
        <v>45961.982859999996</v>
      </c>
      <c r="AF84">
        <v>46478.094069999999</v>
      </c>
      <c r="AG84">
        <v>46994.23547</v>
      </c>
      <c r="AH84">
        <v>47510.895369999998</v>
      </c>
      <c r="AI84">
        <v>48028.541389999999</v>
      </c>
      <c r="AJ84">
        <v>48547.680939999998</v>
      </c>
      <c r="AK84">
        <v>49068.741099999999</v>
      </c>
    </row>
    <row r="85" spans="1:37" x14ac:dyDescent="0.25">
      <c r="A85" t="s">
        <v>232</v>
      </c>
      <c r="B85">
        <v>5622.4049590000004</v>
      </c>
      <c r="C85">
        <v>5689.4011490000003</v>
      </c>
      <c r="D85">
        <v>5759.4989450000003</v>
      </c>
      <c r="E85">
        <v>5832.654055</v>
      </c>
      <c r="F85">
        <v>5908.5318129999996</v>
      </c>
      <c r="G85">
        <v>5986.677044</v>
      </c>
      <c r="H85">
        <v>6068.92263</v>
      </c>
      <c r="I85">
        <v>6152.5748199999998</v>
      </c>
      <c r="J85">
        <v>6236.7779090000004</v>
      </c>
      <c r="K85">
        <v>6321.5440820000003</v>
      </c>
      <c r="L85">
        <v>6407.0308400000004</v>
      </c>
      <c r="M85">
        <v>6493.5894959999996</v>
      </c>
      <c r="N85">
        <v>6580.9686000000002</v>
      </c>
      <c r="O85">
        <v>6670.0030749999996</v>
      </c>
      <c r="P85">
        <v>6760.686455</v>
      </c>
      <c r="Q85">
        <v>6852.3193680000004</v>
      </c>
      <c r="R85">
        <v>6945.2109119999996</v>
      </c>
      <c r="S85">
        <v>7039.5117920000002</v>
      </c>
      <c r="T85">
        <v>7134.3720620000004</v>
      </c>
      <c r="U85">
        <v>7229.6063450000001</v>
      </c>
      <c r="V85">
        <v>7325.4634679999999</v>
      </c>
      <c r="W85">
        <v>7421.675029</v>
      </c>
      <c r="X85">
        <v>7518.8113579999999</v>
      </c>
      <c r="Y85">
        <v>7616.4032530000004</v>
      </c>
      <c r="Z85">
        <v>7714.1683629999998</v>
      </c>
      <c r="AA85">
        <v>7811.889306</v>
      </c>
      <c r="AB85">
        <v>7909.4327350000003</v>
      </c>
      <c r="AC85">
        <v>8006.4560309999997</v>
      </c>
      <c r="AD85">
        <v>8102.9229530000002</v>
      </c>
      <c r="AE85">
        <v>8198.7904390000003</v>
      </c>
      <c r="AF85">
        <v>8293.9135069999993</v>
      </c>
      <c r="AG85">
        <v>8388.4035939999994</v>
      </c>
      <c r="AH85">
        <v>8482.3200639999995</v>
      </c>
      <c r="AI85">
        <v>8575.7011189999994</v>
      </c>
      <c r="AJ85">
        <v>8668.5949870000004</v>
      </c>
      <c r="AK85">
        <v>8761.0461560000003</v>
      </c>
    </row>
    <row r="86" spans="1:37" x14ac:dyDescent="0.25">
      <c r="A86" t="s">
        <v>233</v>
      </c>
      <c r="B86">
        <v>490.27407890000001</v>
      </c>
      <c r="C86">
        <v>496.17266610000001</v>
      </c>
      <c r="D86">
        <v>502.37326739999997</v>
      </c>
      <c r="E86">
        <v>508.85546299999999</v>
      </c>
      <c r="F86">
        <v>515.58150049999995</v>
      </c>
      <c r="G86">
        <v>522.50713919999998</v>
      </c>
      <c r="H86">
        <v>529.76274550000005</v>
      </c>
      <c r="I86">
        <v>537.13237289999995</v>
      </c>
      <c r="J86">
        <v>544.54515590000005</v>
      </c>
      <c r="K86">
        <v>552.00517079999997</v>
      </c>
      <c r="L86">
        <v>559.52994509999996</v>
      </c>
      <c r="M86">
        <v>567.15085020000004</v>
      </c>
      <c r="N86">
        <v>574.85213769999996</v>
      </c>
      <c r="O86">
        <v>582.69878410000001</v>
      </c>
      <c r="P86">
        <v>590.68971069999998</v>
      </c>
      <c r="Q86">
        <v>598.76984619999996</v>
      </c>
      <c r="R86">
        <v>606.9613938</v>
      </c>
      <c r="S86">
        <v>615.27467799999999</v>
      </c>
      <c r="T86">
        <v>623.64332730000001</v>
      </c>
      <c r="U86">
        <v>632.05270370000005</v>
      </c>
      <c r="V86">
        <v>640.52190740000003</v>
      </c>
      <c r="W86">
        <v>649.02957900000001</v>
      </c>
      <c r="X86">
        <v>657.61623110000005</v>
      </c>
      <c r="Y86">
        <v>666.2416025</v>
      </c>
      <c r="Z86">
        <v>674.87885879999999</v>
      </c>
      <c r="AA86">
        <v>683.50712450000003</v>
      </c>
      <c r="AB86">
        <v>692.11278300000004</v>
      </c>
      <c r="AC86">
        <v>700.66695119999997</v>
      </c>
      <c r="AD86">
        <v>709.16518780000001</v>
      </c>
      <c r="AE86">
        <v>717.60334250000005</v>
      </c>
      <c r="AF86">
        <v>725.96999770000002</v>
      </c>
      <c r="AG86">
        <v>734.27372660000003</v>
      </c>
      <c r="AH86">
        <v>742.51926790000005</v>
      </c>
      <c r="AI86">
        <v>750.70965249999995</v>
      </c>
      <c r="AJ86">
        <v>758.84878249999997</v>
      </c>
      <c r="AK86">
        <v>766.94039980000002</v>
      </c>
    </row>
    <row r="87" spans="1:37" x14ac:dyDescent="0.25">
      <c r="A87" t="s">
        <v>234</v>
      </c>
      <c r="B87">
        <v>35.158641019999997</v>
      </c>
      <c r="C87">
        <v>35.581684279999997</v>
      </c>
      <c r="D87">
        <v>36.02641758</v>
      </c>
      <c r="E87">
        <v>36.491387269999997</v>
      </c>
      <c r="F87">
        <v>36.973905879999997</v>
      </c>
      <c r="G87">
        <v>37.470815610000002</v>
      </c>
      <c r="H87">
        <v>37.991424770000002</v>
      </c>
      <c r="I87">
        <v>38.520308460000003</v>
      </c>
      <c r="J87">
        <v>39.052355779999999</v>
      </c>
      <c r="K87">
        <v>39.587815540000001</v>
      </c>
      <c r="L87">
        <v>40.127915270000003</v>
      </c>
      <c r="M87">
        <v>40.674884609999999</v>
      </c>
      <c r="N87">
        <v>41.227596939999998</v>
      </c>
      <c r="O87">
        <v>41.790692929999999</v>
      </c>
      <c r="P87">
        <v>42.364106040000003</v>
      </c>
      <c r="Q87">
        <v>42.943905399999998</v>
      </c>
      <c r="R87">
        <v>43.531671060000001</v>
      </c>
      <c r="S87">
        <v>44.128142320000002</v>
      </c>
      <c r="T87">
        <v>44.728578710000001</v>
      </c>
      <c r="U87">
        <v>45.331925910000002</v>
      </c>
      <c r="V87">
        <v>45.939546309999997</v>
      </c>
      <c r="W87">
        <v>46.549919860000003</v>
      </c>
      <c r="X87">
        <v>47.16594439</v>
      </c>
      <c r="Y87">
        <v>47.784752660000002</v>
      </c>
      <c r="Z87">
        <v>48.404424599999999</v>
      </c>
      <c r="AA87">
        <v>49.023461920000003</v>
      </c>
      <c r="AB87">
        <v>49.64088357</v>
      </c>
      <c r="AC87">
        <v>50.254617570000001</v>
      </c>
      <c r="AD87">
        <v>50.864336520000002</v>
      </c>
      <c r="AE87">
        <v>51.469737530000003</v>
      </c>
      <c r="AF87">
        <v>52.07000068</v>
      </c>
      <c r="AG87">
        <v>52.665735179999999</v>
      </c>
      <c r="AH87">
        <v>53.257280270000003</v>
      </c>
      <c r="AI87">
        <v>53.844854470000001</v>
      </c>
      <c r="AJ87">
        <v>54.428738950000003</v>
      </c>
      <c r="AK87">
        <v>55.009203650000003</v>
      </c>
    </row>
    <row r="88" spans="1:37" x14ac:dyDescent="0.25">
      <c r="A88" t="s">
        <v>235</v>
      </c>
      <c r="B88">
        <v>52.566176640000002</v>
      </c>
      <c r="C88">
        <v>53.19865558</v>
      </c>
      <c r="D88">
        <v>53.863565600000001</v>
      </c>
      <c r="E88">
        <v>54.558727439999998</v>
      </c>
      <c r="F88">
        <v>55.2801142</v>
      </c>
      <c r="G88">
        <v>56.022997179999997</v>
      </c>
      <c r="H88">
        <v>56.801278089999997</v>
      </c>
      <c r="I88">
        <v>57.591914680000002</v>
      </c>
      <c r="J88">
        <v>58.387263789999999</v>
      </c>
      <c r="K88">
        <v>59.187701949999997</v>
      </c>
      <c r="L88">
        <v>59.995072860000001</v>
      </c>
      <c r="M88">
        <v>60.812716330000001</v>
      </c>
      <c r="N88">
        <v>61.638955379999999</v>
      </c>
      <c r="O88">
        <v>62.480725759999999</v>
      </c>
      <c r="P88">
        <v>63.337932189999997</v>
      </c>
      <c r="Q88">
        <v>64.204701400000005</v>
      </c>
      <c r="R88">
        <v>65.083391559999995</v>
      </c>
      <c r="S88">
        <v>65.975108509999998</v>
      </c>
      <c r="T88">
        <v>66.872769559999995</v>
      </c>
      <c r="U88">
        <v>67.774795580000003</v>
      </c>
      <c r="V88">
        <v>68.68322028</v>
      </c>
      <c r="W88">
        <v>69.595771029999995</v>
      </c>
      <c r="X88">
        <v>70.516773060000006</v>
      </c>
      <c r="Y88">
        <v>71.441940220000006</v>
      </c>
      <c r="Z88">
        <v>72.368398029999994</v>
      </c>
      <c r="AA88">
        <v>73.293903920000005</v>
      </c>
      <c r="AB88">
        <v>74.216989609999999</v>
      </c>
      <c r="AC88">
        <v>75.134557920000006</v>
      </c>
      <c r="AD88">
        <v>76.046118100000001</v>
      </c>
      <c r="AE88">
        <v>76.951217479999997</v>
      </c>
      <c r="AF88">
        <v>77.848630799999995</v>
      </c>
      <c r="AG88">
        <v>78.739267589999997</v>
      </c>
      <c r="AH88">
        <v>79.623634699999997</v>
      </c>
      <c r="AI88">
        <v>80.502058149999996</v>
      </c>
      <c r="AJ88">
        <v>81.374957319999993</v>
      </c>
      <c r="AK88">
        <v>82.242734900000002</v>
      </c>
    </row>
    <row r="89" spans="1:37" x14ac:dyDescent="0.25">
      <c r="A89" t="s">
        <v>236</v>
      </c>
      <c r="B89">
        <v>267.98442990000001</v>
      </c>
      <c r="C89">
        <v>271.20903390000001</v>
      </c>
      <c r="D89">
        <v>274.59888669999998</v>
      </c>
      <c r="E89">
        <v>278.14299019999999</v>
      </c>
      <c r="F89">
        <v>281.82107610000003</v>
      </c>
      <c r="G89">
        <v>285.60925580000003</v>
      </c>
      <c r="H89">
        <v>289.57821480000001</v>
      </c>
      <c r="I89">
        <v>293.61142059999997</v>
      </c>
      <c r="J89">
        <v>297.66966680000002</v>
      </c>
      <c r="K89">
        <v>301.7544221</v>
      </c>
      <c r="L89">
        <v>305.87479150000001</v>
      </c>
      <c r="M89">
        <v>310.04762010000002</v>
      </c>
      <c r="N89">
        <v>314.26438330000002</v>
      </c>
      <c r="O89">
        <v>320.3336875</v>
      </c>
      <c r="P89">
        <v>325.42319509999999</v>
      </c>
      <c r="Q89">
        <v>330.1521722</v>
      </c>
      <c r="R89">
        <v>334.80098420000002</v>
      </c>
      <c r="S89">
        <v>339.46470840000001</v>
      </c>
      <c r="T89">
        <v>344.13653790000001</v>
      </c>
      <c r="U89">
        <v>348.81777679999999</v>
      </c>
      <c r="V89">
        <v>353.52182429999999</v>
      </c>
      <c r="W89">
        <v>358.23828109999999</v>
      </c>
      <c r="X89">
        <v>362.98963520000001</v>
      </c>
      <c r="Y89">
        <v>365.96253910000001</v>
      </c>
      <c r="Z89">
        <v>370.0095407</v>
      </c>
      <c r="AA89">
        <v>374.45656609999997</v>
      </c>
      <c r="AB89">
        <v>379.0259835</v>
      </c>
      <c r="AC89">
        <v>383.61267270000002</v>
      </c>
      <c r="AD89">
        <v>388.18520289999998</v>
      </c>
      <c r="AE89">
        <v>392.73203009999997</v>
      </c>
      <c r="AF89">
        <v>397.24401139999998</v>
      </c>
      <c r="AG89">
        <v>401.72484980000002</v>
      </c>
      <c r="AH89">
        <v>406.17686939999999</v>
      </c>
      <c r="AI89">
        <v>410.60165890000002</v>
      </c>
      <c r="AJ89">
        <v>415.00131049999999</v>
      </c>
      <c r="AK89">
        <v>419.37782140000002</v>
      </c>
    </row>
    <row r="90" spans="1:37" x14ac:dyDescent="0.25">
      <c r="A90" t="s">
        <v>237</v>
      </c>
      <c r="B90">
        <v>117.2718189</v>
      </c>
      <c r="C90">
        <v>118.6827291</v>
      </c>
      <c r="D90">
        <v>120.1658207</v>
      </c>
      <c r="E90">
        <v>121.7162142</v>
      </c>
      <c r="F90">
        <v>123.3248849</v>
      </c>
      <c r="G90">
        <v>124.9812579</v>
      </c>
      <c r="H90">
        <v>126.71660970000001</v>
      </c>
      <c r="I90">
        <v>128.47918619999999</v>
      </c>
      <c r="J90">
        <v>130.25207080000001</v>
      </c>
      <c r="K90">
        <v>132.0362691</v>
      </c>
      <c r="L90">
        <v>133.835981</v>
      </c>
      <c r="M90">
        <v>135.65871530000001</v>
      </c>
      <c r="N90">
        <v>137.50068300000001</v>
      </c>
      <c r="O90">
        <v>139.37745369999999</v>
      </c>
      <c r="P90">
        <v>141.28875210000001</v>
      </c>
      <c r="Q90">
        <v>143.22137720000001</v>
      </c>
      <c r="R90">
        <v>145.18066260000001</v>
      </c>
      <c r="S90">
        <v>147.1690797</v>
      </c>
      <c r="T90">
        <v>149.17071920000001</v>
      </c>
      <c r="U90">
        <v>151.1820869</v>
      </c>
      <c r="V90">
        <v>153.20776309999999</v>
      </c>
      <c r="W90">
        <v>155.2426232</v>
      </c>
      <c r="X90">
        <v>157.29638349999999</v>
      </c>
      <c r="Y90">
        <v>159.35939160000001</v>
      </c>
      <c r="Z90">
        <v>161.4252329</v>
      </c>
      <c r="AA90">
        <v>163.48891979999999</v>
      </c>
      <c r="AB90">
        <v>165.54720219999999</v>
      </c>
      <c r="AC90">
        <v>167.59316810000001</v>
      </c>
      <c r="AD90">
        <v>169.6257645</v>
      </c>
      <c r="AE90">
        <v>171.644001</v>
      </c>
      <c r="AF90">
        <v>173.64514320000001</v>
      </c>
      <c r="AG90">
        <v>175.63124780000001</v>
      </c>
      <c r="AH90">
        <v>177.60344749999999</v>
      </c>
      <c r="AI90">
        <v>179.5624656</v>
      </c>
      <c r="AJ90">
        <v>181.5092349</v>
      </c>
      <c r="AK90">
        <v>183.44464919999999</v>
      </c>
    </row>
    <row r="91" spans="1:37" x14ac:dyDescent="0.25">
      <c r="A91" t="s">
        <v>238</v>
      </c>
      <c r="B91">
        <v>26.68391973</v>
      </c>
      <c r="C91">
        <v>27.00474084</v>
      </c>
      <c r="D91">
        <v>27.341822570000001</v>
      </c>
      <c r="E91">
        <v>27.694107349999999</v>
      </c>
      <c r="F91">
        <v>28.059598909999998</v>
      </c>
      <c r="G91">
        <v>28.43593723</v>
      </c>
      <c r="H91">
        <v>28.830387559999998</v>
      </c>
      <c r="I91">
        <v>29.231197680000001</v>
      </c>
      <c r="J91">
        <v>29.634451559999999</v>
      </c>
      <c r="K91">
        <v>30.04031853</v>
      </c>
      <c r="L91">
        <v>30.449710069999998</v>
      </c>
      <c r="M91">
        <v>30.864314289999999</v>
      </c>
      <c r="N91">
        <v>31.283237700000001</v>
      </c>
      <c r="O91">
        <v>31.710041749999998</v>
      </c>
      <c r="P91">
        <v>32.1446921</v>
      </c>
      <c r="Q91">
        <v>32.584168050000002</v>
      </c>
      <c r="R91">
        <v>33.029684840000002</v>
      </c>
      <c r="S91">
        <v>33.481827199999998</v>
      </c>
      <c r="T91">
        <v>33.936952169999998</v>
      </c>
      <c r="U91">
        <v>34.394232100000004</v>
      </c>
      <c r="V91">
        <v>34.854708789999997</v>
      </c>
      <c r="W91">
        <v>35.31721572</v>
      </c>
      <c r="X91">
        <v>35.784005899999997</v>
      </c>
      <c r="Y91">
        <v>36.252913249999999</v>
      </c>
      <c r="Z91">
        <v>36.722493280000002</v>
      </c>
      <c r="AA91">
        <v>37.1916224</v>
      </c>
      <c r="AB91">
        <v>37.659570989999999</v>
      </c>
      <c r="AC91">
        <v>38.124762699999998</v>
      </c>
      <c r="AD91">
        <v>38.586954120000001</v>
      </c>
      <c r="AE91">
        <v>39.045918100000002</v>
      </c>
      <c r="AF91">
        <v>39.50102278</v>
      </c>
      <c r="AG91">
        <v>39.952732159999996</v>
      </c>
      <c r="AH91">
        <v>40.40130431</v>
      </c>
      <c r="AI91">
        <v>40.846903689999998</v>
      </c>
      <c r="AJ91">
        <v>41.2897417</v>
      </c>
      <c r="AK91">
        <v>41.730020279999998</v>
      </c>
    </row>
    <row r="92" spans="1:37" x14ac:dyDescent="0.25">
      <c r="A92" t="s">
        <v>239</v>
      </c>
      <c r="B92">
        <v>262.60183669999998</v>
      </c>
      <c r="C92">
        <v>265.75926629999998</v>
      </c>
      <c r="D92">
        <v>269.07660399999997</v>
      </c>
      <c r="E92">
        <v>272.54391270000002</v>
      </c>
      <c r="F92">
        <v>276.14238219999999</v>
      </c>
      <c r="G92">
        <v>279.84947210000001</v>
      </c>
      <c r="H92">
        <v>293.8671415</v>
      </c>
      <c r="I92">
        <v>302.1746718</v>
      </c>
      <c r="J92">
        <v>308.50253090000001</v>
      </c>
      <c r="K92">
        <v>314.66062449999998</v>
      </c>
      <c r="L92">
        <v>320.82043010000001</v>
      </c>
      <c r="M92">
        <v>327.34785249999999</v>
      </c>
      <c r="N92">
        <v>333.72473600000001</v>
      </c>
      <c r="O92">
        <v>339.6193303</v>
      </c>
      <c r="P92">
        <v>345.2021474</v>
      </c>
      <c r="Q92">
        <v>350.7433752</v>
      </c>
      <c r="R92">
        <v>352.32561040000002</v>
      </c>
      <c r="S92">
        <v>356.37527679999999</v>
      </c>
      <c r="T92">
        <v>361.05133690000002</v>
      </c>
      <c r="U92">
        <v>366.37551339999999</v>
      </c>
      <c r="V92">
        <v>372.10993150000002</v>
      </c>
      <c r="W92">
        <v>378.00154359999999</v>
      </c>
      <c r="X92">
        <v>384.30389780000002</v>
      </c>
      <c r="Y92">
        <v>389.95911160000003</v>
      </c>
      <c r="Z92">
        <v>395.19247739999997</v>
      </c>
      <c r="AA92">
        <v>400.07796930000001</v>
      </c>
      <c r="AB92">
        <v>406.04607060000001</v>
      </c>
      <c r="AC92">
        <v>411.16163110000002</v>
      </c>
      <c r="AD92">
        <v>415.89947769999998</v>
      </c>
      <c r="AE92">
        <v>420.4572819</v>
      </c>
      <c r="AF92">
        <v>424.89771309999998</v>
      </c>
      <c r="AG92">
        <v>429.2499641</v>
      </c>
      <c r="AH92">
        <v>433.52684240000002</v>
      </c>
      <c r="AI92">
        <v>437.7355862</v>
      </c>
      <c r="AJ92">
        <v>442.0456873</v>
      </c>
      <c r="AK92">
        <v>446.20170259999998</v>
      </c>
    </row>
    <row r="93" spans="1:37" x14ac:dyDescent="0.25">
      <c r="A93" t="s">
        <v>240</v>
      </c>
      <c r="B93">
        <v>32.753652549999998</v>
      </c>
      <c r="C93">
        <v>33.14765285</v>
      </c>
      <c r="D93">
        <v>33.561734420000001</v>
      </c>
      <c r="E93">
        <v>33.994570279999998</v>
      </c>
      <c r="F93">
        <v>34.44369605</v>
      </c>
      <c r="G93">
        <v>34.90620483</v>
      </c>
      <c r="H93">
        <v>99.543967660000007</v>
      </c>
      <c r="I93">
        <v>140.26135970000001</v>
      </c>
      <c r="J93">
        <v>164.17040040000001</v>
      </c>
      <c r="K93">
        <v>181.7609291</v>
      </c>
      <c r="L93">
        <v>193.96795059999999</v>
      </c>
      <c r="M93">
        <v>208.7960032</v>
      </c>
      <c r="N93">
        <v>202.9222403</v>
      </c>
      <c r="O93">
        <v>223.29892860000001</v>
      </c>
      <c r="P93">
        <v>246.3100221</v>
      </c>
      <c r="Q93">
        <v>242.61463979999999</v>
      </c>
      <c r="R93">
        <v>253.03149959999999</v>
      </c>
      <c r="S93">
        <v>271.4766381</v>
      </c>
      <c r="T93">
        <v>254.98151250000001</v>
      </c>
      <c r="U93">
        <v>224.35370109999999</v>
      </c>
      <c r="V93">
        <v>199.20346140000001</v>
      </c>
      <c r="W93">
        <v>159.92461660000001</v>
      </c>
      <c r="X93">
        <v>152.96427259999999</v>
      </c>
      <c r="Y93">
        <v>139.8015164</v>
      </c>
      <c r="Z93">
        <v>129.04887059999999</v>
      </c>
      <c r="AA93">
        <v>121.45663260000001</v>
      </c>
      <c r="AB93">
        <v>118.2883068</v>
      </c>
      <c r="AC93">
        <v>110.65890469999999</v>
      </c>
      <c r="AD93">
        <v>106.5470064</v>
      </c>
      <c r="AE93">
        <v>103.774106</v>
      </c>
      <c r="AF93">
        <v>96.927991210000002</v>
      </c>
      <c r="AG93">
        <v>93.372817229999995</v>
      </c>
      <c r="AH93">
        <v>91.066720360000005</v>
      </c>
      <c r="AI93">
        <v>89.265631420000005</v>
      </c>
      <c r="AJ93">
        <v>87.844333779999999</v>
      </c>
      <c r="AK93">
        <v>86.541704319999994</v>
      </c>
    </row>
    <row r="94" spans="1:37" x14ac:dyDescent="0.25">
      <c r="A94" t="s">
        <v>241</v>
      </c>
      <c r="B94">
        <v>586.35909449999997</v>
      </c>
      <c r="C94">
        <v>593.40965200000005</v>
      </c>
      <c r="D94">
        <v>600.8163376</v>
      </c>
      <c r="E94">
        <v>608.5565891</v>
      </c>
      <c r="F94">
        <v>616.58800129999997</v>
      </c>
      <c r="G94">
        <v>624.85999489999995</v>
      </c>
      <c r="H94">
        <v>739.08798630000001</v>
      </c>
      <c r="I94">
        <v>782.87182229999996</v>
      </c>
      <c r="J94">
        <v>810.95708090000005</v>
      </c>
      <c r="K94">
        <v>835.30671459999996</v>
      </c>
      <c r="L94">
        <v>855.13914550000004</v>
      </c>
      <c r="M94">
        <v>878.57029350000005</v>
      </c>
      <c r="N94">
        <v>880.691777</v>
      </c>
      <c r="O94">
        <v>910.68654560000004</v>
      </c>
      <c r="P94">
        <v>943.36459400000001</v>
      </c>
      <c r="Q94">
        <v>949.01806190000002</v>
      </c>
      <c r="R94">
        <v>969.27524849999998</v>
      </c>
      <c r="S94">
        <v>997.94722549999994</v>
      </c>
      <c r="T94">
        <v>992.40158069999995</v>
      </c>
      <c r="U94">
        <v>973.39084209999999</v>
      </c>
      <c r="V94">
        <v>958.96672049999995</v>
      </c>
      <c r="W94">
        <v>930.71491130000004</v>
      </c>
      <c r="X94">
        <v>932.40044039999998</v>
      </c>
      <c r="Y94">
        <v>928.21537809999995</v>
      </c>
      <c r="Z94">
        <v>926.13314720000005</v>
      </c>
      <c r="AA94">
        <v>927.04209470000001</v>
      </c>
      <c r="AB94">
        <v>932.59519620000003</v>
      </c>
      <c r="AC94">
        <v>932.91985810000006</v>
      </c>
      <c r="AD94">
        <v>936.89534900000001</v>
      </c>
      <c r="AE94">
        <v>942.28239310000004</v>
      </c>
      <c r="AF94">
        <v>942.52798859999996</v>
      </c>
      <c r="AG94">
        <v>946.45172960000002</v>
      </c>
      <c r="AH94">
        <v>951.82707770000002</v>
      </c>
      <c r="AI94">
        <v>957.77085720000002</v>
      </c>
      <c r="AJ94">
        <v>964.1477539</v>
      </c>
      <c r="AK94">
        <v>970.62670000000003</v>
      </c>
    </row>
    <row r="95" spans="1:37" x14ac:dyDescent="0.25">
      <c r="A95" t="s">
        <v>242</v>
      </c>
      <c r="B95">
        <v>23.019175390000001</v>
      </c>
      <c r="C95">
        <v>23.296041020000001</v>
      </c>
      <c r="D95">
        <v>23.58698433</v>
      </c>
      <c r="E95">
        <v>23.891089040000001</v>
      </c>
      <c r="F95">
        <v>24.206647360000002</v>
      </c>
      <c r="G95">
        <v>24.53163644</v>
      </c>
      <c r="H95">
        <v>24.87225123</v>
      </c>
      <c r="I95">
        <v>25.218453019999998</v>
      </c>
      <c r="J95">
        <v>25.566855279999999</v>
      </c>
      <c r="K95">
        <v>25.91756629</v>
      </c>
      <c r="L95">
        <v>26.271347110000001</v>
      </c>
      <c r="M95">
        <v>26.62963499</v>
      </c>
      <c r="N95">
        <v>26.991670200000002</v>
      </c>
      <c r="O95">
        <v>27.36049568</v>
      </c>
      <c r="P95">
        <v>27.736092020000001</v>
      </c>
      <c r="Q95">
        <v>28.115882119999998</v>
      </c>
      <c r="R95">
        <v>28.500895620000001</v>
      </c>
      <c r="S95">
        <v>28.891629380000001</v>
      </c>
      <c r="T95">
        <v>29.284968930000002</v>
      </c>
      <c r="U95">
        <v>29.68019378</v>
      </c>
      <c r="V95">
        <v>30.078183360000001</v>
      </c>
      <c r="W95">
        <v>30.477936939999999</v>
      </c>
      <c r="X95">
        <v>30.881371139999999</v>
      </c>
      <c r="Y95">
        <v>31.2866322</v>
      </c>
      <c r="Z95">
        <v>31.6924718</v>
      </c>
      <c r="AA95">
        <v>32.097911779999997</v>
      </c>
      <c r="AB95">
        <v>32.502310199999997</v>
      </c>
      <c r="AC95">
        <v>32.904302749999999</v>
      </c>
      <c r="AD95">
        <v>33.30366343</v>
      </c>
      <c r="AE95">
        <v>33.700184640000003</v>
      </c>
      <c r="AF95">
        <v>34.093316299999998</v>
      </c>
      <c r="AG95">
        <v>34.483446229999998</v>
      </c>
      <c r="AH95">
        <v>34.870790790000001</v>
      </c>
      <c r="AI95">
        <v>35.255488640000003</v>
      </c>
      <c r="AJ95">
        <v>35.637719740000001</v>
      </c>
      <c r="AK95">
        <v>36.017657069999998</v>
      </c>
    </row>
    <row r="96" spans="1:37" x14ac:dyDescent="0.25">
      <c r="A96" t="s">
        <v>243</v>
      </c>
      <c r="B96">
        <v>15654.468940000001</v>
      </c>
      <c r="C96">
        <v>15840.30773</v>
      </c>
      <c r="D96">
        <v>16034.10986</v>
      </c>
      <c r="E96">
        <v>16235.384899999999</v>
      </c>
      <c r="F96">
        <v>16443.234639999999</v>
      </c>
      <c r="G96">
        <v>16656.695370000001</v>
      </c>
      <c r="H96">
        <v>16881.635030000001</v>
      </c>
      <c r="I96">
        <v>17109.006829999998</v>
      </c>
      <c r="J96">
        <v>17337.78184</v>
      </c>
      <c r="K96">
        <v>17568.0687</v>
      </c>
      <c r="L96">
        <v>17799.908500000001</v>
      </c>
      <c r="M96">
        <v>18033.979879999999</v>
      </c>
      <c r="N96">
        <v>18269.145690000001</v>
      </c>
      <c r="O96">
        <v>18508.01484</v>
      </c>
      <c r="P96">
        <v>18750.07013</v>
      </c>
      <c r="Q96">
        <v>18993.275430000002</v>
      </c>
      <c r="R96">
        <v>19239.009719999998</v>
      </c>
      <c r="S96">
        <v>19487.549129999999</v>
      </c>
      <c r="T96">
        <v>19736.317640000001</v>
      </c>
      <c r="U96">
        <v>19985.326249999998</v>
      </c>
      <c r="V96">
        <v>20235.485420000001</v>
      </c>
      <c r="W96">
        <v>20485.982670000001</v>
      </c>
      <c r="X96">
        <v>20738.912120000001</v>
      </c>
      <c r="Y96">
        <v>20992.773740000001</v>
      </c>
      <c r="Z96">
        <v>21247.255000000001</v>
      </c>
      <c r="AA96">
        <v>21502.062450000001</v>
      </c>
      <c r="AB96">
        <v>21757.083600000002</v>
      </c>
      <c r="AC96">
        <v>22011.50518</v>
      </c>
      <c r="AD96">
        <v>22265.559069999999</v>
      </c>
      <c r="AE96">
        <v>22519.25129</v>
      </c>
      <c r="AF96">
        <v>22772.302759999999</v>
      </c>
      <c r="AG96">
        <v>23025.249210000002</v>
      </c>
      <c r="AH96">
        <v>23278.315490000001</v>
      </c>
      <c r="AI96">
        <v>23531.706440000002</v>
      </c>
      <c r="AJ96">
        <v>23785.656760000002</v>
      </c>
      <c r="AK96">
        <v>24040.361359999999</v>
      </c>
    </row>
    <row r="97" spans="1:37" x14ac:dyDescent="0.25">
      <c r="A97" t="s">
        <v>244</v>
      </c>
      <c r="B97">
        <v>364071.47810000001</v>
      </c>
      <c r="C97">
        <v>368387.96509999997</v>
      </c>
      <c r="D97">
        <v>372909.44750000001</v>
      </c>
      <c r="E97">
        <v>377625.11969999998</v>
      </c>
      <c r="F97">
        <v>382504.60009999998</v>
      </c>
      <c r="G97">
        <v>387515.3138</v>
      </c>
      <c r="H97">
        <v>392844.2182</v>
      </c>
      <c r="I97">
        <v>398176.84299999999</v>
      </c>
      <c r="J97">
        <v>403512.28360000002</v>
      </c>
      <c r="K97">
        <v>408874.04609999998</v>
      </c>
      <c r="L97">
        <v>414274.21740000002</v>
      </c>
      <c r="M97">
        <v>419740.26740000001</v>
      </c>
      <c r="N97">
        <v>425237.64250000002</v>
      </c>
      <c r="O97">
        <v>430854.23389999999</v>
      </c>
      <c r="P97">
        <v>436564.94890000002</v>
      </c>
      <c r="Q97">
        <v>442305.14889999997</v>
      </c>
      <c r="R97">
        <v>448126.85820000002</v>
      </c>
      <c r="S97">
        <v>454036.31439999997</v>
      </c>
      <c r="T97">
        <v>459950.24890000001</v>
      </c>
      <c r="U97">
        <v>465879.38819999999</v>
      </c>
      <c r="V97">
        <v>471855.5686</v>
      </c>
      <c r="W97">
        <v>477849.26260000002</v>
      </c>
      <c r="X97">
        <v>483926.61540000001</v>
      </c>
      <c r="Y97">
        <v>490029.4178</v>
      </c>
      <c r="Z97">
        <v>496148.7622</v>
      </c>
      <c r="AA97">
        <v>502275.29690000002</v>
      </c>
      <c r="AB97">
        <v>508405.33740000002</v>
      </c>
      <c r="AC97">
        <v>514512.59509999998</v>
      </c>
      <c r="AD97">
        <v>520605.9008</v>
      </c>
      <c r="AE97">
        <v>526683.85660000006</v>
      </c>
      <c r="AF97">
        <v>532735.54090000002</v>
      </c>
      <c r="AG97">
        <v>538777.14560000005</v>
      </c>
      <c r="AH97">
        <v>544811.88919999998</v>
      </c>
      <c r="AI97">
        <v>550842.36970000004</v>
      </c>
      <c r="AJ97">
        <v>556872.42279999994</v>
      </c>
      <c r="AK97">
        <v>562904.90700000001</v>
      </c>
    </row>
    <row r="98" spans="1:37" x14ac:dyDescent="0.25">
      <c r="A98" t="s">
        <v>245</v>
      </c>
      <c r="B98">
        <v>17266.867999999999</v>
      </c>
      <c r="C98">
        <v>17440.522209999999</v>
      </c>
      <c r="D98">
        <v>17616.473330000001</v>
      </c>
      <c r="E98">
        <v>17802.483700000001</v>
      </c>
      <c r="F98">
        <v>17999.251069999998</v>
      </c>
      <c r="G98">
        <v>18205.488020000001</v>
      </c>
      <c r="H98">
        <v>18433.572929999998</v>
      </c>
      <c r="I98">
        <v>18665.496279999999</v>
      </c>
      <c r="J98">
        <v>18900.134959999999</v>
      </c>
      <c r="K98">
        <v>19137.96471</v>
      </c>
      <c r="L98">
        <v>19378.98</v>
      </c>
      <c r="M98">
        <v>19624.329900000001</v>
      </c>
      <c r="N98">
        <v>19871.474340000001</v>
      </c>
      <c r="O98">
        <v>20125.47435</v>
      </c>
      <c r="P98">
        <v>20385.158189999998</v>
      </c>
      <c r="Q98">
        <v>20646.422279999999</v>
      </c>
      <c r="R98">
        <v>20912.166740000001</v>
      </c>
      <c r="S98">
        <v>21182.882809999999</v>
      </c>
      <c r="T98">
        <v>21453.432710000001</v>
      </c>
      <c r="U98">
        <v>21723.891820000001</v>
      </c>
      <c r="V98">
        <v>21996.027450000001</v>
      </c>
      <c r="W98">
        <v>22268.10383</v>
      </c>
      <c r="X98">
        <v>22544.379690000002</v>
      </c>
      <c r="Y98">
        <v>22821.982080000002</v>
      </c>
      <c r="Z98">
        <v>23100.56798</v>
      </c>
      <c r="AA98">
        <v>23379.804069999998</v>
      </c>
      <c r="AB98">
        <v>23659.645110000001</v>
      </c>
      <c r="AC98">
        <v>23938.63853</v>
      </c>
      <c r="AD98">
        <v>24217.264729999999</v>
      </c>
      <c r="AE98">
        <v>24495.45912</v>
      </c>
      <c r="AF98">
        <v>24772.478230000001</v>
      </c>
      <c r="AG98">
        <v>25049.19976</v>
      </c>
      <c r="AH98">
        <v>25325.821889999999</v>
      </c>
      <c r="AI98">
        <v>25602.481240000001</v>
      </c>
      <c r="AJ98">
        <v>25879.377570000001</v>
      </c>
      <c r="AK98">
        <v>26156.6649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K361"/>
  <sheetViews>
    <sheetView workbookViewId="0">
      <pane xSplit="1" ySplit="1" topLeftCell="B308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28" bestFit="1" customWidth="1"/>
    <col min="8" max="8" width="12.140625" bestFit="1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246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0.2299577798084762</v>
      </c>
      <c r="I2">
        <v>0.22634379969448393</v>
      </c>
      <c r="J2">
        <v>0.24727576808900587</v>
      </c>
      <c r="K2">
        <v>0.26226552936594594</v>
      </c>
      <c r="L2">
        <v>0.26481636551172194</v>
      </c>
      <c r="M2">
        <v>0.2732988902472977</v>
      </c>
      <c r="N2">
        <v>0.23925513670592924</v>
      </c>
      <c r="O2">
        <v>0.26741903014539936</v>
      </c>
      <c r="P2">
        <v>0.28259000696129188</v>
      </c>
      <c r="Q2">
        <v>0.25173165672873754</v>
      </c>
      <c r="R2">
        <v>0.25753668902288585</v>
      </c>
      <c r="S2">
        <v>0.27190768567004753</v>
      </c>
      <c r="T2">
        <v>0.22720842402130792</v>
      </c>
      <c r="U2">
        <v>0.18009404791392569</v>
      </c>
      <c r="V2">
        <v>0.1468586953049078</v>
      </c>
      <c r="W2">
        <v>9.163920323820296E-2</v>
      </c>
      <c r="X2">
        <v>9.2093302751683481E-2</v>
      </c>
      <c r="Y2">
        <v>7.0180375345962887E-2</v>
      </c>
      <c r="Z2">
        <v>5.8849124443738354E-2</v>
      </c>
      <c r="AA2">
        <v>5.2707133525586869E-2</v>
      </c>
      <c r="AB2">
        <v>5.4466997401370065E-2</v>
      </c>
      <c r="AC2">
        <v>4.6548446296346135E-2</v>
      </c>
      <c r="AD2">
        <v>4.7146988602730922E-2</v>
      </c>
      <c r="AE2">
        <v>4.8233105863237924E-2</v>
      </c>
      <c r="AF2">
        <v>4.1371509532805995E-2</v>
      </c>
      <c r="AG2">
        <v>4.2133378980957481E-2</v>
      </c>
      <c r="AH2">
        <v>4.3042739978282896E-2</v>
      </c>
      <c r="AI2">
        <v>4.4083049700027743E-2</v>
      </c>
      <c r="AJ2">
        <v>4.5425959929712434E-2</v>
      </c>
      <c r="AK2">
        <v>4.6355545913501217E-2</v>
      </c>
    </row>
    <row r="3" spans="1:37" x14ac:dyDescent="0.25">
      <c r="A3" t="s">
        <v>247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0.12661605365889006</v>
      </c>
      <c r="I3">
        <v>0.22301259253167949</v>
      </c>
      <c r="J3">
        <v>0.28990367759018643</v>
      </c>
      <c r="K3">
        <v>0.33196119643574828</v>
      </c>
      <c r="L3">
        <v>0.35117942250526557</v>
      </c>
      <c r="M3">
        <v>0.36141103711193612</v>
      </c>
      <c r="N3">
        <v>0.33942209419794978</v>
      </c>
      <c r="O3">
        <v>0.3396240918081439</v>
      </c>
      <c r="P3">
        <v>0.34678609098270918</v>
      </c>
      <c r="Q3">
        <v>0.32813264009174947</v>
      </c>
      <c r="R3">
        <v>0.31788565328929597</v>
      </c>
      <c r="S3">
        <v>0.31919445375214739</v>
      </c>
      <c r="T3">
        <v>0.29017550238688017</v>
      </c>
      <c r="U3">
        <v>0.24069766623864286</v>
      </c>
      <c r="V3">
        <v>0.19038713741121871</v>
      </c>
      <c r="W3">
        <v>0.12698192842797162</v>
      </c>
      <c r="X3">
        <v>9.2874919252805554E-2</v>
      </c>
      <c r="Y3">
        <v>6.3083421619802849E-2</v>
      </c>
      <c r="Z3">
        <v>4.1873233623301864E-2</v>
      </c>
      <c r="AA3">
        <v>2.9260828898225455E-2</v>
      </c>
      <c r="AB3">
        <v>2.6494088526041182E-2</v>
      </c>
      <c r="AC3">
        <v>2.3556633053090081E-2</v>
      </c>
      <c r="AD3">
        <v>2.5223941904983782E-2</v>
      </c>
      <c r="AE3">
        <v>2.9826836816493341E-2</v>
      </c>
      <c r="AF3">
        <v>3.0758709243139393E-2</v>
      </c>
      <c r="AG3">
        <v>3.3792581326541615E-2</v>
      </c>
      <c r="AH3">
        <v>3.8093584680853887E-2</v>
      </c>
      <c r="AI3">
        <v>4.2887143047320997E-2</v>
      </c>
      <c r="AJ3">
        <v>4.7802173242184054E-2</v>
      </c>
      <c r="AK3">
        <v>5.2256787729776377E-2</v>
      </c>
    </row>
    <row r="4" spans="1:37" x14ac:dyDescent="0.25">
      <c r="A4" t="s">
        <v>71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35.341980000001058</v>
      </c>
      <c r="I4">
        <v>62.487130000001343</v>
      </c>
      <c r="J4">
        <v>81.546539999999368</v>
      </c>
      <c r="K4">
        <v>93.744399999999587</v>
      </c>
      <c r="L4">
        <v>99.562709999998333</v>
      </c>
      <c r="M4">
        <v>102.86641000000236</v>
      </c>
      <c r="N4">
        <v>96.98522999999841</v>
      </c>
      <c r="O4">
        <v>97.418680000002496</v>
      </c>
      <c r="P4">
        <v>99.854019999998854</v>
      </c>
      <c r="Q4">
        <v>94.840240000001359</v>
      </c>
      <c r="R4">
        <v>92.221010000001115</v>
      </c>
      <c r="S4">
        <v>92.940050000001065</v>
      </c>
      <c r="T4">
        <v>84.794190000000526</v>
      </c>
      <c r="U4">
        <v>70.583019999998214</v>
      </c>
      <c r="V4">
        <v>56.020849999997154</v>
      </c>
      <c r="W4">
        <v>37.488119999998162</v>
      </c>
      <c r="X4">
        <v>27.50688000000082</v>
      </c>
      <c r="Y4">
        <v>18.741159999997762</v>
      </c>
      <c r="Z4">
        <v>12.476690000003146</v>
      </c>
      <c r="AA4">
        <v>8.7432300000000396</v>
      </c>
      <c r="AB4">
        <v>7.9377300000014657</v>
      </c>
      <c r="AC4">
        <v>7.0755799999969895</v>
      </c>
      <c r="AD4">
        <v>7.5946000000003551</v>
      </c>
      <c r="AE4">
        <v>9.0009300000019721</v>
      </c>
      <c r="AF4">
        <v>9.3022199999977602</v>
      </c>
      <c r="AG4">
        <v>10.240799999999581</v>
      </c>
      <c r="AH4">
        <v>11.566979999999603</v>
      </c>
      <c r="AI4">
        <v>13.047239999999874</v>
      </c>
      <c r="AJ4">
        <v>14.569219999997586</v>
      </c>
      <c r="AK4">
        <v>15.95538999999917</v>
      </c>
    </row>
    <row r="5" spans="1:37" x14ac:dyDescent="0.2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0.23320915778053397</v>
      </c>
      <c r="I5">
        <v>0.25616835919461955</v>
      </c>
      <c r="J5">
        <v>0.2785633989679237</v>
      </c>
      <c r="K5">
        <v>0.2934720126883672</v>
      </c>
      <c r="L5">
        <v>0.29570384317361142</v>
      </c>
      <c r="M5">
        <v>0.30377008564725916</v>
      </c>
      <c r="N5">
        <v>0.26882814513715658</v>
      </c>
      <c r="O5">
        <v>0.29489874841319708</v>
      </c>
      <c r="P5">
        <v>0.31325067604901502</v>
      </c>
      <c r="Q5">
        <v>0.28343098874215045</v>
      </c>
      <c r="R5">
        <v>0.28680572957537898</v>
      </c>
      <c r="S5">
        <v>0.30233047801255797</v>
      </c>
      <c r="T5">
        <v>0.25799689368486423</v>
      </c>
      <c r="U5">
        <v>0.20600764680744899</v>
      </c>
      <c r="V5">
        <v>0.16797372221917239</v>
      </c>
      <c r="W5">
        <v>0.10870950335282181</v>
      </c>
      <c r="X5">
        <v>0.10545850895746778</v>
      </c>
      <c r="Y5">
        <v>8.3823191149368093E-2</v>
      </c>
      <c r="Z5">
        <v>7.1326250688863446E-2</v>
      </c>
      <c r="AA5">
        <v>6.4590673477415983E-2</v>
      </c>
      <c r="AB5">
        <v>6.6395160491117267E-2</v>
      </c>
      <c r="AC5">
        <v>5.8640455175318351E-2</v>
      </c>
      <c r="AD5">
        <v>5.8619188209174666E-2</v>
      </c>
      <c r="AE5">
        <v>5.9616751929736367E-2</v>
      </c>
      <c r="AF5">
        <v>5.2419303979456267E-2</v>
      </c>
      <c r="AG5">
        <v>5.231262339520093E-2</v>
      </c>
      <c r="AH5">
        <v>5.2956055151009984E-2</v>
      </c>
      <c r="AI5">
        <v>5.3814648701133727E-2</v>
      </c>
      <c r="AJ5">
        <v>5.499751614377324E-2</v>
      </c>
      <c r="AK5">
        <v>5.5764501409183431E-2</v>
      </c>
    </row>
    <row r="6" spans="1:37" x14ac:dyDescent="0.25">
      <c r="A6" t="s">
        <v>58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9.1502701122236907E-2</v>
      </c>
      <c r="I6">
        <v>0.14101918936189062</v>
      </c>
      <c r="J6">
        <v>0.16558412232241526</v>
      </c>
      <c r="K6">
        <v>0.17768732106979712</v>
      </c>
      <c r="L6">
        <v>0.1810002645502129</v>
      </c>
      <c r="M6">
        <v>0.18528251175657928</v>
      </c>
      <c r="N6">
        <v>0.17290608247069184</v>
      </c>
      <c r="O6">
        <v>0.18249864622785772</v>
      </c>
      <c r="P6">
        <v>0.19817723771857754</v>
      </c>
      <c r="Q6">
        <v>0.19472867776766378</v>
      </c>
      <c r="R6">
        <v>0.19876352323751068</v>
      </c>
      <c r="S6">
        <v>0.21125973552713617</v>
      </c>
      <c r="T6">
        <v>0.19969040176586184</v>
      </c>
      <c r="U6">
        <v>0.17537657858632816</v>
      </c>
      <c r="V6">
        <v>0.15331525736028695</v>
      </c>
      <c r="W6">
        <v>0.12267706899584674</v>
      </c>
      <c r="X6">
        <v>0.11413966529412178</v>
      </c>
      <c r="Y6">
        <v>0.10461631094162982</v>
      </c>
      <c r="Z6">
        <v>9.7392073062052553E-2</v>
      </c>
      <c r="AA6">
        <v>9.231334068582342E-2</v>
      </c>
      <c r="AB6">
        <v>9.0501810944187966E-2</v>
      </c>
      <c r="AC6">
        <v>8.4650340773206878E-2</v>
      </c>
      <c r="AD6">
        <v>7.9699378277475752E-2</v>
      </c>
      <c r="AE6">
        <v>7.4935460401071019E-2</v>
      </c>
      <c r="AF6">
        <v>6.6343865373141853E-2</v>
      </c>
      <c r="AG6">
        <v>5.9083952516991722E-2</v>
      </c>
      <c r="AH6">
        <v>5.2623832272469251E-2</v>
      </c>
      <c r="AI6">
        <v>4.6544155624461681E-2</v>
      </c>
      <c r="AJ6">
        <v>4.0808415772608519E-2</v>
      </c>
      <c r="AK6">
        <v>3.5158797357870419E-2</v>
      </c>
    </row>
    <row r="7" spans="1:37" x14ac:dyDescent="0.25">
      <c r="A7" t="s">
        <v>465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4869.8900000001304</v>
      </c>
      <c r="I7">
        <v>4854.87099999981</v>
      </c>
      <c r="J7">
        <v>5372.0020000003278</v>
      </c>
      <c r="K7">
        <v>5770.8729999996722</v>
      </c>
      <c r="L7">
        <v>5901.8179999999702</v>
      </c>
      <c r="M7">
        <v>6168.9569999999367</v>
      </c>
      <c r="N7">
        <v>5469.6299999998882</v>
      </c>
      <c r="O7">
        <v>6191.5699999998324</v>
      </c>
      <c r="P7">
        <v>6626.1929999999702</v>
      </c>
      <c r="Q7">
        <v>5977.6260000001639</v>
      </c>
      <c r="R7">
        <v>6192.9210000000894</v>
      </c>
      <c r="S7">
        <v>6620.9620000002906</v>
      </c>
      <c r="T7">
        <v>5601.9720000000671</v>
      </c>
      <c r="U7">
        <v>4495.75</v>
      </c>
      <c r="V7">
        <v>3711.5300000002608</v>
      </c>
      <c r="W7">
        <v>2344.4669999997132</v>
      </c>
      <c r="X7">
        <v>2384.8170000002719</v>
      </c>
      <c r="Y7">
        <v>1839.3190000001341</v>
      </c>
      <c r="Z7">
        <v>1560.780999999959</v>
      </c>
      <c r="AA7">
        <v>1414.4129999997094</v>
      </c>
      <c r="AB7">
        <v>1478.7299999999814</v>
      </c>
      <c r="AC7">
        <v>1278.3580000000075</v>
      </c>
      <c r="AD7">
        <v>1309.6029999996535</v>
      </c>
      <c r="AE7">
        <v>1354.9370000003837</v>
      </c>
      <c r="AF7">
        <v>1175.2170000001788</v>
      </c>
      <c r="AG7">
        <v>1210.1670000003651</v>
      </c>
      <c r="AH7">
        <v>1249.929999999702</v>
      </c>
      <c r="AI7">
        <v>1294.1779999998398</v>
      </c>
      <c r="AJ7">
        <v>1348.148999999743</v>
      </c>
      <c r="AK7">
        <v>1390.6750000002794</v>
      </c>
    </row>
    <row r="8" spans="1:37" x14ac:dyDescent="0.25">
      <c r="A8" t="s">
        <v>466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9666</v>
      </c>
      <c r="I8">
        <v>10753.679999999702</v>
      </c>
      <c r="J8">
        <v>11843.929999999702</v>
      </c>
      <c r="K8">
        <v>12638.046000000089</v>
      </c>
      <c r="L8">
        <v>12897.552000000142</v>
      </c>
      <c r="M8">
        <v>13419.148000000045</v>
      </c>
      <c r="N8">
        <v>12027.476999999955</v>
      </c>
      <c r="O8">
        <v>13362.320000000298</v>
      </c>
      <c r="P8">
        <v>14374.657999999821</v>
      </c>
      <c r="Q8">
        <v>13171.484000000171</v>
      </c>
      <c r="R8">
        <v>13497.071000000462</v>
      </c>
      <c r="S8">
        <v>14407.090000000782</v>
      </c>
      <c r="T8">
        <v>12448.75</v>
      </c>
      <c r="U8">
        <v>10064.251999999397</v>
      </c>
      <c r="V8">
        <v>8307.8989999992773</v>
      </c>
      <c r="W8">
        <v>5442.8780000004917</v>
      </c>
      <c r="X8">
        <v>5344.5239999992773</v>
      </c>
      <c r="Y8">
        <v>4299.4060000004247</v>
      </c>
      <c r="Z8">
        <v>3702.1759999999776</v>
      </c>
      <c r="AA8">
        <v>3392.2299999995157</v>
      </c>
      <c r="AB8">
        <v>3527.7960000000894</v>
      </c>
      <c r="AC8">
        <v>3151.8039999995381</v>
      </c>
      <c r="AD8">
        <v>3186.7120000002906</v>
      </c>
      <c r="AE8">
        <v>3277.6460000006482</v>
      </c>
      <c r="AF8">
        <v>2914.2719999998808</v>
      </c>
      <c r="AG8">
        <v>2940.6929999999702</v>
      </c>
      <c r="AH8">
        <v>3009.7290000002831</v>
      </c>
      <c r="AI8">
        <v>3092.0779999997467</v>
      </c>
      <c r="AJ8">
        <v>3194.5210000006482</v>
      </c>
      <c r="AK8">
        <v>3274.25</v>
      </c>
    </row>
    <row r="9" spans="1:37" x14ac:dyDescent="0.25">
      <c r="A9" t="s">
        <v>467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465.77929999999469</v>
      </c>
      <c r="I9">
        <v>727.23849999997765</v>
      </c>
      <c r="J9">
        <v>865.13390000001527</v>
      </c>
      <c r="K9">
        <v>940.57009999989532</v>
      </c>
      <c r="L9">
        <v>970.69570000004023</v>
      </c>
      <c r="M9">
        <v>1006.7105999999912</v>
      </c>
      <c r="N9">
        <v>951.79450000007637</v>
      </c>
      <c r="O9">
        <v>1017.7750999999698</v>
      </c>
      <c r="P9">
        <v>1119.6986000000034</v>
      </c>
      <c r="Q9">
        <v>1114.6202999999514</v>
      </c>
      <c r="R9">
        <v>1152.5911000000779</v>
      </c>
      <c r="S9">
        <v>1241.0362999999197</v>
      </c>
      <c r="T9">
        <v>1188.329400000046</v>
      </c>
      <c r="U9">
        <v>1057.1589000000386</v>
      </c>
      <c r="V9">
        <v>936.08140000002459</v>
      </c>
      <c r="W9">
        <v>758.60300000000279</v>
      </c>
      <c r="X9">
        <v>714.77139999996871</v>
      </c>
      <c r="Y9">
        <v>663.37469999992754</v>
      </c>
      <c r="Z9">
        <v>625.25170000002254</v>
      </c>
      <c r="AA9">
        <v>599.93619999999646</v>
      </c>
      <c r="AB9">
        <v>595.3070000000298</v>
      </c>
      <c r="AC9">
        <v>563.48999999999069</v>
      </c>
      <c r="AD9">
        <v>536.80499999993481</v>
      </c>
      <c r="AE9">
        <v>510.60409999999683</v>
      </c>
      <c r="AF9">
        <v>457.26360000006389</v>
      </c>
      <c r="AG9">
        <v>411.85200000007171</v>
      </c>
      <c r="AH9">
        <v>370.93720000004396</v>
      </c>
      <c r="AI9">
        <v>331.7219000000041</v>
      </c>
      <c r="AJ9">
        <v>294.03499999991618</v>
      </c>
      <c r="AK9">
        <v>256.08070000004955</v>
      </c>
    </row>
    <row r="10" spans="1:37" x14ac:dyDescent="0.25">
      <c r="A10" t="s">
        <v>249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4.7254074921254663E-2</v>
      </c>
      <c r="I10">
        <v>7.2476783075958728E-2</v>
      </c>
      <c r="J10">
        <v>8.5685266516866143E-2</v>
      </c>
      <c r="K10">
        <v>8.9364762040511359E-2</v>
      </c>
      <c r="L10">
        <v>8.4740228475399526E-2</v>
      </c>
      <c r="M10">
        <v>7.7430878605144748E-2</v>
      </c>
      <c r="N10">
        <v>5.9968343632776921E-2</v>
      </c>
      <c r="O10">
        <v>5.19724302907143E-2</v>
      </c>
      <c r="P10">
        <v>4.670920510467802E-2</v>
      </c>
      <c r="Q10">
        <v>3.3090205295627229E-2</v>
      </c>
      <c r="R10">
        <v>2.3702165076833204E-2</v>
      </c>
      <c r="S10">
        <v>1.9012555412678545E-2</v>
      </c>
      <c r="T10">
        <v>4.200781845753454E-3</v>
      </c>
      <c r="U10">
        <v>-1.5580572122930736E-2</v>
      </c>
      <c r="V10">
        <v>-3.3527944423517031E-2</v>
      </c>
      <c r="W10">
        <v>-5.4002984555545641E-2</v>
      </c>
      <c r="X10">
        <v>-6.2172789484149504E-2</v>
      </c>
      <c r="Y10">
        <v>-6.8175854210661413E-2</v>
      </c>
      <c r="Z10">
        <v>-7.0339078921866083E-2</v>
      </c>
      <c r="AA10">
        <v>-6.9195240369679389E-2</v>
      </c>
      <c r="AB10">
        <v>-6.4586461899274195E-2</v>
      </c>
      <c r="AC10">
        <v>-6.0436470697045053E-2</v>
      </c>
      <c r="AD10">
        <v>-5.4841223860013777E-2</v>
      </c>
      <c r="AE10">
        <v>-4.8613152037069174E-2</v>
      </c>
      <c r="AF10">
        <v>-4.4049300491966203E-2</v>
      </c>
      <c r="AG10">
        <v>-3.890581663852366E-2</v>
      </c>
      <c r="AH10">
        <v>-3.3656951621241493E-2</v>
      </c>
      <c r="AI10">
        <v>-2.8579285989094316E-2</v>
      </c>
      <c r="AJ10">
        <v>-2.3795744195431734E-2</v>
      </c>
      <c r="AK10">
        <v>-1.9527989113643507E-2</v>
      </c>
    </row>
    <row r="11" spans="1:37" x14ac:dyDescent="0.25">
      <c r="A11" t="s">
        <v>250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0.58721344397221209</v>
      </c>
      <c r="I11">
        <v>0.60008015276773463</v>
      </c>
      <c r="J11">
        <v>0.6190524203332215</v>
      </c>
      <c r="K11">
        <v>0.6416407980886607</v>
      </c>
      <c r="L11">
        <v>0.64209813647555514</v>
      </c>
      <c r="M11">
        <v>0.66521831570869328</v>
      </c>
      <c r="N11">
        <v>0.57633267076449002</v>
      </c>
      <c r="O11">
        <v>0.65846384282670645</v>
      </c>
      <c r="P11">
        <v>0.7072898418402529</v>
      </c>
      <c r="Q11">
        <v>0.62471764994564971</v>
      </c>
      <c r="R11">
        <v>0.64087574612059495</v>
      </c>
      <c r="S11">
        <v>0.68637125637058816</v>
      </c>
      <c r="T11">
        <v>0.5684533740411446</v>
      </c>
      <c r="U11">
        <v>0.44620183707702044</v>
      </c>
      <c r="V11">
        <v>0.37040265769123781</v>
      </c>
      <c r="W11">
        <v>0.23703441130495939</v>
      </c>
      <c r="X11">
        <v>0.25533557676720164</v>
      </c>
      <c r="Y11">
        <v>0.21001705826659833</v>
      </c>
      <c r="Z11">
        <v>0.18677228147023772</v>
      </c>
      <c r="AA11">
        <v>0.17625878103784132</v>
      </c>
      <c r="AB11">
        <v>0.1857314550366862</v>
      </c>
      <c r="AC11">
        <v>0.16627758352547595</v>
      </c>
      <c r="AD11">
        <v>0.16854399079546667</v>
      </c>
      <c r="AE11">
        <v>0.17211350160519778</v>
      </c>
      <c r="AF11">
        <v>0.1530803301531769</v>
      </c>
      <c r="AG11">
        <v>0.1546816658259953</v>
      </c>
      <c r="AH11">
        <v>0.15704524750776994</v>
      </c>
      <c r="AI11">
        <v>0.15893759707330535</v>
      </c>
      <c r="AJ11">
        <v>0.16123370697747053</v>
      </c>
      <c r="AK11">
        <v>0.16208981418051049</v>
      </c>
    </row>
    <row r="12" spans="1:37" x14ac:dyDescent="0.25">
      <c r="A12" t="s">
        <v>251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1.9555534180115686E-2</v>
      </c>
      <c r="I12">
        <v>2.3881269423520202E-2</v>
      </c>
      <c r="J12">
        <v>2.0365772517050296E-2</v>
      </c>
      <c r="K12">
        <v>1.1457094103017873E-2</v>
      </c>
      <c r="L12">
        <v>-1.5883883853651248E-3</v>
      </c>
      <c r="M12">
        <v>-1.5701838240278487E-2</v>
      </c>
      <c r="N12">
        <v>-3.3857324303787628E-2</v>
      </c>
      <c r="O12">
        <v>-4.6371072619877385E-2</v>
      </c>
      <c r="P12">
        <v>-5.7448784212232873E-2</v>
      </c>
      <c r="Q12">
        <v>-7.1823769169121476E-2</v>
      </c>
      <c r="R12">
        <v>-8.2782231514033633E-2</v>
      </c>
      <c r="S12">
        <v>-9.0748466392320815E-2</v>
      </c>
      <c r="T12">
        <v>-0.10255934887321017</v>
      </c>
      <c r="U12">
        <v>-0.11442515854366286</v>
      </c>
      <c r="V12">
        <v>-0.12287931751970849</v>
      </c>
      <c r="W12">
        <v>-0.13014311521024613</v>
      </c>
      <c r="X12">
        <v>-0.12941067839122855</v>
      </c>
      <c r="Y12">
        <v>-0.1267038002903953</v>
      </c>
      <c r="Z12">
        <v>-0.12124146151288873</v>
      </c>
      <c r="AA12">
        <v>-0.11366852658608595</v>
      </c>
      <c r="AB12">
        <v>-0.10432618988789333</v>
      </c>
      <c r="AC12">
        <v>-9.5348709175724355E-2</v>
      </c>
      <c r="AD12">
        <v>-8.5880314629926957E-2</v>
      </c>
      <c r="AE12">
        <v>-7.6556440978037266E-2</v>
      </c>
      <c r="AF12">
        <v>-6.8493872597807925E-2</v>
      </c>
      <c r="AG12">
        <v>-6.0591165558843141E-2</v>
      </c>
      <c r="AH12">
        <v>-5.3223266615232134E-2</v>
      </c>
      <c r="AI12">
        <v>-4.6569622699665914E-2</v>
      </c>
      <c r="AJ12">
        <v>-4.0689854199504882E-2</v>
      </c>
      <c r="AK12">
        <v>-3.566717476009007E-2</v>
      </c>
    </row>
    <row r="13" spans="1:37" x14ac:dyDescent="0.25">
      <c r="A13" t="s">
        <v>252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1.0480951491148804</v>
      </c>
      <c r="I13">
        <v>1.0026301441476093</v>
      </c>
      <c r="J13">
        <v>1.0198082348297888</v>
      </c>
      <c r="K13">
        <v>1.056023428349917</v>
      </c>
      <c r="L13">
        <v>1.0582652290496819</v>
      </c>
      <c r="M13">
        <v>1.104948853729093</v>
      </c>
      <c r="N13">
        <v>0.95488935559226995</v>
      </c>
      <c r="O13">
        <v>1.1147812177450422</v>
      </c>
      <c r="P13">
        <v>1.2002922290827334</v>
      </c>
      <c r="Q13">
        <v>1.0566123875390243</v>
      </c>
      <c r="R13">
        <v>1.09767409977366</v>
      </c>
      <c r="S13">
        <v>1.1816110107195854</v>
      </c>
      <c r="T13">
        <v>0.97635092280321523</v>
      </c>
      <c r="U13">
        <v>0.77878902312145115</v>
      </c>
      <c r="V13">
        <v>0.66448428247938285</v>
      </c>
      <c r="W13">
        <v>0.44487577905329978</v>
      </c>
      <c r="X13">
        <v>0.49191242167183624</v>
      </c>
      <c r="Y13">
        <v>0.41238865000436942</v>
      </c>
      <c r="Z13">
        <v>0.37343530844031747</v>
      </c>
      <c r="AA13">
        <v>0.35401154182630457</v>
      </c>
      <c r="AB13">
        <v>0.3670887566957548</v>
      </c>
      <c r="AC13">
        <v>0.32734193171164438</v>
      </c>
      <c r="AD13">
        <v>0.32767068448884551</v>
      </c>
      <c r="AE13">
        <v>0.32866172744536737</v>
      </c>
      <c r="AF13">
        <v>0.29027596641895137</v>
      </c>
      <c r="AG13">
        <v>0.29019446013809347</v>
      </c>
      <c r="AH13">
        <v>0.29014517067995627</v>
      </c>
      <c r="AI13">
        <v>0.28927122317567999</v>
      </c>
      <c r="AJ13">
        <v>0.2894723082538242</v>
      </c>
      <c r="AK13">
        <v>0.28755294663607156</v>
      </c>
    </row>
    <row r="14" spans="1:37" x14ac:dyDescent="0.25">
      <c r="A14" t="s">
        <v>253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8.6941069329071752E-2</v>
      </c>
      <c r="I14">
        <v>0.10141264069101208</v>
      </c>
      <c r="J14">
        <v>0.10813391775561509</v>
      </c>
      <c r="K14">
        <v>0.10807580894882651</v>
      </c>
      <c r="L14">
        <v>9.9326264537102915E-2</v>
      </c>
      <c r="M14">
        <v>9.0016582910679155E-2</v>
      </c>
      <c r="N14">
        <v>6.2795515904578991E-2</v>
      </c>
      <c r="O14">
        <v>5.7981733586265349E-2</v>
      </c>
      <c r="P14">
        <v>5.1508854405191151E-2</v>
      </c>
      <c r="Q14">
        <v>2.7406273920194124E-2</v>
      </c>
      <c r="R14">
        <v>1.6335104319820104E-2</v>
      </c>
      <c r="S14">
        <v>1.1707306363017977E-2</v>
      </c>
      <c r="T14">
        <v>-1.4254345195230389E-2</v>
      </c>
      <c r="U14">
        <v>-4.2450111965230963E-2</v>
      </c>
      <c r="V14">
        <v>-6.3594175098258265E-2</v>
      </c>
      <c r="W14">
        <v>-9.0422044464555373E-2</v>
      </c>
      <c r="X14">
        <v>-9.3316633210593913E-2</v>
      </c>
      <c r="Y14">
        <v>-9.9687528527403479E-2</v>
      </c>
      <c r="Z14">
        <v>-0.10018078905331684</v>
      </c>
      <c r="AA14">
        <v>-9.623515231568236E-2</v>
      </c>
      <c r="AB14">
        <v>-8.7364783373367061E-2</v>
      </c>
      <c r="AC14">
        <v>-8.1034711402128146E-2</v>
      </c>
      <c r="AD14">
        <v>-7.1390251632674762E-2</v>
      </c>
      <c r="AE14">
        <v>-6.1207949419317398E-2</v>
      </c>
      <c r="AF14">
        <v>-5.4428967959641028E-2</v>
      </c>
      <c r="AG14">
        <v>-4.5585956595572963E-2</v>
      </c>
      <c r="AH14">
        <v>-3.7044723927093237E-2</v>
      </c>
      <c r="AI14">
        <v>-2.9168694716108501E-2</v>
      </c>
      <c r="AJ14">
        <v>-2.1981209493149301E-2</v>
      </c>
      <c r="AK14">
        <v>-1.5810326865239865E-2</v>
      </c>
    </row>
    <row r="15" spans="1:37" x14ac:dyDescent="0.25">
      <c r="A15" t="s">
        <v>254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0.24363738603487839</v>
      </c>
      <c r="I15">
        <v>0.24568405386007353</v>
      </c>
      <c r="J15">
        <v>0.24985237686465656</v>
      </c>
      <c r="K15">
        <v>0.25175685390153024</v>
      </c>
      <c r="L15">
        <v>0.24166038596804551</v>
      </c>
      <c r="M15">
        <v>0.23915695125149572</v>
      </c>
      <c r="N15">
        <v>0.19023484249169886</v>
      </c>
      <c r="O15">
        <v>0.21144896693452431</v>
      </c>
      <c r="P15">
        <v>0.21944664819273374</v>
      </c>
      <c r="Q15">
        <v>0.17523537849772897</v>
      </c>
      <c r="R15">
        <v>0.17243413769456595</v>
      </c>
      <c r="S15">
        <v>0.18234881621852495</v>
      </c>
      <c r="T15">
        <v>0.12718002903389092</v>
      </c>
      <c r="U15">
        <v>7.1879841234800956E-2</v>
      </c>
      <c r="V15">
        <v>3.6917611888065416E-2</v>
      </c>
      <c r="W15">
        <v>-1.9358662416313344E-2</v>
      </c>
      <c r="X15">
        <v>-1.145579097252547E-2</v>
      </c>
      <c r="Y15">
        <v>-2.7165774936688258E-2</v>
      </c>
      <c r="Z15">
        <v>-3.1560349922110653E-2</v>
      </c>
      <c r="AA15">
        <v>-2.9304849987787929E-2</v>
      </c>
      <c r="AB15">
        <v>-1.791886019139044E-2</v>
      </c>
      <c r="AC15">
        <v>-1.770732531867214E-2</v>
      </c>
      <c r="AD15">
        <v>-8.4635719704184709E-3</v>
      </c>
      <c r="AE15">
        <v>1.0790849690023308E-3</v>
      </c>
      <c r="AF15">
        <v>1.0747724277004878E-3</v>
      </c>
      <c r="AG15">
        <v>8.9360063320720329E-3</v>
      </c>
      <c r="AH15">
        <v>1.6428269763890668E-2</v>
      </c>
      <c r="AI15">
        <v>2.3084332133560537E-2</v>
      </c>
      <c r="AJ15">
        <v>2.9207242681361656E-2</v>
      </c>
      <c r="AK15">
        <v>3.4019727099310337E-2</v>
      </c>
    </row>
    <row r="16" spans="1:37" x14ac:dyDescent="0.25">
      <c r="A16" t="s">
        <v>255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0.39427473907802657</v>
      </c>
      <c r="I16">
        <v>0.37627390072514366</v>
      </c>
      <c r="J16">
        <v>0.37799032902228191</v>
      </c>
      <c r="K16">
        <v>0.3833293112919689</v>
      </c>
      <c r="L16">
        <v>0.37291597556416978</v>
      </c>
      <c r="M16">
        <v>0.37737704854330367</v>
      </c>
      <c r="N16">
        <v>0.30683627988323803</v>
      </c>
      <c r="O16">
        <v>0.35336949162094733</v>
      </c>
      <c r="P16">
        <v>0.37283751525680753</v>
      </c>
      <c r="Q16">
        <v>0.30672206589272832</v>
      </c>
      <c r="R16">
        <v>0.31142994413433378</v>
      </c>
      <c r="S16">
        <v>0.33381291982021999</v>
      </c>
      <c r="T16">
        <v>0.24838576511432287</v>
      </c>
      <c r="U16">
        <v>0.16727603520032552</v>
      </c>
      <c r="V16">
        <v>0.11975081613460059</v>
      </c>
      <c r="W16">
        <v>3.5072548388059843E-2</v>
      </c>
      <c r="X16">
        <v>5.4006710914755729E-2</v>
      </c>
      <c r="Y16">
        <v>2.7975394830082045E-2</v>
      </c>
      <c r="Z16">
        <v>1.9446849944149136E-2</v>
      </c>
      <c r="AA16">
        <v>2.0019451170383284E-2</v>
      </c>
      <c r="AB16">
        <v>3.401444079027538E-2</v>
      </c>
      <c r="AC16">
        <v>2.8630546389241118E-2</v>
      </c>
      <c r="AD16">
        <v>3.8502608807511329E-2</v>
      </c>
      <c r="AE16">
        <v>4.8421786212449192E-2</v>
      </c>
      <c r="AF16">
        <v>4.2940094029564335E-2</v>
      </c>
      <c r="AG16">
        <v>5.1267606188254433E-2</v>
      </c>
      <c r="AH16">
        <v>5.8875914403722085E-2</v>
      </c>
      <c r="AI16">
        <v>6.5349828086502804E-2</v>
      </c>
      <c r="AJ16">
        <v>7.1361950060033763E-2</v>
      </c>
      <c r="AK16">
        <v>7.5690858271038053E-2</v>
      </c>
    </row>
    <row r="17" spans="1:37" x14ac:dyDescent="0.25">
      <c r="A17" t="s">
        <v>256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5.8474585683931934E-2</v>
      </c>
      <c r="I17">
        <v>8.0050530437403289E-2</v>
      </c>
      <c r="J17">
        <v>9.1783614361995447E-2</v>
      </c>
      <c r="K17">
        <v>9.503802471018119E-2</v>
      </c>
      <c r="L17">
        <v>8.9969443036141961E-2</v>
      </c>
      <c r="M17">
        <v>8.2777041197412693E-2</v>
      </c>
      <c r="N17">
        <v>6.3013907150155646E-2</v>
      </c>
      <c r="O17">
        <v>5.6304301968701509E-2</v>
      </c>
      <c r="P17">
        <v>5.0637638738626478E-2</v>
      </c>
      <c r="Q17">
        <v>3.3876207058769481E-2</v>
      </c>
      <c r="R17">
        <v>2.3961896638446945E-2</v>
      </c>
      <c r="S17">
        <v>1.9075191246908929E-2</v>
      </c>
      <c r="T17">
        <v>8.333978305463674E-4</v>
      </c>
      <c r="U17">
        <v>-2.1388072940620173E-2</v>
      </c>
      <c r="V17">
        <v>-4.0311482066479609E-2</v>
      </c>
      <c r="W17">
        <v>-6.2806147772886955E-2</v>
      </c>
      <c r="X17">
        <v>-6.9727659854956769E-2</v>
      </c>
      <c r="Y17">
        <v>-7.6343732511163775E-2</v>
      </c>
      <c r="Z17">
        <v>-7.8452564154829485E-2</v>
      </c>
      <c r="AA17">
        <v>-7.6871748905338322E-2</v>
      </c>
      <c r="AB17">
        <v>-7.1316387022879457E-2</v>
      </c>
      <c r="AC17">
        <v>-6.6703791811895119E-2</v>
      </c>
      <c r="AD17">
        <v>-5.9961730971214156E-2</v>
      </c>
      <c r="AE17">
        <v>-5.2546860571822673E-2</v>
      </c>
      <c r="AF17">
        <v>-4.7225120436245049E-2</v>
      </c>
      <c r="AG17">
        <v>-4.0837253308789734E-2</v>
      </c>
      <c r="AH17">
        <v>-3.4473287821046306E-2</v>
      </c>
      <c r="AI17">
        <v>-2.8427586300772134E-2</v>
      </c>
      <c r="AJ17">
        <v>-2.2798265543366725E-2</v>
      </c>
      <c r="AK17">
        <v>-1.7840359376319892E-2</v>
      </c>
    </row>
    <row r="18" spans="1:37" x14ac:dyDescent="0.25">
      <c r="A18" t="s">
        <v>257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6.543464285204692E-2</v>
      </c>
      <c r="I18">
        <v>9.93056486860322E-2</v>
      </c>
      <c r="J18">
        <v>0.11602603719089721</v>
      </c>
      <c r="K18">
        <v>0.12371752796627167</v>
      </c>
      <c r="L18">
        <v>0.12477257768650496</v>
      </c>
      <c r="M18">
        <v>0.12606173861844372</v>
      </c>
      <c r="N18">
        <v>0.11635522608224314</v>
      </c>
      <c r="O18">
        <v>0.1210920329783427</v>
      </c>
      <c r="P18">
        <v>0.13029538178070954</v>
      </c>
      <c r="Q18">
        <v>0.12746147185640488</v>
      </c>
      <c r="R18">
        <v>0.12950275599510341</v>
      </c>
      <c r="S18">
        <v>0.137305090633566</v>
      </c>
      <c r="T18">
        <v>0.12994787384814632</v>
      </c>
      <c r="U18">
        <v>0.11431691634937735</v>
      </c>
      <c r="V18">
        <v>9.9932007536329692E-2</v>
      </c>
      <c r="W18">
        <v>8.0195986557285437E-2</v>
      </c>
      <c r="X18">
        <v>7.4458709989011496E-2</v>
      </c>
      <c r="Y18">
        <v>6.8552527089571491E-2</v>
      </c>
      <c r="Z18">
        <v>6.4203205186097456E-2</v>
      </c>
      <c r="AA18">
        <v>6.1261849499749665E-2</v>
      </c>
      <c r="AB18">
        <v>6.0442650768033346E-2</v>
      </c>
      <c r="AC18">
        <v>5.6883657269768406E-2</v>
      </c>
      <c r="AD18">
        <v>5.3771737970986777E-2</v>
      </c>
      <c r="AE18">
        <v>5.0671775072674841E-2</v>
      </c>
      <c r="AF18">
        <v>4.4852466947875591E-2</v>
      </c>
      <c r="AG18">
        <v>3.9779833585407154E-2</v>
      </c>
      <c r="AH18">
        <v>3.5158406068380721E-2</v>
      </c>
      <c r="AI18">
        <v>3.0726369197831005E-2</v>
      </c>
      <c r="AJ18">
        <v>2.6476088504878703E-2</v>
      </c>
      <c r="AK18">
        <v>2.2244245692260023E-2</v>
      </c>
    </row>
    <row r="19" spans="1:37" x14ac:dyDescent="0.25">
      <c r="A19" t="s">
        <v>258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5.7933177732705232E-2</v>
      </c>
      <c r="I19">
        <v>8.7628423905772301E-2</v>
      </c>
      <c r="J19">
        <v>0.10042159104086679</v>
      </c>
      <c r="K19">
        <v>0.10460411262833702</v>
      </c>
      <c r="L19">
        <v>0.10309297591837296</v>
      </c>
      <c r="M19">
        <v>0.10236432468686552</v>
      </c>
      <c r="N19">
        <v>9.2708846224542896E-2</v>
      </c>
      <c r="O19">
        <v>9.650075779630285E-2</v>
      </c>
      <c r="P19">
        <v>0.10503539061332834</v>
      </c>
      <c r="Q19">
        <v>0.10322324710905217</v>
      </c>
      <c r="R19">
        <v>0.10572874204535232</v>
      </c>
      <c r="S19">
        <v>0.113571454432293</v>
      </c>
      <c r="T19">
        <v>0.10808632351315683</v>
      </c>
      <c r="U19">
        <v>9.5190047455417925E-2</v>
      </c>
      <c r="V19">
        <v>8.3627638858652098E-2</v>
      </c>
      <c r="W19">
        <v>6.7729568801899731E-2</v>
      </c>
      <c r="X19">
        <v>6.4445164242066255E-2</v>
      </c>
      <c r="Y19">
        <v>6.1215872818354278E-2</v>
      </c>
      <c r="Z19">
        <v>5.9090192573241218E-2</v>
      </c>
      <c r="AA19">
        <v>5.7834408436452378E-2</v>
      </c>
      <c r="AB19">
        <v>5.802381439248272E-2</v>
      </c>
      <c r="AC19">
        <v>5.533123825829378E-2</v>
      </c>
      <c r="AD19">
        <v>5.257520281156669E-2</v>
      </c>
      <c r="AE19">
        <v>4.9503523909399938E-2</v>
      </c>
      <c r="AF19">
        <v>4.3764497140319492E-2</v>
      </c>
      <c r="AG19">
        <v>3.8487360520766956E-2</v>
      </c>
      <c r="AH19">
        <v>3.3527954501844093E-2</v>
      </c>
      <c r="AI19">
        <v>2.8676595307963737E-2</v>
      </c>
      <c r="AJ19">
        <v>2.3943852811170174E-2</v>
      </c>
      <c r="AK19">
        <v>1.920540129360937E-2</v>
      </c>
    </row>
    <row r="20" spans="1:37" x14ac:dyDescent="0.25">
      <c r="A20" t="s">
        <v>259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5.7523399360337457E-2</v>
      </c>
      <c r="I20">
        <v>8.7272391633352875E-2</v>
      </c>
      <c r="J20">
        <v>0.10014300686802535</v>
      </c>
      <c r="K20">
        <v>0.10435607281480408</v>
      </c>
      <c r="L20">
        <v>0.1028643831952003</v>
      </c>
      <c r="M20">
        <v>0.10213460628700766</v>
      </c>
      <c r="N20">
        <v>9.2567554405609265E-2</v>
      </c>
      <c r="O20">
        <v>9.6337657780054542E-2</v>
      </c>
      <c r="P20">
        <v>0.10489288782422612</v>
      </c>
      <c r="Q20">
        <v>0.10322011899412953</v>
      </c>
      <c r="R20">
        <v>0.10579438772382321</v>
      </c>
      <c r="S20">
        <v>0.11367721061013025</v>
      </c>
      <c r="T20">
        <v>0.10834970878583761</v>
      </c>
      <c r="U20">
        <v>9.5599572386895204E-2</v>
      </c>
      <c r="V20">
        <v>8.4121306615370095E-2</v>
      </c>
      <c r="W20">
        <v>6.8331178572655915E-2</v>
      </c>
      <c r="X20">
        <v>6.5037171219262113E-2</v>
      </c>
      <c r="Y20">
        <v>6.1840859636341783E-2</v>
      </c>
      <c r="Z20">
        <v>5.9732602039375138E-2</v>
      </c>
      <c r="AA20">
        <v>5.8471450169506056E-2</v>
      </c>
      <c r="AB20">
        <v>5.8626184390542235E-2</v>
      </c>
      <c r="AC20">
        <v>5.5904769857484382E-2</v>
      </c>
      <c r="AD20">
        <v>5.3089254230398453E-2</v>
      </c>
      <c r="AE20">
        <v>4.9943239523919658E-2</v>
      </c>
      <c r="AF20">
        <v>4.4137532953025804E-2</v>
      </c>
      <c r="AG20">
        <v>3.8772425685418277E-2</v>
      </c>
      <c r="AH20">
        <v>3.3721181496848551E-2</v>
      </c>
      <c r="AI20">
        <v>2.8780349454593512E-2</v>
      </c>
      <c r="AJ20">
        <v>2.3961413713280422E-2</v>
      </c>
      <c r="AK20">
        <v>1.9142285881734722E-2</v>
      </c>
    </row>
    <row r="21" spans="1:37" x14ac:dyDescent="0.25">
      <c r="A21" t="s">
        <v>260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5.8100167531094371E-2</v>
      </c>
      <c r="I21">
        <v>8.7561121329260416E-2</v>
      </c>
      <c r="J21">
        <v>0.10016773915917376</v>
      </c>
      <c r="K21">
        <v>0.10426501244393815</v>
      </c>
      <c r="L21">
        <v>0.10273702373715388</v>
      </c>
      <c r="M21">
        <v>0.10205213249236955</v>
      </c>
      <c r="N21">
        <v>9.2431485910826616E-2</v>
      </c>
      <c r="O21">
        <v>9.6355578393381158E-2</v>
      </c>
      <c r="P21">
        <v>0.10497743914477109</v>
      </c>
      <c r="Q21">
        <v>0.10318709962970907</v>
      </c>
      <c r="R21">
        <v>0.10577750749982684</v>
      </c>
      <c r="S21">
        <v>0.11370546546209948</v>
      </c>
      <c r="T21">
        <v>0.10823188051904964</v>
      </c>
      <c r="U21">
        <v>9.5388464890300284E-2</v>
      </c>
      <c r="V21">
        <v>8.3930247355645804E-2</v>
      </c>
      <c r="W21">
        <v>6.8116825840780493E-2</v>
      </c>
      <c r="X21">
        <v>6.4962372015520131E-2</v>
      </c>
      <c r="Y21">
        <v>6.178123615907527E-2</v>
      </c>
      <c r="Z21">
        <v>5.967516937785966E-2</v>
      </c>
      <c r="AA21">
        <v>5.841550273706364E-2</v>
      </c>
      <c r="AB21">
        <v>5.8582365310888562E-2</v>
      </c>
      <c r="AC21">
        <v>5.5835262083547832E-2</v>
      </c>
      <c r="AD21">
        <v>5.3026076542250777E-2</v>
      </c>
      <c r="AE21">
        <v>4.989345834651715E-2</v>
      </c>
      <c r="AF21">
        <v>4.4080575621396889E-2</v>
      </c>
      <c r="AG21">
        <v>3.8740693316885455E-2</v>
      </c>
      <c r="AH21">
        <v>3.3716701566022245E-2</v>
      </c>
      <c r="AI21">
        <v>2.8798071189473085E-2</v>
      </c>
      <c r="AJ21">
        <v>2.3997818234677837E-2</v>
      </c>
      <c r="AK21">
        <v>1.9193229859437722E-2</v>
      </c>
    </row>
    <row r="22" spans="1:37" x14ac:dyDescent="0.25">
      <c r="A22" t="s">
        <v>261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5.729132040039886E-2</v>
      </c>
      <c r="I22">
        <v>8.6969825544036539E-2</v>
      </c>
      <c r="J22">
        <v>9.9838120259798657E-2</v>
      </c>
      <c r="K22">
        <v>0.10406385661534401</v>
      </c>
      <c r="L22">
        <v>0.10259145318087803</v>
      </c>
      <c r="M22">
        <v>0.10186980269724089</v>
      </c>
      <c r="N22">
        <v>9.2351294898818104E-2</v>
      </c>
      <c r="O22">
        <v>0.98505076304977734</v>
      </c>
      <c r="P22">
        <v>0.90193528210884555</v>
      </c>
      <c r="Q22">
        <v>0.88908842933976828</v>
      </c>
      <c r="R22">
        <v>0.88832084387291399</v>
      </c>
      <c r="S22">
        <v>0.89203764466228019</v>
      </c>
      <c r="T22">
        <v>0.88127027241191591</v>
      </c>
      <c r="U22">
        <v>0.86209948527051772</v>
      </c>
      <c r="V22">
        <v>0.84349853120910812</v>
      </c>
      <c r="W22">
        <v>0.82014784654094175</v>
      </c>
      <c r="X22">
        <v>0.80895015025914674</v>
      </c>
      <c r="Y22">
        <v>1.6452798612620612E-2</v>
      </c>
      <c r="Z22">
        <v>8.5659110773450564E-2</v>
      </c>
      <c r="AA22">
        <v>8.549805619448847E-2</v>
      </c>
      <c r="AB22">
        <v>7.9864356616954346E-2</v>
      </c>
      <c r="AC22">
        <v>7.2053553733097964E-2</v>
      </c>
      <c r="AD22">
        <v>6.5322763194619604E-2</v>
      </c>
      <c r="AE22">
        <v>5.9171454825435177E-2</v>
      </c>
      <c r="AF22">
        <v>5.1024994480575181E-2</v>
      </c>
      <c r="AG22">
        <v>4.3785772450988247E-2</v>
      </c>
      <c r="AH22">
        <v>3.720250442713624E-2</v>
      </c>
      <c r="AI22">
        <v>3.0986046964964764E-2</v>
      </c>
      <c r="AJ22">
        <v>2.5087161023962246E-2</v>
      </c>
      <c r="AK22">
        <v>1.934193808232898E-2</v>
      </c>
    </row>
    <row r="23" spans="1:37" x14ac:dyDescent="0.25">
      <c r="A23" t="s">
        <v>262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5.7437983287411676E-2</v>
      </c>
      <c r="I23">
        <v>8.7424442845485117E-2</v>
      </c>
      <c r="J23">
        <v>0.10047565780468837</v>
      </c>
      <c r="K23">
        <v>0.10477238607480288</v>
      </c>
      <c r="L23">
        <v>0.10329459379871953</v>
      </c>
      <c r="M23">
        <v>0.10251896700625984</v>
      </c>
      <c r="N23">
        <v>9.2895356651778727E-2</v>
      </c>
      <c r="O23">
        <v>9.6529926465094285E-2</v>
      </c>
      <c r="P23">
        <v>0.10498801510512301</v>
      </c>
      <c r="Q23">
        <v>0.10326099522162124</v>
      </c>
      <c r="R23">
        <v>0.10572971901257056</v>
      </c>
      <c r="S23">
        <v>0.11351362950862143</v>
      </c>
      <c r="T23">
        <v>0.10813953612256455</v>
      </c>
      <c r="U23">
        <v>9.5301657691782005E-2</v>
      </c>
      <c r="V23">
        <v>8.3695302338382405E-2</v>
      </c>
      <c r="W23">
        <v>6.7792864120663765E-2</v>
      </c>
      <c r="X23">
        <v>6.4364920280168825E-2</v>
      </c>
      <c r="Y23">
        <v>6.1112244497252277E-2</v>
      </c>
      <c r="Z23">
        <v>5.8981444630368252E-2</v>
      </c>
      <c r="AA23">
        <v>5.7727814835351055E-2</v>
      </c>
      <c r="AB23">
        <v>5.7916540815039497E-2</v>
      </c>
      <c r="AC23">
        <v>5.5261816410645537E-2</v>
      </c>
      <c r="AD23">
        <v>5.2518234564380428E-2</v>
      </c>
      <c r="AE23">
        <v>4.9455581898705248E-2</v>
      </c>
      <c r="AF23">
        <v>4.3745002957806811E-2</v>
      </c>
      <c r="AG23">
        <v>3.8467649094875433E-2</v>
      </c>
      <c r="AH23">
        <v>3.3506594096532893E-2</v>
      </c>
      <c r="AI23">
        <v>2.8657938118303861E-2</v>
      </c>
      <c r="AJ23">
        <v>2.3930179049758138E-2</v>
      </c>
      <c r="AK23">
        <v>1.9199324738972123E-2</v>
      </c>
    </row>
    <row r="24" spans="1:37" x14ac:dyDescent="0.25">
      <c r="A24" t="s">
        <v>263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6.0881834828929726E-2</v>
      </c>
      <c r="I24">
        <v>8.9184691630217472E-2</v>
      </c>
      <c r="J24">
        <v>0.10068162524399238</v>
      </c>
      <c r="K24">
        <v>0.10428307006993265</v>
      </c>
      <c r="L24">
        <v>0.10256088698119559</v>
      </c>
      <c r="M24">
        <v>0.10200656022762988</v>
      </c>
      <c r="N24">
        <v>9.200469589973892E-2</v>
      </c>
      <c r="O24">
        <v>9.6487397745037562E-2</v>
      </c>
      <c r="P24">
        <v>0.10527517013856347</v>
      </c>
      <c r="Q24">
        <v>0.10278040850368875</v>
      </c>
      <c r="R24">
        <v>0.10527426727069411</v>
      </c>
      <c r="S24">
        <v>0.11325811395253016</v>
      </c>
      <c r="T24">
        <v>0.10694786856071392</v>
      </c>
      <c r="U24">
        <v>9.3484329260307142E-2</v>
      </c>
      <c r="V24">
        <v>8.1927105006518453E-2</v>
      </c>
      <c r="W24">
        <v>6.5821867899185094E-2</v>
      </c>
      <c r="X24">
        <v>6.3171458944677461E-2</v>
      </c>
      <c r="Y24">
        <v>5.9974023167241874E-2</v>
      </c>
      <c r="Z24">
        <v>5.7836622369733526E-2</v>
      </c>
      <c r="AA24">
        <v>5.6586872394981391E-2</v>
      </c>
      <c r="AB24">
        <v>5.685590985813338E-2</v>
      </c>
      <c r="AC24">
        <v>5.4067133932056421E-2</v>
      </c>
      <c r="AD24">
        <v>5.138818308971782E-2</v>
      </c>
      <c r="AE24">
        <v>4.8438994293364956E-2</v>
      </c>
      <c r="AF24">
        <v>4.2724192767029656E-2</v>
      </c>
      <c r="AG24">
        <v>3.7638428099029397E-2</v>
      </c>
      <c r="AH24">
        <v>3.2883917294390663E-2</v>
      </c>
      <c r="AI24">
        <v>2.8213504361107589E-2</v>
      </c>
      <c r="AJ24">
        <v>2.3644114276422101E-2</v>
      </c>
      <c r="AK24">
        <v>1.9046726244575929E-2</v>
      </c>
    </row>
    <row r="25" spans="1:37" x14ac:dyDescent="0.25">
      <c r="A25" t="s">
        <v>264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6.1469888964463593</v>
      </c>
      <c r="I25">
        <v>5.2806095071243453</v>
      </c>
      <c r="J25">
        <v>5.450239691151193</v>
      </c>
      <c r="K25">
        <v>5.9465080933022829</v>
      </c>
      <c r="L25">
        <v>6.3826517039333508</v>
      </c>
      <c r="M25">
        <v>6.9723597550576777</v>
      </c>
      <c r="N25">
        <v>7.3283963701330279</v>
      </c>
      <c r="O25">
        <v>7.4518672753087323</v>
      </c>
      <c r="P25">
        <v>7.5285508568499582</v>
      </c>
      <c r="Q25">
        <v>7.6437193282325122</v>
      </c>
      <c r="R25">
        <v>5.7384437007452549</v>
      </c>
      <c r="S25">
        <v>6.2035241732126156</v>
      </c>
      <c r="T25">
        <v>6.2035482422070132</v>
      </c>
      <c r="U25">
        <v>6.4123324639440815</v>
      </c>
      <c r="V25">
        <v>6.6631074425863357</v>
      </c>
      <c r="W25">
        <v>6.893365524381867</v>
      </c>
      <c r="X25">
        <v>7.2841405470355447</v>
      </c>
      <c r="Y25">
        <v>7.2674573363593398</v>
      </c>
      <c r="Z25">
        <v>7.2364465502003261</v>
      </c>
      <c r="AA25">
        <v>7.1470146756190456</v>
      </c>
      <c r="AB25">
        <v>7.6279145372786017</v>
      </c>
      <c r="AC25">
        <v>7.4617655016333551</v>
      </c>
      <c r="AD25">
        <v>7.3741384041360103</v>
      </c>
      <c r="AE25">
        <v>7.2946272155569813</v>
      </c>
      <c r="AF25">
        <v>7.212191413677127</v>
      </c>
      <c r="AG25">
        <v>7.1297974236318451</v>
      </c>
      <c r="AH25">
        <v>7.0476071835888998</v>
      </c>
      <c r="AI25">
        <v>6.9657806357001695</v>
      </c>
      <c r="AJ25">
        <v>6.9511833048536475</v>
      </c>
      <c r="AK25">
        <v>6.8603350796594631</v>
      </c>
    </row>
    <row r="26" spans="1:37" x14ac:dyDescent="0.25">
      <c r="A26" t="s">
        <v>265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407.64753479580207</v>
      </c>
      <c r="I26">
        <v>297.90981932597742</v>
      </c>
      <c r="J26">
        <v>308.25443944246331</v>
      </c>
      <c r="K26">
        <v>324.01855086009385</v>
      </c>
      <c r="L26">
        <v>327.62215008006149</v>
      </c>
      <c r="M26">
        <v>348.20736107000261</v>
      </c>
      <c r="N26">
        <v>296.27218148111729</v>
      </c>
      <c r="O26">
        <v>362.4629142851939</v>
      </c>
      <c r="P26">
        <v>391.38924721730871</v>
      </c>
      <c r="Q26">
        <v>338.84737995295524</v>
      </c>
      <c r="R26">
        <v>368.7131384234516</v>
      </c>
      <c r="S26">
        <v>399.29093172721446</v>
      </c>
      <c r="T26">
        <v>323.18141955894458</v>
      </c>
      <c r="U26">
        <v>258.98288528172759</v>
      </c>
      <c r="V26">
        <v>223.35672948716484</v>
      </c>
      <c r="W26">
        <v>146.38142754877506</v>
      </c>
      <c r="X26">
        <v>168.98807103573549</v>
      </c>
      <c r="Y26">
        <v>138.86605219599656</v>
      </c>
      <c r="Z26">
        <v>125.61448655463838</v>
      </c>
      <c r="AA26">
        <v>118.08961593588423</v>
      </c>
      <c r="AB26">
        <v>119.73156557188673</v>
      </c>
      <c r="AC26">
        <v>102.7225411098799</v>
      </c>
      <c r="AD26">
        <v>102.29600113436361</v>
      </c>
      <c r="AE26">
        <v>100.76395322479557</v>
      </c>
      <c r="AF26">
        <v>85.035105453422787</v>
      </c>
      <c r="AG26">
        <v>84.998543655493549</v>
      </c>
      <c r="AH26">
        <v>83.821523034257652</v>
      </c>
      <c r="AI26">
        <v>82.592311003658608</v>
      </c>
      <c r="AJ26">
        <v>81.796617148599893</v>
      </c>
      <c r="AK26">
        <v>80.664298376513742</v>
      </c>
    </row>
    <row r="27" spans="1:37" x14ac:dyDescent="0.25">
      <c r="A27" t="s">
        <v>266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27.921222691387438</v>
      </c>
      <c r="I27">
        <v>21.724472947926454</v>
      </c>
      <c r="J27">
        <v>22.571430997223342</v>
      </c>
      <c r="K27">
        <v>23.611726897085241</v>
      </c>
      <c r="L27">
        <v>23.769152959360127</v>
      </c>
      <c r="M27">
        <v>25.182199495289748</v>
      </c>
      <c r="N27">
        <v>21.365917838717465</v>
      </c>
      <c r="O27">
        <v>26.111100641823846</v>
      </c>
      <c r="P27">
        <v>28.159795591612323</v>
      </c>
      <c r="Q27">
        <v>24.354874581248875</v>
      </c>
      <c r="R27">
        <v>26.515476455918296</v>
      </c>
      <c r="S27">
        <v>28.695496079573047</v>
      </c>
      <c r="T27">
        <v>23.213508729063715</v>
      </c>
      <c r="U27">
        <v>18.654301220599969</v>
      </c>
      <c r="V27">
        <v>16.169581867397032</v>
      </c>
      <c r="W27">
        <v>10.674384114141233</v>
      </c>
      <c r="X27">
        <v>12.352460276233268</v>
      </c>
      <c r="Y27">
        <v>10.178205547447682</v>
      </c>
      <c r="Z27">
        <v>9.2257826984069258</v>
      </c>
      <c r="AA27">
        <v>8.6753153587709733</v>
      </c>
      <c r="AB27">
        <v>8.7767088243021263</v>
      </c>
      <c r="AC27">
        <v>7.5368327396947876</v>
      </c>
      <c r="AD27">
        <v>7.496111587231824</v>
      </c>
      <c r="AE27">
        <v>7.3696328419971202</v>
      </c>
      <c r="AF27">
        <v>6.2204599288965046</v>
      </c>
      <c r="AG27">
        <v>6.2079701806081244</v>
      </c>
      <c r="AH27">
        <v>6.1073482529817147</v>
      </c>
      <c r="AI27">
        <v>6.0034809450753679</v>
      </c>
      <c r="AJ27">
        <v>5.9320369284430186</v>
      </c>
      <c r="AK27">
        <v>5.8372895977419459</v>
      </c>
    </row>
    <row r="28" spans="1:37" x14ac:dyDescent="0.25">
      <c r="A28" t="s">
        <v>267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5.8080374418301162E-2</v>
      </c>
      <c r="I28">
        <v>8.759765186472368E-2</v>
      </c>
      <c r="J28">
        <v>0.10029602945349492</v>
      </c>
      <c r="K28">
        <v>0.10445839829158476</v>
      </c>
      <c r="L28">
        <v>0.10293422159841636</v>
      </c>
      <c r="M28">
        <v>0.10217995132515423</v>
      </c>
      <c r="N28">
        <v>9.2431981730989321E-2</v>
      </c>
      <c r="O28">
        <v>9.6172031276320347E-2</v>
      </c>
      <c r="P28">
        <v>0.1045921147462936</v>
      </c>
      <c r="Q28">
        <v>0.10261550578833933</v>
      </c>
      <c r="R28">
        <v>0.10502881308422918</v>
      </c>
      <c r="S28">
        <v>0.1127970069213502</v>
      </c>
      <c r="T28">
        <v>0.10720037526048554</v>
      </c>
      <c r="U28">
        <v>9.4254759509815322E-2</v>
      </c>
      <c r="V28">
        <v>8.2701454378586448E-2</v>
      </c>
      <c r="W28">
        <v>6.680952019477715E-2</v>
      </c>
      <c r="X28">
        <v>6.3592343331486667E-2</v>
      </c>
      <c r="Y28">
        <v>6.0392490038463364E-2</v>
      </c>
      <c r="Z28">
        <v>5.8318248460476063E-2</v>
      </c>
      <c r="AA28">
        <v>5.7137821530184318E-2</v>
      </c>
      <c r="AB28">
        <v>5.7423545813328758E-2</v>
      </c>
      <c r="AC28">
        <v>5.4827318065120423E-2</v>
      </c>
      <c r="AD28">
        <v>5.2184686569911598E-2</v>
      </c>
      <c r="AE28">
        <v>4.9222814264449077E-2</v>
      </c>
      <c r="AF28">
        <v>4.3576641837872465E-2</v>
      </c>
      <c r="AG28">
        <v>3.838857540672258E-2</v>
      </c>
      <c r="AH28">
        <v>3.349752625132485E-2</v>
      </c>
      <c r="AI28">
        <v>2.8691866804586574E-2</v>
      </c>
      <c r="AJ28">
        <v>2.398422522456034E-2</v>
      </c>
      <c r="AK28">
        <v>1.9251928125640916E-2</v>
      </c>
    </row>
    <row r="29" spans="1:37" x14ac:dyDescent="0.25">
      <c r="A29" t="s">
        <v>268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6.8139778855025313E-2</v>
      </c>
      <c r="I29">
        <v>9.1740802654904918E-2</v>
      </c>
      <c r="J29">
        <v>0.10391470810917625</v>
      </c>
      <c r="K29">
        <v>0.10737799452760211</v>
      </c>
      <c r="L29">
        <v>0.10210369813172804</v>
      </c>
      <c r="M29">
        <v>9.4964907308847657E-2</v>
      </c>
      <c r="N29">
        <v>7.3534252398244071E-2</v>
      </c>
      <c r="O29">
        <v>6.7505818068935852E-2</v>
      </c>
      <c r="P29">
        <v>6.2546337131474949E-2</v>
      </c>
      <c r="Q29">
        <v>4.4417452748057862E-2</v>
      </c>
      <c r="R29">
        <v>3.4256983029279375E-2</v>
      </c>
      <c r="S29">
        <v>2.9885331078949307E-2</v>
      </c>
      <c r="T29">
        <v>9.7566128785198103E-3</v>
      </c>
      <c r="U29">
        <v>-1.4909880774793827E-2</v>
      </c>
      <c r="V29">
        <v>-3.560942145311996E-2</v>
      </c>
      <c r="W29">
        <v>-6.0573453318313319E-2</v>
      </c>
      <c r="X29">
        <v>-6.7622498167818623E-2</v>
      </c>
      <c r="Y29">
        <v>-7.4761158850911169E-2</v>
      </c>
      <c r="Z29">
        <v>-7.7070912805143887E-2</v>
      </c>
      <c r="AA29">
        <v>-7.537124581246113E-2</v>
      </c>
      <c r="AB29">
        <v>-6.9282341295506811E-2</v>
      </c>
      <c r="AC29">
        <v>-6.4502491397400163E-2</v>
      </c>
      <c r="AD29">
        <v>-5.7333224579547704E-2</v>
      </c>
      <c r="AE29">
        <v>-4.9424080148585681E-2</v>
      </c>
      <c r="AF29">
        <v>-4.3972512414913734E-2</v>
      </c>
      <c r="AG29">
        <v>-3.723101161522413E-2</v>
      </c>
      <c r="AH29">
        <v>-3.0480051945369624E-2</v>
      </c>
      <c r="AI29">
        <v>-2.4081978268619686E-2</v>
      </c>
      <c r="AJ29">
        <v>-1.8138501416486985E-2</v>
      </c>
      <c r="AK29">
        <v>-1.2937741479523979E-2</v>
      </c>
    </row>
    <row r="30" spans="1:37" x14ac:dyDescent="0.25">
      <c r="A30" t="s">
        <v>269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9.3440050846260725E-2</v>
      </c>
      <c r="I30">
        <v>0.12437101151947516</v>
      </c>
      <c r="J30">
        <v>0.1431123112069832</v>
      </c>
      <c r="K30">
        <v>0.15412102239593661</v>
      </c>
      <c r="L30">
        <v>0.15674982796505255</v>
      </c>
      <c r="M30">
        <v>0.15935438426213366</v>
      </c>
      <c r="N30">
        <v>0.14373780676630865</v>
      </c>
      <c r="O30">
        <v>0.1497961131329717</v>
      </c>
      <c r="P30">
        <v>0.15637990690360315</v>
      </c>
      <c r="Q30">
        <v>0.14397239954382357</v>
      </c>
      <c r="R30">
        <v>0.14176989904659543</v>
      </c>
      <c r="S30">
        <v>0.14608807505680499</v>
      </c>
      <c r="T30">
        <v>0.1273010308723066</v>
      </c>
      <c r="U30">
        <v>0.10133236434235471</v>
      </c>
      <c r="V30">
        <v>7.9195095736617205E-2</v>
      </c>
      <c r="W30">
        <v>4.8797395188682202E-2</v>
      </c>
      <c r="X30">
        <v>4.0260196111030488E-2</v>
      </c>
      <c r="Y30">
        <v>2.8295613518802831E-2</v>
      </c>
      <c r="Z30">
        <v>2.0373740915324845E-2</v>
      </c>
      <c r="AA30">
        <v>1.5832570908269616E-2</v>
      </c>
      <c r="AB30">
        <v>1.5746563617780041E-2</v>
      </c>
      <c r="AC30">
        <v>1.2837266891674304E-2</v>
      </c>
      <c r="AD30">
        <v>1.2835636408548012E-2</v>
      </c>
      <c r="AE30">
        <v>1.3805670139910298E-2</v>
      </c>
      <c r="AF30">
        <v>1.1712554087850435E-2</v>
      </c>
      <c r="AG30">
        <v>1.1996926865198709E-2</v>
      </c>
      <c r="AH30">
        <v>1.2933134257342438E-2</v>
      </c>
      <c r="AI30">
        <v>1.4119796546729901E-2</v>
      </c>
      <c r="AJ30">
        <v>1.5497980999068517E-2</v>
      </c>
      <c r="AK30">
        <v>1.6713488578656843E-2</v>
      </c>
    </row>
    <row r="31" spans="1:37" x14ac:dyDescent="0.25">
      <c r="A31" t="s">
        <v>270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0.13333340067624988</v>
      </c>
      <c r="I31">
        <v>0.16228075287085808</v>
      </c>
      <c r="J31">
        <v>0.1830417348680502</v>
      </c>
      <c r="K31">
        <v>0.19745804664546007</v>
      </c>
      <c r="L31">
        <v>0.20277089774127788</v>
      </c>
      <c r="M31">
        <v>0.2104435427734197</v>
      </c>
      <c r="N31">
        <v>0.19278431578173549</v>
      </c>
      <c r="O31">
        <v>0.20913720019659632</v>
      </c>
      <c r="P31">
        <v>0.22319276490694318</v>
      </c>
      <c r="Q31">
        <v>0.20895200658292978</v>
      </c>
      <c r="R31">
        <v>0.2123424548464925</v>
      </c>
      <c r="S31">
        <v>0.22282341858206323</v>
      </c>
      <c r="T31">
        <v>0.19829306463274854</v>
      </c>
      <c r="U31">
        <v>0.16623422073580585</v>
      </c>
      <c r="V31">
        <v>0.14061284021138487</v>
      </c>
      <c r="W31">
        <v>0.10177177379011582</v>
      </c>
      <c r="X31">
        <v>9.4265580915120495E-2</v>
      </c>
      <c r="Y31">
        <v>7.7589350159534831E-2</v>
      </c>
      <c r="Z31">
        <v>6.5498803260388705E-2</v>
      </c>
      <c r="AA31">
        <v>5.6895496404330004E-2</v>
      </c>
      <c r="AB31">
        <v>5.3376493969437E-2</v>
      </c>
      <c r="AC31">
        <v>4.4852350344681824E-2</v>
      </c>
      <c r="AD31">
        <v>4.0796630794082134E-2</v>
      </c>
      <c r="AE31">
        <v>3.7881610211631944E-2</v>
      </c>
      <c r="AF31">
        <v>3.060444598816936E-2</v>
      </c>
      <c r="AG31">
        <v>2.7594409848741286E-2</v>
      </c>
      <c r="AH31">
        <v>2.5652381977470107E-2</v>
      </c>
      <c r="AI31">
        <v>2.4359459765399549E-2</v>
      </c>
      <c r="AJ31">
        <v>2.3732310436774817E-2</v>
      </c>
      <c r="AK31">
        <v>2.3325265293050457E-2</v>
      </c>
    </row>
    <row r="32" spans="1:37" x14ac:dyDescent="0.25">
      <c r="A32" t="s">
        <v>271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2.8720674722815254E-2</v>
      </c>
      <c r="I32">
        <v>6.6234344295224012E-2</v>
      </c>
      <c r="J32">
        <v>0.10083041756023814</v>
      </c>
      <c r="K32">
        <v>0.12585661426987027</v>
      </c>
      <c r="L32">
        <v>0.13789501200711651</v>
      </c>
      <c r="M32">
        <v>0.13855645856009069</v>
      </c>
      <c r="N32">
        <v>0.12512370042854215</v>
      </c>
      <c r="O32">
        <v>0.1077255646495523</v>
      </c>
      <c r="P32">
        <v>9.0515281198211284E-2</v>
      </c>
      <c r="Q32">
        <v>6.9282241455792537E-2</v>
      </c>
      <c r="R32">
        <v>4.8058425852670617E-2</v>
      </c>
      <c r="S32">
        <v>3.0469412688249875E-2</v>
      </c>
      <c r="T32">
        <v>9.9259336762136385E-3</v>
      </c>
      <c r="U32">
        <v>-1.5915702650703967E-2</v>
      </c>
      <c r="V32">
        <v>-4.427050568929225E-2</v>
      </c>
      <c r="W32">
        <v>-7.5370797387108723E-2</v>
      </c>
      <c r="X32">
        <v>-0.10042994902443869</v>
      </c>
      <c r="Y32">
        <v>-0.11883510833898825</v>
      </c>
      <c r="Z32">
        <v>-0.12983033863459559</v>
      </c>
      <c r="AA32">
        <v>-0.13344057775221962</v>
      </c>
      <c r="AB32">
        <v>-0.12983218485580483</v>
      </c>
      <c r="AC32">
        <v>-0.12168944488100131</v>
      </c>
      <c r="AD32">
        <v>-0.11003667611085843</v>
      </c>
      <c r="AE32">
        <v>-9.6034660161747887E-2</v>
      </c>
      <c r="AF32">
        <v>-8.1916181346786132E-2</v>
      </c>
      <c r="AG32">
        <v>-6.7938573530301749E-2</v>
      </c>
      <c r="AH32">
        <v>-5.4381189857344303E-2</v>
      </c>
      <c r="AI32">
        <v>-4.1544224296818921E-2</v>
      </c>
      <c r="AJ32">
        <v>-2.9668562625506656E-2</v>
      </c>
      <c r="AK32">
        <v>-1.9013750401397633E-2</v>
      </c>
    </row>
    <row r="33" spans="1:37" x14ac:dyDescent="0.25">
      <c r="A33" t="s">
        <v>272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0.31295656697190033</v>
      </c>
      <c r="I33">
        <v>0.52356175163954521</v>
      </c>
      <c r="J33">
        <v>0.64404649371507805</v>
      </c>
      <c r="K33">
        <v>0.70958026138721042</v>
      </c>
      <c r="L33">
        <v>0.73338082095142365</v>
      </c>
      <c r="M33">
        <v>0.74683467777332257</v>
      </c>
      <c r="N33">
        <v>0.697876426499211</v>
      </c>
      <c r="O33">
        <v>0.7017279689696565</v>
      </c>
      <c r="P33">
        <v>0.72829135059018224</v>
      </c>
      <c r="Q33">
        <v>0.69706220692633547</v>
      </c>
      <c r="R33">
        <v>0.67939252296334018</v>
      </c>
      <c r="S33">
        <v>0.69114883783343295</v>
      </c>
      <c r="T33">
        <v>0.63511453854230293</v>
      </c>
      <c r="U33">
        <v>0.5308890752605544</v>
      </c>
      <c r="V33">
        <v>0.42593200937606213</v>
      </c>
      <c r="W33">
        <v>0.29551695537415323</v>
      </c>
      <c r="X33">
        <v>0.23175088272020528</v>
      </c>
      <c r="Y33">
        <v>0.1809443809789979</v>
      </c>
      <c r="Z33">
        <v>0.14647732144237313</v>
      </c>
      <c r="AA33">
        <v>0.12821147706101321</v>
      </c>
      <c r="AB33">
        <v>0.12972927994856498</v>
      </c>
      <c r="AC33">
        <v>0.1270222242494734</v>
      </c>
      <c r="AD33">
        <v>0.13098116602312526</v>
      </c>
      <c r="AE33">
        <v>0.13955306412685164</v>
      </c>
      <c r="AF33">
        <v>0.1380371772697675</v>
      </c>
      <c r="AG33">
        <v>0.14001821345708265</v>
      </c>
      <c r="AH33">
        <v>0.14496713343947754</v>
      </c>
      <c r="AI33">
        <v>0.1510474662603567</v>
      </c>
      <c r="AJ33">
        <v>0.15746276392705205</v>
      </c>
      <c r="AK33">
        <v>0.16285356673055862</v>
      </c>
    </row>
    <row r="34" spans="1:37" x14ac:dyDescent="0.25">
      <c r="A34" t="s">
        <v>273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1.1252317709198323E-2</v>
      </c>
      <c r="I34">
        <v>2.4629413316890059E-2</v>
      </c>
      <c r="J34">
        <v>3.4250929636980842E-2</v>
      </c>
      <c r="K34">
        <v>3.7109109202670965E-2</v>
      </c>
      <c r="L34">
        <v>3.2116086468869653E-2</v>
      </c>
      <c r="M34">
        <v>2.0612552488996627E-2</v>
      </c>
      <c r="N34">
        <v>2.3633294143232675E-3</v>
      </c>
      <c r="O34">
        <v>-1.7501362256633346E-2</v>
      </c>
      <c r="P34">
        <v>-3.662888888280591E-2</v>
      </c>
      <c r="Q34">
        <v>-5.6378793711342468E-2</v>
      </c>
      <c r="R34">
        <v>-7.4739456890360323E-2</v>
      </c>
      <c r="S34">
        <v>-9.0038429230043793E-2</v>
      </c>
      <c r="T34">
        <v>-0.10499558429591938</v>
      </c>
      <c r="U34">
        <v>-0.12038615938361197</v>
      </c>
      <c r="V34">
        <v>-0.13469413801134866</v>
      </c>
      <c r="W34">
        <v>-0.14769554192469725</v>
      </c>
      <c r="X34">
        <v>-0.15552991600068511</v>
      </c>
      <c r="Y34">
        <v>-0.15811025046231775</v>
      </c>
      <c r="Z34">
        <v>-0.15549564152048667</v>
      </c>
      <c r="AA34">
        <v>-0.1482016391522345</v>
      </c>
      <c r="AB34">
        <v>-0.13688348170950437</v>
      </c>
      <c r="AC34">
        <v>-0.12324776899041989</v>
      </c>
      <c r="AD34">
        <v>-0.10822585123175799</v>
      </c>
      <c r="AE34">
        <v>-9.2705627840439231E-2</v>
      </c>
      <c r="AF34">
        <v>-7.7902746356939279E-2</v>
      </c>
      <c r="AG34">
        <v>-6.4091828053602917E-2</v>
      </c>
      <c r="AH34">
        <v>-5.1472373254290993E-2</v>
      </c>
      <c r="AI34">
        <v>-4.0202946856737753E-2</v>
      </c>
      <c r="AJ34">
        <v>-3.0377654817492772E-2</v>
      </c>
      <c r="AK34">
        <v>-2.2066289910871451E-2</v>
      </c>
    </row>
    <row r="35" spans="1:37" x14ac:dyDescent="0.25">
      <c r="A35" t="s">
        <v>274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0.54811756463264416</v>
      </c>
      <c r="I35">
        <v>0.88485740394828039</v>
      </c>
      <c r="J35">
        <v>1.0629005916413359</v>
      </c>
      <c r="K35">
        <v>1.1530634817201735</v>
      </c>
      <c r="L35">
        <v>1.1804311306833126</v>
      </c>
      <c r="M35">
        <v>1.1994752219175675</v>
      </c>
      <c r="N35">
        <v>1.117810460530011</v>
      </c>
      <c r="O35">
        <v>1.1362277524924247</v>
      </c>
      <c r="P35">
        <v>1.1924392948230889</v>
      </c>
      <c r="Q35">
        <v>1.1476242259431668</v>
      </c>
      <c r="R35">
        <v>1.1299700040146021</v>
      </c>
      <c r="S35">
        <v>1.1616931205957082</v>
      </c>
      <c r="T35">
        <v>1.0740170670551219</v>
      </c>
      <c r="U35">
        <v>0.90826354459683234</v>
      </c>
      <c r="V35">
        <v>0.74589275276326639</v>
      </c>
      <c r="W35">
        <v>0.54070748593750828</v>
      </c>
      <c r="X35">
        <v>0.45061237756707229</v>
      </c>
      <c r="Y35">
        <v>0.37568090327297909</v>
      </c>
      <c r="Z35">
        <v>0.32388630442961031</v>
      </c>
      <c r="AA35">
        <v>0.29515626271061635</v>
      </c>
      <c r="AB35">
        <v>0.29594083164294904</v>
      </c>
      <c r="AC35">
        <v>0.28545158297594853</v>
      </c>
      <c r="AD35">
        <v>0.28477075680561903</v>
      </c>
      <c r="AE35">
        <v>0.29052884262938949</v>
      </c>
      <c r="AF35">
        <v>0.27829050270102851</v>
      </c>
      <c r="AG35">
        <v>0.27291475645059293</v>
      </c>
      <c r="AH35">
        <v>0.27297711677460867</v>
      </c>
      <c r="AI35">
        <v>0.27538307811851848</v>
      </c>
      <c r="AJ35">
        <v>0.27897752969667788</v>
      </c>
      <c r="AK35">
        <v>0.28158092914878363</v>
      </c>
    </row>
    <row r="36" spans="1:37" x14ac:dyDescent="0.25">
      <c r="A36" t="s">
        <v>275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4.3844015903382605E-2</v>
      </c>
      <c r="I36">
        <v>8.378930258092776E-2</v>
      </c>
      <c r="J36">
        <v>0.11171149259323609</v>
      </c>
      <c r="K36">
        <v>0.12658595025660802</v>
      </c>
      <c r="L36">
        <v>0.12828251035299498</v>
      </c>
      <c r="M36">
        <v>0.12134219704325044</v>
      </c>
      <c r="N36">
        <v>0.10066472429666184</v>
      </c>
      <c r="O36">
        <v>8.2498179397272331E-2</v>
      </c>
      <c r="P36">
        <v>6.7440106821892165E-2</v>
      </c>
      <c r="Q36">
        <v>4.6120681423889032E-2</v>
      </c>
      <c r="R36">
        <v>2.6683144743699927E-2</v>
      </c>
      <c r="S36">
        <v>1.2838496448663861E-2</v>
      </c>
      <c r="T36">
        <v>-7.5107125888873583E-3</v>
      </c>
      <c r="U36">
        <v>-3.4333572876754648E-2</v>
      </c>
      <c r="V36">
        <v>-6.1634567128654449E-2</v>
      </c>
      <c r="W36">
        <v>-9.1168486379422653E-2</v>
      </c>
      <c r="X36">
        <v>-0.10990562541520754</v>
      </c>
      <c r="Y36">
        <v>-0.12186944082382967</v>
      </c>
      <c r="Z36">
        <v>-0.12687759535983112</v>
      </c>
      <c r="AA36">
        <v>-0.12538079507997679</v>
      </c>
      <c r="AB36">
        <v>-0.11756679183166918</v>
      </c>
      <c r="AC36">
        <v>-0.10737491390530041</v>
      </c>
      <c r="AD36">
        <v>-9.4816943503761575E-2</v>
      </c>
      <c r="AE36">
        <v>-8.0875561480409086E-2</v>
      </c>
      <c r="AF36">
        <v>-6.8206216485067195E-2</v>
      </c>
      <c r="AG36">
        <v>-5.5886153902273694E-2</v>
      </c>
      <c r="AH36">
        <v>-4.406538150384387E-2</v>
      </c>
      <c r="AI36">
        <v>-3.3057862853469455E-2</v>
      </c>
      <c r="AJ36">
        <v>-2.3064352245560915E-2</v>
      </c>
      <c r="AK36">
        <v>-1.4333281061873482E-2</v>
      </c>
    </row>
    <row r="37" spans="1:37" x14ac:dyDescent="0.25">
      <c r="A37" t="s">
        <v>276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0.13040402584620914</v>
      </c>
      <c r="I37">
        <v>0.2161694313955298</v>
      </c>
      <c r="J37">
        <v>0.26322071992892493</v>
      </c>
      <c r="K37">
        <v>0.28478881268088063</v>
      </c>
      <c r="L37">
        <v>0.28585734703767685</v>
      </c>
      <c r="M37">
        <v>0.27982911080972617</v>
      </c>
      <c r="N37">
        <v>0.24634535420999804</v>
      </c>
      <c r="O37">
        <v>0.23381509774378362</v>
      </c>
      <c r="P37">
        <v>0.23062219734568679</v>
      </c>
      <c r="Q37">
        <v>0.20479181991706064</v>
      </c>
      <c r="R37">
        <v>0.18596448393131126</v>
      </c>
      <c r="S37">
        <v>0.18051596964314687</v>
      </c>
      <c r="T37">
        <v>0.14896387591334381</v>
      </c>
      <c r="U37">
        <v>9.9582349995652741E-2</v>
      </c>
      <c r="V37">
        <v>5.1694869864338244E-2</v>
      </c>
      <c r="W37">
        <v>-4.5189254037403259E-3</v>
      </c>
      <c r="X37">
        <v>-3.1058478830858771E-2</v>
      </c>
      <c r="Y37">
        <v>-4.9756612910822895E-2</v>
      </c>
      <c r="Z37">
        <v>-5.9125429925732664E-2</v>
      </c>
      <c r="AA37">
        <v>-5.9675527491109825E-2</v>
      </c>
      <c r="AB37">
        <v>-5.0528717314146654E-2</v>
      </c>
      <c r="AC37">
        <v>-4.2076531547230456E-2</v>
      </c>
      <c r="AD37">
        <v>-3.0414503304465601E-2</v>
      </c>
      <c r="AE37">
        <v>-1.6928644379976543E-2</v>
      </c>
      <c r="AF37">
        <v>-7.9772626759289089E-3</v>
      </c>
      <c r="AG37">
        <v>1.7345013120229069E-3</v>
      </c>
      <c r="AH37">
        <v>1.1789705883447077E-2</v>
      </c>
      <c r="AI37">
        <v>2.1384089581699683E-2</v>
      </c>
      <c r="AJ37">
        <v>3.0173746851147598E-2</v>
      </c>
      <c r="AK37">
        <v>3.7605192590661751E-2</v>
      </c>
    </row>
    <row r="38" spans="1:37" x14ac:dyDescent="0.25">
      <c r="A38" t="s">
        <v>277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0.20325334114421612</v>
      </c>
      <c r="I38">
        <v>0.33212978512533464</v>
      </c>
      <c r="J38">
        <v>0.3998341810368844</v>
      </c>
      <c r="K38">
        <v>0.43037907607528236</v>
      </c>
      <c r="L38">
        <v>0.43284854007461515</v>
      </c>
      <c r="M38">
        <v>0.42809529429714832</v>
      </c>
      <c r="N38">
        <v>0.38331652323042587</v>
      </c>
      <c r="O38">
        <v>0.3735845843599428</v>
      </c>
      <c r="P38">
        <v>0.3785345568839249</v>
      </c>
      <c r="Q38">
        <v>0.3472886124834984</v>
      </c>
      <c r="R38">
        <v>0.32671572070994692</v>
      </c>
      <c r="S38">
        <v>0.32618614399100299</v>
      </c>
      <c r="T38">
        <v>0.28354524472646858</v>
      </c>
      <c r="U38">
        <v>0.21285207187593524</v>
      </c>
      <c r="V38">
        <v>0.14459931283206107</v>
      </c>
      <c r="W38">
        <v>6.2746311495498475E-2</v>
      </c>
      <c r="X38">
        <v>2.6219223079859688E-2</v>
      </c>
      <c r="Y38">
        <v>-5.6229690572617841E-4</v>
      </c>
      <c r="Z38">
        <v>-1.5301780820142774E-2</v>
      </c>
      <c r="AA38">
        <v>-1.854448021652022E-2</v>
      </c>
      <c r="AB38">
        <v>-8.5368044175138103E-3</v>
      </c>
      <c r="AC38">
        <v>-1.1052215934670429E-3</v>
      </c>
      <c r="AD38">
        <v>1.057564777713349E-2</v>
      </c>
      <c r="AE38">
        <v>2.4757400946251451E-2</v>
      </c>
      <c r="AF38">
        <v>3.186612514682885E-2</v>
      </c>
      <c r="AG38">
        <v>4.0605601659193802E-2</v>
      </c>
      <c r="AH38">
        <v>5.0401490315010733E-2</v>
      </c>
      <c r="AI38">
        <v>6.0022447058916129E-2</v>
      </c>
      <c r="AJ38">
        <v>6.8968007652570051E-2</v>
      </c>
      <c r="AK38">
        <v>7.6401565896411228E-2</v>
      </c>
    </row>
    <row r="39" spans="1:37" x14ac:dyDescent="0.25">
      <c r="A39" t="s">
        <v>278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3.1263850900931089E-2</v>
      </c>
      <c r="I39">
        <v>6.4968969737599913E-2</v>
      </c>
      <c r="J39">
        <v>9.2033272784775022E-2</v>
      </c>
      <c r="K39">
        <v>0.10875204418709927</v>
      </c>
      <c r="L39">
        <v>0.11371732440552673</v>
      </c>
      <c r="M39">
        <v>0.10992073011395487</v>
      </c>
      <c r="N39">
        <v>9.4314993646382739E-2</v>
      </c>
      <c r="O39">
        <v>7.8437045637569369E-2</v>
      </c>
      <c r="P39">
        <v>6.4469067263694946E-2</v>
      </c>
      <c r="Q39">
        <v>4.6504143178904833E-2</v>
      </c>
      <c r="R39">
        <v>2.959391843069259E-2</v>
      </c>
      <c r="S39">
        <v>1.6810198198902171E-2</v>
      </c>
      <c r="T39">
        <v>5.1521243515928461E-5</v>
      </c>
      <c r="U39">
        <v>-2.1821143879385829E-2</v>
      </c>
      <c r="V39">
        <v>-4.5043450362802773E-2</v>
      </c>
      <c r="W39">
        <v>-7.0384849935434257E-2</v>
      </c>
      <c r="X39">
        <v>-8.8413035898438075E-2</v>
      </c>
      <c r="Y39">
        <v>-0.10057123650409894</v>
      </c>
      <c r="Z39">
        <v>-0.10656477038747392</v>
      </c>
      <c r="AA39">
        <v>-0.1067306378168098</v>
      </c>
      <c r="AB39">
        <v>-0.10130769420144681</v>
      </c>
      <c r="AC39">
        <v>-9.3179798317111207E-2</v>
      </c>
      <c r="AD39">
        <v>-8.2812350270300428E-2</v>
      </c>
      <c r="AE39">
        <v>-7.1097415494358884E-2</v>
      </c>
      <c r="AF39">
        <v>-6.0087527030683319E-2</v>
      </c>
      <c r="AG39">
        <v>-4.9450760474467614E-2</v>
      </c>
      <c r="AH39">
        <v>-3.93054043026142E-2</v>
      </c>
      <c r="AI39">
        <v>-2.9857801766031145E-2</v>
      </c>
      <c r="AJ39">
        <v>-2.1260837883463335E-2</v>
      </c>
      <c r="AK39">
        <v>-1.3707303311294439E-2</v>
      </c>
    </row>
    <row r="40" spans="1:37" x14ac:dyDescent="0.25">
      <c r="A40" t="s">
        <v>279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3.5343235175533394E-2</v>
      </c>
      <c r="I40">
        <v>7.6223078507364761E-2</v>
      </c>
      <c r="J40">
        <v>0.10842064882377045</v>
      </c>
      <c r="K40">
        <v>0.12884568294393439</v>
      </c>
      <c r="L40">
        <v>0.13818873548496757</v>
      </c>
      <c r="M40">
        <v>0.14123467428213132</v>
      </c>
      <c r="N40">
        <v>0.13520859232047933</v>
      </c>
      <c r="O40">
        <v>0.13190032890917358</v>
      </c>
      <c r="P40">
        <v>0.13374364152618501</v>
      </c>
      <c r="Q40">
        <v>0.13253271912649911</v>
      </c>
      <c r="R40">
        <v>0.13178830456568313</v>
      </c>
      <c r="S40">
        <v>0.13478264825590447</v>
      </c>
      <c r="T40">
        <v>0.13210674048187432</v>
      </c>
      <c r="U40">
        <v>0.12115335792954873</v>
      </c>
      <c r="V40">
        <v>0.10609155553091831</v>
      </c>
      <c r="W40">
        <v>8.6404844388709989E-2</v>
      </c>
      <c r="X40">
        <v>7.203259686958674E-2</v>
      </c>
      <c r="Y40">
        <v>6.1716758370788938E-2</v>
      </c>
      <c r="Z40">
        <v>5.4790029797091577E-2</v>
      </c>
      <c r="AA40">
        <v>5.0632298432429224E-2</v>
      </c>
      <c r="AB40">
        <v>4.9186306546378233E-2</v>
      </c>
      <c r="AC40">
        <v>4.7767484931959814E-2</v>
      </c>
      <c r="AD40">
        <v>4.6335143103282128E-2</v>
      </c>
      <c r="AE40">
        <v>4.4804341598658759E-2</v>
      </c>
      <c r="AF40">
        <v>4.1669670502519907E-2</v>
      </c>
      <c r="AG40">
        <v>3.7852982134767288E-2</v>
      </c>
      <c r="AH40">
        <v>3.3911475804027091E-2</v>
      </c>
      <c r="AI40">
        <v>3.0020248181528153E-2</v>
      </c>
      <c r="AJ40">
        <v>2.6241268368032422E-2</v>
      </c>
      <c r="AK40">
        <v>2.2502786014855225E-2</v>
      </c>
    </row>
    <row r="41" spans="1:37" x14ac:dyDescent="0.25">
      <c r="A41" t="s">
        <v>280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3.1607755781193347E-2</v>
      </c>
      <c r="I41">
        <v>6.7914994948092833E-2</v>
      </c>
      <c r="J41">
        <v>9.5497137507960517E-2</v>
      </c>
      <c r="K41">
        <v>0.11171718509799256</v>
      </c>
      <c r="L41">
        <v>0.11770253532410457</v>
      </c>
      <c r="M41">
        <v>0.11823934850097029</v>
      </c>
      <c r="N41">
        <v>0.11123228329414925</v>
      </c>
      <c r="O41">
        <v>0.10736459542208809</v>
      </c>
      <c r="P41">
        <v>0.10888597187921345</v>
      </c>
      <c r="Q41">
        <v>0.10825400968204058</v>
      </c>
      <c r="R41">
        <v>0.10834928155172285</v>
      </c>
      <c r="S41">
        <v>0.11203132584682862</v>
      </c>
      <c r="T41">
        <v>0.11078354956082226</v>
      </c>
      <c r="U41">
        <v>0.1021623369501734</v>
      </c>
      <c r="V41">
        <v>8.9984009908983253E-2</v>
      </c>
      <c r="W41">
        <v>7.3918368722347694E-2</v>
      </c>
      <c r="X41">
        <v>6.2851260653395968E-2</v>
      </c>
      <c r="Y41">
        <v>5.5610610892031787E-2</v>
      </c>
      <c r="Z41">
        <v>5.1350881534939496E-2</v>
      </c>
      <c r="AA41">
        <v>4.9315632229141038E-2</v>
      </c>
      <c r="AB41">
        <v>4.9318861015623661E-2</v>
      </c>
      <c r="AC41">
        <v>4.8881997222460782E-2</v>
      </c>
      <c r="AD41">
        <v>4.7943292996976972E-2</v>
      </c>
      <c r="AE41">
        <v>4.6485046522026785E-2</v>
      </c>
      <c r="AF41">
        <v>4.3237943258467304E-2</v>
      </c>
      <c r="AG41">
        <v>3.9109345829824171E-2</v>
      </c>
      <c r="AH41">
        <v>3.4699006577398883E-2</v>
      </c>
      <c r="AI41">
        <v>3.0231651999379494E-2</v>
      </c>
      <c r="AJ41">
        <v>2.5806100885028549E-2</v>
      </c>
      <c r="AK41">
        <v>2.1388733998883858E-2</v>
      </c>
    </row>
    <row r="42" spans="1:37" x14ac:dyDescent="0.25">
      <c r="A42" t="s">
        <v>281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3.1753353459995637E-2</v>
      </c>
      <c r="I42">
        <v>6.8586213049104394E-2</v>
      </c>
      <c r="J42">
        <v>9.6966514865060027E-2</v>
      </c>
      <c r="K42">
        <v>0.11402613733595413</v>
      </c>
      <c r="L42">
        <v>0.12068384582710756</v>
      </c>
      <c r="M42">
        <v>0.12160555235201098</v>
      </c>
      <c r="N42">
        <v>0.11464804785774607</v>
      </c>
      <c r="O42">
        <v>0.11052428565645478</v>
      </c>
      <c r="P42">
        <v>0.11162258538048864</v>
      </c>
      <c r="Q42">
        <v>0.11049868784178685</v>
      </c>
      <c r="R42">
        <v>0.11007175012553994</v>
      </c>
      <c r="S42">
        <v>0.11326636125335021</v>
      </c>
      <c r="T42">
        <v>0.11159169245593681</v>
      </c>
      <c r="U42">
        <v>0.10254147486996601</v>
      </c>
      <c r="V42">
        <v>8.9884710035370574E-2</v>
      </c>
      <c r="W42">
        <v>7.3287605048721893E-2</v>
      </c>
      <c r="X42">
        <v>6.1684451754651093E-2</v>
      </c>
      <c r="Y42">
        <v>5.4006672726547578E-2</v>
      </c>
      <c r="Z42">
        <v>4.9472260223204501E-2</v>
      </c>
      <c r="AA42">
        <v>4.7353434215202661E-2</v>
      </c>
      <c r="AB42">
        <v>4.7466065748236197E-2</v>
      </c>
      <c r="AC42">
        <v>4.7306773552668879E-2</v>
      </c>
      <c r="AD42">
        <v>4.6764289129019865E-2</v>
      </c>
      <c r="AE42">
        <v>4.577400119762931E-2</v>
      </c>
      <c r="AF42">
        <v>4.3018841102160366E-2</v>
      </c>
      <c r="AG42">
        <v>3.9361628701684026E-2</v>
      </c>
      <c r="AH42">
        <v>3.5377785254775418E-2</v>
      </c>
      <c r="AI42">
        <v>3.1280587316118158E-2</v>
      </c>
      <c r="AJ42">
        <v>2.7163755079340213E-2</v>
      </c>
      <c r="AK42">
        <v>2.2991722379228641E-2</v>
      </c>
    </row>
    <row r="43" spans="1:37" x14ac:dyDescent="0.25">
      <c r="A43" t="s">
        <v>282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3.1701056716326725E-2</v>
      </c>
      <c r="I43">
        <v>6.8441565521304426E-2</v>
      </c>
      <c r="J43">
        <v>9.6697276469481785E-2</v>
      </c>
      <c r="K43">
        <v>0.113625152327268</v>
      </c>
      <c r="L43">
        <v>0.120173721007788</v>
      </c>
      <c r="M43">
        <v>0.12102625761727381</v>
      </c>
      <c r="N43">
        <v>0.11405483554796092</v>
      </c>
      <c r="O43">
        <v>0.10995776413980085</v>
      </c>
      <c r="P43">
        <v>0.11110820217250517</v>
      </c>
      <c r="Q43">
        <v>0.11005564666914935</v>
      </c>
      <c r="R43">
        <v>0.10970376535774928</v>
      </c>
      <c r="S43">
        <v>0.11296541838479168</v>
      </c>
      <c r="T43">
        <v>0.11135589886128727</v>
      </c>
      <c r="U43">
        <v>0.10237436900726316</v>
      </c>
      <c r="V43">
        <v>8.9791547544959549E-2</v>
      </c>
      <c r="W43">
        <v>7.3278281845379212E-2</v>
      </c>
      <c r="X43">
        <v>6.1753523408647482E-2</v>
      </c>
      <c r="Y43">
        <v>5.4140677560088335E-2</v>
      </c>
      <c r="Z43">
        <v>4.9647633043004014E-2</v>
      </c>
      <c r="AA43">
        <v>4.7541297561570772E-2</v>
      </c>
      <c r="AB43">
        <v>4.7636146896601339E-2</v>
      </c>
      <c r="AC43">
        <v>4.7434387471012585E-2</v>
      </c>
      <c r="AD43">
        <v>4.6830493683924779E-2</v>
      </c>
      <c r="AE43">
        <v>4.5767112963246426E-2</v>
      </c>
      <c r="AF43">
        <v>4.2936130185067256E-2</v>
      </c>
      <c r="AG43">
        <v>3.9205728273516982E-2</v>
      </c>
      <c r="AH43">
        <v>3.5155488054572359E-2</v>
      </c>
      <c r="AI43">
        <v>3.1000959131732841E-2</v>
      </c>
      <c r="AJ43">
        <v>2.6836901312621286E-2</v>
      </c>
      <c r="AK43">
        <v>2.262808290587337E-2</v>
      </c>
    </row>
    <row r="44" spans="1:37" x14ac:dyDescent="0.25">
      <c r="A44" t="s">
        <v>283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3.1667467986662423E-2</v>
      </c>
      <c r="I44">
        <v>6.8651577376854789E-2</v>
      </c>
      <c r="J44">
        <v>9.7377417505728481E-2</v>
      </c>
      <c r="K44">
        <v>0.11482602794095076</v>
      </c>
      <c r="L44">
        <v>0.12179396431837297</v>
      </c>
      <c r="M44">
        <v>0.12287125825822809</v>
      </c>
      <c r="N44">
        <v>0.11592294302578132</v>
      </c>
      <c r="O44">
        <v>0.59004065987058318</v>
      </c>
      <c r="P44">
        <v>0.83999902174138885</v>
      </c>
      <c r="Q44">
        <v>0.94892203193652769</v>
      </c>
      <c r="R44">
        <v>0.98350409534009309</v>
      </c>
      <c r="S44">
        <v>0.98477084777923718</v>
      </c>
      <c r="T44">
        <v>0.96533363244675208</v>
      </c>
      <c r="U44">
        <v>0.93350783835202122</v>
      </c>
      <c r="V44">
        <v>0.89812703445921738</v>
      </c>
      <c r="W44">
        <v>0.8609063877943246</v>
      </c>
      <c r="X44">
        <v>0.83127279025236867</v>
      </c>
      <c r="Y44">
        <v>0.38607910164709658</v>
      </c>
      <c r="Z44">
        <v>0.14958704125536126</v>
      </c>
      <c r="AA44">
        <v>3.8935162594966322E-2</v>
      </c>
      <c r="AB44">
        <v>-2.8156333881090845E-3</v>
      </c>
      <c r="AC44">
        <v>-1.1791865113608413E-2</v>
      </c>
      <c r="AD44">
        <v>-6.7055196900422942E-3</v>
      </c>
      <c r="AE44">
        <v>2.740064048500912E-3</v>
      </c>
      <c r="AF44">
        <v>1.0654762318740296E-2</v>
      </c>
      <c r="AG44">
        <v>1.6029282184271132E-2</v>
      </c>
      <c r="AH44">
        <v>1.8946857183776977E-2</v>
      </c>
      <c r="AI44">
        <v>1.975399289224633E-2</v>
      </c>
      <c r="AJ44">
        <v>1.8906042031674453E-2</v>
      </c>
      <c r="AK44">
        <v>1.6765981342881098E-2</v>
      </c>
    </row>
    <row r="45" spans="1:37" x14ac:dyDescent="0.25">
      <c r="A45" t="s">
        <v>284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3.1613872871760762E-2</v>
      </c>
      <c r="I45">
        <v>6.7849988989165944E-2</v>
      </c>
      <c r="J45">
        <v>9.5310202074339045E-2</v>
      </c>
      <c r="K45">
        <v>0.1114027763037484</v>
      </c>
      <c r="L45">
        <v>0.11728804568145179</v>
      </c>
      <c r="M45">
        <v>0.11777097801961567</v>
      </c>
      <c r="N45">
        <v>0.11075544160485951</v>
      </c>
      <c r="O45">
        <v>0.10693064767020033</v>
      </c>
      <c r="P45">
        <v>0.10851888604370696</v>
      </c>
      <c r="Q45">
        <v>0.10795529032341378</v>
      </c>
      <c r="R45">
        <v>0.10812485233633318</v>
      </c>
      <c r="S45">
        <v>0.11187860190007282</v>
      </c>
      <c r="T45">
        <v>0.11068694396076939</v>
      </c>
      <c r="U45">
        <v>0.10212036840437921</v>
      </c>
      <c r="V45">
        <v>9.0007707316330787E-2</v>
      </c>
      <c r="W45">
        <v>7.4015626606049878E-2</v>
      </c>
      <c r="X45">
        <v>6.303012058923585E-2</v>
      </c>
      <c r="Y45">
        <v>5.5855551942962656E-2</v>
      </c>
      <c r="Z45">
        <v>5.163745849481316E-2</v>
      </c>
      <c r="AA45">
        <v>4.9616236848870621E-2</v>
      </c>
      <c r="AB45">
        <v>4.9606383784728258E-2</v>
      </c>
      <c r="AC45">
        <v>4.9131074235231331E-2</v>
      </c>
      <c r="AD45">
        <v>4.8137720169538767E-2</v>
      </c>
      <c r="AE45">
        <v>4.661522960256459E-2</v>
      </c>
      <c r="AF45">
        <v>4.3299850765499137E-2</v>
      </c>
      <c r="AG45">
        <v>3.9106652630027661E-2</v>
      </c>
      <c r="AH45">
        <v>3.4638396978281527E-2</v>
      </c>
      <c r="AI45">
        <v>3.0120915233489143E-2</v>
      </c>
      <c r="AJ45">
        <v>2.565359442570081E-2</v>
      </c>
      <c r="AK45">
        <v>2.1202748568049934E-2</v>
      </c>
    </row>
    <row r="46" spans="1:37" x14ac:dyDescent="0.25">
      <c r="A46" t="s">
        <v>285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3.152646763548983E-2</v>
      </c>
      <c r="I46">
        <v>6.7596468204711435E-2</v>
      </c>
      <c r="J46">
        <v>9.4795015737014765E-2</v>
      </c>
      <c r="K46">
        <v>0.11058178801808261</v>
      </c>
      <c r="L46">
        <v>0.11618887330560046</v>
      </c>
      <c r="M46">
        <v>0.1164671482522861</v>
      </c>
      <c r="N46">
        <v>0.1093549545472472</v>
      </c>
      <c r="O46">
        <v>0.10551796379456579</v>
      </c>
      <c r="P46">
        <v>0.10715248102139974</v>
      </c>
      <c r="Q46">
        <v>0.10667261935739525</v>
      </c>
      <c r="R46">
        <v>0.1069307067040004</v>
      </c>
      <c r="S46">
        <v>0.11076007142274413</v>
      </c>
      <c r="T46">
        <v>0.10964025481072781</v>
      </c>
      <c r="U46">
        <v>0.10115051832044752</v>
      </c>
      <c r="V46">
        <v>8.9131244113938024E-2</v>
      </c>
      <c r="W46">
        <v>7.3264337577483296E-2</v>
      </c>
      <c r="X46">
        <v>6.2411474609835871E-2</v>
      </c>
      <c r="Y46">
        <v>5.5362029524985701E-2</v>
      </c>
      <c r="Z46">
        <v>5.1235993954601433E-2</v>
      </c>
      <c r="AA46">
        <v>4.9260377641102693E-2</v>
      </c>
      <c r="AB46">
        <v>4.9245329722835685E-2</v>
      </c>
      <c r="AC46">
        <v>4.872313659842753E-2</v>
      </c>
      <c r="AD46">
        <v>4.7651196169051779E-2</v>
      </c>
      <c r="AE46">
        <v>4.6032907776982768E-2</v>
      </c>
      <c r="AF46">
        <v>4.2620697938122731E-2</v>
      </c>
      <c r="AG46">
        <v>3.8339652574492789E-2</v>
      </c>
      <c r="AH46">
        <v>3.3800599212452376E-2</v>
      </c>
      <c r="AI46">
        <v>2.9232753495045394E-2</v>
      </c>
      <c r="AJ46">
        <v>2.4735721812474409E-2</v>
      </c>
      <c r="AK46">
        <v>2.0275181484441518E-2</v>
      </c>
    </row>
    <row r="47" spans="1:37" x14ac:dyDescent="0.25">
      <c r="A47" t="s">
        <v>286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3.0916698360377692</v>
      </c>
      <c r="I47">
        <v>4.8117992821625322</v>
      </c>
      <c r="J47">
        <v>5.7419221333579351</v>
      </c>
      <c r="K47">
        <v>6.362895344410302</v>
      </c>
      <c r="L47">
        <v>6.8218542715237307</v>
      </c>
      <c r="M47">
        <v>7.2915322707659325</v>
      </c>
      <c r="N47">
        <v>7.6755736055821977</v>
      </c>
      <c r="O47">
        <v>7.8896698268417609</v>
      </c>
      <c r="P47">
        <v>7.9784408054891953</v>
      </c>
      <c r="Q47">
        <v>8.0259748363632255</v>
      </c>
      <c r="R47">
        <v>7.0304686855984455</v>
      </c>
      <c r="S47">
        <v>6.5598516325445555</v>
      </c>
      <c r="T47">
        <v>6.3222701320314156</v>
      </c>
      <c r="U47">
        <v>6.3243018859248545</v>
      </c>
      <c r="V47">
        <v>6.4891494247296455</v>
      </c>
      <c r="W47">
        <v>6.7279267594278824</v>
      </c>
      <c r="X47">
        <v>7.076643985482689</v>
      </c>
      <c r="Y47">
        <v>7.2791858690817612</v>
      </c>
      <c r="Z47">
        <v>7.3576508842526867</v>
      </c>
      <c r="AA47">
        <v>7.3316012425459265</v>
      </c>
      <c r="AB47">
        <v>7.5388182381152191</v>
      </c>
      <c r="AC47">
        <v>7.5889034652312448</v>
      </c>
      <c r="AD47">
        <v>7.5503774297775994</v>
      </c>
      <c r="AE47">
        <v>7.4685456572733289</v>
      </c>
      <c r="AF47">
        <v>7.367596429859824</v>
      </c>
      <c r="AG47">
        <v>7.2614655156400421</v>
      </c>
      <c r="AH47">
        <v>7.1567701252382321</v>
      </c>
      <c r="AI47">
        <v>7.0560171069927291</v>
      </c>
      <c r="AJ47">
        <v>6.9936883358418189</v>
      </c>
      <c r="AK47">
        <v>6.9192850601844214</v>
      </c>
    </row>
    <row r="48" spans="1:37" x14ac:dyDescent="0.25">
      <c r="A48" t="s">
        <v>287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143.39713822319413</v>
      </c>
      <c r="I48">
        <v>266.16722706473735</v>
      </c>
      <c r="J48">
        <v>345.43269924296612</v>
      </c>
      <c r="K48">
        <v>386.43639806834392</v>
      </c>
      <c r="L48">
        <v>397.01932738570906</v>
      </c>
      <c r="M48">
        <v>403.25773562227829</v>
      </c>
      <c r="N48">
        <v>366.43120025889561</v>
      </c>
      <c r="O48">
        <v>377.5016221683851</v>
      </c>
      <c r="P48">
        <v>399.03273227260587</v>
      </c>
      <c r="Q48">
        <v>379.10245284300277</v>
      </c>
      <c r="R48">
        <v>380.06353846962071</v>
      </c>
      <c r="S48">
        <v>396.68092313726601</v>
      </c>
      <c r="T48">
        <v>362.74712666018536</v>
      </c>
      <c r="U48">
        <v>303.32773729763494</v>
      </c>
      <c r="V48">
        <v>251.21898680891994</v>
      </c>
      <c r="W48">
        <v>181.45291579522268</v>
      </c>
      <c r="X48">
        <v>160.98005498030102</v>
      </c>
      <c r="Y48">
        <v>138.85635674135389</v>
      </c>
      <c r="Z48">
        <v>122.41082539370578</v>
      </c>
      <c r="AA48">
        <v>111.9104707501851</v>
      </c>
      <c r="AB48">
        <v>109.13397512398606</v>
      </c>
      <c r="AC48">
        <v>100.65471346059746</v>
      </c>
      <c r="AD48">
        <v>96.688134793133202</v>
      </c>
      <c r="AE48">
        <v>94.961944854608404</v>
      </c>
      <c r="AF48">
        <v>86.604546705324893</v>
      </c>
      <c r="AG48">
        <v>82.346023802977399</v>
      </c>
      <c r="AH48">
        <v>80.244536497086713</v>
      </c>
      <c r="AI48">
        <v>79.167013883008835</v>
      </c>
      <c r="AJ48">
        <v>78.706622917044825</v>
      </c>
      <c r="AK48">
        <v>78.275871551536014</v>
      </c>
    </row>
    <row r="49" spans="1:37" x14ac:dyDescent="0.25">
      <c r="A49" t="s">
        <v>288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14.183715849810174</v>
      </c>
      <c r="I49">
        <v>20.75446534476033</v>
      </c>
      <c r="J49">
        <v>24.15619681150951</v>
      </c>
      <c r="K49">
        <v>25.924018569628227</v>
      </c>
      <c r="L49">
        <v>26.44034442862857</v>
      </c>
      <c r="M49">
        <v>27.043752873217073</v>
      </c>
      <c r="N49">
        <v>24.997160393487626</v>
      </c>
      <c r="O49">
        <v>26.043823673621457</v>
      </c>
      <c r="P49">
        <v>27.796770236694577</v>
      </c>
      <c r="Q49">
        <v>26.665653989840731</v>
      </c>
      <c r="R49">
        <v>26.893592291680623</v>
      </c>
      <c r="S49">
        <v>28.189460603162807</v>
      </c>
      <c r="T49">
        <v>25.956473219213215</v>
      </c>
      <c r="U49">
        <v>21.933544702922724</v>
      </c>
      <c r="V49">
        <v>18.241297163890202</v>
      </c>
      <c r="W49">
        <v>13.318731467462142</v>
      </c>
      <c r="X49">
        <v>11.607944296101302</v>
      </c>
      <c r="Y49">
        <v>9.9052668163277513</v>
      </c>
      <c r="Z49">
        <v>8.6705021297157625</v>
      </c>
      <c r="AA49">
        <v>7.9068286510534103</v>
      </c>
      <c r="AB49">
        <v>7.734399845409401</v>
      </c>
      <c r="AC49">
        <v>7.1593855263430539</v>
      </c>
      <c r="AD49">
        <v>6.9045370645917981</v>
      </c>
      <c r="AE49">
        <v>6.8082106587151525</v>
      </c>
      <c r="AF49">
        <v>6.2277358906098756</v>
      </c>
      <c r="AG49">
        <v>5.9267283359099254</v>
      </c>
      <c r="AH49">
        <v>5.7775669857399459</v>
      </c>
      <c r="AI49">
        <v>5.7002154312345565</v>
      </c>
      <c r="AJ49">
        <v>5.665345868425864</v>
      </c>
      <c r="AK49">
        <v>5.6305549293563351</v>
      </c>
    </row>
    <row r="50" spans="1:37" x14ac:dyDescent="0.25">
      <c r="A50" t="s">
        <v>289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3.1650105158176345E-2</v>
      </c>
      <c r="I50">
        <v>6.8415453470294096E-2</v>
      </c>
      <c r="J50">
        <v>9.6749106904669979E-2</v>
      </c>
      <c r="K50">
        <v>0.11373757395196638</v>
      </c>
      <c r="L50">
        <v>0.12027299722734419</v>
      </c>
      <c r="M50">
        <v>0.12100612485526074</v>
      </c>
      <c r="N50">
        <v>0.11382084507878254</v>
      </c>
      <c r="O50">
        <v>0.10941028498299143</v>
      </c>
      <c r="P50">
        <v>0.11019490174397628</v>
      </c>
      <c r="Q50">
        <v>0.10878103224145619</v>
      </c>
      <c r="R50">
        <v>0.1080777430404023</v>
      </c>
      <c r="S50">
        <v>0.11101193923215291</v>
      </c>
      <c r="T50">
        <v>0.10913292688643494</v>
      </c>
      <c r="U50">
        <v>9.9930839051576292E-2</v>
      </c>
      <c r="V50">
        <v>8.7158314022883765E-2</v>
      </c>
      <c r="W50">
        <v>7.0494663681230918E-2</v>
      </c>
      <c r="X50">
        <v>5.8851684966509943E-2</v>
      </c>
      <c r="Y50">
        <v>5.1186766963851049E-2</v>
      </c>
      <c r="Z50">
        <v>4.6721796269166838E-2</v>
      </c>
      <c r="AA50">
        <v>4.4724783582505978E-2</v>
      </c>
      <c r="AB50">
        <v>4.5000929566052505E-2</v>
      </c>
      <c r="AC50">
        <v>4.5042277361506677E-2</v>
      </c>
      <c r="AD50">
        <v>4.4719901480050339E-2</v>
      </c>
      <c r="AE50">
        <v>4.3955916270332906E-2</v>
      </c>
      <c r="AF50">
        <v>4.1426971401237189E-2</v>
      </c>
      <c r="AG50">
        <v>3.7982388275348278E-2</v>
      </c>
      <c r="AH50">
        <v>3.4191606737055125E-2</v>
      </c>
      <c r="AI50">
        <v>3.0265230163406542E-2</v>
      </c>
      <c r="AJ50">
        <v>2.6295816857646592E-2</v>
      </c>
      <c r="AK50">
        <v>2.2247797071517361E-2</v>
      </c>
    </row>
    <row r="51" spans="1:37" x14ac:dyDescent="0.25">
      <c r="A51" t="s">
        <v>290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3.8236564477989177E-2</v>
      </c>
      <c r="I51">
        <v>7.6536506885083178E-2</v>
      </c>
      <c r="J51">
        <v>0.10577210650262181</v>
      </c>
      <c r="K51">
        <v>0.12328306780378107</v>
      </c>
      <c r="L51">
        <v>0.12817957507904598</v>
      </c>
      <c r="M51">
        <v>0.1242262480817935</v>
      </c>
      <c r="N51">
        <v>0.10727544287389978</v>
      </c>
      <c r="O51">
        <v>9.1299114777920742E-2</v>
      </c>
      <c r="P51">
        <v>7.7822063007548792E-2</v>
      </c>
      <c r="Q51">
        <v>5.9084917835128259E-2</v>
      </c>
      <c r="R51">
        <v>4.1625985615678651E-2</v>
      </c>
      <c r="S51">
        <v>2.8917968775021841E-2</v>
      </c>
      <c r="T51">
        <v>1.0757512282300041E-2</v>
      </c>
      <c r="U51">
        <v>-1.3578865649666039E-2</v>
      </c>
      <c r="V51">
        <v>-3.9210730057281928E-2</v>
      </c>
      <c r="W51">
        <v>-6.7394304483492373E-2</v>
      </c>
      <c r="X51">
        <v>-8.6752116719213124E-2</v>
      </c>
      <c r="Y51">
        <v>-9.9894583624005051E-2</v>
      </c>
      <c r="Z51">
        <v>-0.10655962609698033</v>
      </c>
      <c r="AA51">
        <v>-0.10710191197237373</v>
      </c>
      <c r="AB51">
        <v>-0.10168025633491284</v>
      </c>
      <c r="AC51">
        <v>-9.3688955921078509E-2</v>
      </c>
      <c r="AD51">
        <v>-8.335295556076705E-2</v>
      </c>
      <c r="AE51">
        <v>-7.1578028821783768E-2</v>
      </c>
      <c r="AF51">
        <v>-6.0722422040138113E-2</v>
      </c>
      <c r="AG51">
        <v>-5.0154412669256576E-2</v>
      </c>
      <c r="AH51">
        <v>-3.9985802270992021E-2</v>
      </c>
      <c r="AI51">
        <v>-3.0466054975331058E-2</v>
      </c>
      <c r="AJ51">
        <v>-2.1770483192873336E-2</v>
      </c>
      <c r="AK51">
        <v>-1.4124161262973889E-2</v>
      </c>
    </row>
    <row r="52" spans="1:37" x14ac:dyDescent="0.25">
      <c r="A52" t="s">
        <v>291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5.5670577838795587E-2</v>
      </c>
      <c r="I52">
        <v>0.10903691424508644</v>
      </c>
      <c r="J52">
        <v>0.15178370345989567</v>
      </c>
      <c r="K52">
        <v>0.18250628821669945</v>
      </c>
      <c r="L52">
        <v>0.20018522899705182</v>
      </c>
      <c r="M52">
        <v>0.20934839630415425</v>
      </c>
      <c r="N52">
        <v>0.20223148298716964</v>
      </c>
      <c r="O52">
        <v>0.19798133402122442</v>
      </c>
      <c r="P52">
        <v>0.19650046343566707</v>
      </c>
      <c r="Q52">
        <v>0.18569079564860758</v>
      </c>
      <c r="R52">
        <v>0.17542111117305748</v>
      </c>
      <c r="S52">
        <v>0.17007584995543112</v>
      </c>
      <c r="T52">
        <v>0.15444747809854054</v>
      </c>
      <c r="U52">
        <v>0.12829184546230277</v>
      </c>
      <c r="V52">
        <v>9.8488931762985565E-2</v>
      </c>
      <c r="W52">
        <v>6.2266934157206855E-2</v>
      </c>
      <c r="X52">
        <v>3.5790003800628689E-2</v>
      </c>
      <c r="Y52">
        <v>1.4227822431234216E-2</v>
      </c>
      <c r="Z52">
        <v>-1.5040211932437764E-3</v>
      </c>
      <c r="AA52">
        <v>-1.1253500422392371E-2</v>
      </c>
      <c r="AB52">
        <v>-1.4458781939108434E-2</v>
      </c>
      <c r="AC52">
        <v>-1.5281984653370273E-2</v>
      </c>
      <c r="AD52">
        <v>-1.3085223314901473E-2</v>
      </c>
      <c r="AE52">
        <v>-8.6197475538729584E-3</v>
      </c>
      <c r="AF52">
        <v>-4.8576521998855426E-3</v>
      </c>
      <c r="AG52">
        <v>-4.4777620661351492E-4</v>
      </c>
      <c r="AH52">
        <v>4.5013748716016266E-3</v>
      </c>
      <c r="AI52">
        <v>9.6539409631501982E-3</v>
      </c>
      <c r="AJ52">
        <v>1.4772546829133759E-2</v>
      </c>
      <c r="AK52">
        <v>1.9518603293100512E-2</v>
      </c>
    </row>
    <row r="53" spans="1:37" x14ac:dyDescent="0.25">
      <c r="A53" t="s">
        <v>292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6.7352553983601737E-2</v>
      </c>
      <c r="I53">
        <v>0.13128601108689519</v>
      </c>
      <c r="J53">
        <v>0.18050022575857305</v>
      </c>
      <c r="K53">
        <v>0.21384239504218527</v>
      </c>
      <c r="L53">
        <v>0.2311306885788067</v>
      </c>
      <c r="M53">
        <v>0.23873095843756076</v>
      </c>
      <c r="N53">
        <v>0.22781635195823213</v>
      </c>
      <c r="O53">
        <v>0.22168707741725413</v>
      </c>
      <c r="P53">
        <v>0.22037081904080491</v>
      </c>
      <c r="Q53">
        <v>0.20853576539283658</v>
      </c>
      <c r="R53">
        <v>0.19787415255367868</v>
      </c>
      <c r="S53">
        <v>0.19332741106070639</v>
      </c>
      <c r="T53">
        <v>0.17620869957108987</v>
      </c>
      <c r="U53">
        <v>0.14597666651032792</v>
      </c>
      <c r="V53">
        <v>0.11130986654983577</v>
      </c>
      <c r="W53">
        <v>6.9140746661244812E-2</v>
      </c>
      <c r="X53">
        <v>3.9009241370346892E-2</v>
      </c>
      <c r="Y53">
        <v>1.5090728883992988E-2</v>
      </c>
      <c r="Z53">
        <v>-2.1370403750387013E-3</v>
      </c>
      <c r="AA53">
        <v>-1.274316725572433E-2</v>
      </c>
      <c r="AB53">
        <v>-1.6230997470545461E-2</v>
      </c>
      <c r="AC53">
        <v>-1.7580057166000085E-2</v>
      </c>
      <c r="AD53">
        <v>-1.5946623828111406E-2</v>
      </c>
      <c r="AE53">
        <v>-1.2032990960852974E-2</v>
      </c>
      <c r="AF53">
        <v>-9.2815072228913387E-3</v>
      </c>
      <c r="AG53">
        <v>-5.8681289795137204E-3</v>
      </c>
      <c r="AH53">
        <v>-1.7171374441127263E-3</v>
      </c>
      <c r="AI53">
        <v>2.860319594244487E-3</v>
      </c>
      <c r="AJ53">
        <v>7.6156109867442368E-3</v>
      </c>
      <c r="AK53">
        <v>1.2174675654508249E-2</v>
      </c>
    </row>
    <row r="54" spans="1:37" x14ac:dyDescent="0.25">
      <c r="A54" t="s">
        <v>293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0.21199130000002242</v>
      </c>
      <c r="I54">
        <v>0.49034749999998439</v>
      </c>
      <c r="J54">
        <v>0.7489432999999508</v>
      </c>
      <c r="K54">
        <v>0.93813699999998335</v>
      </c>
      <c r="L54">
        <v>1.031649600000037</v>
      </c>
      <c r="M54">
        <v>1.0404877000000852</v>
      </c>
      <c r="N54">
        <v>0.94316719999994802</v>
      </c>
      <c r="O54">
        <v>0.81508830000007038</v>
      </c>
      <c r="P54">
        <v>0.68743519999998171</v>
      </c>
      <c r="Q54">
        <v>0.52812319999998181</v>
      </c>
      <c r="R54">
        <v>0.36767139999994924</v>
      </c>
      <c r="S54">
        <v>0.23393740000005891</v>
      </c>
      <c r="T54">
        <v>7.6474400000051901E-2</v>
      </c>
      <c r="U54">
        <v>-0.12303809999991699</v>
      </c>
      <c r="V54">
        <v>-0.34336289999998826</v>
      </c>
      <c r="W54">
        <v>-0.58643400000005386</v>
      </c>
      <c r="X54">
        <v>-0.78379979999999705</v>
      </c>
      <c r="Y54">
        <v>-0.93016119999992952</v>
      </c>
      <c r="Z54">
        <v>-1.0190706000000773</v>
      </c>
      <c r="AA54">
        <v>-1.0502010999999811</v>
      </c>
      <c r="AB54">
        <v>-1.0243904000000157</v>
      </c>
      <c r="AC54">
        <v>-0.96244909999995798</v>
      </c>
      <c r="AD54">
        <v>-0.87226940000005015</v>
      </c>
      <c r="AE54">
        <v>-0.76292300000000068</v>
      </c>
      <c r="AF54">
        <v>-0.65210739999997713</v>
      </c>
      <c r="AG54">
        <v>-0.54190890000006675</v>
      </c>
      <c r="AH54">
        <v>-0.4345995999999559</v>
      </c>
      <c r="AI54">
        <v>-0.33262819999993098</v>
      </c>
      <c r="AJ54">
        <v>-0.23797760000002199</v>
      </c>
      <c r="AK54">
        <v>-0.15278729999999996</v>
      </c>
    </row>
    <row r="55" spans="1:37" x14ac:dyDescent="0.25">
      <c r="A55" t="s">
        <v>294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0.26775252000000194</v>
      </c>
      <c r="I55">
        <v>0.44673614999999245</v>
      </c>
      <c r="J55">
        <v>0.54902433999998834</v>
      </c>
      <c r="K55">
        <v>0.60511266999999691</v>
      </c>
      <c r="L55">
        <v>0.62623886999999456</v>
      </c>
      <c r="M55">
        <v>0.63900936999999658</v>
      </c>
      <c r="N55">
        <v>0.59860569999999313</v>
      </c>
      <c r="O55">
        <v>0.6036048400000027</v>
      </c>
      <c r="P55">
        <v>0.62835504999999614</v>
      </c>
      <c r="Q55">
        <v>0.60331938999999579</v>
      </c>
      <c r="R55">
        <v>0.58993823000000134</v>
      </c>
      <c r="S55">
        <v>0.60211875000000248</v>
      </c>
      <c r="T55">
        <v>0.55512050999999474</v>
      </c>
      <c r="U55">
        <v>0.46553444999999272</v>
      </c>
      <c r="V55">
        <v>0.37469640999999854</v>
      </c>
      <c r="W55">
        <v>0.26078515999999752</v>
      </c>
      <c r="X55">
        <v>0.2051380200000068</v>
      </c>
      <c r="Y55">
        <v>0.16063909999999737</v>
      </c>
      <c r="Z55">
        <v>0.13040972999999667</v>
      </c>
      <c r="AA55">
        <v>0.11445862000000773</v>
      </c>
      <c r="AB55">
        <v>0.11611501000000146</v>
      </c>
      <c r="AC55">
        <v>0.11397374999999954</v>
      </c>
      <c r="AD55">
        <v>0.11780301000000293</v>
      </c>
      <c r="AE55">
        <v>0.12579403000000866</v>
      </c>
      <c r="AF55">
        <v>0.12469387000000154</v>
      </c>
      <c r="AG55">
        <v>0.12674257000000466</v>
      </c>
      <c r="AH55">
        <v>0.13148088999999175</v>
      </c>
      <c r="AI55">
        <v>0.13725671999999633</v>
      </c>
      <c r="AJ55">
        <v>0.14335166000000754</v>
      </c>
      <c r="AK55">
        <v>0.14852831999999694</v>
      </c>
    </row>
    <row r="56" spans="1:37" x14ac:dyDescent="0.25">
      <c r="A56" t="s">
        <v>295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2.1276199999988421E-2</v>
      </c>
      <c r="I56">
        <v>4.6745499999985896E-2</v>
      </c>
      <c r="J56">
        <v>6.5258800000009387E-2</v>
      </c>
      <c r="K56">
        <v>7.098269999997342E-2</v>
      </c>
      <c r="L56">
        <v>6.1674500000009402E-2</v>
      </c>
      <c r="M56">
        <v>3.9739100000019789E-2</v>
      </c>
      <c r="N56">
        <v>4.5739999999909742E-3</v>
      </c>
      <c r="O56">
        <v>-3.4002099999980828E-2</v>
      </c>
      <c r="P56">
        <v>-7.1431799999999157E-2</v>
      </c>
      <c r="Q56">
        <v>-0.11035359999999628</v>
      </c>
      <c r="R56">
        <v>-0.14682160000000977</v>
      </c>
      <c r="S56">
        <v>-0.17750100000000657</v>
      </c>
      <c r="T56">
        <v>-0.20770070000000374</v>
      </c>
      <c r="U56">
        <v>-0.23894409999999766</v>
      </c>
      <c r="V56">
        <v>-0.26821140000001265</v>
      </c>
      <c r="W56">
        <v>-0.29502420000000029</v>
      </c>
      <c r="X56">
        <v>-0.31161360000001537</v>
      </c>
      <c r="Y56">
        <v>-0.31770410000001448</v>
      </c>
      <c r="Z56">
        <v>-0.31331950000000575</v>
      </c>
      <c r="AA56">
        <v>-0.29941539999998668</v>
      </c>
      <c r="AB56">
        <v>-0.27724929999999404</v>
      </c>
      <c r="AC56">
        <v>-0.25023290000001452</v>
      </c>
      <c r="AD56">
        <v>-0.22023880000000418</v>
      </c>
      <c r="AE56">
        <v>-0.18906999999998675</v>
      </c>
      <c r="AF56">
        <v>-0.15921539999999368</v>
      </c>
      <c r="AG56">
        <v>-0.1312558999999851</v>
      </c>
      <c r="AH56">
        <v>-0.10562050000001477</v>
      </c>
      <c r="AI56">
        <v>-8.2655100000010862E-2</v>
      </c>
      <c r="AJ56">
        <v>-6.2573299999996834E-2</v>
      </c>
      <c r="AK56">
        <v>-4.5538300000004028E-2</v>
      </c>
    </row>
    <row r="57" spans="1:37" x14ac:dyDescent="0.25">
      <c r="A57" t="s">
        <v>296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0.54724960999999439</v>
      </c>
      <c r="I57">
        <v>0.88697899999999663</v>
      </c>
      <c r="J57">
        <v>1.0698055000000011</v>
      </c>
      <c r="K57">
        <v>1.1653517000000022</v>
      </c>
      <c r="L57">
        <v>1.1979479000000026</v>
      </c>
      <c r="M57">
        <v>1.2222842999999983</v>
      </c>
      <c r="N57">
        <v>1.1437092000000035</v>
      </c>
      <c r="O57">
        <v>1.1672346000000005</v>
      </c>
      <c r="P57">
        <v>1.229846099999989</v>
      </c>
      <c r="Q57">
        <v>1.1882578000000024</v>
      </c>
      <c r="R57">
        <v>1.1744848999999959</v>
      </c>
      <c r="S57">
        <v>1.2120266000000015</v>
      </c>
      <c r="T57">
        <v>1.1247084000000029</v>
      </c>
      <c r="U57">
        <v>0.95458190000000798</v>
      </c>
      <c r="V57">
        <v>0.78670299999998861</v>
      </c>
      <c r="W57">
        <v>0.57225019999999915</v>
      </c>
      <c r="X57">
        <v>0.47848409999998864</v>
      </c>
      <c r="Y57">
        <v>0.40019499999999653</v>
      </c>
      <c r="Z57">
        <v>0.34608000000000061</v>
      </c>
      <c r="AA57">
        <v>0.31630610000000559</v>
      </c>
      <c r="AB57">
        <v>0.3180319999999881</v>
      </c>
      <c r="AC57">
        <v>0.3075719999999933</v>
      </c>
      <c r="AD57">
        <v>0.30760809999999594</v>
      </c>
      <c r="AE57">
        <v>0.31457360000000278</v>
      </c>
      <c r="AF57">
        <v>0.30200150000000292</v>
      </c>
      <c r="AG57">
        <v>0.29680259999999237</v>
      </c>
      <c r="AH57">
        <v>0.29747790000000407</v>
      </c>
      <c r="AI57">
        <v>0.30068870000000913</v>
      </c>
      <c r="AJ57">
        <v>0.30518960000000561</v>
      </c>
      <c r="AK57">
        <v>0.30860190000001353</v>
      </c>
    </row>
    <row r="58" spans="1:37" x14ac:dyDescent="0.25">
      <c r="A58" t="s">
        <v>297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2.6219069999996236E-2</v>
      </c>
      <c r="I58">
        <v>5.0291010000002245E-2</v>
      </c>
      <c r="J58">
        <v>6.7306280000003937E-2</v>
      </c>
      <c r="K58">
        <v>7.6565509999994674E-2</v>
      </c>
      <c r="L58">
        <v>7.7896469999998885E-2</v>
      </c>
      <c r="M58">
        <v>7.39711000000014E-2</v>
      </c>
      <c r="N58">
        <v>6.1604670000001249E-2</v>
      </c>
      <c r="O58">
        <v>5.0681089999997653E-2</v>
      </c>
      <c r="P58">
        <v>4.1587159999998846E-2</v>
      </c>
      <c r="Q58">
        <v>2.8546099999999797E-2</v>
      </c>
      <c r="R58">
        <v>1.657546999999937E-2</v>
      </c>
      <c r="S58">
        <v>8.003600000002109E-3</v>
      </c>
      <c r="T58">
        <v>-4.6984699999939039E-3</v>
      </c>
      <c r="U58">
        <v>-2.1550500000003581E-2</v>
      </c>
      <c r="V58">
        <v>-3.8813379999993458E-2</v>
      </c>
      <c r="W58">
        <v>-5.759342999999717E-2</v>
      </c>
      <c r="X58">
        <v>-6.9641579999995429E-2</v>
      </c>
      <c r="Y58">
        <v>-7.7448079999996366E-2</v>
      </c>
      <c r="Z58">
        <v>-8.085599000000343E-2</v>
      </c>
      <c r="AA58">
        <v>-8.0114840000000243E-2</v>
      </c>
      <c r="AB58">
        <v>-7.5312150000002021E-2</v>
      </c>
      <c r="AC58">
        <v>-6.8948770000005766E-2</v>
      </c>
      <c r="AD58">
        <v>-6.1024110000005294E-2</v>
      </c>
      <c r="AE58">
        <v>-5.2164830000009488E-2</v>
      </c>
      <c r="AF58">
        <v>-4.4084769999997775E-2</v>
      </c>
      <c r="AG58">
        <v>-3.6194159999993758E-2</v>
      </c>
      <c r="AH58">
        <v>-2.8593900000004169E-2</v>
      </c>
      <c r="AI58">
        <v>-2.1491689999990626E-2</v>
      </c>
      <c r="AJ58">
        <v>-1.5022470000005228E-2</v>
      </c>
      <c r="AK58">
        <v>-9.3527500000050168E-3</v>
      </c>
    </row>
    <row r="59" spans="1:37" x14ac:dyDescent="0.25">
      <c r="A59" t="s">
        <v>298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0.20343090000000075</v>
      </c>
      <c r="I59">
        <v>0.33849010000000135</v>
      </c>
      <c r="J59">
        <v>0.41376249999999004</v>
      </c>
      <c r="K59">
        <v>0.44942869999999857</v>
      </c>
      <c r="L59">
        <v>0.45289909999999622</v>
      </c>
      <c r="M59">
        <v>0.44509469999999851</v>
      </c>
      <c r="N59">
        <v>0.39336409999998523</v>
      </c>
      <c r="O59">
        <v>0.37479270000000042</v>
      </c>
      <c r="P59">
        <v>0.37107459999998582</v>
      </c>
      <c r="Q59">
        <v>0.33073849999999538</v>
      </c>
      <c r="R59">
        <v>0.30142710000001216</v>
      </c>
      <c r="S59">
        <v>0.29363879999999654</v>
      </c>
      <c r="T59">
        <v>0.24315719999998464</v>
      </c>
      <c r="U59">
        <v>0.16310119999999984</v>
      </c>
      <c r="V59">
        <v>8.4946999999999662E-2</v>
      </c>
      <c r="W59">
        <v>-7.4493000000188658E-3</v>
      </c>
      <c r="X59">
        <v>-5.1355999999998403E-2</v>
      </c>
      <c r="Y59">
        <v>-8.2516499999996995E-2</v>
      </c>
      <c r="Z59">
        <v>-9.8330700000019533E-2</v>
      </c>
      <c r="AA59">
        <v>-9.9513199999989865E-2</v>
      </c>
      <c r="AB59">
        <v>-8.4476800000004459E-2</v>
      </c>
      <c r="AC59">
        <v>-7.0518000000021175E-2</v>
      </c>
      <c r="AD59">
        <v>-5.1091799999994691E-2</v>
      </c>
      <c r="AE59">
        <v>-2.8500799999989113E-2</v>
      </c>
      <c r="AF59">
        <v>-1.3459000000011656E-2</v>
      </c>
      <c r="AG59">
        <v>2.9323999999917305E-3</v>
      </c>
      <c r="AH59">
        <v>1.9971599999990985E-2</v>
      </c>
      <c r="AI59">
        <v>3.6294400000002724E-2</v>
      </c>
      <c r="AJ59">
        <v>5.1309799999984307E-2</v>
      </c>
      <c r="AK59">
        <v>6.4066199999984974E-2</v>
      </c>
    </row>
    <row r="60" spans="1:37" x14ac:dyDescent="0.25">
      <c r="A60" t="s">
        <v>299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0.7970169000000169</v>
      </c>
      <c r="I60">
        <v>1.3071297999999842</v>
      </c>
      <c r="J60">
        <v>1.5795965000000365</v>
      </c>
      <c r="K60">
        <v>1.7069276999999943</v>
      </c>
      <c r="L60">
        <v>1.7235162000000059</v>
      </c>
      <c r="M60">
        <v>1.7113362000000052</v>
      </c>
      <c r="N60">
        <v>1.5383515999999986</v>
      </c>
      <c r="O60">
        <v>1.5051167999999961</v>
      </c>
      <c r="P60">
        <v>1.5308927000000381</v>
      </c>
      <c r="Q60">
        <v>1.4098046000000295</v>
      </c>
      <c r="R60">
        <v>1.3311775000000239</v>
      </c>
      <c r="S60">
        <v>1.3338114000000019</v>
      </c>
      <c r="T60">
        <v>1.1635284000000183</v>
      </c>
      <c r="U60">
        <v>0.87643210000004501</v>
      </c>
      <c r="V60">
        <v>0.5973781999999801</v>
      </c>
      <c r="W60">
        <v>0.26005649999996194</v>
      </c>
      <c r="X60">
        <v>0.10900500000002467</v>
      </c>
      <c r="Y60">
        <v>-2.3447000000373919E-3</v>
      </c>
      <c r="Z60">
        <v>-6.3988800000004176E-2</v>
      </c>
      <c r="AA60">
        <v>-7.7760899999987032E-2</v>
      </c>
      <c r="AB60">
        <v>-3.5889800000006744E-2</v>
      </c>
      <c r="AC60">
        <v>-4.6580000000062682E-3</v>
      </c>
      <c r="AD60">
        <v>4.4676600000002509E-2</v>
      </c>
      <c r="AE60">
        <v>0.1048223999999891</v>
      </c>
      <c r="AF60">
        <v>0.13521120000001474</v>
      </c>
      <c r="AG60">
        <v>0.17265059999999721</v>
      </c>
      <c r="AH60">
        <v>0.21473090000000639</v>
      </c>
      <c r="AI60">
        <v>0.25621830000000045</v>
      </c>
      <c r="AJ60">
        <v>0.29496549999998933</v>
      </c>
      <c r="AK60">
        <v>0.32737029999998413</v>
      </c>
    </row>
    <row r="61" spans="1:37" x14ac:dyDescent="0.25">
      <c r="A61" t="s">
        <v>300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0.44011799999998402</v>
      </c>
      <c r="I61">
        <v>0.91810700000019096</v>
      </c>
      <c r="J61">
        <v>1.3056609999998727</v>
      </c>
      <c r="K61">
        <v>1.5489529999999831</v>
      </c>
      <c r="L61">
        <v>1.6260870000000978</v>
      </c>
      <c r="M61">
        <v>1.5779849999998987</v>
      </c>
      <c r="N61">
        <v>1.3592270000001463</v>
      </c>
      <c r="O61">
        <v>1.1347430000000713</v>
      </c>
      <c r="P61">
        <v>0.93619499999999789</v>
      </c>
      <c r="Q61">
        <v>0.67782299999998941</v>
      </c>
      <c r="R61">
        <v>0.43291799999997238</v>
      </c>
      <c r="S61">
        <v>0.24678600000015649</v>
      </c>
      <c r="T61">
        <v>7.5900000001638546E-4</v>
      </c>
      <c r="U61">
        <v>-0.32255300000019815</v>
      </c>
      <c r="V61">
        <v>-0.6680060000001049</v>
      </c>
      <c r="W61">
        <v>-1.0471440000001166</v>
      </c>
      <c r="X61">
        <v>-1.3193870000000061</v>
      </c>
      <c r="Y61">
        <v>-1.5052390000000742</v>
      </c>
      <c r="Z61">
        <v>-1.5994310000000951</v>
      </c>
      <c r="AA61">
        <v>-1.6062170000000151</v>
      </c>
      <c r="AB61">
        <v>-1.5284950000000208</v>
      </c>
      <c r="AC61">
        <v>-1.4092689999999948</v>
      </c>
      <c r="AD61">
        <v>-1.2553510000000188</v>
      </c>
      <c r="AE61">
        <v>-1.0801239999998415</v>
      </c>
      <c r="AF61">
        <v>-0.9147689999999784</v>
      </c>
      <c r="AG61">
        <v>-0.7543470000000525</v>
      </c>
      <c r="AH61">
        <v>-0.60074700000018311</v>
      </c>
      <c r="AI61">
        <v>-0.45720899999992071</v>
      </c>
      <c r="AJ61">
        <v>-0.3261649999999463</v>
      </c>
      <c r="AK61">
        <v>-0.21066700000005767</v>
      </c>
    </row>
    <row r="62" spans="1:37" x14ac:dyDescent="0.25">
      <c r="A62" t="s">
        <v>301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0.53348299999993287</v>
      </c>
      <c r="I62">
        <v>1.1554169999999431</v>
      </c>
      <c r="J62">
        <v>1.6504909999998745</v>
      </c>
      <c r="K62">
        <v>1.9697719999999208</v>
      </c>
      <c r="L62">
        <v>2.1215410000002066</v>
      </c>
      <c r="M62">
        <v>2.1773949999999331</v>
      </c>
      <c r="N62">
        <v>2.0931539999999131</v>
      </c>
      <c r="O62">
        <v>2.0503539999999703</v>
      </c>
      <c r="P62">
        <v>2.0875100000000657</v>
      </c>
      <c r="Q62">
        <v>2.0770070000000942</v>
      </c>
      <c r="R62">
        <v>2.073660000000018</v>
      </c>
      <c r="S62">
        <v>2.1292399999999816</v>
      </c>
      <c r="T62">
        <v>2.0952030000000832</v>
      </c>
      <c r="U62">
        <v>1.9289590000000771</v>
      </c>
      <c r="V62">
        <v>1.6956059999999979</v>
      </c>
      <c r="W62">
        <v>1.3861249999999927</v>
      </c>
      <c r="X62">
        <v>1.1597660000002179</v>
      </c>
      <c r="Y62">
        <v>0.99717499999997017</v>
      </c>
      <c r="Z62">
        <v>0.88825999999994565</v>
      </c>
      <c r="AA62">
        <v>0.82351999999991676</v>
      </c>
      <c r="AB62">
        <v>0.80247599999984232</v>
      </c>
      <c r="AC62">
        <v>0.78161300000010669</v>
      </c>
      <c r="AD62">
        <v>0.76027499999986503</v>
      </c>
      <c r="AE62">
        <v>0.7370739999998932</v>
      </c>
      <c r="AF62">
        <v>0.68718600000011065</v>
      </c>
      <c r="AG62">
        <v>0.62568199999986973</v>
      </c>
      <c r="AH62">
        <v>0.56174600000008468</v>
      </c>
      <c r="AI62">
        <v>0.49830199999996694</v>
      </c>
      <c r="AJ62">
        <v>0.4364140000000134</v>
      </c>
      <c r="AK62">
        <v>0.37492199999996956</v>
      </c>
    </row>
    <row r="63" spans="1:37" x14ac:dyDescent="0.25">
      <c r="A63" t="s">
        <v>302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3.7553299999999012E-2</v>
      </c>
      <c r="I63">
        <v>8.1043500000006929E-2</v>
      </c>
      <c r="J63">
        <v>0.11445799999999906</v>
      </c>
      <c r="K63">
        <v>0.13448379999999815</v>
      </c>
      <c r="L63">
        <v>0.14230279999999595</v>
      </c>
      <c r="M63">
        <v>0.14356490000000122</v>
      </c>
      <c r="N63">
        <v>0.13563040000001081</v>
      </c>
      <c r="O63">
        <v>0.13146509999999978</v>
      </c>
      <c r="P63">
        <v>0.1338843000000054</v>
      </c>
      <c r="Q63">
        <v>0.13365840000000162</v>
      </c>
      <c r="R63">
        <v>0.13432559999999683</v>
      </c>
      <c r="S63">
        <v>0.13945580000000746</v>
      </c>
      <c r="T63">
        <v>0.13845769999998936</v>
      </c>
      <c r="U63">
        <v>0.12818969999999297</v>
      </c>
      <c r="V63">
        <v>0.11334910000000775</v>
      </c>
      <c r="W63">
        <v>9.3467099999998027E-2</v>
      </c>
      <c r="X63">
        <v>7.9768299999997794E-2</v>
      </c>
      <c r="Y63">
        <v>7.0832600000002799E-2</v>
      </c>
      <c r="Z63">
        <v>6.5633400000010056E-2</v>
      </c>
      <c r="AA63">
        <v>6.3241099999999051E-2</v>
      </c>
      <c r="AB63">
        <v>6.3445000000001528E-2</v>
      </c>
      <c r="AC63">
        <v>6.3071199999995997E-2</v>
      </c>
      <c r="AD63">
        <v>6.2034699999998111E-2</v>
      </c>
      <c r="AE63">
        <v>6.0307600000015782E-2</v>
      </c>
      <c r="AF63">
        <v>5.6234799999998586E-2</v>
      </c>
      <c r="AG63">
        <v>5.0984099999993759E-2</v>
      </c>
      <c r="AH63">
        <v>4.533380000000875E-2</v>
      </c>
      <c r="AI63">
        <v>3.9578500000004624E-2</v>
      </c>
      <c r="AJ63">
        <v>3.3850000000001046E-2</v>
      </c>
      <c r="AK63">
        <v>2.8106800000017529E-2</v>
      </c>
    </row>
    <row r="64" spans="1:37" x14ac:dyDescent="0.25">
      <c r="A64" t="s">
        <v>303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1.3469960000005443E-3</v>
      </c>
      <c r="I64">
        <v>2.922218000000143E-3</v>
      </c>
      <c r="J64">
        <v>4.1495789999999033E-3</v>
      </c>
      <c r="K64">
        <v>4.9010129999995655E-3</v>
      </c>
      <c r="L64">
        <v>5.2097220000000277E-3</v>
      </c>
      <c r="M64">
        <v>5.2721110000000238E-3</v>
      </c>
      <c r="N64">
        <v>4.9916620000001188E-3</v>
      </c>
      <c r="O64">
        <v>4.832442999999742E-3</v>
      </c>
      <c r="P64">
        <v>4.9009060000004823E-3</v>
      </c>
      <c r="Q64">
        <v>4.8717199999996907E-3</v>
      </c>
      <c r="R64">
        <v>4.8728970000002647E-3</v>
      </c>
      <c r="S64">
        <v>5.0347930000000929E-3</v>
      </c>
      <c r="T64">
        <v>4.9803690000000955E-3</v>
      </c>
      <c r="U64">
        <v>4.5946589999994458E-3</v>
      </c>
      <c r="V64">
        <v>4.0432719999996536E-3</v>
      </c>
      <c r="W64">
        <v>3.3092820000000245E-3</v>
      </c>
      <c r="X64">
        <v>2.7957019999993449E-3</v>
      </c>
      <c r="Y64">
        <v>2.4565370000004805E-3</v>
      </c>
      <c r="Z64">
        <v>2.2580850000002428E-3</v>
      </c>
      <c r="AA64">
        <v>2.1685460000000489E-3</v>
      </c>
      <c r="AB64">
        <v>2.1805720000003248E-3</v>
      </c>
      <c r="AC64">
        <v>2.1797590000005584E-3</v>
      </c>
      <c r="AD64">
        <v>2.1608469999998547E-3</v>
      </c>
      <c r="AE64">
        <v>2.1207040000001953E-3</v>
      </c>
      <c r="AF64">
        <v>1.998023000000515E-3</v>
      </c>
      <c r="AG64">
        <v>1.8324319999996064E-3</v>
      </c>
      <c r="AH64">
        <v>1.6505740000001268E-3</v>
      </c>
      <c r="AI64">
        <v>1.4624129999996072E-3</v>
      </c>
      <c r="AJ64">
        <v>1.2723949999999817E-3</v>
      </c>
      <c r="AK64">
        <v>1.0789259999999246E-3</v>
      </c>
    </row>
    <row r="65" spans="1:37" x14ac:dyDescent="0.25">
      <c r="A65" t="s">
        <v>304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2.1935329999998032E-3</v>
      </c>
      <c r="I65">
        <v>4.7565220000000963E-3</v>
      </c>
      <c r="J65">
        <v>6.7497860000003129E-3</v>
      </c>
      <c r="K65">
        <v>7.9661569999993631E-3</v>
      </c>
      <c r="L65">
        <v>8.4618840000008078E-3</v>
      </c>
      <c r="M65">
        <v>8.5585849999993968E-3</v>
      </c>
      <c r="N65">
        <v>8.0999520000002434E-3</v>
      </c>
      <c r="O65">
        <v>7.841952000000596E-3</v>
      </c>
      <c r="P65">
        <v>7.9571720000002344E-3</v>
      </c>
      <c r="Q65">
        <v>7.9145280000005869E-3</v>
      </c>
      <c r="R65">
        <v>7.9217229999999361E-3</v>
      </c>
      <c r="S65">
        <v>8.1905359999998595E-3</v>
      </c>
      <c r="T65">
        <v>8.1064090000007027E-3</v>
      </c>
      <c r="U65">
        <v>7.4822150000004584E-3</v>
      </c>
      <c r="V65">
        <v>6.5882109999995109E-3</v>
      </c>
      <c r="W65">
        <v>5.3971339999998591E-3</v>
      </c>
      <c r="X65">
        <v>4.5652169999996772E-3</v>
      </c>
      <c r="Y65">
        <v>4.0168349999998298E-3</v>
      </c>
      <c r="Z65">
        <v>3.6962510000000393E-3</v>
      </c>
      <c r="AA65">
        <v>3.5511790000004595E-3</v>
      </c>
      <c r="AB65">
        <v>3.5695070000008045E-3</v>
      </c>
      <c r="AC65">
        <v>3.5650280000005807E-3</v>
      </c>
      <c r="AD65">
        <v>3.5295800000003652E-3</v>
      </c>
      <c r="AE65">
        <v>3.4585930000003984E-3</v>
      </c>
      <c r="AF65">
        <v>3.2527419999999196E-3</v>
      </c>
      <c r="AG65">
        <v>2.9770730000002743E-3</v>
      </c>
      <c r="AH65">
        <v>2.6753639999999024E-3</v>
      </c>
      <c r="AI65">
        <v>2.3640460000002861E-3</v>
      </c>
      <c r="AJ65">
        <v>2.0504560000000893E-3</v>
      </c>
      <c r="AK65">
        <v>1.7320249999999149E-3</v>
      </c>
    </row>
    <row r="66" spans="1:37" x14ac:dyDescent="0.25">
      <c r="A66" t="s">
        <v>305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9.6673799999997811E-3</v>
      </c>
      <c r="I66">
        <v>2.1049819999998221E-2</v>
      </c>
      <c r="J66">
        <v>2.9989360000001852E-2</v>
      </c>
      <c r="K66">
        <v>3.5518459999998697E-2</v>
      </c>
      <c r="L66">
        <v>3.7838149999998905E-2</v>
      </c>
      <c r="M66">
        <v>3.83377799999991E-2</v>
      </c>
      <c r="N66">
        <v>3.6324560000000616E-2</v>
      </c>
      <c r="O66">
        <v>0.18567365999999907</v>
      </c>
      <c r="P66">
        <v>0.26544164999999964</v>
      </c>
      <c r="Q66">
        <v>0.30111199999999982</v>
      </c>
      <c r="R66">
        <v>0.31337608000000117</v>
      </c>
      <c r="S66">
        <v>0.31506470999999792</v>
      </c>
      <c r="T66">
        <v>0.31009603999999769</v>
      </c>
      <c r="U66">
        <v>0.30106874999999889</v>
      </c>
      <c r="V66">
        <v>0.29079264000000649</v>
      </c>
      <c r="W66">
        <v>0.27980913000000385</v>
      </c>
      <c r="X66">
        <v>0.27118478999999951</v>
      </c>
      <c r="Y66">
        <v>0.12640444999999545</v>
      </c>
      <c r="Z66">
        <v>4.9145749999993882E-2</v>
      </c>
      <c r="AA66">
        <v>1.2834400000002688E-2</v>
      </c>
      <c r="AB66">
        <v>-9.3107000000003382E-4</v>
      </c>
      <c r="AC66">
        <v>-3.9110100000030457E-3</v>
      </c>
      <c r="AD66">
        <v>-2.2303100000016229E-3</v>
      </c>
      <c r="AE66">
        <v>9.1379000000557653E-4</v>
      </c>
      <c r="AF66">
        <v>3.5621399999996584E-3</v>
      </c>
      <c r="AG66">
        <v>5.3714900000016996E-3</v>
      </c>
      <c r="AH66">
        <v>6.3630799999998544E-3</v>
      </c>
      <c r="AI66">
        <v>6.6477599999998915E-3</v>
      </c>
      <c r="AJ66">
        <v>6.3746599999987552E-3</v>
      </c>
      <c r="AK66">
        <v>5.6633300000044073E-3</v>
      </c>
    </row>
    <row r="67" spans="1:37" x14ac:dyDescent="0.25">
      <c r="A67" t="s">
        <v>306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9.7819799999996349E-3</v>
      </c>
      <c r="I67">
        <v>2.1086119999999653E-2</v>
      </c>
      <c r="J67">
        <v>2.9750140000000869E-2</v>
      </c>
      <c r="K67">
        <v>3.4925210000000817E-2</v>
      </c>
      <c r="L67">
        <v>3.6929499999999393E-2</v>
      </c>
      <c r="M67">
        <v>3.7240499999999344E-2</v>
      </c>
      <c r="N67">
        <v>3.5170709999999161E-2</v>
      </c>
      <c r="O67">
        <v>3.4098900000000043E-2</v>
      </c>
      <c r="P67">
        <v>3.474967999999734E-2</v>
      </c>
      <c r="Q67">
        <v>3.471226999999999E-2</v>
      </c>
      <c r="R67">
        <v>3.4909550000001843E-2</v>
      </c>
      <c r="S67">
        <v>3.6268479999996828E-2</v>
      </c>
      <c r="T67">
        <v>3.6026559999996266E-2</v>
      </c>
      <c r="U67">
        <v>3.3370189999999411E-2</v>
      </c>
      <c r="V67">
        <v>2.9526769999996816E-2</v>
      </c>
      <c r="W67">
        <v>2.4373220000001083E-2</v>
      </c>
      <c r="X67">
        <v>2.0832779999999218E-2</v>
      </c>
      <c r="Y67">
        <v>1.8527820000002748E-2</v>
      </c>
      <c r="Z67">
        <v>1.7187950000000285E-2</v>
      </c>
      <c r="AA67">
        <v>1.6569930000002842E-2</v>
      </c>
      <c r="AB67">
        <v>1.6618959999995297E-2</v>
      </c>
      <c r="AC67">
        <v>1.6508979999997564E-2</v>
      </c>
      <c r="AD67">
        <v>1.6220869999997944E-2</v>
      </c>
      <c r="AE67">
        <v>1.5749560000003271E-2</v>
      </c>
      <c r="AF67">
        <v>1.4665890000003401E-2</v>
      </c>
      <c r="AG67">
        <v>1.3276600000004635E-2</v>
      </c>
      <c r="AH67">
        <v>1.1785420000002489E-2</v>
      </c>
      <c r="AI67">
        <v>1.0269469999997227E-2</v>
      </c>
      <c r="AJ67">
        <v>8.7632900000045311E-3</v>
      </c>
      <c r="AK67">
        <v>7.2560699999968392E-3</v>
      </c>
    </row>
    <row r="68" spans="1:37" x14ac:dyDescent="0.25">
      <c r="A68" t="s">
        <v>307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2.4270840000006899E-3</v>
      </c>
      <c r="I68">
        <v>5.2267360000000096E-3</v>
      </c>
      <c r="J68">
        <v>7.3619559999995587E-3</v>
      </c>
      <c r="K68">
        <v>8.6254629999995558E-3</v>
      </c>
      <c r="L68">
        <v>9.1020070000000786E-3</v>
      </c>
      <c r="M68">
        <v>9.1628459999997247E-3</v>
      </c>
      <c r="N68">
        <v>8.6397430000006992E-3</v>
      </c>
      <c r="O68">
        <v>8.3715790000002954E-3</v>
      </c>
      <c r="P68">
        <v>8.5366419999992615E-3</v>
      </c>
      <c r="Q68">
        <v>8.533517000000046E-3</v>
      </c>
      <c r="R68">
        <v>8.5892250000014769E-3</v>
      </c>
      <c r="S68">
        <v>8.9329589999991299E-3</v>
      </c>
      <c r="T68">
        <v>8.8781680000007412E-3</v>
      </c>
      <c r="U68">
        <v>8.2231579999998416E-3</v>
      </c>
      <c r="V68">
        <v>7.2742439999995412E-3</v>
      </c>
      <c r="W68">
        <v>6.0020739999995243E-3</v>
      </c>
      <c r="X68">
        <v>5.1319270000007577E-3</v>
      </c>
      <c r="Y68">
        <v>4.5686170000003301E-3</v>
      </c>
      <c r="Z68">
        <v>4.2427470000010459E-3</v>
      </c>
      <c r="AA68">
        <v>4.0926579999993606E-3</v>
      </c>
      <c r="AB68">
        <v>4.1043130000009143E-3</v>
      </c>
      <c r="AC68">
        <v>4.0729289999994478E-3</v>
      </c>
      <c r="AD68">
        <v>3.994558000000481E-3</v>
      </c>
      <c r="AE68">
        <v>3.869137999998884E-3</v>
      </c>
      <c r="AF68">
        <v>3.5912610000004008E-3</v>
      </c>
      <c r="AG68">
        <v>3.2380849999995576E-3</v>
      </c>
      <c r="AH68">
        <v>2.8609830000014824E-3</v>
      </c>
      <c r="AI68">
        <v>2.479437999999945E-3</v>
      </c>
      <c r="AJ68">
        <v>2.1020720000013426E-3</v>
      </c>
      <c r="AK68">
        <v>1.7261510000015079E-3</v>
      </c>
    </row>
    <row r="69" spans="1:37" x14ac:dyDescent="0.25">
      <c r="A69" t="s">
        <v>308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0.33588261000000053</v>
      </c>
      <c r="I69">
        <v>0.52505319999999855</v>
      </c>
      <c r="J69">
        <v>0.62931601000000015</v>
      </c>
      <c r="K69">
        <v>0.70045533999999954</v>
      </c>
      <c r="L69">
        <v>0.75427767999999951</v>
      </c>
      <c r="M69">
        <v>0.80972024000000076</v>
      </c>
      <c r="N69">
        <v>0.85604561000000068</v>
      </c>
      <c r="O69">
        <v>0.8836849400000002</v>
      </c>
      <c r="P69">
        <v>0.89741332000000007</v>
      </c>
      <c r="Q69">
        <v>0.90654974999999993</v>
      </c>
      <c r="R69">
        <v>0.79740736000000112</v>
      </c>
      <c r="S69">
        <v>0.74708940999999918</v>
      </c>
      <c r="T69">
        <v>0.72295495999999915</v>
      </c>
      <c r="U69">
        <v>0.7260775000000006</v>
      </c>
      <c r="V69">
        <v>0.74792384000000034</v>
      </c>
      <c r="W69">
        <v>0.77841409000000006</v>
      </c>
      <c r="X69">
        <v>0.82180841000000093</v>
      </c>
      <c r="Y69">
        <v>0.84837339000000078</v>
      </c>
      <c r="Z69">
        <v>0.86048825000000129</v>
      </c>
      <c r="AA69">
        <v>0.8602821899999995</v>
      </c>
      <c r="AB69">
        <v>0.88738501000000092</v>
      </c>
      <c r="AC69">
        <v>0.89594555000000042</v>
      </c>
      <c r="AD69">
        <v>0.89390396000000116</v>
      </c>
      <c r="AE69">
        <v>0.88655199000000096</v>
      </c>
      <c r="AF69">
        <v>0.87673546999999985</v>
      </c>
      <c r="AG69">
        <v>0.86611124999999944</v>
      </c>
      <c r="AH69">
        <v>0.85547912000000004</v>
      </c>
      <c r="AI69">
        <v>0.84515438999999937</v>
      </c>
      <c r="AJ69">
        <v>0.83929191000000003</v>
      </c>
      <c r="AK69">
        <v>0.83185851</v>
      </c>
    </row>
    <row r="70" spans="1:37" x14ac:dyDescent="0.25">
      <c r="A70" t="s">
        <v>309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7.637857779</v>
      </c>
      <c r="I70">
        <v>14.239221485999998</v>
      </c>
      <c r="J70">
        <v>18.561054220999999</v>
      </c>
      <c r="K70">
        <v>20.855329902999998</v>
      </c>
      <c r="L70">
        <v>21.519638240999999</v>
      </c>
      <c r="M70">
        <v>21.951884616000001</v>
      </c>
      <c r="N70">
        <v>20.032206754000001</v>
      </c>
      <c r="O70">
        <v>20.724566935000002</v>
      </c>
      <c r="P70">
        <v>21.998352830000002</v>
      </c>
      <c r="Q70">
        <v>20.986444007999999</v>
      </c>
      <c r="R70">
        <v>21.126344806999999</v>
      </c>
      <c r="S70">
        <v>22.140047146000001</v>
      </c>
      <c r="T70">
        <v>20.327781413</v>
      </c>
      <c r="U70">
        <v>17.065617709999998</v>
      </c>
      <c r="V70">
        <v>14.189124539999998</v>
      </c>
      <c r="W70">
        <v>10.287813082</v>
      </c>
      <c r="X70">
        <v>9.1610021120000003</v>
      </c>
      <c r="Y70">
        <v>7.9304400840000007</v>
      </c>
      <c r="Z70">
        <v>7.0154235510000005</v>
      </c>
      <c r="AA70">
        <v>6.4349226870000011</v>
      </c>
      <c r="AB70">
        <v>6.2950988690000003</v>
      </c>
      <c r="AC70">
        <v>5.8233730259999996</v>
      </c>
      <c r="AD70">
        <v>5.6096813529999991</v>
      </c>
      <c r="AE70">
        <v>5.524158527</v>
      </c>
      <c r="AF70">
        <v>5.0505408849999993</v>
      </c>
      <c r="AG70">
        <v>4.813411373000001</v>
      </c>
      <c r="AH70">
        <v>4.7008407850000005</v>
      </c>
      <c r="AI70">
        <v>4.6472425810000004</v>
      </c>
      <c r="AJ70">
        <v>4.6291328909999994</v>
      </c>
      <c r="AK70">
        <v>4.6121627659999991</v>
      </c>
    </row>
    <row r="71" spans="1:37" x14ac:dyDescent="0.25">
      <c r="A71" t="s">
        <v>310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11.601165629999997</v>
      </c>
      <c r="I71">
        <v>17.050132829999995</v>
      </c>
      <c r="J71">
        <v>19.932314720000008</v>
      </c>
      <c r="K71">
        <v>21.485123709999996</v>
      </c>
      <c r="L71">
        <v>22.008686120000007</v>
      </c>
      <c r="M71">
        <v>22.608264760000012</v>
      </c>
      <c r="N71">
        <v>20.986769649999999</v>
      </c>
      <c r="O71">
        <v>21.95821355999999</v>
      </c>
      <c r="P71">
        <v>23.534668409999995</v>
      </c>
      <c r="Q71">
        <v>22.671090639999989</v>
      </c>
      <c r="R71">
        <v>22.95936897</v>
      </c>
      <c r="S71">
        <v>24.164136290000002</v>
      </c>
      <c r="T71">
        <v>22.339968169999992</v>
      </c>
      <c r="U71">
        <v>18.952760529999992</v>
      </c>
      <c r="V71">
        <v>15.823949839999997</v>
      </c>
      <c r="W71">
        <v>11.597909889999997</v>
      </c>
      <c r="X71">
        <v>10.145774369999998</v>
      </c>
      <c r="Y71">
        <v>8.6887530700000042</v>
      </c>
      <c r="Z71">
        <v>7.6320019400000092</v>
      </c>
      <c r="AA71">
        <v>6.9828892099999962</v>
      </c>
      <c r="AB71">
        <v>6.8521865299999973</v>
      </c>
      <c r="AC71">
        <v>6.3617370999999991</v>
      </c>
      <c r="AD71">
        <v>6.1525948300000124</v>
      </c>
      <c r="AE71">
        <v>6.0828529699999905</v>
      </c>
      <c r="AF71">
        <v>5.5780714200000006</v>
      </c>
      <c r="AG71">
        <v>5.320847239999992</v>
      </c>
      <c r="AH71">
        <v>5.198273240000006</v>
      </c>
      <c r="AI71">
        <v>5.1391930200000076</v>
      </c>
      <c r="AJ71">
        <v>5.1175943499999903</v>
      </c>
      <c r="AK71">
        <v>5.0953898699999911</v>
      </c>
    </row>
    <row r="72" spans="1:37" x14ac:dyDescent="0.25">
      <c r="A72" t="s">
        <v>311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7.9382199999988856E-4</v>
      </c>
      <c r="I72">
        <v>1.7234730000001974E-3</v>
      </c>
      <c r="J72">
        <v>2.4479770000001011E-3</v>
      </c>
      <c r="K72">
        <v>2.8904629999999543E-3</v>
      </c>
      <c r="L72">
        <v>3.0698669999997819E-3</v>
      </c>
      <c r="M72">
        <v>3.1019050000002935E-3</v>
      </c>
      <c r="N72">
        <v>2.9301789999998107E-3</v>
      </c>
      <c r="O72">
        <v>2.8285549999997883E-3</v>
      </c>
      <c r="P72">
        <v>2.8607940000000553E-3</v>
      </c>
      <c r="Q72">
        <v>2.8358430000001711E-3</v>
      </c>
      <c r="R72">
        <v>2.8291380000000643E-3</v>
      </c>
      <c r="S72">
        <v>2.9178249999999295E-3</v>
      </c>
      <c r="T72">
        <v>2.8800259999997024E-3</v>
      </c>
      <c r="U72">
        <v>2.6476829999997342E-3</v>
      </c>
      <c r="V72">
        <v>2.3183030000000215E-3</v>
      </c>
      <c r="W72">
        <v>1.882240000000035E-3</v>
      </c>
      <c r="X72">
        <v>1.5772140000001045E-3</v>
      </c>
      <c r="Y72">
        <v>1.3767369999997392E-3</v>
      </c>
      <c r="Z72">
        <v>1.2610030000002048E-3</v>
      </c>
      <c r="AA72">
        <v>1.2111109999999314E-3</v>
      </c>
      <c r="AB72">
        <v>1.2224399999998248E-3</v>
      </c>
      <c r="AC72">
        <v>1.2272260000001367E-3</v>
      </c>
      <c r="AD72">
        <v>1.2218829999999237E-3</v>
      </c>
      <c r="AE72">
        <v>1.2041970000002955E-3</v>
      </c>
      <c r="AF72">
        <v>1.1377420000000527E-3</v>
      </c>
      <c r="AG72">
        <v>1.0455760000001035E-3</v>
      </c>
      <c r="AH72">
        <v>9.4328300000023901E-4</v>
      </c>
      <c r="AI72">
        <v>8.3667499999995343E-4</v>
      </c>
      <c r="AJ72">
        <v>7.2834300000002017E-4</v>
      </c>
      <c r="AK72">
        <v>6.1733899999971698E-4</v>
      </c>
    </row>
    <row r="73" spans="1:37" x14ac:dyDescent="0.25">
      <c r="A73" t="s">
        <v>312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0.33916569999996682</v>
      </c>
      <c r="I73">
        <v>0.68163429999992786</v>
      </c>
      <c r="J73">
        <v>0.9458466999999473</v>
      </c>
      <c r="K73">
        <v>1.1069323000000395</v>
      </c>
      <c r="L73">
        <v>1.1555631999999605</v>
      </c>
      <c r="M73">
        <v>1.1244145000000572</v>
      </c>
      <c r="N73">
        <v>0.97482549999995172</v>
      </c>
      <c r="O73">
        <v>0.83287300000006326</v>
      </c>
      <c r="P73">
        <v>0.71264059999998608</v>
      </c>
      <c r="Q73">
        <v>0.543085700000006</v>
      </c>
      <c r="R73">
        <v>0.38401379999993424</v>
      </c>
      <c r="S73">
        <v>0.2677349000000504</v>
      </c>
      <c r="T73">
        <v>9.9946100000011029E-2</v>
      </c>
      <c r="U73">
        <v>-0.12658829999998034</v>
      </c>
      <c r="V73">
        <v>-0.36674750000008771</v>
      </c>
      <c r="W73">
        <v>-0.63236840000001848</v>
      </c>
      <c r="X73">
        <v>-0.81650950000005196</v>
      </c>
      <c r="Y73">
        <v>-0.94298279999998158</v>
      </c>
      <c r="Z73">
        <v>-1.008739500000047</v>
      </c>
      <c r="AA73">
        <v>-1.0166012000000819</v>
      </c>
      <c r="AB73">
        <v>-0.96760879999999361</v>
      </c>
      <c r="AC73">
        <v>-0.89372719999994388</v>
      </c>
      <c r="AD73">
        <v>-0.79696259999991526</v>
      </c>
      <c r="AE73">
        <v>-0.68588050000005296</v>
      </c>
      <c r="AF73">
        <v>-0.5830782000000454</v>
      </c>
      <c r="AG73">
        <v>-0.48256889999993291</v>
      </c>
      <c r="AH73">
        <v>-0.38547679999999218</v>
      </c>
      <c r="AI73">
        <v>-0.29425719999994726</v>
      </c>
      <c r="AJ73">
        <v>-0.21065879999991921</v>
      </c>
      <c r="AK73">
        <v>-0.13691849999997885</v>
      </c>
    </row>
    <row r="74" spans="1:37" x14ac:dyDescent="0.25">
      <c r="A74" t="s">
        <v>313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12.206689999999071</v>
      </c>
      <c r="I74">
        <v>24.000060000002122</v>
      </c>
      <c r="J74">
        <v>33.539440000000468</v>
      </c>
      <c r="K74">
        <v>40.486679999998159</v>
      </c>
      <c r="L74">
        <v>44.583220000000438</v>
      </c>
      <c r="M74">
        <v>46.806710000000749</v>
      </c>
      <c r="N74">
        <v>45.391540000000532</v>
      </c>
      <c r="O74">
        <v>44.60906999999861</v>
      </c>
      <c r="P74">
        <v>44.444439999999304</v>
      </c>
      <c r="Q74">
        <v>42.157870000002731</v>
      </c>
      <c r="R74">
        <v>39.974330000000919</v>
      </c>
      <c r="S74">
        <v>38.897890000000189</v>
      </c>
      <c r="T74">
        <v>35.450100000001839</v>
      </c>
      <c r="U74">
        <v>29.549769999997807</v>
      </c>
      <c r="V74">
        <v>22.762580000002345</v>
      </c>
      <c r="W74">
        <v>14.438640000000305</v>
      </c>
      <c r="X74">
        <v>8.325619999999617</v>
      </c>
      <c r="Y74">
        <v>3.3199099999983446</v>
      </c>
      <c r="Z74">
        <v>-0.3519799999994575</v>
      </c>
      <c r="AA74">
        <v>-2.6409999999996217</v>
      </c>
      <c r="AB74">
        <v>-3.4022699999986799</v>
      </c>
      <c r="AC74">
        <v>-3.6050599999980477</v>
      </c>
      <c r="AD74">
        <v>-3.0942199999990407</v>
      </c>
      <c r="AE74">
        <v>-2.0428999999967346</v>
      </c>
      <c r="AF74">
        <v>-1.1537499999976717</v>
      </c>
      <c r="AG74">
        <v>-0.10656999999991967</v>
      </c>
      <c r="AH74">
        <v>1.073419999996986</v>
      </c>
      <c r="AI74">
        <v>2.3064699999995355</v>
      </c>
      <c r="AJ74">
        <v>3.5358300000007148</v>
      </c>
      <c r="AK74">
        <v>4.6801200000008976</v>
      </c>
    </row>
    <row r="75" spans="1:37" x14ac:dyDescent="0.25">
      <c r="A75" t="s">
        <v>314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0.10891419999998675</v>
      </c>
      <c r="I75">
        <v>0.21297810000001505</v>
      </c>
      <c r="J75">
        <v>0.2938175999999828</v>
      </c>
      <c r="K75">
        <v>0.34933430000000953</v>
      </c>
      <c r="L75">
        <v>0.37895770000000084</v>
      </c>
      <c r="M75">
        <v>0.39286899999999036</v>
      </c>
      <c r="N75">
        <v>0.37630260000000249</v>
      </c>
      <c r="O75">
        <v>0.36754019999997922</v>
      </c>
      <c r="P75">
        <v>0.36671039999998811</v>
      </c>
      <c r="Q75">
        <v>0.34829069999997841</v>
      </c>
      <c r="R75">
        <v>0.33168479999997658</v>
      </c>
      <c r="S75">
        <v>0.32522449999999026</v>
      </c>
      <c r="T75">
        <v>0.29747040000000879</v>
      </c>
      <c r="U75">
        <v>0.24728329999999232</v>
      </c>
      <c r="V75">
        <v>0.18919209999998543</v>
      </c>
      <c r="W75">
        <v>0.11790139999999383</v>
      </c>
      <c r="X75">
        <v>6.6729899999984355E-2</v>
      </c>
      <c r="Y75">
        <v>2.5892799999979843E-2</v>
      </c>
      <c r="Z75">
        <v>-3.6774000000150409E-3</v>
      </c>
      <c r="AA75">
        <v>-2.198899999999071E-2</v>
      </c>
      <c r="AB75">
        <v>-2.8080999999986034E-2</v>
      </c>
      <c r="AC75">
        <v>-3.0490600000007362E-2</v>
      </c>
      <c r="AD75">
        <v>-2.7722599999975728E-2</v>
      </c>
      <c r="AE75">
        <v>-2.0965400000022782E-2</v>
      </c>
      <c r="AF75">
        <v>-1.6205500000012307E-2</v>
      </c>
      <c r="AG75">
        <v>-1.0266300000012052E-2</v>
      </c>
      <c r="AH75">
        <v>-3.0099000000234355E-3</v>
      </c>
      <c r="AI75">
        <v>5.0229999999942265E-3</v>
      </c>
      <c r="AJ75">
        <v>1.3397700000012946E-2</v>
      </c>
      <c r="AK75">
        <v>2.1455599999995911E-2</v>
      </c>
    </row>
    <row r="76" spans="1:37" x14ac:dyDescent="0.25">
      <c r="A76" t="s">
        <v>315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4.2021082640308904E-2</v>
      </c>
      <c r="I76">
        <v>7.0016769627700981E-2</v>
      </c>
      <c r="J76">
        <v>8.5749188396055942E-2</v>
      </c>
      <c r="K76">
        <v>9.115633257830158E-2</v>
      </c>
      <c r="L76">
        <v>8.7747671288362916E-2</v>
      </c>
      <c r="M76">
        <v>8.0865768861992926E-2</v>
      </c>
      <c r="N76">
        <v>6.4642114087720692E-2</v>
      </c>
      <c r="O76">
        <v>5.5786922787981474E-2</v>
      </c>
      <c r="P76">
        <v>5.043829819419976E-2</v>
      </c>
      <c r="Q76">
        <v>3.8297336518744451E-2</v>
      </c>
      <c r="R76">
        <v>2.9070620133664349E-2</v>
      </c>
      <c r="S76">
        <v>2.4333956567978987E-2</v>
      </c>
      <c r="T76">
        <v>1.1183537331005411E-2</v>
      </c>
      <c r="U76">
        <v>-7.5283948609228268E-3</v>
      </c>
      <c r="V76">
        <v>-2.5486471880165062E-2</v>
      </c>
      <c r="W76">
        <v>-4.5684214002761347E-2</v>
      </c>
      <c r="X76">
        <v>-5.5277550749222026E-2</v>
      </c>
      <c r="Y76">
        <v>-6.1637938606806664E-2</v>
      </c>
      <c r="Z76">
        <v>-6.4191290984594307E-2</v>
      </c>
      <c r="AA76">
        <v>-6.3443857496348066E-2</v>
      </c>
      <c r="AB76">
        <v>-5.9321999286832128E-2</v>
      </c>
      <c r="AC76">
        <v>-5.5294334052558014E-2</v>
      </c>
      <c r="AD76">
        <v>-5.0101804612046053E-2</v>
      </c>
      <c r="AE76">
        <v>-4.4294292286939374E-2</v>
      </c>
      <c r="AF76">
        <v>-3.9937955159441429E-2</v>
      </c>
      <c r="AG76">
        <v>-3.5284593535767073E-2</v>
      </c>
      <c r="AH76">
        <v>-3.0513535875553721E-2</v>
      </c>
      <c r="AI76">
        <v>-2.5856870444596058E-2</v>
      </c>
      <c r="AJ76">
        <v>-2.1445381565698973E-2</v>
      </c>
      <c r="AK76">
        <v>-1.7488629027107017E-2</v>
      </c>
    </row>
    <row r="77" spans="1:37" x14ac:dyDescent="0.25">
      <c r="A77" t="s">
        <v>316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0.51854811949541002</v>
      </c>
      <c r="I77">
        <v>0.60163862735485019</v>
      </c>
      <c r="J77">
        <v>0.63224373686547874</v>
      </c>
      <c r="K77">
        <v>0.65298759753853464</v>
      </c>
      <c r="L77">
        <v>0.65257860613092689</v>
      </c>
      <c r="M77">
        <v>0.67012493417595298</v>
      </c>
      <c r="N77">
        <v>0.59196153711378319</v>
      </c>
      <c r="O77">
        <v>0.6525145448968539</v>
      </c>
      <c r="P77">
        <v>0.70278408741004661</v>
      </c>
      <c r="Q77">
        <v>0.63717026230662999</v>
      </c>
      <c r="R77">
        <v>0.64245446828674613</v>
      </c>
      <c r="S77">
        <v>0.68261681518055894</v>
      </c>
      <c r="T77">
        <v>0.58421015788283626</v>
      </c>
      <c r="U77">
        <v>0.46304487322483823</v>
      </c>
      <c r="V77">
        <v>0.37882352792251162</v>
      </c>
      <c r="W77">
        <v>0.24947571967739446</v>
      </c>
      <c r="X77">
        <v>0.24884262024678083</v>
      </c>
      <c r="Y77">
        <v>0.20987939049394999</v>
      </c>
      <c r="Z77">
        <v>0.18617729842385078</v>
      </c>
      <c r="AA77">
        <v>0.17504869906967979</v>
      </c>
      <c r="AB77">
        <v>0.18307261098846617</v>
      </c>
      <c r="AC77">
        <v>0.16794742940400287</v>
      </c>
      <c r="AD77">
        <v>0.1685778974610086</v>
      </c>
      <c r="AE77">
        <v>0.17205576756120777</v>
      </c>
      <c r="AF77">
        <v>0.15593300606393523</v>
      </c>
      <c r="AG77">
        <v>0.15519212186874132</v>
      </c>
      <c r="AH77">
        <v>0.15703197586747208</v>
      </c>
      <c r="AI77">
        <v>0.15894710958379576</v>
      </c>
      <c r="AJ77">
        <v>0.16120829160330974</v>
      </c>
      <c r="AK77">
        <v>0.16219965917974033</v>
      </c>
    </row>
    <row r="78" spans="1:37" x14ac:dyDescent="0.25">
      <c r="A78" t="s">
        <v>317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1.554385739939157E-2</v>
      </c>
      <c r="I78">
        <v>2.2703646168920066E-2</v>
      </c>
      <c r="J78">
        <v>2.1726531251653469E-2</v>
      </c>
      <c r="K78">
        <v>1.424571536621233E-2</v>
      </c>
      <c r="L78">
        <v>1.8049570583933416E-3</v>
      </c>
      <c r="M78">
        <v>-1.2627076971516438E-2</v>
      </c>
      <c r="N78">
        <v>-3.061002196145246E-2</v>
      </c>
      <c r="O78">
        <v>-4.4769009614487043E-2</v>
      </c>
      <c r="P78">
        <v>-5.6716831665459821E-2</v>
      </c>
      <c r="Q78">
        <v>-7.0557037339102902E-2</v>
      </c>
      <c r="R78">
        <v>-8.2048451705385439E-2</v>
      </c>
      <c r="S78">
        <v>-9.0603266426614315E-2</v>
      </c>
      <c r="T78">
        <v>-0.10147177465889001</v>
      </c>
      <c r="U78">
        <v>-0.11293337630499112</v>
      </c>
      <c r="V78">
        <v>-0.1218975454817306</v>
      </c>
      <c r="W78">
        <v>-0.12933691992851326</v>
      </c>
      <c r="X78">
        <v>-0.13003869293831682</v>
      </c>
      <c r="Y78">
        <v>-0.12758236767839159</v>
      </c>
      <c r="Z78">
        <v>-0.1221872225670384</v>
      </c>
      <c r="AA78">
        <v>-0.11452422589219857</v>
      </c>
      <c r="AB78">
        <v>-0.10504362777261633</v>
      </c>
      <c r="AC78">
        <v>-9.555531490667013E-2</v>
      </c>
      <c r="AD78">
        <v>-8.5805084977141899E-2</v>
      </c>
      <c r="AE78">
        <v>-7.6233415090631862E-2</v>
      </c>
      <c r="AF78">
        <v>-6.7794712185220707E-2</v>
      </c>
      <c r="AG78">
        <v>-5.9818628890029313E-2</v>
      </c>
      <c r="AH78">
        <v>-5.2425139787892761E-2</v>
      </c>
      <c r="AI78">
        <v>-4.5750869447869214E-2</v>
      </c>
      <c r="AJ78">
        <v>-3.9863276791307634E-2</v>
      </c>
      <c r="AK78">
        <v>-3.4836105443480925E-2</v>
      </c>
    </row>
    <row r="79" spans="1:37" x14ac:dyDescent="0.25">
      <c r="A79" t="s">
        <v>318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0.9134743582174476</v>
      </c>
      <c r="I79">
        <v>1.0130559776411641</v>
      </c>
      <c r="J79">
        <v>1.0480996977522805</v>
      </c>
      <c r="K79">
        <v>1.0785942523052539</v>
      </c>
      <c r="L79">
        <v>1.0789793848183127</v>
      </c>
      <c r="M79">
        <v>1.1155379723940984</v>
      </c>
      <c r="N79">
        <v>0.9875419003094299</v>
      </c>
      <c r="O79">
        <v>1.1065662652205877</v>
      </c>
      <c r="P79">
        <v>1.1980670363664236</v>
      </c>
      <c r="Q79">
        <v>1.0884729800862303</v>
      </c>
      <c r="R79">
        <v>1.108689785608119</v>
      </c>
      <c r="S79">
        <v>1.1842956401175719</v>
      </c>
      <c r="T79">
        <v>1.017816567381824</v>
      </c>
      <c r="U79">
        <v>0.82153143581706889</v>
      </c>
      <c r="V79">
        <v>0.69137509611061354</v>
      </c>
      <c r="W79">
        <v>0.48045298737795505</v>
      </c>
      <c r="X79">
        <v>0.49147867805334755</v>
      </c>
      <c r="Y79">
        <v>0.42564648801204363</v>
      </c>
      <c r="Z79">
        <v>0.38533982086668139</v>
      </c>
      <c r="AA79">
        <v>0.36422019312829512</v>
      </c>
      <c r="AB79">
        <v>0.37383992923394338</v>
      </c>
      <c r="AC79">
        <v>0.34154891067974535</v>
      </c>
      <c r="AD79">
        <v>0.3374187191223843</v>
      </c>
      <c r="AE79">
        <v>0.33726507404425732</v>
      </c>
      <c r="AF79">
        <v>0.30339899230553691</v>
      </c>
      <c r="AG79">
        <v>0.29763838243541674</v>
      </c>
      <c r="AH79">
        <v>0.29583947743585526</v>
      </c>
      <c r="AI79">
        <v>0.29427150884500097</v>
      </c>
      <c r="AJ79">
        <v>0.29370548311109523</v>
      </c>
      <c r="AK79">
        <v>0.29143081561897599</v>
      </c>
    </row>
    <row r="80" spans="1:37" x14ac:dyDescent="0.25">
      <c r="A80" t="s">
        <v>319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7.1129540854042439E-2</v>
      </c>
      <c r="I80">
        <v>9.7598704022838767E-2</v>
      </c>
      <c r="J80">
        <v>0.10874761381038933</v>
      </c>
      <c r="K80">
        <v>0.11022268427716142</v>
      </c>
      <c r="L80">
        <v>0.10265727686114001</v>
      </c>
      <c r="M80">
        <v>9.3255570765315987E-2</v>
      </c>
      <c r="N80">
        <v>6.9404060691713454E-2</v>
      </c>
      <c r="O80">
        <v>6.1498677674065583E-2</v>
      </c>
      <c r="P80">
        <v>5.5889552574051038E-2</v>
      </c>
      <c r="Q80">
        <v>3.6784866267725036E-2</v>
      </c>
      <c r="R80">
        <v>2.5579587323787401E-2</v>
      </c>
      <c r="S80">
        <v>2.1110170929850014E-2</v>
      </c>
      <c r="T80">
        <v>6.1447794332813999E-4</v>
      </c>
      <c r="U80">
        <v>-2.5124899537465328E-2</v>
      </c>
      <c r="V80">
        <v>-4.6472474603520553E-2</v>
      </c>
      <c r="W80">
        <v>-7.1618945143969714E-2</v>
      </c>
      <c r="X80">
        <v>-7.7974934643332272E-2</v>
      </c>
      <c r="Y80">
        <v>-8.3510140881581929E-2</v>
      </c>
      <c r="Z80">
        <v>-8.4222640033393414E-2</v>
      </c>
      <c r="AA80">
        <v>-8.0804992096694672E-2</v>
      </c>
      <c r="AB80">
        <v>-7.2940740400573301E-2</v>
      </c>
      <c r="AC80">
        <v>-6.6636146929688334E-2</v>
      </c>
      <c r="AD80">
        <v>-5.8274279563674813E-2</v>
      </c>
      <c r="AE80">
        <v>-4.9337902779522658E-2</v>
      </c>
      <c r="AF80">
        <v>-4.3207842957770914E-2</v>
      </c>
      <c r="AG80">
        <v>-3.6046739865236432E-2</v>
      </c>
      <c r="AH80">
        <v>-2.894818059282489E-2</v>
      </c>
      <c r="AI80">
        <v>-2.2334974857707302E-2</v>
      </c>
      <c r="AJ80">
        <v>-1.6305516328884995E-2</v>
      </c>
      <c r="AK80">
        <v>-1.1134800706902315E-2</v>
      </c>
    </row>
    <row r="81" spans="1:37" x14ac:dyDescent="0.25">
      <c r="A81" t="s">
        <v>320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0.21567497884646958</v>
      </c>
      <c r="I81">
        <v>0.24666990761741392</v>
      </c>
      <c r="J81">
        <v>0.25546374635470048</v>
      </c>
      <c r="K81">
        <v>0.25688100511953582</v>
      </c>
      <c r="L81">
        <v>0.24663112464013981</v>
      </c>
      <c r="M81">
        <v>0.2419188142107398</v>
      </c>
      <c r="N81">
        <v>0.19722531647778929</v>
      </c>
      <c r="O81">
        <v>0.20963805615397124</v>
      </c>
      <c r="P81">
        <v>0.21813802968788654</v>
      </c>
      <c r="Q81">
        <v>0.18057204547563543</v>
      </c>
      <c r="R81">
        <v>0.17333726040926756</v>
      </c>
      <c r="S81">
        <v>0.18115539602747699</v>
      </c>
      <c r="T81">
        <v>0.13376870108008365</v>
      </c>
      <c r="U81">
        <v>7.8860830572846652E-2</v>
      </c>
      <c r="V81">
        <v>4.0552900752310883E-2</v>
      </c>
      <c r="W81">
        <v>-1.4145190273950892E-2</v>
      </c>
      <c r="X81">
        <v>-1.3880281274880613E-2</v>
      </c>
      <c r="Y81">
        <v>-2.7087915879908664E-2</v>
      </c>
      <c r="Z81">
        <v>-3.1733166401382018E-2</v>
      </c>
      <c r="AA81">
        <v>-2.9705673292623747E-2</v>
      </c>
      <c r="AB81">
        <v>-1.8848832369144919E-2</v>
      </c>
      <c r="AC81">
        <v>-1.6854054184811673E-2</v>
      </c>
      <c r="AD81">
        <v>-8.2138084962490865E-3</v>
      </c>
      <c r="AE81">
        <v>1.3509684932078159E-3</v>
      </c>
      <c r="AF81">
        <v>2.5398556936728767E-3</v>
      </c>
      <c r="AG81">
        <v>9.4791750879341663E-3</v>
      </c>
      <c r="AH81">
        <v>1.6770749299754861E-2</v>
      </c>
      <c r="AI81">
        <v>2.3419443763050829E-2</v>
      </c>
      <c r="AJ81">
        <v>2.950322977892661E-2</v>
      </c>
      <c r="AK81">
        <v>3.4341497854617486E-2</v>
      </c>
    </row>
    <row r="82" spans="1:37" x14ac:dyDescent="0.25">
      <c r="A82" t="s">
        <v>321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0.33723993702559074</v>
      </c>
      <c r="I82">
        <v>0.37929654339363683</v>
      </c>
      <c r="J82">
        <v>0.38976738055409577</v>
      </c>
      <c r="K82">
        <v>0.39341352594939316</v>
      </c>
      <c r="L82">
        <v>0.38261594711435087</v>
      </c>
      <c r="M82">
        <v>0.38311844353418056</v>
      </c>
      <c r="N82">
        <v>0.3222571071064495</v>
      </c>
      <c r="O82">
        <v>0.35201480402613505</v>
      </c>
      <c r="P82">
        <v>0.37414776554087759</v>
      </c>
      <c r="Q82">
        <v>0.3230305282065693</v>
      </c>
      <c r="R82">
        <v>0.31972982159531593</v>
      </c>
      <c r="S82">
        <v>0.33897610290043456</v>
      </c>
      <c r="T82">
        <v>0.27045845585715877</v>
      </c>
      <c r="U82">
        <v>0.19070443863864472</v>
      </c>
      <c r="V82">
        <v>0.13689963164116303</v>
      </c>
      <c r="W82">
        <v>5.6070713435407704E-2</v>
      </c>
      <c r="X82">
        <v>5.985654467355328E-2</v>
      </c>
      <c r="Y82">
        <v>3.93774075248432E-2</v>
      </c>
      <c r="Z82">
        <v>3.0277040150927803E-2</v>
      </c>
      <c r="AA82">
        <v>2.9992513581356128E-2</v>
      </c>
      <c r="AB82">
        <v>4.2269028852826018E-2</v>
      </c>
      <c r="AC82">
        <v>3.9712437505112774E-2</v>
      </c>
      <c r="AD82">
        <v>4.7360021738307445E-2</v>
      </c>
      <c r="AE82">
        <v>5.6327903020769732E-2</v>
      </c>
      <c r="AF82">
        <v>5.2291658250824824E-2</v>
      </c>
      <c r="AG82">
        <v>5.7758908373917173E-2</v>
      </c>
      <c r="AH82">
        <v>6.4103853641461761E-2</v>
      </c>
      <c r="AI82">
        <v>6.9799871174613948E-2</v>
      </c>
      <c r="AJ82">
        <v>7.5048576214342688E-2</v>
      </c>
      <c r="AK82">
        <v>7.8831860930739239E-2</v>
      </c>
    </row>
    <row r="83" spans="1:37" x14ac:dyDescent="0.25">
      <c r="A83" t="s">
        <v>322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5.0201691137607973E-2</v>
      </c>
      <c r="I83">
        <v>7.6923465640255095E-2</v>
      </c>
      <c r="J83">
        <v>9.1621389746943116E-2</v>
      </c>
      <c r="K83">
        <v>9.6623985965726966E-2</v>
      </c>
      <c r="L83">
        <v>9.2849575715803212E-2</v>
      </c>
      <c r="M83">
        <v>8.5986786342284738E-2</v>
      </c>
      <c r="N83">
        <v>6.8076082666657101E-2</v>
      </c>
      <c r="O83">
        <v>5.9852044988284447E-2</v>
      </c>
      <c r="P83">
        <v>5.4272536730004539E-2</v>
      </c>
      <c r="Q83">
        <v>3.9852066837098299E-2</v>
      </c>
      <c r="R83">
        <v>2.9906995050765772E-2</v>
      </c>
      <c r="S83">
        <v>2.4912664348519797E-2</v>
      </c>
      <c r="T83">
        <v>9.2745260328097601E-3</v>
      </c>
      <c r="U83">
        <v>-1.1565651151057565E-2</v>
      </c>
      <c r="V83">
        <v>-3.0603168077114606E-2</v>
      </c>
      <c r="W83">
        <v>-5.2483772749856161E-2</v>
      </c>
      <c r="X83">
        <v>-6.1480794696289198E-2</v>
      </c>
      <c r="Y83">
        <v>-6.8223865605510081E-2</v>
      </c>
      <c r="Z83">
        <v>-7.0779111345609103E-2</v>
      </c>
      <c r="AA83">
        <v>-6.9707043131339574E-2</v>
      </c>
      <c r="AB83">
        <v>-6.4837161254893694E-2</v>
      </c>
      <c r="AC83">
        <v>-6.034793559780427E-2</v>
      </c>
      <c r="AD83">
        <v>-5.4251281980044475E-2</v>
      </c>
      <c r="AE83">
        <v>-4.7460006995891924E-2</v>
      </c>
      <c r="AF83">
        <v>-4.2422674464637211E-2</v>
      </c>
      <c r="AG83">
        <v>-3.6794292044073362E-2</v>
      </c>
      <c r="AH83">
        <v>-3.1107009728414958E-2</v>
      </c>
      <c r="AI83">
        <v>-2.5646569937076702E-2</v>
      </c>
      <c r="AJ83">
        <v>-2.0536130153103738E-2</v>
      </c>
      <c r="AK83">
        <v>-1.6008058489846988E-2</v>
      </c>
    </row>
    <row r="84" spans="1:37" x14ac:dyDescent="0.25">
      <c r="A84" t="s">
        <v>323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5.8284438380629133E-2</v>
      </c>
      <c r="I84">
        <v>9.585261245423915E-2</v>
      </c>
      <c r="J84">
        <v>0.11574279038861768</v>
      </c>
      <c r="K84">
        <v>0.12490685286679071</v>
      </c>
      <c r="L84">
        <v>0.12661352702028061</v>
      </c>
      <c r="M84">
        <v>0.12763926177972174</v>
      </c>
      <c r="N84">
        <v>0.11894188438728026</v>
      </c>
      <c r="O84">
        <v>0.12207187349564386</v>
      </c>
      <c r="P84">
        <v>0.13078576787484142</v>
      </c>
      <c r="Q84">
        <v>0.12967711818290262</v>
      </c>
      <c r="R84">
        <v>0.13169285686913668</v>
      </c>
      <c r="S84">
        <v>0.13913495155388755</v>
      </c>
      <c r="T84">
        <v>0.13377052505125775</v>
      </c>
      <c r="U84">
        <v>0.11939862991736661</v>
      </c>
      <c r="V84">
        <v>0.10486606165698298</v>
      </c>
      <c r="W84">
        <v>8.5519309951243017E-2</v>
      </c>
      <c r="X84">
        <v>7.8081757654002715E-2</v>
      </c>
      <c r="Y84">
        <v>7.2000436433317105E-2</v>
      </c>
      <c r="Z84">
        <v>6.7533576788858518E-2</v>
      </c>
      <c r="AA84">
        <v>6.4435250442773651E-2</v>
      </c>
      <c r="AB84">
        <v>6.3303089318500483E-2</v>
      </c>
      <c r="AC84">
        <v>5.9892375371095596E-2</v>
      </c>
      <c r="AD84">
        <v>5.6523057193169635E-2</v>
      </c>
      <c r="AE84">
        <v>5.310055606853048E-2</v>
      </c>
      <c r="AF84">
        <v>4.7231347249154787E-2</v>
      </c>
      <c r="AG84">
        <v>4.1718726980044529E-2</v>
      </c>
      <c r="AH84">
        <v>3.6659127607774344E-2</v>
      </c>
      <c r="AI84">
        <v>3.1867363949977801E-2</v>
      </c>
      <c r="AJ84">
        <v>2.7312880196306288E-2</v>
      </c>
      <c r="AK84">
        <v>2.2841668508188917E-2</v>
      </c>
    </row>
    <row r="85" spans="1:37" x14ac:dyDescent="0.25">
      <c r="A85" t="s">
        <v>324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5.1970189620420548E-2</v>
      </c>
      <c r="I85">
        <v>8.4860737522385321E-2</v>
      </c>
      <c r="J85">
        <v>0.10048315993971269</v>
      </c>
      <c r="K85">
        <v>0.10590149063851584</v>
      </c>
      <c r="L85">
        <v>0.10478190866898274</v>
      </c>
      <c r="M85">
        <v>0.10358848096430062</v>
      </c>
      <c r="N85">
        <v>9.4485337294347715E-2</v>
      </c>
      <c r="O85">
        <v>9.6643898551862506E-2</v>
      </c>
      <c r="P85">
        <v>0.10449292482019867</v>
      </c>
      <c r="Q85">
        <v>0.10390869388874346</v>
      </c>
      <c r="R85">
        <v>0.10621461320392545</v>
      </c>
      <c r="S85">
        <v>0.11357636376025937</v>
      </c>
      <c r="T85">
        <v>0.10960849466548073</v>
      </c>
      <c r="U85">
        <v>9.76352215181997E-2</v>
      </c>
      <c r="V85">
        <v>8.5803591360122944E-2</v>
      </c>
      <c r="W85">
        <v>7.0097581224959349E-2</v>
      </c>
      <c r="X85">
        <v>6.5313739980110697E-2</v>
      </c>
      <c r="Y85">
        <v>6.1925276412333474E-2</v>
      </c>
      <c r="Z85">
        <v>5.9780402328390991E-2</v>
      </c>
      <c r="AA85">
        <v>5.8523876288196774E-2</v>
      </c>
      <c r="AB85">
        <v>5.861570337213351E-2</v>
      </c>
      <c r="AC85">
        <v>5.6232026924218914E-2</v>
      </c>
      <c r="AD85">
        <v>5.3451958777284148E-2</v>
      </c>
      <c r="AE85">
        <v>5.0291706486271792E-2</v>
      </c>
      <c r="AF85">
        <v>4.4682065091117273E-2</v>
      </c>
      <c r="AG85">
        <v>3.9193766392209284E-2</v>
      </c>
      <c r="AH85">
        <v>3.4006332292624286E-2</v>
      </c>
      <c r="AI85">
        <v>2.8981269388550501E-2</v>
      </c>
      <c r="AJ85">
        <v>2.4109386942572364E-2</v>
      </c>
      <c r="AK85">
        <v>1.9272226286215499E-2</v>
      </c>
    </row>
    <row r="86" spans="1:37" x14ac:dyDescent="0.25">
      <c r="A86" t="s">
        <v>325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5.1765750655508036E-2</v>
      </c>
      <c r="I86">
        <v>8.4604332833304596E-2</v>
      </c>
      <c r="J86">
        <v>0.10022280232822034</v>
      </c>
      <c r="K86">
        <v>0.10564068022387296</v>
      </c>
      <c r="L86">
        <v>0.10452682928430157</v>
      </c>
      <c r="M86">
        <v>0.1033364662500702</v>
      </c>
      <c r="N86">
        <v>9.4282012053015229E-2</v>
      </c>
      <c r="O86">
        <v>9.6449288838984515E-2</v>
      </c>
      <c r="P86">
        <v>0.10431377380428764</v>
      </c>
      <c r="Q86">
        <v>0.10380081737249025</v>
      </c>
      <c r="R86">
        <v>0.10616011177693174</v>
      </c>
      <c r="S86">
        <v>0.11355747162404839</v>
      </c>
      <c r="T86">
        <v>0.10967699542543397</v>
      </c>
      <c r="U86">
        <v>9.7803328143375445E-2</v>
      </c>
      <c r="V86">
        <v>8.6050495350664669E-2</v>
      </c>
      <c r="W86">
        <v>7.0431189691277929E-2</v>
      </c>
      <c r="X86">
        <v>6.5677871991765002E-2</v>
      </c>
      <c r="Y86">
        <v>6.232114075452877E-2</v>
      </c>
      <c r="Z86">
        <v>6.0195858746503461E-2</v>
      </c>
      <c r="AA86">
        <v>5.8942075319468046E-2</v>
      </c>
      <c r="AB86">
        <v>5.9016090627816986E-2</v>
      </c>
      <c r="AC86">
        <v>5.6610293674408396E-2</v>
      </c>
      <c r="AD86">
        <v>5.3791317769125158E-2</v>
      </c>
      <c r="AE86">
        <v>5.0580033655056589E-2</v>
      </c>
      <c r="AF86">
        <v>4.4919035831658682E-2</v>
      </c>
      <c r="AG86">
        <v>3.9368701392317185E-2</v>
      </c>
      <c r="AH86">
        <v>3.4114092245474126E-2</v>
      </c>
      <c r="AI86">
        <v>2.9020357817199915E-2</v>
      </c>
      <c r="AJ86">
        <v>2.4080242262480844E-2</v>
      </c>
      <c r="AK86">
        <v>1.9177222788258064E-2</v>
      </c>
    </row>
    <row r="87" spans="1:37" x14ac:dyDescent="0.25">
      <c r="A87" t="s">
        <v>326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5.1752606691168879E-2</v>
      </c>
      <c r="I87">
        <v>8.4615103663221447E-2</v>
      </c>
      <c r="J87">
        <v>0.10025260445494233</v>
      </c>
      <c r="K87">
        <v>0.10568024508468277</v>
      </c>
      <c r="L87">
        <v>0.10457042136615691</v>
      </c>
      <c r="M87">
        <v>0.10337930035420051</v>
      </c>
      <c r="N87">
        <v>9.4325177804366334E-2</v>
      </c>
      <c r="O87">
        <v>9.6484710750277536E-2</v>
      </c>
      <c r="P87">
        <v>0.10434613647516411</v>
      </c>
      <c r="Q87">
        <v>0.10383597056005112</v>
      </c>
      <c r="R87">
        <v>0.10619229935258101</v>
      </c>
      <c r="S87">
        <v>0.11358695337373437</v>
      </c>
      <c r="T87">
        <v>0.10971000813164711</v>
      </c>
      <c r="U87">
        <v>9.7835634267062765E-2</v>
      </c>
      <c r="V87">
        <v>8.6076901545273365E-2</v>
      </c>
      <c r="W87">
        <v>7.045312073312715E-2</v>
      </c>
      <c r="X87">
        <v>6.56911415066741E-2</v>
      </c>
      <c r="Y87">
        <v>6.2332717912583213E-2</v>
      </c>
      <c r="Z87">
        <v>6.0207811024359792E-2</v>
      </c>
      <c r="AA87">
        <v>5.8956063409332238E-2</v>
      </c>
      <c r="AB87">
        <v>5.9033296196586704E-2</v>
      </c>
      <c r="AC87">
        <v>5.6633056644761481E-2</v>
      </c>
      <c r="AD87">
        <v>5.3819148472333822E-2</v>
      </c>
      <c r="AE87">
        <v>5.0613278334910028E-2</v>
      </c>
      <c r="AF87">
        <v>4.4958589483790057E-2</v>
      </c>
      <c r="AG87">
        <v>3.9413315581460218E-2</v>
      </c>
      <c r="AH87">
        <v>3.4163675595255683E-2</v>
      </c>
      <c r="AI87">
        <v>2.9075089182373226E-2</v>
      </c>
      <c r="AJ87">
        <v>2.414003600637038E-2</v>
      </c>
      <c r="AK87">
        <v>1.9241835070782365E-2</v>
      </c>
    </row>
    <row r="88" spans="1:37" x14ac:dyDescent="0.25">
      <c r="A88" t="s">
        <v>327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5.1404270987087664E-2</v>
      </c>
      <c r="I88">
        <v>8.4176907964805814E-2</v>
      </c>
      <c r="J88">
        <v>9.9816463542623524E-2</v>
      </c>
      <c r="K88">
        <v>0.1052595589256855</v>
      </c>
      <c r="L88">
        <v>0.1041799234998475</v>
      </c>
      <c r="M88">
        <v>0.10301705805177974</v>
      </c>
      <c r="N88">
        <v>9.407045323199803E-2</v>
      </c>
      <c r="O88">
        <v>0.89448078654117413</v>
      </c>
      <c r="P88">
        <v>0.91700129748897297</v>
      </c>
      <c r="Q88">
        <v>0.9118629426742908</v>
      </c>
      <c r="R88">
        <v>0.9058840532527368</v>
      </c>
      <c r="S88">
        <v>0.90420626525955505</v>
      </c>
      <c r="T88">
        <v>0.89127657595013954</v>
      </c>
      <c r="U88">
        <v>0.87044599435981418</v>
      </c>
      <c r="V88">
        <v>0.84979649911516297</v>
      </c>
      <c r="W88">
        <v>0.82539771418226326</v>
      </c>
      <c r="X88">
        <v>0.81186716669445769</v>
      </c>
      <c r="Y88">
        <v>9.7841336409509871E-2</v>
      </c>
      <c r="Z88">
        <v>7.3862548045888765E-2</v>
      </c>
      <c r="AA88">
        <v>6.7754157045274432E-2</v>
      </c>
      <c r="AB88">
        <v>6.6212232982443275E-2</v>
      </c>
      <c r="AC88">
        <v>6.286306110894202E-2</v>
      </c>
      <c r="AD88">
        <v>5.9199116974295585E-2</v>
      </c>
      <c r="AE88">
        <v>5.5135966372921175E-2</v>
      </c>
      <c r="AF88">
        <v>4.8626140680818608E-2</v>
      </c>
      <c r="AG88">
        <v>4.2221326553670835E-2</v>
      </c>
      <c r="AH88">
        <v>3.6129564807363401E-2</v>
      </c>
      <c r="AI88">
        <v>3.0233094007248162E-2</v>
      </c>
      <c r="AJ88">
        <v>2.4534161113121122E-2</v>
      </c>
      <c r="AK88">
        <v>1.8923050898367322E-2</v>
      </c>
    </row>
    <row r="89" spans="1:37" x14ac:dyDescent="0.25">
      <c r="A89" t="s">
        <v>328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5.2042058135137736E-2</v>
      </c>
      <c r="I89">
        <v>8.4920053878523305E-2</v>
      </c>
      <c r="J89">
        <v>0.10052293958902059</v>
      </c>
      <c r="K89">
        <v>0.10593161169287768</v>
      </c>
      <c r="L89">
        <v>0.10480745390668567</v>
      </c>
      <c r="M89">
        <v>0.10361589092535706</v>
      </c>
      <c r="N89">
        <v>9.4500888481463541E-2</v>
      </c>
      <c r="O89">
        <v>9.6668342927075379E-2</v>
      </c>
      <c r="P89">
        <v>0.10451904625714548</v>
      </c>
      <c r="Q89">
        <v>0.10391461132228663</v>
      </c>
      <c r="R89">
        <v>0.10621208929699755</v>
      </c>
      <c r="S89">
        <v>0.11357021818654278</v>
      </c>
      <c r="T89">
        <v>0.10957717314943327</v>
      </c>
      <c r="U89">
        <v>9.758024749597638E-2</v>
      </c>
      <c r="V89">
        <v>8.5736474235065252E-2</v>
      </c>
      <c r="W89">
        <v>7.0014203036428135E-2</v>
      </c>
      <c r="X89">
        <v>6.5234320158880088E-2</v>
      </c>
      <c r="Y89">
        <v>6.1841057632161522E-2</v>
      </c>
      <c r="Z89">
        <v>5.9692252325427297E-2</v>
      </c>
      <c r="AA89">
        <v>5.8434227441850339E-2</v>
      </c>
      <c r="AB89">
        <v>5.8528548313874218E-2</v>
      </c>
      <c r="AC89">
        <v>5.6145503351157089E-2</v>
      </c>
      <c r="AD89">
        <v>5.3371075164632131E-2</v>
      </c>
      <c r="AE89">
        <v>5.0219072320856206E-2</v>
      </c>
      <c r="AF89">
        <v>4.4616474510195125E-2</v>
      </c>
      <c r="AG89">
        <v>3.9139369821827863E-2</v>
      </c>
      <c r="AH89">
        <v>3.3964380403550543E-2</v>
      </c>
      <c r="AI89">
        <v>2.8951741408755893E-2</v>
      </c>
      <c r="AJ89">
        <v>2.4092138869202806E-2</v>
      </c>
      <c r="AK89">
        <v>1.926683179465094E-2</v>
      </c>
    </row>
    <row r="90" spans="1:37" x14ac:dyDescent="0.25">
      <c r="A90" t="s">
        <v>329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5.2093739155312235E-2</v>
      </c>
      <c r="I90">
        <v>8.5124082208754004E-2</v>
      </c>
      <c r="J90">
        <v>0.10082968939875148</v>
      </c>
      <c r="K90">
        <v>0.1062905381310264</v>
      </c>
      <c r="L90">
        <v>0.10517998996544264</v>
      </c>
      <c r="M90">
        <v>0.10397142464881881</v>
      </c>
      <c r="N90">
        <v>9.4811137223449471E-2</v>
      </c>
      <c r="O90">
        <v>9.6908498845960089E-2</v>
      </c>
      <c r="P90">
        <v>0.10470415399859156</v>
      </c>
      <c r="Q90">
        <v>0.10403954125346448</v>
      </c>
      <c r="R90">
        <v>0.10625683602021319</v>
      </c>
      <c r="S90">
        <v>0.11354517865718172</v>
      </c>
      <c r="T90">
        <v>0.1094847107105501</v>
      </c>
      <c r="U90">
        <v>9.7391602226060137E-2</v>
      </c>
      <c r="V90">
        <v>8.5438486983546724E-2</v>
      </c>
      <c r="W90">
        <v>6.9609551717952911E-2</v>
      </c>
      <c r="X90">
        <v>6.4736031675316497E-2</v>
      </c>
      <c r="Y90">
        <v>6.1288154188376964E-2</v>
      </c>
      <c r="Z90">
        <v>5.9107532978175392E-2</v>
      </c>
      <c r="AA90">
        <v>5.7841192945562447E-2</v>
      </c>
      <c r="AB90">
        <v>5.7951299896452646E-2</v>
      </c>
      <c r="AC90">
        <v>5.5604068800008122E-2</v>
      </c>
      <c r="AD90">
        <v>5.287697901510402E-2</v>
      </c>
      <c r="AE90">
        <v>4.9785011559611014E-2</v>
      </c>
      <c r="AF90">
        <v>4.4249778208338419E-2</v>
      </c>
      <c r="AG90">
        <v>3.8841965898672726E-2</v>
      </c>
      <c r="AH90">
        <v>3.3740862591713494E-2</v>
      </c>
      <c r="AI90">
        <v>2.8804584959685187E-2</v>
      </c>
      <c r="AJ90">
        <v>2.4021321213996139E-2</v>
      </c>
      <c r="AK90">
        <v>1.9270502079948848E-2</v>
      </c>
    </row>
    <row r="91" spans="1:37" x14ac:dyDescent="0.25">
      <c r="A91" t="s">
        <v>330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5.1999392851725057</v>
      </c>
      <c r="I91">
        <v>5.4214340236372394</v>
      </c>
      <c r="J91">
        <v>5.6408466547375857</v>
      </c>
      <c r="K91">
        <v>6.0550185880647422</v>
      </c>
      <c r="L91">
        <v>6.4573626860459754</v>
      </c>
      <c r="M91">
        <v>6.9992986308963667</v>
      </c>
      <c r="N91">
        <v>7.3739929183455066</v>
      </c>
      <c r="O91">
        <v>7.5260410304981207</v>
      </c>
      <c r="P91">
        <v>7.5987388377238174</v>
      </c>
      <c r="Q91">
        <v>7.6908377021919216</v>
      </c>
      <c r="R91">
        <v>6.0723829731424317</v>
      </c>
      <c r="S91">
        <v>6.1671415935864227</v>
      </c>
      <c r="T91">
        <v>6.1645006368336253</v>
      </c>
      <c r="U91">
        <v>6.3499407828765397</v>
      </c>
      <c r="V91">
        <v>6.6034551929386343</v>
      </c>
      <c r="W91">
        <v>6.851079557374784</v>
      </c>
      <c r="X91">
        <v>7.2310909605795226</v>
      </c>
      <c r="Y91">
        <v>7.2858700696154521</v>
      </c>
      <c r="Z91">
        <v>7.2684186602274714</v>
      </c>
      <c r="AA91">
        <v>7.1833704324961722</v>
      </c>
      <c r="AB91">
        <v>7.5705672451924499</v>
      </c>
      <c r="AC91">
        <v>7.4947296786902484</v>
      </c>
      <c r="AD91">
        <v>7.4072643614454536</v>
      </c>
      <c r="AE91">
        <v>7.3187542304303577</v>
      </c>
      <c r="AF91">
        <v>7.2290300587450673</v>
      </c>
      <c r="AG91">
        <v>7.1409366983444578</v>
      </c>
      <c r="AH91">
        <v>7.0546739822110016</v>
      </c>
      <c r="AI91">
        <v>6.9700422304119547</v>
      </c>
      <c r="AJ91">
        <v>6.9434625895283153</v>
      </c>
      <c r="AK91">
        <v>6.8630513609790222</v>
      </c>
    </row>
    <row r="92" spans="1:37" x14ac:dyDescent="0.25">
      <c r="A92" t="s">
        <v>331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340.0668377881596</v>
      </c>
      <c r="I92">
        <v>313.65966840067665</v>
      </c>
      <c r="J92">
        <v>322.84636825861332</v>
      </c>
      <c r="K92">
        <v>334.47811532353569</v>
      </c>
      <c r="L92">
        <v>335.980235201185</v>
      </c>
      <c r="M92">
        <v>352.57841671903992</v>
      </c>
      <c r="N92">
        <v>305.39662583867511</v>
      </c>
      <c r="O92">
        <v>358.59164702089964</v>
      </c>
      <c r="P92">
        <v>390.14544531953669</v>
      </c>
      <c r="Q92">
        <v>346.09670925833058</v>
      </c>
      <c r="R92">
        <v>367.61626408625591</v>
      </c>
      <c r="S92">
        <v>396.90879725301704</v>
      </c>
      <c r="T92">
        <v>331.19377200917228</v>
      </c>
      <c r="U92">
        <v>265.53527622935633</v>
      </c>
      <c r="V92">
        <v>225.76636454212752</v>
      </c>
      <c r="W92">
        <v>151.51371060799855</v>
      </c>
      <c r="X92">
        <v>164.24242986672076</v>
      </c>
      <c r="Y92">
        <v>138.91321839574059</v>
      </c>
      <c r="Z92">
        <v>124.96725608677863</v>
      </c>
      <c r="AA92">
        <v>117.00454627960318</v>
      </c>
      <c r="AB92">
        <v>117.93687100270769</v>
      </c>
      <c r="AC92">
        <v>103.11457819045646</v>
      </c>
      <c r="AD92">
        <v>101.3798679418271</v>
      </c>
      <c r="AE92">
        <v>99.967467606175589</v>
      </c>
      <c r="AF92">
        <v>85.860449246427862</v>
      </c>
      <c r="AG92">
        <v>84.405120000903437</v>
      </c>
      <c r="AH92">
        <v>83.255864330197625</v>
      </c>
      <c r="AI92">
        <v>82.186235634501287</v>
      </c>
      <c r="AJ92">
        <v>81.485630124526637</v>
      </c>
      <c r="AK92">
        <v>80.491229627560742</v>
      </c>
    </row>
    <row r="93" spans="1:37" x14ac:dyDescent="0.25">
      <c r="A93" t="s">
        <v>332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24.729473565856285</v>
      </c>
      <c r="I93">
        <v>22.573190883976537</v>
      </c>
      <c r="J93">
        <v>23.189223281008186</v>
      </c>
      <c r="K93">
        <v>24.017343686159109</v>
      </c>
      <c r="L93">
        <v>24.127347094046382</v>
      </c>
      <c r="M93">
        <v>25.310816692758653</v>
      </c>
      <c r="N93">
        <v>21.956616120040273</v>
      </c>
      <c r="O93">
        <v>25.741372403299167</v>
      </c>
      <c r="P93">
        <v>27.991719528639859</v>
      </c>
      <c r="Q93">
        <v>24.866380906948613</v>
      </c>
      <c r="R93">
        <v>26.398004409819521</v>
      </c>
      <c r="S93">
        <v>28.488801112426422</v>
      </c>
      <c r="T93">
        <v>23.829378095643762</v>
      </c>
      <c r="U93">
        <v>19.166201010775197</v>
      </c>
      <c r="V93">
        <v>16.33049385913057</v>
      </c>
      <c r="W93">
        <v>11.049334711297544</v>
      </c>
      <c r="X93">
        <v>11.934066732142167</v>
      </c>
      <c r="Y93">
        <v>10.125502230929207</v>
      </c>
      <c r="Z93">
        <v>9.1247018935743505</v>
      </c>
      <c r="AA93">
        <v>8.5494561653321366</v>
      </c>
      <c r="AB93">
        <v>8.6091881543873825</v>
      </c>
      <c r="AC93">
        <v>7.5437497261626518</v>
      </c>
      <c r="AD93">
        <v>7.4080142095349188</v>
      </c>
      <c r="AE93">
        <v>7.2960574033231529</v>
      </c>
      <c r="AF93">
        <v>6.2753132427403768</v>
      </c>
      <c r="AG93">
        <v>6.1550872861526162</v>
      </c>
      <c r="AH93">
        <v>6.0589359867071257</v>
      </c>
      <c r="AI93">
        <v>5.9694573528601858</v>
      </c>
      <c r="AJ93">
        <v>5.9070402204238537</v>
      </c>
      <c r="AK93">
        <v>5.8241158500275114</v>
      </c>
    </row>
    <row r="94" spans="1:37" x14ac:dyDescent="0.25">
      <c r="A94" t="s">
        <v>333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5.1609730437873758E-2</v>
      </c>
      <c r="I94">
        <v>8.4464267229966694E-2</v>
      </c>
      <c r="J94">
        <v>0.10014192675782407</v>
      </c>
      <c r="K94">
        <v>0.10561610680848155</v>
      </c>
      <c r="L94">
        <v>0.10455562098050653</v>
      </c>
      <c r="M94">
        <v>0.10340761282225941</v>
      </c>
      <c r="N94">
        <v>9.4424617004973399E-2</v>
      </c>
      <c r="O94">
        <v>9.6619872232683868E-2</v>
      </c>
      <c r="P94">
        <v>0.10452145838941718</v>
      </c>
      <c r="Q94">
        <v>0.10409263438642125</v>
      </c>
      <c r="R94">
        <v>0.10651492335611579</v>
      </c>
      <c r="S94">
        <v>0.11396228508944173</v>
      </c>
      <c r="T94">
        <v>0.11017576826879427</v>
      </c>
      <c r="U94">
        <v>9.8395482187463301E-2</v>
      </c>
      <c r="V94">
        <v>8.6707620688186715E-2</v>
      </c>
      <c r="W94">
        <v>7.1152776475380541E-2</v>
      </c>
      <c r="X94">
        <v>6.6411963997903278E-2</v>
      </c>
      <c r="Y94">
        <v>6.3073766046639612E-2</v>
      </c>
      <c r="Z94">
        <v>6.0959514843417217E-2</v>
      </c>
      <c r="AA94">
        <v>5.9706405432735643E-2</v>
      </c>
      <c r="AB94">
        <v>5.9767752653949735E-2</v>
      </c>
      <c r="AC94">
        <v>5.7349419132912693E-2</v>
      </c>
      <c r="AD94">
        <v>5.4505118998871005E-2</v>
      </c>
      <c r="AE94">
        <v>5.1259674931891652E-2</v>
      </c>
      <c r="AF94">
        <v>4.5564572635958811E-2</v>
      </c>
      <c r="AG94">
        <v>3.9969543412277098E-2</v>
      </c>
      <c r="AH94">
        <v>3.4665022356605846E-2</v>
      </c>
      <c r="AI94">
        <v>2.9519464898108971E-2</v>
      </c>
      <c r="AJ94">
        <v>2.4526769730237596E-2</v>
      </c>
      <c r="AK94">
        <v>1.9571610162416597E-2</v>
      </c>
    </row>
    <row r="95" spans="1:37" x14ac:dyDescent="0.25">
      <c r="A95" t="s">
        <v>334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6.1521112968487834E-2</v>
      </c>
      <c r="I95">
        <v>8.9586859554047216E-2</v>
      </c>
      <c r="J95">
        <v>0.1039487852021681</v>
      </c>
      <c r="K95">
        <v>0.10877853589079667</v>
      </c>
      <c r="L95">
        <v>0.10496687438896757</v>
      </c>
      <c r="M95">
        <v>9.8989656260140002E-2</v>
      </c>
      <c r="N95">
        <v>8.031916211823642E-2</v>
      </c>
      <c r="O95">
        <v>7.4541343483369715E-2</v>
      </c>
      <c r="P95">
        <v>7.1320386059858798E-2</v>
      </c>
      <c r="Q95">
        <v>5.6637407098469872E-2</v>
      </c>
      <c r="R95">
        <v>4.7814719724659227E-2</v>
      </c>
      <c r="S95">
        <v>4.4658145527476378E-2</v>
      </c>
      <c r="T95">
        <v>2.7757676973338974E-2</v>
      </c>
      <c r="U95">
        <v>5.0495739268852091E-3</v>
      </c>
      <c r="V95">
        <v>-1.5022340689663238E-2</v>
      </c>
      <c r="W95">
        <v>-3.8896339249749889E-2</v>
      </c>
      <c r="X95">
        <v>-4.7248593173154774E-2</v>
      </c>
      <c r="Y95">
        <v>-5.433017638748483E-2</v>
      </c>
      <c r="Z95">
        <v>-5.7224450042259178E-2</v>
      </c>
      <c r="AA95">
        <v>-5.6471203020902472E-2</v>
      </c>
      <c r="AB95">
        <v>-5.1718772436648575E-2</v>
      </c>
      <c r="AC95">
        <v>-4.8003984224520568E-2</v>
      </c>
      <c r="AD95">
        <v>-4.2452040375251521E-2</v>
      </c>
      <c r="AE95">
        <v>-3.6170492479381533E-2</v>
      </c>
      <c r="AF95">
        <v>-3.2062139741406703E-2</v>
      </c>
      <c r="AG95">
        <v>-2.7002823358512895E-2</v>
      </c>
      <c r="AH95">
        <v>-2.1767723557031271E-2</v>
      </c>
      <c r="AI95">
        <v>-1.6714738728718093E-2</v>
      </c>
      <c r="AJ95">
        <v>-1.1965563671267887E-2</v>
      </c>
      <c r="AK95">
        <v>-7.7867871130843369E-3</v>
      </c>
    </row>
    <row r="96" spans="1:37" x14ac:dyDescent="0.25">
      <c r="A96" t="s">
        <v>335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8.8470765311599031E-2</v>
      </c>
      <c r="I96">
        <v>0.12304380172452056</v>
      </c>
      <c r="J96">
        <v>0.14289339427928649</v>
      </c>
      <c r="K96">
        <v>0.15414097436468044</v>
      </c>
      <c r="L96">
        <v>0.15689439395303317</v>
      </c>
      <c r="M96">
        <v>0.15920125040076449</v>
      </c>
      <c r="N96">
        <v>0.14435088000857021</v>
      </c>
      <c r="O96">
        <v>0.14913031500189966</v>
      </c>
      <c r="P96">
        <v>0.15566593390168304</v>
      </c>
      <c r="Q96">
        <v>0.14446548240600876</v>
      </c>
      <c r="R96">
        <v>0.14186782016880617</v>
      </c>
      <c r="S96">
        <v>0.14592028212563335</v>
      </c>
      <c r="T96">
        <v>0.12854404827722377</v>
      </c>
      <c r="U96">
        <v>0.10308469006701237</v>
      </c>
      <c r="V96">
        <v>8.0713522579189956E-2</v>
      </c>
      <c r="W96">
        <v>5.075037063766441E-2</v>
      </c>
      <c r="X96">
        <v>4.1097867027195534E-2</v>
      </c>
      <c r="Y96">
        <v>2.9428505376816183E-2</v>
      </c>
      <c r="Z96">
        <v>2.1502418747121332E-2</v>
      </c>
      <c r="AA96">
        <v>1.6917298254259805E-2</v>
      </c>
      <c r="AB96">
        <v>1.6683596086664032E-2</v>
      </c>
      <c r="AC96">
        <v>1.3970345016089958E-2</v>
      </c>
      <c r="AD96">
        <v>1.3800176013401E-2</v>
      </c>
      <c r="AE96">
        <v>1.463888389596768E-2</v>
      </c>
      <c r="AF96">
        <v>1.2610505568599883E-2</v>
      </c>
      <c r="AG96">
        <v>1.263943764622244E-2</v>
      </c>
      <c r="AH96">
        <v>1.3393117985449621E-2</v>
      </c>
      <c r="AI96">
        <v>1.443766480750952E-2</v>
      </c>
      <c r="AJ96">
        <v>1.5686982506690761E-2</v>
      </c>
      <c r="AK96">
        <v>1.6800860538479512E-2</v>
      </c>
    </row>
    <row r="97" spans="1:37" x14ac:dyDescent="0.25">
      <c r="A97" t="s">
        <v>336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0.11146500286038918</v>
      </c>
      <c r="I97">
        <v>0.16089162803551993</v>
      </c>
      <c r="J97">
        <v>0.19262473888690401</v>
      </c>
      <c r="K97">
        <v>0.21450685255506308</v>
      </c>
      <c r="L97">
        <v>0.2266858192319976</v>
      </c>
      <c r="M97">
        <v>0.23893438123305799</v>
      </c>
      <c r="N97">
        <v>0.23011430233181862</v>
      </c>
      <c r="O97">
        <v>0.24517524624563247</v>
      </c>
      <c r="P97">
        <v>0.26317739575330013</v>
      </c>
      <c r="Q97">
        <v>0.25852704219164746</v>
      </c>
      <c r="R97">
        <v>0.26343393244745439</v>
      </c>
      <c r="S97">
        <v>0.27562608293623114</v>
      </c>
      <c r="T97">
        <v>0.26001509995980943</v>
      </c>
      <c r="U97">
        <v>0.23169610838609245</v>
      </c>
      <c r="V97">
        <v>0.20488153863582603</v>
      </c>
      <c r="W97">
        <v>0.16650893293743696</v>
      </c>
      <c r="X97">
        <v>0.15123144195781091</v>
      </c>
      <c r="Y97">
        <v>0.13262240715377072</v>
      </c>
      <c r="Z97">
        <v>0.11706788290393177</v>
      </c>
      <c r="AA97">
        <v>0.1046150116740252</v>
      </c>
      <c r="AB97">
        <v>9.6817442994301395E-2</v>
      </c>
      <c r="AC97">
        <v>8.5714276366255504E-2</v>
      </c>
      <c r="AD97">
        <v>7.7599522938576193E-2</v>
      </c>
      <c r="AE97">
        <v>7.1021052012021357E-2</v>
      </c>
      <c r="AF97">
        <v>6.1256987970881305E-2</v>
      </c>
      <c r="AG97">
        <v>5.4499300225652192E-2</v>
      </c>
      <c r="AH97">
        <v>4.9382648195162027E-2</v>
      </c>
      <c r="AI97">
        <v>4.5402040379438624E-2</v>
      </c>
      <c r="AJ97">
        <v>4.2447190022532055E-2</v>
      </c>
      <c r="AK97">
        <v>4.0109827724932323E-2</v>
      </c>
    </row>
    <row r="98" spans="1:37" x14ac:dyDescent="0.25">
      <c r="A98" t="s">
        <v>337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2.6240346345707266E-2</v>
      </c>
      <c r="I98">
        <v>5.0594369062606503E-2</v>
      </c>
      <c r="J98">
        <v>6.594373499237971E-2</v>
      </c>
      <c r="K98">
        <v>7.2187543004331722E-2</v>
      </c>
      <c r="L98">
        <v>7.0722000416645336E-2</v>
      </c>
      <c r="M98">
        <v>6.5505843616286974E-2</v>
      </c>
      <c r="N98">
        <v>5.4058481577490269E-2</v>
      </c>
      <c r="O98">
        <v>4.5995012730326579E-2</v>
      </c>
      <c r="P98">
        <v>4.1438809478910876E-2</v>
      </c>
      <c r="Q98">
        <v>3.3687761242706671E-2</v>
      </c>
      <c r="R98">
        <v>2.679206151401381E-2</v>
      </c>
      <c r="S98">
        <v>2.2874364308966832E-2</v>
      </c>
      <c r="T98">
        <v>1.4374763835345306E-2</v>
      </c>
      <c r="U98">
        <v>9.6938179254824064E-4</v>
      </c>
      <c r="V98">
        <v>-1.3336253626616834E-2</v>
      </c>
      <c r="W98">
        <v>-2.9262543880503866E-2</v>
      </c>
      <c r="X98">
        <v>-3.9130006134413531E-2</v>
      </c>
      <c r="Y98">
        <v>-4.5524147293996009E-2</v>
      </c>
      <c r="Z98">
        <v>-4.9027815991775636E-2</v>
      </c>
      <c r="AA98">
        <v>-5.0139951873162669E-2</v>
      </c>
      <c r="AB98">
        <v>-4.8930939234759219E-2</v>
      </c>
      <c r="AC98">
        <v>-4.7523276934269276E-2</v>
      </c>
      <c r="AD98">
        <v>-4.5632400854889177E-2</v>
      </c>
      <c r="AE98">
        <v>-4.3394538286800621E-2</v>
      </c>
      <c r="AF98">
        <v>-4.2041698322048404E-2</v>
      </c>
      <c r="AG98">
        <v>-4.0737262943102426E-2</v>
      </c>
      <c r="AH98">
        <v>-3.9276916001362849E-2</v>
      </c>
      <c r="AI98">
        <v>-3.7716515910579673E-2</v>
      </c>
      <c r="AJ98">
        <v>-3.6128915625577296E-2</v>
      </c>
      <c r="AK98">
        <v>-3.4644887394064128E-2</v>
      </c>
    </row>
    <row r="99" spans="1:37" x14ac:dyDescent="0.25">
      <c r="A99" t="s">
        <v>338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0.35765451935239057</v>
      </c>
      <c r="I99">
        <v>0.54000477088103072</v>
      </c>
      <c r="J99">
        <v>0.62711044517447245</v>
      </c>
      <c r="K99">
        <v>0.67855439053072786</v>
      </c>
      <c r="L99">
        <v>0.7057358937745617</v>
      </c>
      <c r="M99">
        <v>0.73871309580906264</v>
      </c>
      <c r="N99">
        <v>0.70882666355798207</v>
      </c>
      <c r="O99">
        <v>0.75337187916155735</v>
      </c>
      <c r="P99">
        <v>0.81650648948272675</v>
      </c>
      <c r="Q99">
        <v>0.80540326368494508</v>
      </c>
      <c r="R99">
        <v>0.81708453275712856</v>
      </c>
      <c r="S99">
        <v>0.86000965225998538</v>
      </c>
      <c r="T99">
        <v>0.81672978262801177</v>
      </c>
      <c r="U99">
        <v>0.72665552184201232</v>
      </c>
      <c r="V99">
        <v>0.64447490764023563</v>
      </c>
      <c r="W99">
        <v>0.53145178566653684</v>
      </c>
      <c r="X99">
        <v>0.49390672930138546</v>
      </c>
      <c r="Y99">
        <v>0.45314835286758282</v>
      </c>
      <c r="Z99">
        <v>0.41910156025788403</v>
      </c>
      <c r="AA99">
        <v>0.39409009253892346</v>
      </c>
      <c r="AB99">
        <v>0.38374397112881375</v>
      </c>
      <c r="AC99">
        <v>0.3611927761306255</v>
      </c>
      <c r="AD99">
        <v>0.34443103183081636</v>
      </c>
      <c r="AE99">
        <v>0.33113254704453254</v>
      </c>
      <c r="AF99">
        <v>0.30517503948175317</v>
      </c>
      <c r="AG99">
        <v>0.28538869266281353</v>
      </c>
      <c r="AH99">
        <v>0.26960314142496777</v>
      </c>
      <c r="AI99">
        <v>0.25539658255837594</v>
      </c>
      <c r="AJ99">
        <v>0.24228074945065181</v>
      </c>
      <c r="AK99">
        <v>0.22908160774011144</v>
      </c>
    </row>
    <row r="100" spans="1:37" x14ac:dyDescent="0.25">
      <c r="A100" t="s">
        <v>339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8.6278922002636094E-3</v>
      </c>
      <c r="I100">
        <v>1.3370980129390198E-2</v>
      </c>
      <c r="J100">
        <v>1.1111358630211399E-2</v>
      </c>
      <c r="K100">
        <v>2.6303267266714059E-3</v>
      </c>
      <c r="L100">
        <v>-1.0418507016829448E-2</v>
      </c>
      <c r="M100">
        <v>-2.5548011676324034E-2</v>
      </c>
      <c r="N100">
        <v>-4.2813794068141675E-2</v>
      </c>
      <c r="O100">
        <v>-5.791404322934568E-2</v>
      </c>
      <c r="P100">
        <v>-7.0888329043250486E-2</v>
      </c>
      <c r="Q100">
        <v>-8.4301998022073832E-2</v>
      </c>
      <c r="R100">
        <v>-9.6336698269383625E-2</v>
      </c>
      <c r="S100">
        <v>-0.10621653108245921</v>
      </c>
      <c r="T100">
        <v>-0.1168102296607465</v>
      </c>
      <c r="U100">
        <v>-0.1276307446568592</v>
      </c>
      <c r="V100">
        <v>-0.13650953176009839</v>
      </c>
      <c r="W100">
        <v>-0.14335066849905376</v>
      </c>
      <c r="X100">
        <v>-0.14517961406749214</v>
      </c>
      <c r="Y100">
        <v>-0.14354596490421256</v>
      </c>
      <c r="Z100">
        <v>-0.13918302937518945</v>
      </c>
      <c r="AA100">
        <v>-0.13276735585692201</v>
      </c>
      <c r="AB100">
        <v>-0.12480274921528034</v>
      </c>
      <c r="AC100">
        <v>-0.11649506862054793</v>
      </c>
      <c r="AD100">
        <v>-0.10797912763580442</v>
      </c>
      <c r="AE100">
        <v>-9.9512443499749637E-2</v>
      </c>
      <c r="AF100">
        <v>-9.1680512307878992E-2</v>
      </c>
      <c r="AG100">
        <v>-8.4201601641320512E-2</v>
      </c>
      <c r="AH100">
        <v>-7.7059475679630562E-2</v>
      </c>
      <c r="AI100">
        <v>-7.0345381269776297E-2</v>
      </c>
      <c r="AJ100">
        <v>-6.4139221054249074E-2</v>
      </c>
      <c r="AK100">
        <v>-5.8518903547999379E-2</v>
      </c>
    </row>
    <row r="101" spans="1:37" x14ac:dyDescent="0.25">
      <c r="A101" t="s">
        <v>340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0.63572131766724826</v>
      </c>
      <c r="I101">
        <v>0.93525997003873762</v>
      </c>
      <c r="J101">
        <v>1.075924484899593</v>
      </c>
      <c r="K101">
        <v>1.1633804088811539</v>
      </c>
      <c r="L101">
        <v>1.2129475396400746</v>
      </c>
      <c r="M101">
        <v>1.2744638999583557</v>
      </c>
      <c r="N101">
        <v>1.2248088643731059</v>
      </c>
      <c r="O101">
        <v>1.3066374341603959</v>
      </c>
      <c r="P101">
        <v>1.4142688333327103</v>
      </c>
      <c r="Q101">
        <v>1.3892566295657272</v>
      </c>
      <c r="R101">
        <v>1.4067734180300606</v>
      </c>
      <c r="S101">
        <v>1.4763695334879978</v>
      </c>
      <c r="T101">
        <v>1.3933099614362288</v>
      </c>
      <c r="U101">
        <v>1.2332671146416452</v>
      </c>
      <c r="V101">
        <v>1.0891678482586986</v>
      </c>
      <c r="W101">
        <v>0.8899303513112633</v>
      </c>
      <c r="X101">
        <v>0.82178771150169805</v>
      </c>
      <c r="Y101">
        <v>0.7426439240317162</v>
      </c>
      <c r="Z101">
        <v>0.67469197010769921</v>
      </c>
      <c r="AA101">
        <v>0.62261296832002433</v>
      </c>
      <c r="AB101">
        <v>0.59650001875783953</v>
      </c>
      <c r="AC101">
        <v>0.54983294833941265</v>
      </c>
      <c r="AD101">
        <v>0.51546360892493759</v>
      </c>
      <c r="AE101">
        <v>0.48843101088600349</v>
      </c>
      <c r="AF101">
        <v>0.44082146689332635</v>
      </c>
      <c r="AG101">
        <v>0.40601142157401515</v>
      </c>
      <c r="AH101">
        <v>0.37903390323603681</v>
      </c>
      <c r="AI101">
        <v>0.35558146196779106</v>
      </c>
      <c r="AJ101">
        <v>0.33486867452117153</v>
      </c>
      <c r="AK101">
        <v>0.31482044691539812</v>
      </c>
    </row>
    <row r="102" spans="1:37" x14ac:dyDescent="0.25">
      <c r="A102" t="s">
        <v>341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4.63001781531025E-2</v>
      </c>
      <c r="I102">
        <v>7.6478885684427844E-2</v>
      </c>
      <c r="J102">
        <v>9.0653127082851448E-2</v>
      </c>
      <c r="K102">
        <v>9.3971662113245813E-2</v>
      </c>
      <c r="L102">
        <v>8.8986938054191889E-2</v>
      </c>
      <c r="M102">
        <v>8.1313798669224724E-2</v>
      </c>
      <c r="N102">
        <v>6.4366666158921504E-2</v>
      </c>
      <c r="O102">
        <v>5.5731571205019925E-2</v>
      </c>
      <c r="P102">
        <v>5.1473161729953532E-2</v>
      </c>
      <c r="Q102">
        <v>3.9639031034099936E-2</v>
      </c>
      <c r="R102">
        <v>3.0535250978069861E-2</v>
      </c>
      <c r="S102">
        <v>2.6532700469061865E-2</v>
      </c>
      <c r="T102">
        <v>1.3324968450700858E-2</v>
      </c>
      <c r="U102">
        <v>-6.2441447906680381E-3</v>
      </c>
      <c r="V102">
        <v>-2.4773906206843055E-2</v>
      </c>
      <c r="W102">
        <v>-4.5440491132642258E-2</v>
      </c>
      <c r="X102">
        <v>-5.4714831163560351E-2</v>
      </c>
      <c r="Y102">
        <v>-6.0483059663041239E-2</v>
      </c>
      <c r="Z102">
        <v>-6.2796259541098021E-2</v>
      </c>
      <c r="AA102">
        <v>-6.2051152019593214E-2</v>
      </c>
      <c r="AB102">
        <v>-5.8094386894091965E-2</v>
      </c>
      <c r="AC102">
        <v>-5.4688509877531821E-2</v>
      </c>
      <c r="AD102">
        <v>-5.0452207755258272E-2</v>
      </c>
      <c r="AE102">
        <v>-4.5754825244170849E-2</v>
      </c>
      <c r="AF102">
        <v>-4.2798625764506326E-2</v>
      </c>
      <c r="AG102">
        <v>-3.9622011609041774E-2</v>
      </c>
      <c r="AH102">
        <v>-3.6255213374647433E-2</v>
      </c>
      <c r="AI102">
        <v>-3.296961671654941E-2</v>
      </c>
      <c r="AJ102">
        <v>-2.9888204448025313E-2</v>
      </c>
      <c r="AK102">
        <v>-2.7206599820861488E-2</v>
      </c>
    </row>
    <row r="103" spans="1:37" x14ac:dyDescent="0.25">
      <c r="A103" t="s">
        <v>342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0.14702983640584311</v>
      </c>
      <c r="I103">
        <v>0.21675128864750981</v>
      </c>
      <c r="J103">
        <v>0.24482221194292997</v>
      </c>
      <c r="K103">
        <v>0.25542646349496767</v>
      </c>
      <c r="L103">
        <v>0.25369846573721766</v>
      </c>
      <c r="M103">
        <v>0.25287954795227829</v>
      </c>
      <c r="N103">
        <v>0.22608075177297238</v>
      </c>
      <c r="O103">
        <v>0.23005739799821789</v>
      </c>
      <c r="P103">
        <v>0.24176387537067079</v>
      </c>
      <c r="Q103">
        <v>0.22414826677190636</v>
      </c>
      <c r="R103">
        <v>0.21701100921618366</v>
      </c>
      <c r="S103">
        <v>0.22325349674578998</v>
      </c>
      <c r="T103">
        <v>0.19561181138203487</v>
      </c>
      <c r="U103">
        <v>0.15097401889292428</v>
      </c>
      <c r="V103">
        <v>0.11167502825275566</v>
      </c>
      <c r="W103">
        <v>6.2364148187832313E-2</v>
      </c>
      <c r="X103">
        <v>4.6257576489616703E-2</v>
      </c>
      <c r="Y103">
        <v>3.0970675985142471E-2</v>
      </c>
      <c r="Z103">
        <v>2.049843142741814E-2</v>
      </c>
      <c r="AA103">
        <v>1.5239591971205613E-2</v>
      </c>
      <c r="AB103">
        <v>1.6958103418796E-2</v>
      </c>
      <c r="AC103">
        <v>1.4403878825919314E-2</v>
      </c>
      <c r="AD103">
        <v>1.4644188604573394E-2</v>
      </c>
      <c r="AE103">
        <v>1.640341002659973E-2</v>
      </c>
      <c r="AF103">
        <v>1.3040068645242542E-2</v>
      </c>
      <c r="AG103">
        <v>1.2123239727812596E-2</v>
      </c>
      <c r="AH103">
        <v>1.2608386357260137E-2</v>
      </c>
      <c r="AI103">
        <v>1.3463517128231572E-2</v>
      </c>
      <c r="AJ103">
        <v>1.4440638571633357E-2</v>
      </c>
      <c r="AK103">
        <v>1.5019623481249411E-2</v>
      </c>
    </row>
    <row r="104" spans="1:37" x14ac:dyDescent="0.25">
      <c r="A104" t="s">
        <v>343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0.23235749042729292</v>
      </c>
      <c r="I104">
        <v>0.34183645598517831</v>
      </c>
      <c r="J104">
        <v>0.38789232144706975</v>
      </c>
      <c r="K104">
        <v>0.40991613559304696</v>
      </c>
      <c r="L104">
        <v>0.41538513073309247</v>
      </c>
      <c r="M104">
        <v>0.42408640314088863</v>
      </c>
      <c r="N104">
        <v>0.39236262183524051</v>
      </c>
      <c r="O104">
        <v>0.40939031408102622</v>
      </c>
      <c r="P104">
        <v>0.43779729539117351</v>
      </c>
      <c r="Q104">
        <v>0.41902554400679026</v>
      </c>
      <c r="R104">
        <v>0.41649379233434924</v>
      </c>
      <c r="S104">
        <v>0.43450972665235454</v>
      </c>
      <c r="T104">
        <v>0.39816463151918224</v>
      </c>
      <c r="U104">
        <v>0.33453449798865886</v>
      </c>
      <c r="V104">
        <v>0.27855914278691607</v>
      </c>
      <c r="W104">
        <v>0.20520115066708922</v>
      </c>
      <c r="X104">
        <v>0.1825256707781886</v>
      </c>
      <c r="Y104">
        <v>0.15888643812145276</v>
      </c>
      <c r="Z104">
        <v>0.14109982837289259</v>
      </c>
      <c r="AA104">
        <v>0.13025903817691642</v>
      </c>
      <c r="AB104">
        <v>0.12952598588733544</v>
      </c>
      <c r="AC104">
        <v>0.12139819493215409</v>
      </c>
      <c r="AD104">
        <v>0.11739675964359542</v>
      </c>
      <c r="AE104">
        <v>0.11562911297209322</v>
      </c>
      <c r="AF104">
        <v>0.10569881102646672</v>
      </c>
      <c r="AG104">
        <v>9.9698266156011961E-2</v>
      </c>
      <c r="AH104">
        <v>9.5943442000812063E-2</v>
      </c>
      <c r="AI104">
        <v>9.2815621286224115E-2</v>
      </c>
      <c r="AJ104">
        <v>8.9976577420580739E-2</v>
      </c>
      <c r="AK104">
        <v>8.6654804155417153E-2</v>
      </c>
    </row>
    <row r="105" spans="1:37" x14ac:dyDescent="0.25">
      <c r="A105" t="s">
        <v>344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3.2731536086338942E-2</v>
      </c>
      <c r="I105">
        <v>5.9763906044607573E-2</v>
      </c>
      <c r="J105">
        <v>7.6801777382540237E-2</v>
      </c>
      <c r="K105">
        <v>8.4822004229678782E-2</v>
      </c>
      <c r="L105">
        <v>8.501440391017745E-2</v>
      </c>
      <c r="M105">
        <v>8.1477974871924097E-2</v>
      </c>
      <c r="N105">
        <v>7.0167163837098201E-2</v>
      </c>
      <c r="O105">
        <v>6.3139308344806189E-2</v>
      </c>
      <c r="P105">
        <v>5.9235995194595326E-2</v>
      </c>
      <c r="Q105">
        <v>5.0321199953051732E-2</v>
      </c>
      <c r="R105">
        <v>4.25365477796813E-2</v>
      </c>
      <c r="S105">
        <v>3.8068145486791494E-2</v>
      </c>
      <c r="T105">
        <v>2.7325278280487808E-2</v>
      </c>
      <c r="U105">
        <v>1.0988885922191827E-2</v>
      </c>
      <c r="V105">
        <v>-6.0437269527313653E-3</v>
      </c>
      <c r="W105">
        <v>-2.5354845540048743E-2</v>
      </c>
      <c r="X105">
        <v>-3.7313424079088442E-2</v>
      </c>
      <c r="Y105">
        <v>-4.6024658847032551E-2</v>
      </c>
      <c r="Z105">
        <v>-5.1593486193557414E-2</v>
      </c>
      <c r="AA105">
        <v>-5.4326396112169828E-2</v>
      </c>
      <c r="AB105">
        <v>-5.4105134208937145E-2</v>
      </c>
      <c r="AC105">
        <v>-5.3493764878131955E-2</v>
      </c>
      <c r="AD105">
        <v>-5.1837996426573607E-2</v>
      </c>
      <c r="AE105">
        <v>-4.9390911347202415E-2</v>
      </c>
      <c r="AF105">
        <v>-4.7732175772485785E-2</v>
      </c>
      <c r="AG105">
        <v>-4.5731326681019979E-2</v>
      </c>
      <c r="AH105">
        <v>-4.3333165058245804E-2</v>
      </c>
      <c r="AI105">
        <v>-4.0698553154150385E-2</v>
      </c>
      <c r="AJ105">
        <v>-3.7948848563384985E-2</v>
      </c>
      <c r="AK105">
        <v>-3.5269671798454638E-2</v>
      </c>
    </row>
    <row r="106" spans="1:37" x14ac:dyDescent="0.25">
      <c r="A106" t="s">
        <v>345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3.7314641312846675E-2</v>
      </c>
      <c r="I106">
        <v>7.2041039121573114E-2</v>
      </c>
      <c r="J106">
        <v>9.4126045457931795E-2</v>
      </c>
      <c r="K106">
        <v>0.10615338304820199</v>
      </c>
      <c r="L106">
        <v>0.11172253516171793</v>
      </c>
      <c r="M106">
        <v>0.1164883034975972</v>
      </c>
      <c r="N106">
        <v>0.11630509302684722</v>
      </c>
      <c r="O106">
        <v>0.12338382034171591</v>
      </c>
      <c r="P106">
        <v>0.13697093425510953</v>
      </c>
      <c r="Q106">
        <v>0.14647627780430827</v>
      </c>
      <c r="R106">
        <v>0.1567559213235814</v>
      </c>
      <c r="S106">
        <v>0.17062088272072895</v>
      </c>
      <c r="T106">
        <v>0.17703706802187913</v>
      </c>
      <c r="U106">
        <v>0.17508058848563213</v>
      </c>
      <c r="V106">
        <v>0.1701862552728306</v>
      </c>
      <c r="W106">
        <v>0.16084963196179025</v>
      </c>
      <c r="X106">
        <v>0.1569800571898039</v>
      </c>
      <c r="Y106">
        <v>0.15447361324494313</v>
      </c>
      <c r="Z106">
        <v>0.15196239459238647</v>
      </c>
      <c r="AA106">
        <v>0.14886849242927713</v>
      </c>
      <c r="AB106">
        <v>0.14548829018936615</v>
      </c>
      <c r="AC106">
        <v>0.13935368428705797</v>
      </c>
      <c r="AD106">
        <v>0.13142926815052913</v>
      </c>
      <c r="AE106">
        <v>0.12219857268960244</v>
      </c>
      <c r="AF106">
        <v>0.11049136586753772</v>
      </c>
      <c r="AG106">
        <v>9.7956137231158813E-2</v>
      </c>
      <c r="AH106">
        <v>8.5324428088995319E-2</v>
      </c>
      <c r="AI106">
        <v>7.2807488571102752E-2</v>
      </c>
      <c r="AJ106">
        <v>6.0547608961214472E-2</v>
      </c>
      <c r="AK106">
        <v>4.857824502051411E-2</v>
      </c>
    </row>
    <row r="107" spans="1:37" x14ac:dyDescent="0.25">
      <c r="A107" t="s">
        <v>346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3.2180829311712067E-2</v>
      </c>
      <c r="I107">
        <v>6.0639538512496927E-2</v>
      </c>
      <c r="J107">
        <v>7.6155332845817547E-2</v>
      </c>
      <c r="K107">
        <v>8.1856237829835976E-2</v>
      </c>
      <c r="L107">
        <v>8.1933221254049116E-2</v>
      </c>
      <c r="M107">
        <v>8.2031991465525422E-2</v>
      </c>
      <c r="N107">
        <v>7.8961772173058442E-2</v>
      </c>
      <c r="O107">
        <v>8.3414023041927798E-2</v>
      </c>
      <c r="P107">
        <v>9.4478242980677862E-2</v>
      </c>
      <c r="Q107">
        <v>0.10254042314217227</v>
      </c>
      <c r="R107">
        <v>0.11161020221801543</v>
      </c>
      <c r="S107">
        <v>0.12403246818990521</v>
      </c>
      <c r="T107">
        <v>0.1300840583251972</v>
      </c>
      <c r="U107">
        <v>0.12908698201972157</v>
      </c>
      <c r="V107">
        <v>0.12605404662902053</v>
      </c>
      <c r="W107">
        <v>0.11982621553872086</v>
      </c>
      <c r="X107">
        <v>0.11889746713611427</v>
      </c>
      <c r="Y107">
        <v>0.11935546732440017</v>
      </c>
      <c r="Z107">
        <v>0.11958969045817724</v>
      </c>
      <c r="AA107">
        <v>0.11884162795983144</v>
      </c>
      <c r="AB107">
        <v>0.11722831027212166</v>
      </c>
      <c r="AC107">
        <v>0.11254961644884265</v>
      </c>
      <c r="AD107">
        <v>0.10569742450006192</v>
      </c>
      <c r="AE107">
        <v>9.7207577786817545E-2</v>
      </c>
      <c r="AF107">
        <v>8.6187157117878499E-2</v>
      </c>
      <c r="AG107">
        <v>7.4209405509040316E-2</v>
      </c>
      <c r="AH107">
        <v>6.2025701410250988E-2</v>
      </c>
      <c r="AI107">
        <v>4.9878614576170932E-2</v>
      </c>
      <c r="AJ107">
        <v>3.7929062321406803E-2</v>
      </c>
      <c r="AK107">
        <v>2.6237708133436399E-2</v>
      </c>
    </row>
    <row r="108" spans="1:37" x14ac:dyDescent="0.25">
      <c r="A108" t="s">
        <v>347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3.2061166514663064E-2</v>
      </c>
      <c r="I108">
        <v>6.0457228645183214E-2</v>
      </c>
      <c r="J108">
        <v>7.5920240026516872E-2</v>
      </c>
      <c r="K108">
        <v>8.1504767151185931E-2</v>
      </c>
      <c r="L108">
        <v>8.1368384393276649E-2</v>
      </c>
      <c r="M108">
        <v>8.1145063017751262E-2</v>
      </c>
      <c r="N108">
        <v>7.7683937630390609E-2</v>
      </c>
      <c r="O108">
        <v>8.1655793484358696E-2</v>
      </c>
      <c r="P108">
        <v>9.2196391500420916E-2</v>
      </c>
      <c r="Q108">
        <v>9.9750306212409434E-2</v>
      </c>
      <c r="R108">
        <v>0.10830739642486709</v>
      </c>
      <c r="S108">
        <v>0.12021633925087816</v>
      </c>
      <c r="T108">
        <v>0.12580348501831651</v>
      </c>
      <c r="U108">
        <v>0.12438305989570519</v>
      </c>
      <c r="V108">
        <v>0.12095247021797206</v>
      </c>
      <c r="W108">
        <v>0.11437942369374454</v>
      </c>
      <c r="X108">
        <v>0.11314067532819383</v>
      </c>
      <c r="Y108">
        <v>0.1133667550976547</v>
      </c>
      <c r="Z108">
        <v>0.11345466003582771</v>
      </c>
      <c r="AA108">
        <v>0.11264145635352385</v>
      </c>
      <c r="AB108">
        <v>0.11103273506414268</v>
      </c>
      <c r="AC108">
        <v>0.10642476575009052</v>
      </c>
      <c r="AD108">
        <v>9.9688999365343811E-2</v>
      </c>
      <c r="AE108">
        <v>9.1347793026863577E-2</v>
      </c>
      <c r="AF108">
        <v>8.0502644878843732E-2</v>
      </c>
      <c r="AG108">
        <v>6.8711274145272228E-2</v>
      </c>
      <c r="AH108">
        <v>5.6718862018234617E-2</v>
      </c>
      <c r="AI108">
        <v>4.4764918335182813E-2</v>
      </c>
      <c r="AJ108">
        <v>3.3007448556809926E-2</v>
      </c>
      <c r="AK108">
        <v>2.1504534771210615E-2</v>
      </c>
    </row>
    <row r="109" spans="1:37" x14ac:dyDescent="0.25">
      <c r="A109" t="s">
        <v>348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3.2042624215855575E-2</v>
      </c>
      <c r="I109">
        <v>6.0439447778448674E-2</v>
      </c>
      <c r="J109">
        <v>7.5916907860085203E-2</v>
      </c>
      <c r="K109">
        <v>8.1531874132623194E-2</v>
      </c>
      <c r="L109">
        <v>8.1448717992405051E-2</v>
      </c>
      <c r="M109">
        <v>8.1303597676729567E-2</v>
      </c>
      <c r="N109">
        <v>7.7949493340745413E-2</v>
      </c>
      <c r="O109">
        <v>8.2045452457313317E-2</v>
      </c>
      <c r="P109">
        <v>9.2727340076059761E-2</v>
      </c>
      <c r="Q109">
        <v>0.10043963148240742</v>
      </c>
      <c r="R109">
        <v>0.10916072059248272</v>
      </c>
      <c r="S109">
        <v>0.12123622995503514</v>
      </c>
      <c r="T109">
        <v>0.12699636440667295</v>
      </c>
      <c r="U109">
        <v>0.12574840641996765</v>
      </c>
      <c r="V109">
        <v>0.12248340050373674</v>
      </c>
      <c r="W109">
        <v>0.1160678555186534</v>
      </c>
      <c r="X109">
        <v>0.11496790882370433</v>
      </c>
      <c r="Y109">
        <v>0.11531522094447855</v>
      </c>
      <c r="Z109">
        <v>0.11550221622915746</v>
      </c>
      <c r="AA109">
        <v>0.11476394147509339</v>
      </c>
      <c r="AB109">
        <v>0.11320583889535829</v>
      </c>
      <c r="AC109">
        <v>0.10862710007959464</v>
      </c>
      <c r="AD109">
        <v>0.10190012991941888</v>
      </c>
      <c r="AE109">
        <v>9.3550283503973652E-2</v>
      </c>
      <c r="AF109">
        <v>8.2682721662852288E-2</v>
      </c>
      <c r="AG109">
        <v>7.0856557293641487E-2</v>
      </c>
      <c r="AH109">
        <v>5.8819572488366667E-2</v>
      </c>
      <c r="AI109">
        <v>4.681349105948307E-2</v>
      </c>
      <c r="AJ109">
        <v>3.4998032272137714E-2</v>
      </c>
      <c r="AK109">
        <v>2.3432932931188866E-2</v>
      </c>
    </row>
    <row r="110" spans="1:37" x14ac:dyDescent="0.25">
      <c r="A110" t="s">
        <v>349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3.1938808015241626E-2</v>
      </c>
      <c r="I110">
        <v>6.0446325059326789E-2</v>
      </c>
      <c r="J110">
        <v>7.6175076224904714E-2</v>
      </c>
      <c r="K110">
        <v>8.2053212279720178E-2</v>
      </c>
      <c r="L110">
        <v>8.2176627355634579E-2</v>
      </c>
      <c r="M110">
        <v>8.2150758474530683E-2</v>
      </c>
      <c r="N110">
        <v>7.8860985180351229E-2</v>
      </c>
      <c r="O110">
        <v>0.64008989988117992</v>
      </c>
      <c r="P110">
        <v>0.86478885768384028</v>
      </c>
      <c r="Q110">
        <v>0.95546590419892663</v>
      </c>
      <c r="R110">
        <v>1.0022283487771011</v>
      </c>
      <c r="S110">
        <v>1.0358174773301032</v>
      </c>
      <c r="T110">
        <v>1.0558283142694469</v>
      </c>
      <c r="U110">
        <v>1.0645777377108034</v>
      </c>
      <c r="V110">
        <v>1.0681084862497192</v>
      </c>
      <c r="W110">
        <v>1.0657718615834977</v>
      </c>
      <c r="X110">
        <v>1.0662890950972725</v>
      </c>
      <c r="Y110">
        <v>0.57358258482456126</v>
      </c>
      <c r="Z110">
        <v>0.38296096957395331</v>
      </c>
      <c r="AA110">
        <v>0.30472351392829555</v>
      </c>
      <c r="AB110">
        <v>0.26328929927996736</v>
      </c>
      <c r="AC110">
        <v>0.23174472990614703</v>
      </c>
      <c r="AD110">
        <v>0.2030417392656636</v>
      </c>
      <c r="AE110">
        <v>0.17518629584334366</v>
      </c>
      <c r="AF110">
        <v>0.14648032005322165</v>
      </c>
      <c r="AG110">
        <v>0.11820347433750822</v>
      </c>
      <c r="AH110">
        <v>9.1001380753152894E-2</v>
      </c>
      <c r="AI110">
        <v>6.5062474550514615E-2</v>
      </c>
      <c r="AJ110">
        <v>4.0500847015523256E-2</v>
      </c>
      <c r="AK110">
        <v>1.7328572748320781E-2</v>
      </c>
    </row>
    <row r="111" spans="1:37" x14ac:dyDescent="0.25">
      <c r="A111" t="s">
        <v>350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3.2246816393310951E-2</v>
      </c>
      <c r="I111">
        <v>6.0747647847847475E-2</v>
      </c>
      <c r="J111">
        <v>7.6300415893504336E-2</v>
      </c>
      <c r="K111">
        <v>8.2049436973719025E-2</v>
      </c>
      <c r="L111">
        <v>8.2185465970785465E-2</v>
      </c>
      <c r="M111">
        <v>8.2353816956359793E-2</v>
      </c>
      <c r="N111">
        <v>7.9345276634867901E-2</v>
      </c>
      <c r="O111">
        <v>8.387071004924973E-2</v>
      </c>
      <c r="P111">
        <v>9.500700434972309E-2</v>
      </c>
      <c r="Q111">
        <v>0.10312087929993385</v>
      </c>
      <c r="R111">
        <v>0.11223952724974673</v>
      </c>
      <c r="S111">
        <v>0.12471023267071057</v>
      </c>
      <c r="T111">
        <v>0.13078822211969321</v>
      </c>
      <c r="U111">
        <v>0.12980174626573415</v>
      </c>
      <c r="V111">
        <v>0.12677269700136495</v>
      </c>
      <c r="W111">
        <v>0.12053285607662723</v>
      </c>
      <c r="X111">
        <v>0.11959379038399831</v>
      </c>
      <c r="Y111">
        <v>0.12002939569464299</v>
      </c>
      <c r="Z111">
        <v>0.1202322395541966</v>
      </c>
      <c r="AA111">
        <v>0.11944753396813113</v>
      </c>
      <c r="AB111">
        <v>0.11779658067265775</v>
      </c>
      <c r="AC111">
        <v>0.11307713319890222</v>
      </c>
      <c r="AD111">
        <v>0.10618643942361672</v>
      </c>
      <c r="AE111">
        <v>9.7661584241626187E-2</v>
      </c>
      <c r="AF111">
        <v>8.6607510770431162E-2</v>
      </c>
      <c r="AG111">
        <v>7.4601002386320836E-2</v>
      </c>
      <c r="AH111">
        <v>6.2393043350339461E-2</v>
      </c>
      <c r="AI111">
        <v>5.0225403861148266E-2</v>
      </c>
      <c r="AJ111">
        <v>3.8258691290660174E-2</v>
      </c>
      <c r="AK111">
        <v>2.6553094272507849E-2</v>
      </c>
    </row>
    <row r="112" spans="1:37" x14ac:dyDescent="0.25">
      <c r="A112" t="s">
        <v>351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3.2663400321997216E-2</v>
      </c>
      <c r="I112">
        <v>6.2011772394932052E-2</v>
      </c>
      <c r="J112">
        <v>7.8588795228395902E-2</v>
      </c>
      <c r="K112">
        <v>8.5347641514421646E-2</v>
      </c>
      <c r="L112">
        <v>8.6360593256595841E-2</v>
      </c>
      <c r="M112">
        <v>8.7242083719285546E-2</v>
      </c>
      <c r="N112">
        <v>8.4716047077226797E-2</v>
      </c>
      <c r="O112">
        <v>8.9586785362794075E-2</v>
      </c>
      <c r="P112">
        <v>0.10104217194411014</v>
      </c>
      <c r="Q112">
        <v>0.10940785975610545</v>
      </c>
      <c r="R112">
        <v>0.11872536074701845</v>
      </c>
      <c r="S112">
        <v>0.13141282501423213</v>
      </c>
      <c r="T112">
        <v>0.13765250877975088</v>
      </c>
      <c r="U112">
        <v>0.13667477901797564</v>
      </c>
      <c r="V112">
        <v>0.13350014349216011</v>
      </c>
      <c r="W112">
        <v>0.12695599178964567</v>
      </c>
      <c r="X112">
        <v>0.12567104317056099</v>
      </c>
      <c r="Y112">
        <v>0.1257936275508742</v>
      </c>
      <c r="Z112">
        <v>0.12574582661986078</v>
      </c>
      <c r="AA112">
        <v>0.1247915338449479</v>
      </c>
      <c r="AB112">
        <v>0.12306692790049478</v>
      </c>
      <c r="AC112">
        <v>0.11834805576698137</v>
      </c>
      <c r="AD112">
        <v>0.11151344117517059</v>
      </c>
      <c r="AE112">
        <v>0.10308780968910636</v>
      </c>
      <c r="AF112">
        <v>9.2144900631452309E-2</v>
      </c>
      <c r="AG112">
        <v>8.0247171175829024E-2</v>
      </c>
      <c r="AH112">
        <v>6.814274383561969E-2</v>
      </c>
      <c r="AI112">
        <v>5.6070111608974571E-2</v>
      </c>
      <c r="AJ112">
        <v>4.4186006282842527E-2</v>
      </c>
      <c r="AK112">
        <v>3.2545823467855506E-2</v>
      </c>
    </row>
    <row r="113" spans="1:37" x14ac:dyDescent="0.25">
      <c r="A113" t="s">
        <v>352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3.6040816940348996</v>
      </c>
      <c r="I113">
        <v>5.1001963597613997</v>
      </c>
      <c r="J113">
        <v>5.8550732821969431</v>
      </c>
      <c r="K113">
        <v>6.512607075718857</v>
      </c>
      <c r="L113">
        <v>7.134478382422782</v>
      </c>
      <c r="M113">
        <v>7.8423865646205293</v>
      </c>
      <c r="N113">
        <v>8.4638053543010692</v>
      </c>
      <c r="O113">
        <v>8.8949659537832293</v>
      </c>
      <c r="P113">
        <v>9.1967840547631852</v>
      </c>
      <c r="Q113">
        <v>9.4584811679571992</v>
      </c>
      <c r="R113">
        <v>8.4757040730800917</v>
      </c>
      <c r="S113">
        <v>8.251250522638621</v>
      </c>
      <c r="T113">
        <v>8.2045574250602762</v>
      </c>
      <c r="U113">
        <v>8.3365369214348117</v>
      </c>
      <c r="V113">
        <v>8.5725742380693859</v>
      </c>
      <c r="W113">
        <v>8.8378722691721201</v>
      </c>
      <c r="X113">
        <v>9.2056588194606483</v>
      </c>
      <c r="Y113">
        <v>9.3777314185226288</v>
      </c>
      <c r="Z113">
        <v>9.4265971992656397</v>
      </c>
      <c r="AA113">
        <v>9.3796492165854275</v>
      </c>
      <c r="AB113">
        <v>9.6289280420989609</v>
      </c>
      <c r="AC113">
        <v>9.6495351888743919</v>
      </c>
      <c r="AD113">
        <v>9.5764233935269338</v>
      </c>
      <c r="AE113">
        <v>9.4655266382768222</v>
      </c>
      <c r="AF113">
        <v>9.3349571004206044</v>
      </c>
      <c r="AG113">
        <v>9.1931353416002004</v>
      </c>
      <c r="AH113">
        <v>9.0437151034366892</v>
      </c>
      <c r="AI113">
        <v>8.8885278140009341</v>
      </c>
      <c r="AJ113">
        <v>8.769044411505611</v>
      </c>
      <c r="AK113">
        <v>8.6214435899429454</v>
      </c>
    </row>
    <row r="114" spans="1:37" x14ac:dyDescent="0.25">
      <c r="A114" t="s">
        <v>353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181.36098508786552</v>
      </c>
      <c r="I114">
        <v>291.12044024301912</v>
      </c>
      <c r="J114">
        <v>351.62814332565546</v>
      </c>
      <c r="K114">
        <v>393.28763998397858</v>
      </c>
      <c r="L114">
        <v>419.33460080963226</v>
      </c>
      <c r="M114">
        <v>451.52047309321705</v>
      </c>
      <c r="N114">
        <v>428.80426988211974</v>
      </c>
      <c r="O114">
        <v>474.08989519661537</v>
      </c>
      <c r="P114">
        <v>524.74763660604071</v>
      </c>
      <c r="Q114">
        <v>507.11448005182973</v>
      </c>
      <c r="R114">
        <v>524.68780262232804</v>
      </c>
      <c r="S114">
        <v>561.24673739850732</v>
      </c>
      <c r="T114">
        <v>512.76733396468478</v>
      </c>
      <c r="U114">
        <v>431.98052185653853</v>
      </c>
      <c r="V114">
        <v>366.08222401711561</v>
      </c>
      <c r="W114">
        <v>269.2500630232924</v>
      </c>
      <c r="X114">
        <v>248.56231171707867</v>
      </c>
      <c r="Y114">
        <v>214.44334647002131</v>
      </c>
      <c r="Z114">
        <v>186.54257244409345</v>
      </c>
      <c r="AA114">
        <v>166.27681622247644</v>
      </c>
      <c r="AB114">
        <v>156.10080308617574</v>
      </c>
      <c r="AC114">
        <v>136.64562597845023</v>
      </c>
      <c r="AD114">
        <v>125.10553225895143</v>
      </c>
      <c r="AE114">
        <v>116.64996898107312</v>
      </c>
      <c r="AF114">
        <v>100.0026351249216</v>
      </c>
      <c r="AG114">
        <v>90.464890565693594</v>
      </c>
      <c r="AH114">
        <v>83.675473463424296</v>
      </c>
      <c r="AI114">
        <v>78.05687626747077</v>
      </c>
      <c r="AJ114">
        <v>73.321917193990174</v>
      </c>
      <c r="AK114">
        <v>68.93078687067333</v>
      </c>
    </row>
    <row r="115" spans="1:37" x14ac:dyDescent="0.25">
      <c r="A115" t="s">
        <v>354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16.699434069329698</v>
      </c>
      <c r="I115">
        <v>21.95198953278603</v>
      </c>
      <c r="J115">
        <v>24.626449391490969</v>
      </c>
      <c r="K115">
        <v>26.64000756393019</v>
      </c>
      <c r="L115">
        <v>27.901973531562476</v>
      </c>
      <c r="M115">
        <v>29.639170212424503</v>
      </c>
      <c r="N115">
        <v>28.205319720035128</v>
      </c>
      <c r="O115">
        <v>30.790189976206751</v>
      </c>
      <c r="P115">
        <v>33.662971703275502</v>
      </c>
      <c r="Q115">
        <v>32.657874161170497</v>
      </c>
      <c r="R115">
        <v>33.670794512555013</v>
      </c>
      <c r="S115">
        <v>35.779972214873609</v>
      </c>
      <c r="T115">
        <v>33.21944864604545</v>
      </c>
      <c r="U115">
        <v>28.92566319393044</v>
      </c>
      <c r="V115">
        <v>25.330082684770261</v>
      </c>
      <c r="W115">
        <v>20.034124485498459</v>
      </c>
      <c r="X115">
        <v>18.678630446364753</v>
      </c>
      <c r="Y115">
        <v>16.615409712148189</v>
      </c>
      <c r="Z115">
        <v>14.863555002546569</v>
      </c>
      <c r="AA115">
        <v>13.52274927806063</v>
      </c>
      <c r="AB115">
        <v>12.779802903528292</v>
      </c>
      <c r="AC115">
        <v>11.435477882276857</v>
      </c>
      <c r="AD115">
        <v>10.56084565683031</v>
      </c>
      <c r="AE115">
        <v>9.8790127243628234</v>
      </c>
      <c r="AF115">
        <v>8.6285267128094478</v>
      </c>
      <c r="AG115">
        <v>7.8339651312608227</v>
      </c>
      <c r="AH115">
        <v>7.2289636083352926</v>
      </c>
      <c r="AI115">
        <v>6.7085107511423381</v>
      </c>
      <c r="AJ115">
        <v>6.2544518262824811</v>
      </c>
      <c r="AK115">
        <v>5.8280241308803271</v>
      </c>
    </row>
    <row r="116" spans="1:37" x14ac:dyDescent="0.25">
      <c r="A116" t="s">
        <v>355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3.2350115956614189E-2</v>
      </c>
      <c r="I116">
        <v>6.1493384723898536E-2</v>
      </c>
      <c r="J116">
        <v>7.7971385748920596E-2</v>
      </c>
      <c r="K116">
        <v>8.4630659847606537E-2</v>
      </c>
      <c r="L116">
        <v>8.5490379290398266E-2</v>
      </c>
      <c r="M116">
        <v>8.6132908723279833E-2</v>
      </c>
      <c r="N116">
        <v>8.335741828664478E-2</v>
      </c>
      <c r="O116">
        <v>8.7882226328761526E-2</v>
      </c>
      <c r="P116">
        <v>9.8951975317462804E-2</v>
      </c>
      <c r="Q116">
        <v>0.107009843233552</v>
      </c>
      <c r="R116">
        <v>0.11603603831356057</v>
      </c>
      <c r="S116">
        <v>0.12842758439584046</v>
      </c>
      <c r="T116">
        <v>0.13447330331841645</v>
      </c>
      <c r="U116">
        <v>0.13338658397461511</v>
      </c>
      <c r="V116">
        <v>0.13012842548465464</v>
      </c>
      <c r="W116">
        <v>0.12355550891098854</v>
      </c>
      <c r="X116">
        <v>0.12221776548635432</v>
      </c>
      <c r="Y116">
        <v>0.12232934287477182</v>
      </c>
      <c r="Z116">
        <v>0.12232249696260133</v>
      </c>
      <c r="AA116">
        <v>0.12145238432086369</v>
      </c>
      <c r="AB116">
        <v>0.11983717554953088</v>
      </c>
      <c r="AC116">
        <v>0.11526159390184976</v>
      </c>
      <c r="AD116">
        <v>0.10857745242316419</v>
      </c>
      <c r="AE116">
        <v>0.1002960559937538</v>
      </c>
      <c r="AF116">
        <v>8.9496876767669598E-2</v>
      </c>
      <c r="AG116">
        <v>7.7722203867036654E-2</v>
      </c>
      <c r="AH116">
        <v>6.5716231180723561E-2</v>
      </c>
      <c r="AI116">
        <v>5.3720170949156376E-2</v>
      </c>
      <c r="AJ116">
        <v>4.1892836984391835E-2</v>
      </c>
      <c r="AK116">
        <v>3.0292292585643033E-2</v>
      </c>
    </row>
    <row r="117" spans="1:37" x14ac:dyDescent="0.25">
      <c r="A117" t="s">
        <v>356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3.9969385898652732E-2</v>
      </c>
      <c r="I117">
        <v>6.955021053769439E-2</v>
      </c>
      <c r="J117">
        <v>8.6366708215335208E-2</v>
      </c>
      <c r="K117">
        <v>9.35867388034195E-2</v>
      </c>
      <c r="L117">
        <v>9.320575404991871E-2</v>
      </c>
      <c r="M117">
        <v>9.0121003513465858E-2</v>
      </c>
      <c r="N117">
        <v>7.8799004300544873E-2</v>
      </c>
      <c r="O117">
        <v>7.3989104893845692E-2</v>
      </c>
      <c r="P117">
        <v>7.3096585546039705E-2</v>
      </c>
      <c r="Q117">
        <v>6.5753674132484896E-2</v>
      </c>
      <c r="R117">
        <v>6.0065237839745933E-2</v>
      </c>
      <c r="S117">
        <v>5.8378287868365852E-2</v>
      </c>
      <c r="T117">
        <v>4.8572556899428854E-2</v>
      </c>
      <c r="U117">
        <v>3.2224465888397447E-2</v>
      </c>
      <c r="V117">
        <v>1.5512041211307448E-2</v>
      </c>
      <c r="W117">
        <v>-3.9537667659628184E-3</v>
      </c>
      <c r="X117">
        <v>-1.4476098458782172E-2</v>
      </c>
      <c r="Y117">
        <v>-2.1990493783796694E-2</v>
      </c>
      <c r="Z117">
        <v>-2.6587799734678619E-2</v>
      </c>
      <c r="AA117">
        <v>-2.8559658817306488E-2</v>
      </c>
      <c r="AB117">
        <v>-2.7670086000819438E-2</v>
      </c>
      <c r="AC117">
        <v>-2.6999947915862244E-2</v>
      </c>
      <c r="AD117">
        <v>-2.5442560470079201E-2</v>
      </c>
      <c r="AE117">
        <v>-2.3211279966228737E-2</v>
      </c>
      <c r="AF117">
        <v>-2.2150603232129473E-2</v>
      </c>
      <c r="AG117">
        <v>-2.067524005041621E-2</v>
      </c>
      <c r="AH117">
        <v>-1.8739038170556555E-2</v>
      </c>
      <c r="AI117">
        <v>-1.6555726282385663E-2</v>
      </c>
      <c r="AJ117">
        <v>-1.4260300941859594E-2</v>
      </c>
      <c r="AK117">
        <v>-1.2060676723990582E-2</v>
      </c>
    </row>
    <row r="118" spans="1:37" x14ac:dyDescent="0.25">
      <c r="A118" t="s">
        <v>357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5.4578875996491583E-2</v>
      </c>
      <c r="I118">
        <v>8.7425921033945642E-2</v>
      </c>
      <c r="J118">
        <v>0.10226627405300892</v>
      </c>
      <c r="K118">
        <v>0.10704259561133966</v>
      </c>
      <c r="L118">
        <v>0.10561504864594617</v>
      </c>
      <c r="M118">
        <v>0.10468877480673822</v>
      </c>
      <c r="N118">
        <v>9.5811270042456265E-2</v>
      </c>
      <c r="O118">
        <v>9.9253480857375287E-2</v>
      </c>
      <c r="P118">
        <v>0.10854391650076956</v>
      </c>
      <c r="Q118">
        <v>0.10882284045883317</v>
      </c>
      <c r="R118">
        <v>0.11237256414673436</v>
      </c>
      <c r="S118">
        <v>0.12118682677748627</v>
      </c>
      <c r="T118">
        <v>0.11790334592063356</v>
      </c>
      <c r="U118">
        <v>0.10648152277357159</v>
      </c>
      <c r="V118">
        <v>9.5479459952940715E-2</v>
      </c>
      <c r="W118">
        <v>8.0402375720689534E-2</v>
      </c>
      <c r="X118">
        <v>7.6799104246627614E-2</v>
      </c>
      <c r="Y118">
        <v>7.4159261357786832E-2</v>
      </c>
      <c r="Z118">
        <v>7.2463959948754209E-2</v>
      </c>
      <c r="AA118">
        <v>7.1371312097689987E-2</v>
      </c>
      <c r="AB118">
        <v>7.1394462493468147E-2</v>
      </c>
      <c r="AC118">
        <v>6.8529355164570482E-2</v>
      </c>
      <c r="AD118">
        <v>6.5110510738097815E-2</v>
      </c>
      <c r="AE118">
        <v>6.1159171429325809E-2</v>
      </c>
      <c r="AF118">
        <v>5.4533858507421762E-2</v>
      </c>
      <c r="AG118">
        <v>4.8035585920347401E-2</v>
      </c>
      <c r="AH118">
        <v>4.1821765558602841E-2</v>
      </c>
      <c r="AI118">
        <v>3.5751767425407088E-2</v>
      </c>
      <c r="AJ118">
        <v>2.9836862687049326E-2</v>
      </c>
      <c r="AK118">
        <v>2.3971178091453105E-2</v>
      </c>
    </row>
    <row r="119" spans="1:37" x14ac:dyDescent="0.25">
      <c r="A119" t="s">
        <v>358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7.5548800525715443E-2</v>
      </c>
      <c r="I119">
        <v>0.13407115498524913</v>
      </c>
      <c r="J119">
        <v>0.17497039617551113</v>
      </c>
      <c r="K119">
        <v>0.20431849009370229</v>
      </c>
      <c r="L119">
        <v>0.22428614093736865</v>
      </c>
      <c r="M119">
        <v>0.24207353994192271</v>
      </c>
      <c r="N119">
        <v>0.2455739500287768</v>
      </c>
      <c r="O119">
        <v>0.26091479780383509</v>
      </c>
      <c r="P119">
        <v>0.28237107429465169</v>
      </c>
      <c r="Q119">
        <v>0.29041924911055172</v>
      </c>
      <c r="R119">
        <v>0.30035650017470328</v>
      </c>
      <c r="S119">
        <v>0.31568312053100733</v>
      </c>
      <c r="T119">
        <v>0.31361763241435359</v>
      </c>
      <c r="U119">
        <v>0.29679740255412757</v>
      </c>
      <c r="V119">
        <v>0.27572265355828574</v>
      </c>
      <c r="W119">
        <v>0.24481070467836652</v>
      </c>
      <c r="X119">
        <v>0.22543884347923093</v>
      </c>
      <c r="Y119">
        <v>0.20669035801976765</v>
      </c>
      <c r="Z119">
        <v>0.1891564232173959</v>
      </c>
      <c r="AA119">
        <v>0.17321147423108307</v>
      </c>
      <c r="AB119">
        <v>0.16013288521199431</v>
      </c>
      <c r="AC119">
        <v>0.1450865220365305</v>
      </c>
      <c r="AD119">
        <v>0.13088257863322905</v>
      </c>
      <c r="AE119">
        <v>0.11763243691995662</v>
      </c>
      <c r="AF119">
        <v>0.10228561352358945</v>
      </c>
      <c r="AG119">
        <v>8.8141911871231216E-2</v>
      </c>
      <c r="AH119">
        <v>7.5472674123555628E-2</v>
      </c>
      <c r="AI119">
        <v>6.4081158788042991E-2</v>
      </c>
      <c r="AJ119">
        <v>5.3898336429902827E-2</v>
      </c>
      <c r="AK119">
        <v>4.4688576993978657E-2</v>
      </c>
    </row>
    <row r="120" spans="1:37" x14ac:dyDescent="0.25">
      <c r="A120" t="s">
        <v>443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7.596578940846536E-4</v>
      </c>
      <c r="I120">
        <v>1.1643723485099643E-3</v>
      </c>
      <c r="J120">
        <v>1.3758488580511946E-3</v>
      </c>
      <c r="K120">
        <v>1.4343227070291659E-3</v>
      </c>
      <c r="L120">
        <v>1.35962763337569E-3</v>
      </c>
      <c r="M120">
        <v>1.2419946197686064E-3</v>
      </c>
      <c r="N120">
        <v>9.616598733958485E-4</v>
      </c>
      <c r="O120">
        <v>8.3325903431290423E-4</v>
      </c>
      <c r="P120">
        <v>7.4873252904262926E-4</v>
      </c>
      <c r="Q120">
        <v>5.3033172713243162E-4</v>
      </c>
      <c r="R120">
        <v>3.7980845980732587E-4</v>
      </c>
      <c r="S120">
        <v>3.0461309900692025E-4</v>
      </c>
      <c r="T120">
        <v>6.729329043371383E-5</v>
      </c>
      <c r="U120">
        <v>-2.4955148410108109E-4</v>
      </c>
      <c r="V120">
        <v>-5.3693305012969561E-4</v>
      </c>
      <c r="W120">
        <v>-8.6470671608555351E-4</v>
      </c>
      <c r="X120">
        <v>-9.9538488098798741E-4</v>
      </c>
      <c r="Y120">
        <v>-1.0913475537653442E-3</v>
      </c>
      <c r="Z120">
        <v>-1.1258323699731736E-3</v>
      </c>
      <c r="AA120">
        <v>-1.1073918880481705E-3</v>
      </c>
      <c r="AB120">
        <v>-1.033520051304236E-3</v>
      </c>
      <c r="AC120">
        <v>-9.6701602689184597E-4</v>
      </c>
      <c r="AD120">
        <v>-8.7741403224982648E-4</v>
      </c>
      <c r="AE120">
        <v>-7.7771472161897745E-4</v>
      </c>
      <c r="AF120">
        <v>-7.0466292732115768E-4</v>
      </c>
      <c r="AG120">
        <v>-6.2235747626208384E-4</v>
      </c>
      <c r="AH120">
        <v>-5.3838188236417824E-4</v>
      </c>
      <c r="AI120">
        <v>-4.5715635394651187E-4</v>
      </c>
      <c r="AJ120">
        <v>-3.8064297161371298E-4</v>
      </c>
      <c r="AK120">
        <v>-3.1238372978345568E-4</v>
      </c>
    </row>
    <row r="121" spans="1:37" x14ac:dyDescent="0.25">
      <c r="A121" t="s">
        <v>444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1.7338238337481552E-3</v>
      </c>
      <c r="I121">
        <v>1.7625699631248727E-3</v>
      </c>
      <c r="J121">
        <v>1.8106864485402821E-3</v>
      </c>
      <c r="K121">
        <v>1.8704727001598151E-3</v>
      </c>
      <c r="L121">
        <v>1.8668048863464451E-3</v>
      </c>
      <c r="M121">
        <v>1.929907296853127E-3</v>
      </c>
      <c r="N121">
        <v>1.6692036301595937E-3</v>
      </c>
      <c r="O121">
        <v>1.9045047959375275E-3</v>
      </c>
      <c r="P121">
        <v>2.0435273017632878E-3</v>
      </c>
      <c r="Q121">
        <v>1.8034049712696803E-3</v>
      </c>
      <c r="R121">
        <v>1.8487717269889778E-3</v>
      </c>
      <c r="S121">
        <v>1.9789108535634729E-3</v>
      </c>
      <c r="T121">
        <v>1.6381926466239888E-3</v>
      </c>
      <c r="U121">
        <v>1.2854054187495477E-3</v>
      </c>
      <c r="V121">
        <v>1.066718414955492E-3</v>
      </c>
      <c r="W121">
        <v>6.8245904529003686E-4</v>
      </c>
      <c r="X121">
        <v>7.3499462278263231E-4</v>
      </c>
      <c r="Y121">
        <v>6.0443531681729306E-4</v>
      </c>
      <c r="Z121">
        <v>5.3745525833206271E-4</v>
      </c>
      <c r="AA121">
        <v>5.0713712458674853E-4</v>
      </c>
      <c r="AB121">
        <v>5.3433467773330592E-4</v>
      </c>
      <c r="AC121">
        <v>4.7832401240529584E-4</v>
      </c>
      <c r="AD121">
        <v>4.848065922779204E-4</v>
      </c>
      <c r="AE121">
        <v>4.9504237230101945E-4</v>
      </c>
      <c r="AF121">
        <v>4.4027471331198537E-4</v>
      </c>
      <c r="AG121">
        <v>4.4486099019860133E-4</v>
      </c>
      <c r="AH121">
        <v>4.5164287371455961E-4</v>
      </c>
      <c r="AI121">
        <v>4.5707259404685927E-4</v>
      </c>
      <c r="AJ121">
        <v>4.6366621518870198E-4</v>
      </c>
      <c r="AK121">
        <v>4.6612130989248852E-4</v>
      </c>
    </row>
    <row r="122" spans="1:37" x14ac:dyDescent="0.25">
      <c r="A122" t="s">
        <v>445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2.9696247404027677E-4</v>
      </c>
      <c r="I122">
        <v>3.6262126010035671E-4</v>
      </c>
      <c r="J122">
        <v>3.0922071851838999E-4</v>
      </c>
      <c r="K122">
        <v>1.7394799786237146E-4</v>
      </c>
      <c r="L122">
        <v>-2.4114647268976224E-5</v>
      </c>
      <c r="M122">
        <v>-2.3837110177786513E-4</v>
      </c>
      <c r="N122">
        <v>-5.1396310948104585E-4</v>
      </c>
      <c r="O122">
        <v>-7.0388047944050503E-4</v>
      </c>
      <c r="P122">
        <v>-8.719665012672552E-4</v>
      </c>
      <c r="Q122">
        <v>-1.0900553219558929E-3</v>
      </c>
      <c r="R122">
        <v>-1.256240737725275E-3</v>
      </c>
      <c r="S122">
        <v>-1.3769696139065502E-3</v>
      </c>
      <c r="T122">
        <v>-1.5559823307098567E-3</v>
      </c>
      <c r="U122">
        <v>-1.7357665232490712E-3</v>
      </c>
      <c r="V122">
        <v>-1.8637422650706768E-3</v>
      </c>
      <c r="W122">
        <v>-1.9736211771500759E-3</v>
      </c>
      <c r="X122">
        <v>-1.9622232813890539E-3</v>
      </c>
      <c r="Y122">
        <v>-1.9209016984895366E-3</v>
      </c>
      <c r="Z122">
        <v>-1.8378366408185669E-3</v>
      </c>
      <c r="AA122">
        <v>-1.7228262335227827E-3</v>
      </c>
      <c r="AB122">
        <v>-1.5810553135910215E-3</v>
      </c>
      <c r="AC122">
        <v>-1.4448698787171339E-3</v>
      </c>
      <c r="AD122">
        <v>-1.3013014258449718E-3</v>
      </c>
      <c r="AE122">
        <v>-1.1599700693361227E-3</v>
      </c>
      <c r="AF122">
        <v>-1.0377881778563388E-3</v>
      </c>
      <c r="AG122">
        <v>-9.1805607518096095E-4</v>
      </c>
      <c r="AH122">
        <v>-8.064453849642478E-4</v>
      </c>
      <c r="AI122">
        <v>-7.0566744543252777E-4</v>
      </c>
      <c r="AJ122">
        <v>-6.1661924049505931E-4</v>
      </c>
      <c r="AK122">
        <v>-5.405573150312024E-4</v>
      </c>
    </row>
    <row r="123" spans="1:37" x14ac:dyDescent="0.25">
      <c r="A123" t="s">
        <v>446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4.1534322935754169E-3</v>
      </c>
      <c r="I123">
        <v>3.9737481005677469E-3</v>
      </c>
      <c r="J123">
        <v>4.0424334763287167E-3</v>
      </c>
      <c r="K123">
        <v>4.1866784077679471E-3</v>
      </c>
      <c r="L123">
        <v>4.1962917480512091E-3</v>
      </c>
      <c r="M123">
        <v>4.382171049976227E-3</v>
      </c>
      <c r="N123">
        <v>3.7876991809577083E-3</v>
      </c>
      <c r="O123">
        <v>4.4226806729854547E-3</v>
      </c>
      <c r="P123">
        <v>4.7627111270546066E-3</v>
      </c>
      <c r="Q123">
        <v>4.1932610853509114E-3</v>
      </c>
      <c r="R123">
        <v>4.3568873322312879E-3</v>
      </c>
      <c r="S123">
        <v>4.6907485013254367E-3</v>
      </c>
      <c r="T123">
        <v>3.8764703999787727E-3</v>
      </c>
      <c r="U123">
        <v>3.0925141415628688E-3</v>
      </c>
      <c r="V123">
        <v>2.6389829307156385E-3</v>
      </c>
      <c r="W123">
        <v>1.7670522875556289E-3</v>
      </c>
      <c r="X123">
        <v>1.9541412326057601E-3</v>
      </c>
      <c r="Y123">
        <v>1.6384420555335417E-3</v>
      </c>
      <c r="Z123">
        <v>1.4838654809704822E-3</v>
      </c>
      <c r="AA123">
        <v>1.4068557599932392E-3</v>
      </c>
      <c r="AB123">
        <v>1.4589960221795383E-3</v>
      </c>
      <c r="AC123">
        <v>1.3011672200657887E-3</v>
      </c>
      <c r="AD123">
        <v>1.3026104214000547E-3</v>
      </c>
      <c r="AE123">
        <v>1.3066770809643524E-3</v>
      </c>
      <c r="AF123">
        <v>1.1541670994339719E-3</v>
      </c>
      <c r="AG123">
        <v>1.1539345767387925E-3</v>
      </c>
      <c r="AH123">
        <v>1.153818716469834E-3</v>
      </c>
      <c r="AI123">
        <v>1.1504110523369035E-3</v>
      </c>
      <c r="AJ123">
        <v>1.1512658156557849E-3</v>
      </c>
      <c r="AK123">
        <v>1.1436739088405169E-3</v>
      </c>
    </row>
    <row r="124" spans="1:37" x14ac:dyDescent="0.25">
      <c r="A124" t="s">
        <v>447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1.9317541460159629E-4</v>
      </c>
      <c r="I124">
        <v>2.2529890741237156E-4</v>
      </c>
      <c r="J124">
        <v>2.4020976898252909E-4</v>
      </c>
      <c r="K124">
        <v>2.4006804260110113E-4</v>
      </c>
      <c r="L124">
        <v>2.2062580213098957E-4</v>
      </c>
      <c r="M124">
        <v>1.9994254675909386E-4</v>
      </c>
      <c r="N124">
        <v>1.3947672106503513E-4</v>
      </c>
      <c r="O124">
        <v>1.2878096658677326E-4</v>
      </c>
      <c r="P124">
        <v>1.1439956007517916E-4</v>
      </c>
      <c r="Q124">
        <v>6.0865010111602955E-5</v>
      </c>
      <c r="R124">
        <v>3.6275002327321401E-5</v>
      </c>
      <c r="S124">
        <v>2.5995772398885558E-5</v>
      </c>
      <c r="T124">
        <v>-3.1647996041520296E-5</v>
      </c>
      <c r="U124">
        <v>-9.4237728228430018E-5</v>
      </c>
      <c r="V124">
        <v>-1.4115786212162774E-4</v>
      </c>
      <c r="W124">
        <v>-2.0067802215226413E-4</v>
      </c>
      <c r="X124">
        <v>-2.070712882764212E-4</v>
      </c>
      <c r="Y124">
        <v>-2.211749475160026E-4</v>
      </c>
      <c r="Z124">
        <v>-2.2223593441277506E-4</v>
      </c>
      <c r="AA124">
        <v>-2.1345216556150427E-4</v>
      </c>
      <c r="AB124">
        <v>-1.9375105821873624E-4</v>
      </c>
      <c r="AC124">
        <v>-1.7969029770317468E-4</v>
      </c>
      <c r="AD124">
        <v>-1.582869753781398E-4</v>
      </c>
      <c r="AE124">
        <v>-1.3569835236579134E-4</v>
      </c>
      <c r="AF124">
        <v>-1.2066076863002108E-4</v>
      </c>
      <c r="AG124">
        <v>-1.0105215535533978E-4</v>
      </c>
      <c r="AH124">
        <v>-8.2116234974181129E-5</v>
      </c>
      <c r="AI124">
        <v>-6.4657328648933901E-5</v>
      </c>
      <c r="AJ124">
        <v>-4.8725952910958371E-5</v>
      </c>
      <c r="AK124">
        <v>-3.5048316022071725E-5</v>
      </c>
    </row>
    <row r="125" spans="1:37" x14ac:dyDescent="0.25">
      <c r="A125" t="s">
        <v>448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1.3745392216070163E-3</v>
      </c>
      <c r="I125">
        <v>1.3859862996000742E-3</v>
      </c>
      <c r="J125">
        <v>1.4094557030005846E-3</v>
      </c>
      <c r="K125">
        <v>1.4201888698033541E-3</v>
      </c>
      <c r="L125">
        <v>1.3632401415193231E-3</v>
      </c>
      <c r="M125">
        <v>1.3491272910406418E-3</v>
      </c>
      <c r="N125">
        <v>1.073150248409236E-3</v>
      </c>
      <c r="O125">
        <v>1.1928118732862365E-3</v>
      </c>
      <c r="P125">
        <v>1.2378983863978034E-3</v>
      </c>
      <c r="Q125">
        <v>9.8846315710497614E-4</v>
      </c>
      <c r="R125">
        <v>9.7260701118822147E-4</v>
      </c>
      <c r="S125">
        <v>1.0284555535430267E-3</v>
      </c>
      <c r="T125">
        <v>7.1723876847452689E-4</v>
      </c>
      <c r="U125">
        <v>4.0533028180219613E-4</v>
      </c>
      <c r="V125">
        <v>2.0815582824783128E-4</v>
      </c>
      <c r="W125">
        <v>-1.091391563616782E-4</v>
      </c>
      <c r="X125">
        <v>-6.4577226425602309E-5</v>
      </c>
      <c r="Y125">
        <v>-1.5311778036098013E-4</v>
      </c>
      <c r="Z125">
        <v>-1.7786730950385471E-4</v>
      </c>
      <c r="AA125">
        <v>-1.6513830861568827E-4</v>
      </c>
      <c r="AB125">
        <v>-1.0096651175452279E-4</v>
      </c>
      <c r="AC125">
        <v>-9.9766385502640301E-5</v>
      </c>
      <c r="AD125">
        <v>-4.7682215140572344E-5</v>
      </c>
      <c r="AE125">
        <v>6.0790778377338913E-6</v>
      </c>
      <c r="AF125">
        <v>6.0546145302796873E-6</v>
      </c>
      <c r="AG125">
        <v>5.0339654499934434E-5</v>
      </c>
      <c r="AH125">
        <v>9.2547417950772454E-5</v>
      </c>
      <c r="AI125">
        <v>1.3004822915460145E-4</v>
      </c>
      <c r="AJ125">
        <v>1.645511678272357E-4</v>
      </c>
      <c r="AK125">
        <v>1.9167814486493055E-4</v>
      </c>
    </row>
    <row r="126" spans="1:37" x14ac:dyDescent="0.25">
      <c r="A126" t="s">
        <v>449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5.1609357814267724E-3</v>
      </c>
      <c r="I126">
        <v>4.9245658567792045E-3</v>
      </c>
      <c r="J126">
        <v>4.946619172410854E-3</v>
      </c>
      <c r="K126">
        <v>5.0163101573012557E-3</v>
      </c>
      <c r="L126">
        <v>4.8800094157640372E-3</v>
      </c>
      <c r="M126">
        <v>4.9384319562377427E-3</v>
      </c>
      <c r="N126">
        <v>4.0153734544793743E-3</v>
      </c>
      <c r="O126">
        <v>4.6243675831711762E-3</v>
      </c>
      <c r="P126">
        <v>4.8791351599499107E-3</v>
      </c>
      <c r="Q126">
        <v>4.0138643588466241E-3</v>
      </c>
      <c r="R126">
        <v>4.0753627886354928E-3</v>
      </c>
      <c r="S126">
        <v>4.3680834373985523E-3</v>
      </c>
      <c r="T126">
        <v>3.2500542929248004E-3</v>
      </c>
      <c r="U126">
        <v>2.1886124709431165E-3</v>
      </c>
      <c r="V126">
        <v>1.5666821498757165E-3</v>
      </c>
      <c r="W126">
        <v>4.5881144786677459E-4</v>
      </c>
      <c r="X126">
        <v>7.0644420331226164E-4</v>
      </c>
      <c r="Y126">
        <v>3.6590600592039079E-4</v>
      </c>
      <c r="Z126">
        <v>2.5433552881864242E-4</v>
      </c>
      <c r="AA126">
        <v>2.6180455381051907E-4</v>
      </c>
      <c r="AB126">
        <v>4.4479484279046202E-4</v>
      </c>
      <c r="AC126">
        <v>3.7437118776156603E-4</v>
      </c>
      <c r="AD126">
        <v>5.0343767433357349E-4</v>
      </c>
      <c r="AE126">
        <v>6.3312009787459182E-4</v>
      </c>
      <c r="AF126">
        <v>5.6144290222133106E-4</v>
      </c>
      <c r="AG126">
        <v>6.7033311287590259E-4</v>
      </c>
      <c r="AH126">
        <v>7.6983565663883225E-4</v>
      </c>
      <c r="AI126">
        <v>8.5452571594559184E-4</v>
      </c>
      <c r="AJ126">
        <v>9.3320049227097693E-4</v>
      </c>
      <c r="AK126">
        <v>9.8988752903396188E-4</v>
      </c>
    </row>
    <row r="127" spans="1:37" x14ac:dyDescent="0.25">
      <c r="A127" t="s">
        <v>450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3.6379811951498453E-3</v>
      </c>
      <c r="I127">
        <v>4.9801667887241548E-3</v>
      </c>
      <c r="J127">
        <v>5.7100335695457957E-3</v>
      </c>
      <c r="K127">
        <v>5.9124749686548525E-3</v>
      </c>
      <c r="L127">
        <v>5.5971485945105351E-3</v>
      </c>
      <c r="M127">
        <v>5.1496843003897511E-3</v>
      </c>
      <c r="N127">
        <v>3.9201522170480745E-3</v>
      </c>
      <c r="O127">
        <v>3.5026724302750314E-3</v>
      </c>
      <c r="P127">
        <v>3.1500490022231373E-3</v>
      </c>
      <c r="Q127">
        <v>2.1072622382563334E-3</v>
      </c>
      <c r="R127">
        <v>1.4904549011026163E-3</v>
      </c>
      <c r="S127">
        <v>1.1864089118903893E-3</v>
      </c>
      <c r="T127">
        <v>5.1829899375448723E-5</v>
      </c>
      <c r="U127">
        <v>-1.3300180282769351E-3</v>
      </c>
      <c r="V127">
        <v>-2.5065053108177132E-3</v>
      </c>
      <c r="W127">
        <v>-3.9047488393955305E-3</v>
      </c>
      <c r="X127">
        <v>-4.3345639090909948E-3</v>
      </c>
      <c r="Y127">
        <v>-4.7452859827462153E-3</v>
      </c>
      <c r="Z127">
        <v>-4.8757930182903308E-3</v>
      </c>
      <c r="AA127">
        <v>-4.7770058776892763E-3</v>
      </c>
      <c r="AB127">
        <v>-4.4313106761001819E-3</v>
      </c>
      <c r="AC127">
        <v>-4.1442987415757828E-3</v>
      </c>
      <c r="AD127">
        <v>-3.7250967807814341E-3</v>
      </c>
      <c r="AE127">
        <v>-3.2642159685551254E-3</v>
      </c>
      <c r="AF127">
        <v>-2.9334623241171571E-3</v>
      </c>
      <c r="AG127">
        <v>-2.5365668201467587E-3</v>
      </c>
      <c r="AH127">
        <v>-2.1412241923584223E-3</v>
      </c>
      <c r="AI127">
        <v>-1.7656988752676704E-3</v>
      </c>
      <c r="AJ127">
        <v>-1.4160651748509599E-3</v>
      </c>
      <c r="AK127">
        <v>-1.1081464624561228E-3</v>
      </c>
    </row>
    <row r="128" spans="1:37" x14ac:dyDescent="0.25">
      <c r="A128" t="s">
        <v>451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2.9963004453923765E-3</v>
      </c>
      <c r="I128">
        <v>4.5487892667109764E-3</v>
      </c>
      <c r="J128">
        <v>5.3163888293133142E-3</v>
      </c>
      <c r="K128">
        <v>5.6705863878381514E-3</v>
      </c>
      <c r="L128">
        <v>5.7207034625304807E-3</v>
      </c>
      <c r="M128">
        <v>5.7815899403611789E-3</v>
      </c>
      <c r="N128">
        <v>5.338090689926309E-3</v>
      </c>
      <c r="O128">
        <v>5.5571952953115053E-3</v>
      </c>
      <c r="P128">
        <v>5.9815644570511825E-3</v>
      </c>
      <c r="Q128">
        <v>5.8535188510707749E-3</v>
      </c>
      <c r="R128">
        <v>5.9494478714314106E-3</v>
      </c>
      <c r="S128">
        <v>6.3103191504738729E-3</v>
      </c>
      <c r="T128">
        <v>5.9745852852948348E-3</v>
      </c>
      <c r="U128">
        <v>5.2581012534886626E-3</v>
      </c>
      <c r="V128">
        <v>4.5984106870349799E-3</v>
      </c>
      <c r="W128">
        <v>3.6918473943343133E-3</v>
      </c>
      <c r="X128">
        <v>3.4292230686693605E-3</v>
      </c>
      <c r="Y128">
        <v>3.1585802906946578E-3</v>
      </c>
      <c r="Z128">
        <v>2.9594441743836194E-3</v>
      </c>
      <c r="AA128">
        <v>2.8250264570132536E-3</v>
      </c>
      <c r="AB128">
        <v>2.7883428146330299E-3</v>
      </c>
      <c r="AC128">
        <v>2.6251214979755425E-3</v>
      </c>
      <c r="AD128">
        <v>2.4823394251045137E-3</v>
      </c>
      <c r="AE128">
        <v>2.3399270160088708E-3</v>
      </c>
      <c r="AF128">
        <v>2.0717314519452276E-3</v>
      </c>
      <c r="AG128">
        <v>1.8378132683876337E-3</v>
      </c>
      <c r="AH128">
        <v>1.6245687470802525E-3</v>
      </c>
      <c r="AI128">
        <v>1.4199363751348575E-3</v>
      </c>
      <c r="AJ128">
        <v>1.2235956290408199E-3</v>
      </c>
      <c r="AK128">
        <v>1.0280302925355308E-3</v>
      </c>
    </row>
    <row r="129" spans="1:37" x14ac:dyDescent="0.25">
      <c r="A129" t="s">
        <v>452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1.9933761956052173E-4</v>
      </c>
      <c r="I129">
        <v>3.0165175813892935E-4</v>
      </c>
      <c r="J129">
        <v>3.4584219090159955E-4</v>
      </c>
      <c r="K129">
        <v>3.6039771559954922E-4</v>
      </c>
      <c r="L129">
        <v>3.5533645964637076E-4</v>
      </c>
      <c r="M129">
        <v>3.5296729037417911E-4</v>
      </c>
      <c r="N129">
        <v>3.1980309315769902E-4</v>
      </c>
      <c r="O129">
        <v>3.3302010913516386E-4</v>
      </c>
      <c r="P129">
        <v>3.626254736438739E-4</v>
      </c>
      <c r="Q129">
        <v>3.5652423102585371E-4</v>
      </c>
      <c r="R129">
        <v>3.6534251472118088E-4</v>
      </c>
      <c r="S129">
        <v>3.9262598649827978E-4</v>
      </c>
      <c r="T129">
        <v>3.7384347925956569E-4</v>
      </c>
      <c r="U129">
        <v>3.2940135733400201E-4</v>
      </c>
      <c r="V129">
        <v>2.8953617553363381E-4</v>
      </c>
      <c r="W129">
        <v>2.3461357752355808E-4</v>
      </c>
      <c r="X129">
        <v>2.2335073334966946E-4</v>
      </c>
      <c r="Y129">
        <v>2.1226648547398899E-4</v>
      </c>
      <c r="Z129">
        <v>2.0499754612975148E-4</v>
      </c>
      <c r="AA129">
        <v>2.0073720816912447E-4</v>
      </c>
      <c r="AB129">
        <v>2.0148634204763367E-4</v>
      </c>
      <c r="AC129">
        <v>1.9221811815463763E-4</v>
      </c>
      <c r="AD129">
        <v>1.8271446687579074E-4</v>
      </c>
      <c r="AE129">
        <v>1.7209856187419564E-4</v>
      </c>
      <c r="AF129">
        <v>1.5219169017887505E-4</v>
      </c>
      <c r="AG129">
        <v>1.3387269651300981E-4</v>
      </c>
      <c r="AH129">
        <v>1.1664374884315189E-4</v>
      </c>
      <c r="AI129">
        <v>9.977851191633592E-5</v>
      </c>
      <c r="AJ129">
        <v>8.3316761232859449E-5</v>
      </c>
      <c r="AK129">
        <v>6.6828918971734705E-5</v>
      </c>
    </row>
    <row r="130" spans="1:37" x14ac:dyDescent="0.25">
      <c r="A130" t="s">
        <v>453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1.0172655341503505E-5</v>
      </c>
      <c r="I130">
        <v>1.5440721799468483E-5</v>
      </c>
      <c r="J130">
        <v>1.7725698144840005E-5</v>
      </c>
      <c r="K130">
        <v>1.8479269574632193E-5</v>
      </c>
      <c r="L130">
        <v>1.8222646935600027E-5</v>
      </c>
      <c r="M130">
        <v>1.8100744009782165E-5</v>
      </c>
      <c r="N130">
        <v>1.641193925627771E-5</v>
      </c>
      <c r="O130">
        <v>1.708745740407263E-5</v>
      </c>
      <c r="P130">
        <v>1.8612829108229508E-5</v>
      </c>
      <c r="Q130">
        <v>1.8324061209209094E-5</v>
      </c>
      <c r="R130">
        <v>1.878961416944419E-5</v>
      </c>
      <c r="S130">
        <v>2.0199177329849133E-5</v>
      </c>
      <c r="T130">
        <v>1.9261923632714241E-5</v>
      </c>
      <c r="U130">
        <v>1.7003766357710987E-5</v>
      </c>
      <c r="V130">
        <v>1.4969830976810776E-5</v>
      </c>
      <c r="W130">
        <v>1.2166179359108356E-5</v>
      </c>
      <c r="X130">
        <v>1.158568586111729E-5</v>
      </c>
      <c r="Y130">
        <v>1.1021951993942314E-5</v>
      </c>
      <c r="Z130">
        <v>1.0651549716107637E-5</v>
      </c>
      <c r="AA130">
        <v>1.0431720557693E-5</v>
      </c>
      <c r="AB130">
        <v>1.0464144010370159E-5</v>
      </c>
      <c r="AC130">
        <v>9.982690338401251E-6</v>
      </c>
      <c r="AD130">
        <v>9.4836439939758802E-6</v>
      </c>
      <c r="AE130">
        <v>8.9247498133571045E-6</v>
      </c>
      <c r="AF130">
        <v>7.8896284726630919E-6</v>
      </c>
      <c r="AG130">
        <v>6.9322996652225558E-6</v>
      </c>
      <c r="AH130">
        <v>6.0302915556247754E-6</v>
      </c>
      <c r="AI130">
        <v>5.1473881531382228E-6</v>
      </c>
      <c r="AJ130">
        <v>4.2858025797650154E-6</v>
      </c>
      <c r="AK130">
        <v>3.4238587709380095E-6</v>
      </c>
    </row>
    <row r="131" spans="1:37" x14ac:dyDescent="0.25">
      <c r="A131" t="s">
        <v>454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1.4964181812409962E-5</v>
      </c>
      <c r="I131">
        <v>2.2562484181996608E-5</v>
      </c>
      <c r="J131">
        <v>2.5822282613525706E-5</v>
      </c>
      <c r="K131">
        <v>2.6889888911346538E-5</v>
      </c>
      <c r="L131">
        <v>2.6506732511982586E-5</v>
      </c>
      <c r="M131">
        <v>2.6340738620178578E-5</v>
      </c>
      <c r="N131">
        <v>2.3867288066216308E-5</v>
      </c>
      <c r="O131">
        <v>2.4890865093826419E-5</v>
      </c>
      <c r="P131">
        <v>2.7129628894199054E-5</v>
      </c>
      <c r="Q131">
        <v>2.667866401541864E-5</v>
      </c>
      <c r="R131">
        <v>2.7360850584245811E-5</v>
      </c>
      <c r="S131">
        <v>2.9425397684742979E-5</v>
      </c>
      <c r="T131">
        <v>2.8022539397602292E-5</v>
      </c>
      <c r="U131">
        <v>2.4709560337008503E-5</v>
      </c>
      <c r="V131">
        <v>2.1752487432625967E-5</v>
      </c>
      <c r="W131">
        <v>1.766317443763701E-5</v>
      </c>
      <c r="X131">
        <v>1.6853904233678991E-5</v>
      </c>
      <c r="Y131">
        <v>1.6036796056449932E-5</v>
      </c>
      <c r="Z131">
        <v>1.5497887650044045E-5</v>
      </c>
      <c r="AA131">
        <v>1.5178091440888137E-5</v>
      </c>
      <c r="AB131">
        <v>1.522844177444992E-5</v>
      </c>
      <c r="AC131">
        <v>1.4520559219674628E-5</v>
      </c>
      <c r="AD131">
        <v>1.3795383909115501E-5</v>
      </c>
      <c r="AE131">
        <v>1.2984891750471098E-5</v>
      </c>
      <c r="AF131">
        <v>1.1475481761012288E-5</v>
      </c>
      <c r="AG131">
        <v>1.0087807450957435E-5</v>
      </c>
      <c r="AH131">
        <v>8.7812348086552477E-6</v>
      </c>
      <c r="AI131">
        <v>7.5011741731071417E-6</v>
      </c>
      <c r="AJ131">
        <v>6.2512454725678553E-6</v>
      </c>
      <c r="AK131">
        <v>4.9997156667643605E-6</v>
      </c>
    </row>
    <row r="132" spans="1:37" x14ac:dyDescent="0.25">
      <c r="A132" t="s">
        <v>455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5.0918807807611211E-5</v>
      </c>
      <c r="I132">
        <v>7.7332518829571073E-5</v>
      </c>
      <c r="J132">
        <v>8.8814822060107696E-5</v>
      </c>
      <c r="K132">
        <v>9.2614081680726857E-5</v>
      </c>
      <c r="L132">
        <v>9.1342207837318679E-5</v>
      </c>
      <c r="M132">
        <v>9.07375032060542E-5</v>
      </c>
      <c r="N132">
        <v>8.2293587278764254E-5</v>
      </c>
      <c r="O132">
        <v>8.7814445364799577E-4</v>
      </c>
      <c r="P132">
        <v>8.0439960360967333E-4</v>
      </c>
      <c r="Q132">
        <v>7.9329848571723326E-4</v>
      </c>
      <c r="R132">
        <v>7.9298242302943377E-4</v>
      </c>
      <c r="S132">
        <v>7.9668407097203281E-4</v>
      </c>
      <c r="T132">
        <v>7.8745893335757362E-4</v>
      </c>
      <c r="U132">
        <v>7.7072180672508076E-4</v>
      </c>
      <c r="V132">
        <v>7.5448475172022788E-4</v>
      </c>
      <c r="W132">
        <v>7.3398437671204906E-4</v>
      </c>
      <c r="X132">
        <v>7.243446535065099E-4</v>
      </c>
      <c r="Y132">
        <v>1.4739748830073085E-5</v>
      </c>
      <c r="Z132">
        <v>7.6779624258237569E-5</v>
      </c>
      <c r="AA132">
        <v>7.6673082377089866E-5</v>
      </c>
      <c r="AB132">
        <v>7.1654417504049753E-5</v>
      </c>
      <c r="AC132">
        <v>6.4674789786709798E-5</v>
      </c>
      <c r="AD132">
        <v>5.865657322513886E-5</v>
      </c>
      <c r="AE132">
        <v>5.3151723090597937E-5</v>
      </c>
      <c r="AF132">
        <v>4.5847854784519774E-5</v>
      </c>
      <c r="AG132">
        <v>3.9352855263526611E-5</v>
      </c>
      <c r="AH132">
        <v>3.3442397278842286E-5</v>
      </c>
      <c r="AI132">
        <v>2.7857813633649192E-5</v>
      </c>
      <c r="AJ132">
        <v>2.2555944142953834E-5</v>
      </c>
      <c r="AK132">
        <v>1.7390458840006976E-5</v>
      </c>
    </row>
    <row r="133" spans="1:37" x14ac:dyDescent="0.25">
      <c r="A133" t="s">
        <v>456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5.3859453435659267E-5</v>
      </c>
      <c r="I133">
        <v>8.2015325834923326E-5</v>
      </c>
      <c r="J133">
        <v>9.4300365035460208E-5</v>
      </c>
      <c r="K133">
        <v>9.8374370216193561E-5</v>
      </c>
      <c r="L133">
        <v>9.7026467639278893E-5</v>
      </c>
      <c r="M133">
        <v>9.6336736081524584E-5</v>
      </c>
      <c r="N133">
        <v>8.7328739479397747E-5</v>
      </c>
      <c r="O133">
        <v>9.0782713370703762E-5</v>
      </c>
      <c r="P133">
        <v>9.8778749970530484E-5</v>
      </c>
      <c r="Q133">
        <v>9.7196060503462709E-5</v>
      </c>
      <c r="R133">
        <v>9.9564546520995313E-5</v>
      </c>
      <c r="S133">
        <v>1.0694439935668104E-4</v>
      </c>
      <c r="T133">
        <v>1.0193033733566802E-4</v>
      </c>
      <c r="U133">
        <v>8.9873970231331933E-5</v>
      </c>
      <c r="V133">
        <v>7.8968425886583683E-5</v>
      </c>
      <c r="W133">
        <v>6.3996764110666615E-5</v>
      </c>
      <c r="X133">
        <v>6.079184331138916E-5</v>
      </c>
      <c r="Y133">
        <v>5.7749003979508047E-5</v>
      </c>
      <c r="Z133">
        <v>5.576316517712522E-5</v>
      </c>
      <c r="AA133">
        <v>5.4604110815318592E-5</v>
      </c>
      <c r="AB133">
        <v>5.4807561167567905E-5</v>
      </c>
      <c r="AC133">
        <v>5.2317562761249623E-5</v>
      </c>
      <c r="AD133">
        <v>4.9739383017139936E-5</v>
      </c>
      <c r="AE133">
        <v>4.685485642453125E-5</v>
      </c>
      <c r="AF133">
        <v>4.1456771910807467E-5</v>
      </c>
      <c r="AG133">
        <v>3.646426215703431E-5</v>
      </c>
      <c r="AH133">
        <v>3.1767458818429575E-5</v>
      </c>
      <c r="AI133">
        <v>2.71739050276694E-5</v>
      </c>
      <c r="AJ133">
        <v>2.2692476521517797E-5</v>
      </c>
      <c r="AK133">
        <v>1.8206420447444643E-5</v>
      </c>
    </row>
    <row r="134" spans="1:37" x14ac:dyDescent="0.25">
      <c r="A134" t="s">
        <v>457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1.7264907064342649E-5</v>
      </c>
      <c r="I134">
        <v>2.530232396580267E-5</v>
      </c>
      <c r="J134">
        <v>2.8576257917194148E-5</v>
      </c>
      <c r="K134">
        <v>2.9610588952327675E-5</v>
      </c>
      <c r="L134">
        <v>2.9133242655979552E-5</v>
      </c>
      <c r="M134">
        <v>2.8987268512603728E-5</v>
      </c>
      <c r="N134">
        <v>2.6155452398271832E-5</v>
      </c>
      <c r="O134">
        <v>2.7440924957825605E-5</v>
      </c>
      <c r="P134">
        <v>2.9952614865898329E-5</v>
      </c>
      <c r="Q134">
        <v>2.9255373262135532E-5</v>
      </c>
      <c r="R134">
        <v>2.9978547098963558E-5</v>
      </c>
      <c r="S134">
        <v>3.2266921176459492E-5</v>
      </c>
      <c r="T134">
        <v>3.0483609914143166E-5</v>
      </c>
      <c r="U134">
        <v>2.6659034591435283E-5</v>
      </c>
      <c r="V134">
        <v>2.3374840507965362E-5</v>
      </c>
      <c r="W134">
        <v>1.8789236556765291E-5</v>
      </c>
      <c r="X134">
        <v>1.8041720962312205E-5</v>
      </c>
      <c r="Y134">
        <v>1.7137063251858004E-5</v>
      </c>
      <c r="Z134">
        <v>1.6534377078342337E-5</v>
      </c>
      <c r="AA134">
        <v>1.6184708692859862E-5</v>
      </c>
      <c r="AB134">
        <v>1.6268921908951683E-5</v>
      </c>
      <c r="AC134">
        <v>1.5477386249234614E-5</v>
      </c>
      <c r="AD134">
        <v>1.4716094517382052E-5</v>
      </c>
      <c r="AE134">
        <v>1.3876216915012205E-5</v>
      </c>
      <c r="AF134">
        <v>1.224266010590408E-5</v>
      </c>
      <c r="AG134">
        <v>1.0787901425228485E-5</v>
      </c>
      <c r="AH134">
        <v>9.4268982918067254E-6</v>
      </c>
      <c r="AI134">
        <v>8.0890433172714667E-6</v>
      </c>
      <c r="AJ134">
        <v>6.7794188899655677E-6</v>
      </c>
      <c r="AK134">
        <v>5.4612661383250026E-6</v>
      </c>
    </row>
    <row r="135" spans="1:37" x14ac:dyDescent="0.25">
      <c r="A135" t="s">
        <v>458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4.4696039006578451E-3</v>
      </c>
      <c r="I135">
        <v>3.8413995227924067E-3</v>
      </c>
      <c r="J135">
        <v>3.966537749640277E-3</v>
      </c>
      <c r="K135">
        <v>4.3295415983752436E-3</v>
      </c>
      <c r="L135">
        <v>4.6490152979668945E-3</v>
      </c>
      <c r="M135">
        <v>5.0806367085215534E-3</v>
      </c>
      <c r="N135">
        <v>5.3422847181339057E-3</v>
      </c>
      <c r="O135">
        <v>5.4345807263188094E-3</v>
      </c>
      <c r="P135">
        <v>5.4928806434352759E-3</v>
      </c>
      <c r="Q135">
        <v>5.5793995728754438E-3</v>
      </c>
      <c r="R135">
        <v>4.1906131954927827E-3</v>
      </c>
      <c r="S135">
        <v>4.5324147328661222E-3</v>
      </c>
      <c r="T135">
        <v>4.5346670893024058E-3</v>
      </c>
      <c r="U135">
        <v>4.6896534541980492E-3</v>
      </c>
      <c r="V135">
        <v>4.8755675046563791E-3</v>
      </c>
      <c r="W135">
        <v>5.0466795975174375E-3</v>
      </c>
      <c r="X135">
        <v>5.3355471795871034E-3</v>
      </c>
      <c r="Y135">
        <v>5.3260744241391414E-3</v>
      </c>
      <c r="Z135">
        <v>5.3060271318624598E-3</v>
      </c>
      <c r="AA135">
        <v>5.2430061781367273E-3</v>
      </c>
      <c r="AB135">
        <v>5.5983792759692003E-3</v>
      </c>
      <c r="AC135">
        <v>5.478800317625653E-3</v>
      </c>
      <c r="AD135">
        <v>5.4165876769211507E-3</v>
      </c>
      <c r="AE135">
        <v>5.3600526132243764E-3</v>
      </c>
      <c r="AF135">
        <v>5.3010644366841405E-3</v>
      </c>
      <c r="AG135">
        <v>5.2417893609705739E-3</v>
      </c>
      <c r="AH135">
        <v>5.1823387651099674E-3</v>
      </c>
      <c r="AI135">
        <v>5.1228264737823697E-3</v>
      </c>
      <c r="AJ135">
        <v>5.1124335528426809E-3</v>
      </c>
      <c r="AK135">
        <v>5.0456431486639412E-3</v>
      </c>
    </row>
    <row r="136" spans="1:37" x14ac:dyDescent="0.25">
      <c r="A136" t="s">
        <v>459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6.6153495788855196E-2</v>
      </c>
      <c r="I136">
        <v>4.8367586485470085E-2</v>
      </c>
      <c r="J136">
        <v>5.0069341517344407E-2</v>
      </c>
      <c r="K136">
        <v>5.2652364119597589E-2</v>
      </c>
      <c r="L136">
        <v>5.3260079481595619E-2</v>
      </c>
      <c r="M136">
        <v>5.6629766925905343E-2</v>
      </c>
      <c r="N136">
        <v>4.8203264261233336E-2</v>
      </c>
      <c r="O136">
        <v>5.8997070115682268E-2</v>
      </c>
      <c r="P136">
        <v>6.3732602362088192E-2</v>
      </c>
      <c r="Q136">
        <v>5.5201221177904006E-2</v>
      </c>
      <c r="R136">
        <v>6.0094071147757909E-2</v>
      </c>
      <c r="S136">
        <v>6.5108539661869524E-2</v>
      </c>
      <c r="T136">
        <v>5.2723815890636939E-2</v>
      </c>
      <c r="U136">
        <v>4.2271626743713625E-2</v>
      </c>
      <c r="V136">
        <v>3.6475285586355502E-2</v>
      </c>
      <c r="W136">
        <v>2.3917181743598834E-2</v>
      </c>
      <c r="X136">
        <v>2.7625155775321313E-2</v>
      </c>
      <c r="Y136">
        <v>2.2712631339147669E-2</v>
      </c>
      <c r="Z136">
        <v>2.0555553673242109E-2</v>
      </c>
      <c r="AA136">
        <v>1.9333547418073086E-2</v>
      </c>
      <c r="AB136">
        <v>1.9611378925690565E-2</v>
      </c>
      <c r="AC136">
        <v>1.6832611052237562E-2</v>
      </c>
      <c r="AD136">
        <v>1.676925868206278E-2</v>
      </c>
      <c r="AE136">
        <v>1.6523829797166347E-2</v>
      </c>
      <c r="AF136">
        <v>1.3948660840418015E-2</v>
      </c>
      <c r="AG136">
        <v>1.3946049571737932E-2</v>
      </c>
      <c r="AH136">
        <v>1.3755489948364022E-2</v>
      </c>
      <c r="AI136">
        <v>1.3555486763816163E-2</v>
      </c>
      <c r="AJ136">
        <v>1.3425776144057423E-2</v>
      </c>
      <c r="AK136">
        <v>1.3239984364350279E-2</v>
      </c>
    </row>
    <row r="137" spans="1:37" x14ac:dyDescent="0.25">
      <c r="A137" t="s">
        <v>460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6.1581995988537225E-2</v>
      </c>
      <c r="I137">
        <v>4.7937251837004854E-2</v>
      </c>
      <c r="J137">
        <v>4.982869243357186E-2</v>
      </c>
      <c r="K137">
        <v>5.2148000319622898E-2</v>
      </c>
      <c r="L137">
        <v>5.2518039662472184E-2</v>
      </c>
      <c r="M137">
        <v>5.5663586307978914E-2</v>
      </c>
      <c r="N137">
        <v>4.7247869482115117E-2</v>
      </c>
      <c r="O137">
        <v>5.7765879395929434E-2</v>
      </c>
      <c r="P137">
        <v>6.2325474876584852E-2</v>
      </c>
      <c r="Q137">
        <v>5.3928392513657893E-2</v>
      </c>
      <c r="R137">
        <v>5.8739849453650246E-2</v>
      </c>
      <c r="S137">
        <v>6.3599783660938006E-2</v>
      </c>
      <c r="T137">
        <v>5.147511339076196E-2</v>
      </c>
      <c r="U137">
        <v>4.1386177078811849E-2</v>
      </c>
      <c r="V137">
        <v>3.5892105316412612E-2</v>
      </c>
      <c r="W137">
        <v>2.3706591073473365E-2</v>
      </c>
      <c r="X137">
        <v>2.7447697574867452E-2</v>
      </c>
      <c r="Y137">
        <v>2.2628075231129197E-2</v>
      </c>
      <c r="Z137">
        <v>2.052101072453965E-2</v>
      </c>
      <c r="AA137">
        <v>1.9305987135858627E-2</v>
      </c>
      <c r="AB137">
        <v>1.9540636019040145E-2</v>
      </c>
      <c r="AC137">
        <v>1.6787367050302881E-2</v>
      </c>
      <c r="AD137">
        <v>1.6703192502778512E-2</v>
      </c>
      <c r="AE137">
        <v>1.6427054256243519E-2</v>
      </c>
      <c r="AF137">
        <v>1.3869634092283974E-2</v>
      </c>
      <c r="AG137">
        <v>1.3845139946815932E-2</v>
      </c>
      <c r="AH137">
        <v>1.3623252759719453E-2</v>
      </c>
      <c r="AI137">
        <v>1.3393241685733333E-2</v>
      </c>
      <c r="AJ137">
        <v>1.3234705768719532E-2</v>
      </c>
      <c r="AK137">
        <v>1.3023356117517615E-2</v>
      </c>
    </row>
    <row r="138" spans="1:37" x14ac:dyDescent="0.25">
      <c r="A138" t="s">
        <v>461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5.2493841688361488E-6</v>
      </c>
      <c r="I138">
        <v>7.9208867874181356E-6</v>
      </c>
      <c r="J138">
        <v>9.0731714884497047E-6</v>
      </c>
      <c r="K138">
        <v>9.4537828721781485E-6</v>
      </c>
      <c r="L138">
        <v>9.3197505150989905E-6</v>
      </c>
      <c r="M138">
        <v>9.2552966536961948E-6</v>
      </c>
      <c r="N138">
        <v>8.3758260208658297E-6</v>
      </c>
      <c r="O138">
        <v>8.7184140027620213E-6</v>
      </c>
      <c r="P138">
        <v>9.4858343640700441E-6</v>
      </c>
      <c r="Q138">
        <v>9.3107207591203736E-6</v>
      </c>
      <c r="R138">
        <v>9.5340857674132729E-6</v>
      </c>
      <c r="S138">
        <v>1.0244136704414189E-5</v>
      </c>
      <c r="T138">
        <v>9.7406425467614779E-6</v>
      </c>
      <c r="U138">
        <v>8.568671101087899E-6</v>
      </c>
      <c r="V138">
        <v>7.5222263566275363E-6</v>
      </c>
      <c r="W138">
        <v>6.0799099166556568E-6</v>
      </c>
      <c r="X138">
        <v>5.790143636708821E-6</v>
      </c>
      <c r="Y138">
        <v>5.5016259598223849E-6</v>
      </c>
      <c r="Z138">
        <v>5.3153456768813054E-6</v>
      </c>
      <c r="AA138">
        <v>5.2102892635480494E-6</v>
      </c>
      <c r="AB138">
        <v>5.2387591511662847E-6</v>
      </c>
      <c r="AC138">
        <v>5.0040568372943517E-6</v>
      </c>
      <c r="AD138">
        <v>4.7647294191984848E-6</v>
      </c>
      <c r="AE138">
        <v>4.4958548663125077E-6</v>
      </c>
      <c r="AF138">
        <v>3.9813341334983505E-6</v>
      </c>
      <c r="AG138">
        <v>3.5081851344454887E-6</v>
      </c>
      <c r="AH138">
        <v>3.0617808938715707E-6</v>
      </c>
      <c r="AI138">
        <v>2.6228600135075714E-6</v>
      </c>
      <c r="AJ138">
        <v>2.1926554138219546E-6</v>
      </c>
      <c r="AK138">
        <v>1.7600324205447012E-6</v>
      </c>
    </row>
    <row r="139" spans="1:37" x14ac:dyDescent="0.25">
      <c r="A139" t="s">
        <v>462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1.8167131613868819E-3</v>
      </c>
      <c r="I139">
        <v>2.4463025382818631E-3</v>
      </c>
      <c r="J139">
        <v>2.7712938070925354E-3</v>
      </c>
      <c r="K139">
        <v>2.8640030620567056E-3</v>
      </c>
      <c r="L139">
        <v>2.7236135193410213E-3</v>
      </c>
      <c r="M139">
        <v>2.5334066661966796E-3</v>
      </c>
      <c r="N139">
        <v>1.9618244951267539E-3</v>
      </c>
      <c r="O139">
        <v>1.8010713165082426E-3</v>
      </c>
      <c r="P139">
        <v>1.6687878297076163E-3</v>
      </c>
      <c r="Q139">
        <v>1.1850943897903864E-3</v>
      </c>
      <c r="R139">
        <v>9.1398578968703438E-4</v>
      </c>
      <c r="S139">
        <v>7.9731708851043246E-4</v>
      </c>
      <c r="T139">
        <v>2.602839223231136E-4</v>
      </c>
      <c r="U139">
        <v>-3.9773274254238764E-4</v>
      </c>
      <c r="V139">
        <v>-9.4982957216812474E-4</v>
      </c>
      <c r="W139">
        <v>-1.615557985811829E-3</v>
      </c>
      <c r="X139">
        <v>-1.8033831609901858E-3</v>
      </c>
      <c r="Y139">
        <v>-1.9935526890380293E-3</v>
      </c>
      <c r="Z139">
        <v>-2.0549280026833203E-3</v>
      </c>
      <c r="AA139">
        <v>-2.0094029869340748E-3</v>
      </c>
      <c r="AB139">
        <v>-1.8468906378051343E-3</v>
      </c>
      <c r="AC139">
        <v>-1.7193148292914406E-3</v>
      </c>
      <c r="AD139">
        <v>-1.5280931859448959E-3</v>
      </c>
      <c r="AE139">
        <v>-1.3171998625353333E-3</v>
      </c>
      <c r="AF139">
        <v>-1.1718440814693888E-3</v>
      </c>
      <c r="AG139">
        <v>-9.9214523131014058E-4</v>
      </c>
      <c r="AH139">
        <v>-8.1222204416207496E-4</v>
      </c>
      <c r="AI139">
        <v>-6.4172209296060932E-4</v>
      </c>
      <c r="AJ139">
        <v>-4.8334719582332166E-4</v>
      </c>
      <c r="AK139">
        <v>-3.4476752899294407E-4</v>
      </c>
    </row>
    <row r="140" spans="1:37" x14ac:dyDescent="0.25">
      <c r="A140" t="s">
        <v>463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7.2594730534351434E-2</v>
      </c>
      <c r="I140">
        <v>9.6627919682825164E-2</v>
      </c>
      <c r="J140">
        <v>0.11119032479068118</v>
      </c>
      <c r="K140">
        <v>0.11974427763740665</v>
      </c>
      <c r="L140">
        <v>0.12178679857740517</v>
      </c>
      <c r="M140">
        <v>0.1238099562884219</v>
      </c>
      <c r="N140">
        <v>0.11167597432180931</v>
      </c>
      <c r="O140">
        <v>0.11638195986005755</v>
      </c>
      <c r="P140">
        <v>0.12149600474233588</v>
      </c>
      <c r="Q140">
        <v>0.11185514607505835</v>
      </c>
      <c r="R140">
        <v>0.11014285645478349</v>
      </c>
      <c r="S140">
        <v>0.1134965456626391</v>
      </c>
      <c r="T140">
        <v>9.8899794976138225E-2</v>
      </c>
      <c r="U140">
        <v>7.8724022548228745E-2</v>
      </c>
      <c r="V140">
        <v>6.1525204255751753E-2</v>
      </c>
      <c r="W140">
        <v>3.7909418614562582E-2</v>
      </c>
      <c r="X140">
        <v>3.127678349222187E-2</v>
      </c>
      <c r="Y140">
        <v>2.1981687417485161E-2</v>
      </c>
      <c r="Z140">
        <v>1.5827357021013233E-2</v>
      </c>
      <c r="AA140">
        <v>1.2299423000449665E-2</v>
      </c>
      <c r="AB140">
        <v>1.2232486190188963E-2</v>
      </c>
      <c r="AC140">
        <v>9.9723418535101437E-3</v>
      </c>
      <c r="AD140">
        <v>9.9709748308327521E-3</v>
      </c>
      <c r="AE140">
        <v>1.0724408887476141E-2</v>
      </c>
      <c r="AF140">
        <v>9.0983617338478168E-3</v>
      </c>
      <c r="AG140">
        <v>9.3191743660832205E-3</v>
      </c>
      <c r="AH140">
        <v>1.0046324894828283E-2</v>
      </c>
      <c r="AI140">
        <v>1.0968016510243758E-2</v>
      </c>
      <c r="AJ140">
        <v>1.2038469550338183E-2</v>
      </c>
      <c r="AK140">
        <v>1.2982552837185177E-2</v>
      </c>
    </row>
    <row r="141" spans="1:37" x14ac:dyDescent="0.25">
      <c r="A141" t="s">
        <v>464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2.6826063942279421E-3</v>
      </c>
      <c r="I141">
        <v>3.2630160254114764E-3</v>
      </c>
      <c r="J141">
        <v>3.678531783531616E-3</v>
      </c>
      <c r="K141">
        <v>3.9664732692363041E-3</v>
      </c>
      <c r="L141">
        <v>4.071643525342116E-3</v>
      </c>
      <c r="M141">
        <v>4.2243491220503478E-3</v>
      </c>
      <c r="N141">
        <v>3.8688199888219535E-3</v>
      </c>
      <c r="O141">
        <v>4.196048036717288E-3</v>
      </c>
      <c r="P141">
        <v>4.477223356142924E-3</v>
      </c>
      <c r="Q141">
        <v>4.1909209462332462E-3</v>
      </c>
      <c r="R141">
        <v>4.2584020582685225E-3</v>
      </c>
      <c r="S141">
        <v>4.4681551570456982E-3</v>
      </c>
      <c r="T141">
        <v>3.9759543611971081E-3</v>
      </c>
      <c r="U141">
        <v>3.3329438516215195E-3</v>
      </c>
      <c r="V141">
        <v>2.8191102032450325E-3</v>
      </c>
      <c r="W141">
        <v>2.0403207592683097E-3</v>
      </c>
      <c r="X141">
        <v>1.8897818032806613E-3</v>
      </c>
      <c r="Y141">
        <v>1.5554299036393514E-3</v>
      </c>
      <c r="Z141">
        <v>1.3130252376105306E-3</v>
      </c>
      <c r="AA141">
        <v>1.1405381248260197E-3</v>
      </c>
      <c r="AB141">
        <v>1.0699768757531632E-3</v>
      </c>
      <c r="AC141">
        <v>8.9908707192078131E-4</v>
      </c>
      <c r="AD141">
        <v>8.1777229226562905E-4</v>
      </c>
      <c r="AE141">
        <v>7.5932406053964884E-4</v>
      </c>
      <c r="AF141">
        <v>6.1344098368275605E-4</v>
      </c>
      <c r="AG141">
        <v>5.5309244853148044E-4</v>
      </c>
      <c r="AH141">
        <v>5.1415193932436137E-4</v>
      </c>
      <c r="AI141">
        <v>4.8822211382428102E-4</v>
      </c>
      <c r="AJ141">
        <v>4.7563608159892514E-4</v>
      </c>
      <c r="AK141">
        <v>4.6746110158544613E-4</v>
      </c>
    </row>
    <row r="142" spans="1:37" x14ac:dyDescent="0.25">
      <c r="A142" t="s">
        <v>534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8.8287327000372874E-4</v>
      </c>
      <c r="I142">
        <v>1.47012187731446E-3</v>
      </c>
      <c r="J142">
        <v>1.7995323096100841E-3</v>
      </c>
      <c r="K142">
        <v>1.9122246754456193E-3</v>
      </c>
      <c r="L142">
        <v>1.8401073292110049E-3</v>
      </c>
      <c r="M142">
        <v>1.6953221726927292E-3</v>
      </c>
      <c r="N142">
        <v>1.3548803495982398E-3</v>
      </c>
      <c r="O142">
        <v>1.1690378624592088E-3</v>
      </c>
      <c r="P142">
        <v>1.0567603351932684E-3</v>
      </c>
      <c r="Q142">
        <v>8.0225215684173929E-4</v>
      </c>
      <c r="R142">
        <v>6.0887365242748271E-4</v>
      </c>
      <c r="S142">
        <v>5.0958787947301127E-4</v>
      </c>
      <c r="T142">
        <v>2.3416449863335496E-4</v>
      </c>
      <c r="U142">
        <v>-1.5760909791300744E-4</v>
      </c>
      <c r="V142">
        <v>-5.334908656470553E-4</v>
      </c>
      <c r="W142">
        <v>-9.5614378227059434E-4</v>
      </c>
      <c r="X142">
        <v>-1.1567707588685035E-3</v>
      </c>
      <c r="Y142">
        <v>-1.289704384922851E-3</v>
      </c>
      <c r="Z142">
        <v>-1.3429639834498931E-3</v>
      </c>
      <c r="AA142">
        <v>-1.3271721806761489E-3</v>
      </c>
      <c r="AB142">
        <v>-1.2408143719068203E-3</v>
      </c>
      <c r="AC142">
        <v>-1.156457222728129E-3</v>
      </c>
      <c r="AD142">
        <v>-1.0477687461424873E-3</v>
      </c>
      <c r="AE142">
        <v>-9.2625118004496505E-4</v>
      </c>
      <c r="AF142">
        <v>-8.351069107786507E-4</v>
      </c>
      <c r="AG142">
        <v>-7.3777394013315963E-4</v>
      </c>
      <c r="AH142">
        <v>-6.3799845321349763E-4</v>
      </c>
      <c r="AI142">
        <v>-5.4062865117331484E-4</v>
      </c>
      <c r="AJ142">
        <v>-4.4839423757510734E-4</v>
      </c>
      <c r="AK142">
        <v>-3.6567240754565927E-4</v>
      </c>
    </row>
    <row r="143" spans="1:37" x14ac:dyDescent="0.25">
      <c r="A143" t="s">
        <v>535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2.0707672779131108E-3</v>
      </c>
      <c r="I143">
        <v>2.3899596884938501E-3</v>
      </c>
      <c r="J143">
        <v>2.5010841704995548E-3</v>
      </c>
      <c r="K143">
        <v>2.5746349004969007E-3</v>
      </c>
      <c r="L143">
        <v>2.5663195663668645E-3</v>
      </c>
      <c r="M143">
        <v>2.6298973532155969E-3</v>
      </c>
      <c r="N143">
        <v>2.3193678432176044E-3</v>
      </c>
      <c r="O143">
        <v>2.5533320900197414E-3</v>
      </c>
      <c r="P143">
        <v>2.7472356544046015E-3</v>
      </c>
      <c r="Q143">
        <v>2.4887250745659725E-3</v>
      </c>
      <c r="R143">
        <v>2.5077358266878316E-3</v>
      </c>
      <c r="S143">
        <v>2.663112173331989E-3</v>
      </c>
      <c r="T143">
        <v>2.2782296141096656E-3</v>
      </c>
      <c r="U143">
        <v>1.8050984435252031E-3</v>
      </c>
      <c r="V143">
        <v>1.4763543180398855E-3</v>
      </c>
      <c r="W143">
        <v>9.7202794886788247E-4</v>
      </c>
      <c r="X143">
        <v>9.6936820915015061E-4</v>
      </c>
      <c r="Y143">
        <v>8.1744946646801053E-4</v>
      </c>
      <c r="Z143">
        <v>7.2503020078556243E-4</v>
      </c>
      <c r="AA143">
        <v>6.816095126276786E-4</v>
      </c>
      <c r="AB143">
        <v>7.1277933658143631E-4</v>
      </c>
      <c r="AC143">
        <v>6.53832617207114E-4</v>
      </c>
      <c r="AD143">
        <v>6.5623701388079598E-4</v>
      </c>
      <c r="AE143">
        <v>6.6973176891721962E-4</v>
      </c>
      <c r="AF143">
        <v>6.0693945896297106E-4</v>
      </c>
      <c r="AG143">
        <v>6.0402696378658485E-4</v>
      </c>
      <c r="AH143">
        <v>6.1116350311884592E-4</v>
      </c>
      <c r="AI143">
        <v>6.1859666117295938E-4</v>
      </c>
      <c r="AJ143">
        <v>6.2737989049813645E-4</v>
      </c>
      <c r="AK143">
        <v>6.3122452161358967E-4</v>
      </c>
    </row>
    <row r="144" spans="1:37" x14ac:dyDescent="0.25">
      <c r="A144" t="s">
        <v>536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5.0623227709309653E-4</v>
      </c>
      <c r="I144">
        <v>7.3938238973631583E-4</v>
      </c>
      <c r="J144">
        <v>7.0754439617318481E-4</v>
      </c>
      <c r="K144">
        <v>4.6391769872444093E-4</v>
      </c>
      <c r="L144">
        <v>5.8778281548597416E-5</v>
      </c>
      <c r="M144">
        <v>-4.1119091321908474E-4</v>
      </c>
      <c r="N144">
        <v>-9.9675922586661757E-4</v>
      </c>
      <c r="O144">
        <v>-1.4577540815372046E-3</v>
      </c>
      <c r="P144">
        <v>-1.8466822751265213E-3</v>
      </c>
      <c r="Q144">
        <v>-2.2971376298839409E-3</v>
      </c>
      <c r="R144">
        <v>-2.6710170374123947E-3</v>
      </c>
      <c r="S144">
        <v>-2.9491926208207436E-3</v>
      </c>
      <c r="T144">
        <v>-3.3025695588670897E-3</v>
      </c>
      <c r="U144">
        <v>-3.6751241062030308E-3</v>
      </c>
      <c r="V144">
        <v>-3.9662883081928585E-3</v>
      </c>
      <c r="W144">
        <v>-4.207745271426388E-3</v>
      </c>
      <c r="X144">
        <v>-4.2299653086158582E-3</v>
      </c>
      <c r="Y144">
        <v>-4.149476128948444E-3</v>
      </c>
      <c r="Z144">
        <v>-3.9734654955816727E-3</v>
      </c>
      <c r="AA144">
        <v>-3.7238016151365776E-3</v>
      </c>
      <c r="AB144">
        <v>-3.415155771335564E-3</v>
      </c>
      <c r="AC144">
        <v>-3.1063791900620128E-3</v>
      </c>
      <c r="AD144">
        <v>-2.7892047780411549E-3</v>
      </c>
      <c r="AE144">
        <v>-2.4779365355558076E-3</v>
      </c>
      <c r="AF144">
        <v>-2.2035781242653002E-3</v>
      </c>
      <c r="AG144">
        <v>-1.9443186306084858E-3</v>
      </c>
      <c r="AH144">
        <v>-1.7040382455922728E-3</v>
      </c>
      <c r="AI144">
        <v>-1.4871612811170054E-3</v>
      </c>
      <c r="AJ144">
        <v>-1.2958669045045495E-3</v>
      </c>
      <c r="AK144">
        <v>-1.1325426631161024E-3</v>
      </c>
    </row>
    <row r="145" spans="1:37" x14ac:dyDescent="0.25">
      <c r="A145" t="s">
        <v>537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5.2377078314365996E-3</v>
      </c>
      <c r="I145">
        <v>5.8094559648483191E-3</v>
      </c>
      <c r="J145">
        <v>6.011312552832924E-3</v>
      </c>
      <c r="K145">
        <v>6.1871816494367205E-3</v>
      </c>
      <c r="L145">
        <v>6.1903721579717212E-3</v>
      </c>
      <c r="M145">
        <v>6.4011214183213733E-3</v>
      </c>
      <c r="N145">
        <v>5.6675310632509609E-3</v>
      </c>
      <c r="O145">
        <v>6.3515652570974353E-3</v>
      </c>
      <c r="P145">
        <v>6.877774532559223E-3</v>
      </c>
      <c r="Q145">
        <v>6.249521776198478E-3</v>
      </c>
      <c r="R145">
        <v>6.3664999417157508E-3</v>
      </c>
      <c r="S145">
        <v>6.8016155628122235E-3</v>
      </c>
      <c r="T145">
        <v>5.8463207990371103E-3</v>
      </c>
      <c r="U145">
        <v>4.7195280662461854E-3</v>
      </c>
      <c r="V145">
        <v>3.9723692411329746E-3</v>
      </c>
      <c r="W145">
        <v>2.7608860179140229E-3</v>
      </c>
      <c r="X145">
        <v>2.8246452822883769E-3</v>
      </c>
      <c r="Y145">
        <v>2.4466376917109726E-3</v>
      </c>
      <c r="Z145">
        <v>2.2152625962964514E-3</v>
      </c>
      <c r="AA145">
        <v>2.0941355655620165E-3</v>
      </c>
      <c r="AB145">
        <v>2.1497304821400114E-3</v>
      </c>
      <c r="AC145">
        <v>1.9642936794074185E-3</v>
      </c>
      <c r="AD145">
        <v>1.9407725283923612E-3</v>
      </c>
      <c r="AE145">
        <v>1.9401040696639452E-3</v>
      </c>
      <c r="AF145">
        <v>1.7454669944381106E-3</v>
      </c>
      <c r="AG145">
        <v>1.7124801375129691E-3</v>
      </c>
      <c r="AH145">
        <v>1.7022632662363167E-3</v>
      </c>
      <c r="AI145">
        <v>1.6933523363565292E-3</v>
      </c>
      <c r="AJ145">
        <v>1.6901838491041087E-3</v>
      </c>
      <c r="AK145">
        <v>1.6771591276812739E-3</v>
      </c>
    </row>
    <row r="146" spans="1:37" x14ac:dyDescent="0.25">
      <c r="A146" t="s">
        <v>538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3.0021903227994375E-4</v>
      </c>
      <c r="I146">
        <v>4.1188852931359589E-4</v>
      </c>
      <c r="J146">
        <v>4.5890345526674388E-4</v>
      </c>
      <c r="K146">
        <v>4.6510430778131187E-4</v>
      </c>
      <c r="L146">
        <v>4.3316477704465203E-4</v>
      </c>
      <c r="M146">
        <v>3.9348126048210696E-4</v>
      </c>
      <c r="N146">
        <v>2.9283202431089816E-4</v>
      </c>
      <c r="O146">
        <v>2.5946584166100869E-4</v>
      </c>
      <c r="P146">
        <v>2.3578737785132978E-4</v>
      </c>
      <c r="Q146">
        <v>1.5517744442130216E-4</v>
      </c>
      <c r="R146">
        <v>1.078986930662637E-4</v>
      </c>
      <c r="S146">
        <v>8.9037207033095496E-5</v>
      </c>
      <c r="T146">
        <v>2.5914193461964832E-6</v>
      </c>
      <c r="U146">
        <v>-1.0594554057787768E-4</v>
      </c>
      <c r="V146">
        <v>-1.9593742085868395E-4</v>
      </c>
      <c r="W146">
        <v>-3.0191880241167891E-4</v>
      </c>
      <c r="X146">
        <v>-3.2866738161067767E-4</v>
      </c>
      <c r="Y146">
        <v>-3.5194929106499437E-4</v>
      </c>
      <c r="Z146">
        <v>-3.549034754667563E-4</v>
      </c>
      <c r="AA146">
        <v>-3.4045735745302151E-4</v>
      </c>
      <c r="AB146">
        <v>-3.0728527412099481E-4</v>
      </c>
      <c r="AC146">
        <v>-2.8069426294008264E-4</v>
      </c>
      <c r="AD146">
        <v>-2.4544768063881369E-4</v>
      </c>
      <c r="AE146">
        <v>-2.0779173093142626E-4</v>
      </c>
      <c r="AF146">
        <v>-1.8196326672091374E-4</v>
      </c>
      <c r="AG146">
        <v>-1.5179911710687348E-4</v>
      </c>
      <c r="AH146">
        <v>-1.2190332301121896E-4</v>
      </c>
      <c r="AI146">
        <v>-9.4054564023863317E-5</v>
      </c>
      <c r="AJ146">
        <v>-6.866544102801056E-5</v>
      </c>
      <c r="AK146">
        <v>-4.6892593621478685E-5</v>
      </c>
    </row>
    <row r="147" spans="1:37" x14ac:dyDescent="0.25">
      <c r="A147" t="s">
        <v>539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1.6244255541648105E-3</v>
      </c>
      <c r="I147">
        <v>1.8577939867060545E-3</v>
      </c>
      <c r="J147">
        <v>1.9240121247257409E-3</v>
      </c>
      <c r="K147">
        <v>1.9347147485954247E-3</v>
      </c>
      <c r="L147">
        <v>1.857560606438673E-3</v>
      </c>
      <c r="M147">
        <v>1.8221091879263938E-3</v>
      </c>
      <c r="N147">
        <v>1.4855023567271264E-3</v>
      </c>
      <c r="O147">
        <v>1.5789957902543786E-3</v>
      </c>
      <c r="P147">
        <v>1.6429912706796962E-3</v>
      </c>
      <c r="Q147">
        <v>1.3600023705330959E-3</v>
      </c>
      <c r="R147">
        <v>1.305444968018266E-3</v>
      </c>
      <c r="S147">
        <v>1.3642311612787697E-3</v>
      </c>
      <c r="T147">
        <v>1.0072903370033832E-3</v>
      </c>
      <c r="U147">
        <v>5.9377167409099016E-4</v>
      </c>
      <c r="V147">
        <v>3.0530484776794428E-4</v>
      </c>
      <c r="W147">
        <v>-1.0648077875883849E-4</v>
      </c>
      <c r="X147">
        <v>-1.0447439181701865E-4</v>
      </c>
      <c r="Y147">
        <v>-2.038619900065445E-4</v>
      </c>
      <c r="Z147">
        <v>-2.3879459904819326E-4</v>
      </c>
      <c r="AA147">
        <v>-2.2351351380546405E-4</v>
      </c>
      <c r="AB147">
        <v>-1.4180985723753777E-4</v>
      </c>
      <c r="AC147">
        <v>-1.2679126453136289E-4</v>
      </c>
      <c r="AD147">
        <v>-6.1787301784133351E-5</v>
      </c>
      <c r="AE147">
        <v>1.0161952552523057E-5</v>
      </c>
      <c r="AF147">
        <v>1.9104099671163428E-5</v>
      </c>
      <c r="AG147">
        <v>7.1298822527708983E-5</v>
      </c>
      <c r="AH147">
        <v>1.2614423572225152E-4</v>
      </c>
      <c r="AI147">
        <v>1.7615847005103891E-4</v>
      </c>
      <c r="AJ147">
        <v>2.2193060590495358E-4</v>
      </c>
      <c r="AK147">
        <v>2.5834245422629509E-4</v>
      </c>
    </row>
    <row r="148" spans="1:37" x14ac:dyDescent="0.25">
      <c r="A148" t="s">
        <v>540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6.9951658680234181E-3</v>
      </c>
      <c r="I148">
        <v>7.8664445245951297E-3</v>
      </c>
      <c r="J148">
        <v>8.0830175408669255E-3</v>
      </c>
      <c r="K148">
        <v>8.1583835815805753E-3</v>
      </c>
      <c r="L148">
        <v>7.9344251323588827E-3</v>
      </c>
      <c r="M148">
        <v>7.9448927617741631E-3</v>
      </c>
      <c r="N148">
        <v>6.6828361698064312E-3</v>
      </c>
      <c r="O148">
        <v>7.2999596072766343E-3</v>
      </c>
      <c r="P148">
        <v>7.7588945760747414E-3</v>
      </c>
      <c r="Q148">
        <v>6.6987277846935851E-3</v>
      </c>
      <c r="R148">
        <v>6.6300757193718998E-3</v>
      </c>
      <c r="S148">
        <v>7.0288713069111153E-3</v>
      </c>
      <c r="T148">
        <v>5.6078115695035007E-3</v>
      </c>
      <c r="U148">
        <v>3.9539029508634787E-3</v>
      </c>
      <c r="V148">
        <v>2.8381595976067694E-3</v>
      </c>
      <c r="W148">
        <v>1.1623529362079093E-3</v>
      </c>
      <c r="X148">
        <v>1.2407385994130707E-3</v>
      </c>
      <c r="Y148">
        <v>8.1617439807460856E-4</v>
      </c>
      <c r="Z148">
        <v>6.275063045858509E-4</v>
      </c>
      <c r="AA148">
        <v>6.2156882170847359E-4</v>
      </c>
      <c r="AB148">
        <v>8.7593982234611368E-4</v>
      </c>
      <c r="AC148">
        <v>8.2292261466357613E-4</v>
      </c>
      <c r="AD148">
        <v>9.8136506500721976E-4</v>
      </c>
      <c r="AE148">
        <v>1.1671721604332454E-3</v>
      </c>
      <c r="AF148">
        <v>1.0835357523256537E-3</v>
      </c>
      <c r="AG148">
        <v>1.1968406730678742E-3</v>
      </c>
      <c r="AH148">
        <v>1.3283577417461409E-3</v>
      </c>
      <c r="AI148">
        <v>1.4464584531423881E-3</v>
      </c>
      <c r="AJ148">
        <v>1.5553236640763551E-3</v>
      </c>
      <c r="AK148">
        <v>1.633853481190219E-3</v>
      </c>
    </row>
    <row r="149" spans="1:37" x14ac:dyDescent="0.25">
      <c r="A149" t="s">
        <v>541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4.8331837957415018E-3</v>
      </c>
      <c r="I149">
        <v>7.4057608310296799E-3</v>
      </c>
      <c r="J149">
        <v>8.8208054363765973E-3</v>
      </c>
      <c r="K149">
        <v>9.3024832400666231E-3</v>
      </c>
      <c r="L149">
        <v>8.9391455905386431E-3</v>
      </c>
      <c r="M149">
        <v>8.2784211216970598E-3</v>
      </c>
      <c r="N149">
        <v>6.5539946566266832E-3</v>
      </c>
      <c r="O149">
        <v>5.7621067466712131E-3</v>
      </c>
      <c r="P149">
        <v>5.2247751277383825E-3</v>
      </c>
      <c r="Q149">
        <v>3.8363452519034474E-3</v>
      </c>
      <c r="R149">
        <v>2.8788114446851899E-3</v>
      </c>
      <c r="S149">
        <v>2.3978872991934881E-3</v>
      </c>
      <c r="T149">
        <v>8.9261381351661724E-4</v>
      </c>
      <c r="U149">
        <v>-1.1130152340338931E-3</v>
      </c>
      <c r="V149">
        <v>-2.9447821533368471E-3</v>
      </c>
      <c r="W149">
        <v>-5.0496945805853129E-3</v>
      </c>
      <c r="X149">
        <v>-5.9146813490699984E-3</v>
      </c>
      <c r="Y149">
        <v>-6.562654193347491E-3</v>
      </c>
      <c r="Z149">
        <v>-6.8076956899551094E-3</v>
      </c>
      <c r="AA149">
        <v>-6.7038631117383451E-3</v>
      </c>
      <c r="AB149">
        <v>-6.2348867922204397E-3</v>
      </c>
      <c r="AC149">
        <v>-5.8026534037012249E-3</v>
      </c>
      <c r="AD149">
        <v>-5.216010164852394E-3</v>
      </c>
      <c r="AE149">
        <v>-4.5627401597056194E-3</v>
      </c>
      <c r="AF149">
        <v>-4.0782279364384366E-3</v>
      </c>
      <c r="AG149">
        <v>-3.5370067202724117E-3</v>
      </c>
      <c r="AH149">
        <v>-2.9902155946805848E-3</v>
      </c>
      <c r="AI149">
        <v>-2.4652979070062678E-3</v>
      </c>
      <c r="AJ149">
        <v>-1.9740664383932692E-3</v>
      </c>
      <c r="AK149">
        <v>-1.538834551721581E-3</v>
      </c>
    </row>
    <row r="150" spans="1:37" x14ac:dyDescent="0.25">
      <c r="A150" t="s">
        <v>542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3.4287005825061278E-3</v>
      </c>
      <c r="I150">
        <v>5.6407716797068361E-3</v>
      </c>
      <c r="J150">
        <v>6.8136201017511642E-3</v>
      </c>
      <c r="K150">
        <v>7.3555108895725103E-3</v>
      </c>
      <c r="L150">
        <v>7.45839006247416E-3</v>
      </c>
      <c r="M150">
        <v>7.5211819686587965E-3</v>
      </c>
      <c r="N150">
        <v>7.0109128550660798E-3</v>
      </c>
      <c r="O150">
        <v>7.197745055216513E-3</v>
      </c>
      <c r="P150">
        <v>7.7141410488324492E-3</v>
      </c>
      <c r="Q150">
        <v>7.6514388024473343E-3</v>
      </c>
      <c r="R150">
        <v>7.773235864746075E-3</v>
      </c>
      <c r="S150">
        <v>8.2156760659807711E-3</v>
      </c>
      <c r="T150">
        <v>7.9020902017472444E-3</v>
      </c>
      <c r="U150">
        <v>7.056047838048962E-3</v>
      </c>
      <c r="V150">
        <v>6.1998726405243379E-3</v>
      </c>
      <c r="W150">
        <v>5.0582589164088476E-3</v>
      </c>
      <c r="X150">
        <v>4.6203701860719985E-3</v>
      </c>
      <c r="Y150">
        <v>4.262376221498324E-3</v>
      </c>
      <c r="Z150">
        <v>3.9996557429345658E-3</v>
      </c>
      <c r="AA150">
        <v>3.8177411612953164E-3</v>
      </c>
      <c r="AB150">
        <v>3.7521401060612281E-3</v>
      </c>
      <c r="AC150">
        <v>3.5512854965833334E-3</v>
      </c>
      <c r="AD150">
        <v>3.3526271084610331E-3</v>
      </c>
      <c r="AE150">
        <v>3.1505599746603718E-3</v>
      </c>
      <c r="AF150">
        <v>2.8030414246864237E-3</v>
      </c>
      <c r="AG150">
        <v>2.4763994222915778E-3</v>
      </c>
      <c r="AH150">
        <v>2.1764118407715726E-3</v>
      </c>
      <c r="AI150">
        <v>1.8921358841599771E-3</v>
      </c>
      <c r="AJ150">
        <v>1.6218040248532643E-3</v>
      </c>
      <c r="AK150">
        <v>1.3563159803686605E-3</v>
      </c>
    </row>
    <row r="151" spans="1:37" x14ac:dyDescent="0.25">
      <c r="A151" t="s">
        <v>543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2.212188872299666E-4</v>
      </c>
      <c r="I151">
        <v>3.6140061210496204E-4</v>
      </c>
      <c r="J151">
        <v>4.2813170779444225E-4</v>
      </c>
      <c r="K151">
        <v>4.5141696968801164E-4</v>
      </c>
      <c r="L151">
        <v>4.4683439011366583E-4</v>
      </c>
      <c r="M151">
        <v>4.4192864789441343E-4</v>
      </c>
      <c r="N151">
        <v>4.0325952868451169E-4</v>
      </c>
      <c r="O151">
        <v>4.1264421847354789E-4</v>
      </c>
      <c r="P151">
        <v>4.4634761550771786E-4</v>
      </c>
      <c r="Q151">
        <v>4.440467254667254E-4</v>
      </c>
      <c r="R151">
        <v>4.5410668303203216E-4</v>
      </c>
      <c r="S151">
        <v>4.8580869821805147E-4</v>
      </c>
      <c r="T151">
        <v>4.6906348144544588E-4</v>
      </c>
      <c r="U151">
        <v>4.1803194181410459E-4</v>
      </c>
      <c r="V151">
        <v>3.6756000612047567E-4</v>
      </c>
      <c r="W151">
        <v>3.0043342541725553E-4</v>
      </c>
      <c r="X151">
        <v>2.8007381064825906E-4</v>
      </c>
      <c r="Y151">
        <v>2.6567863147983689E-4</v>
      </c>
      <c r="Z151">
        <v>2.5660412137690414E-4</v>
      </c>
      <c r="AA151">
        <v>2.5133112771041948E-4</v>
      </c>
      <c r="AB151">
        <v>2.5184003895004222E-4</v>
      </c>
      <c r="AC151">
        <v>2.4170114472713759E-4</v>
      </c>
      <c r="AD151">
        <v>2.2984017590671984E-4</v>
      </c>
      <c r="AE151">
        <v>2.1632505001709668E-4</v>
      </c>
      <c r="AF151">
        <v>1.9225170845989147E-4</v>
      </c>
      <c r="AG151">
        <v>1.6867752538589172E-4</v>
      </c>
      <c r="AH151">
        <v>1.4637896519643044E-4</v>
      </c>
      <c r="AI151">
        <v>1.2476399232195357E-4</v>
      </c>
      <c r="AJ151">
        <v>1.037969932757354E-4</v>
      </c>
      <c r="AK151">
        <v>8.2971889666353123E-5</v>
      </c>
    </row>
    <row r="152" spans="1:37" x14ac:dyDescent="0.25">
      <c r="A152" t="s">
        <v>544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1.1127647585015277E-5</v>
      </c>
      <c r="I152">
        <v>1.8195731685976796E-5</v>
      </c>
      <c r="J152">
        <v>2.156489989775339E-5</v>
      </c>
      <c r="K152">
        <v>2.2740802946802833E-5</v>
      </c>
      <c r="L152">
        <v>2.2510694741800787E-5</v>
      </c>
      <c r="M152">
        <v>2.2263693118640059E-5</v>
      </c>
      <c r="N152">
        <v>2.0321421620864196E-5</v>
      </c>
      <c r="O152">
        <v>2.0797327757127883E-5</v>
      </c>
      <c r="P152">
        <v>2.2502842662795996E-5</v>
      </c>
      <c r="Q152">
        <v>2.2402125075800188E-5</v>
      </c>
      <c r="R152">
        <v>2.2921813221028969E-5</v>
      </c>
      <c r="S152">
        <v>2.4530669358820538E-5</v>
      </c>
      <c r="T152">
        <v>2.370400539303504E-5</v>
      </c>
      <c r="U152">
        <v>2.1148415255156271E-5</v>
      </c>
      <c r="V152">
        <v>1.861657926830451E-5</v>
      </c>
      <c r="W152">
        <v>1.5245316677543083E-5</v>
      </c>
      <c r="X152">
        <v>1.4223801746691983E-5</v>
      </c>
      <c r="Y152">
        <v>1.3503773641334358E-5</v>
      </c>
      <c r="Z152">
        <v>1.3049829229581818E-5</v>
      </c>
      <c r="AA152">
        <v>1.278422095539011E-5</v>
      </c>
      <c r="AB152">
        <v>1.2806161306838271E-5</v>
      </c>
      <c r="AC152">
        <v>1.228938132463127E-5</v>
      </c>
      <c r="AD152">
        <v>1.1681963534587616E-5</v>
      </c>
      <c r="AE152">
        <v>1.0988346710659305E-5</v>
      </c>
      <c r="AF152">
        <v>9.7613837136690221E-6</v>
      </c>
      <c r="AG152">
        <v>8.5572889563029815E-6</v>
      </c>
      <c r="AH152">
        <v>7.4164859091330474E-6</v>
      </c>
      <c r="AI152">
        <v>6.3098694521620502E-6</v>
      </c>
      <c r="AJ152">
        <v>5.2360665557981994E-6</v>
      </c>
      <c r="AK152">
        <v>4.1699431288153881E-6</v>
      </c>
    </row>
    <row r="153" spans="1:37" x14ac:dyDescent="0.25">
      <c r="A153" t="s">
        <v>545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1.7166833479015373E-5</v>
      </c>
      <c r="I153">
        <v>2.8081594754501451E-5</v>
      </c>
      <c r="J153">
        <v>3.3286900071338106E-5</v>
      </c>
      <c r="K153">
        <v>3.510467950105088E-5</v>
      </c>
      <c r="L153">
        <v>3.4750925101478953E-5</v>
      </c>
      <c r="M153">
        <v>3.4369511722120802E-5</v>
      </c>
      <c r="N153">
        <v>3.1372477751821628E-5</v>
      </c>
      <c r="O153">
        <v>3.2104263325846577E-5</v>
      </c>
      <c r="P153">
        <v>3.4735020171208161E-5</v>
      </c>
      <c r="Q153">
        <v>3.4580516261459741E-5</v>
      </c>
      <c r="R153">
        <v>3.5381445354290954E-5</v>
      </c>
      <c r="S153">
        <v>3.7863156597396698E-5</v>
      </c>
      <c r="T153">
        <v>3.6588689942508503E-5</v>
      </c>
      <c r="U153">
        <v>3.2644905685487376E-5</v>
      </c>
      <c r="V153">
        <v>2.8736047483512399E-5</v>
      </c>
      <c r="W153">
        <v>2.3532350172160553E-5</v>
      </c>
      <c r="X153">
        <v>2.195314861393256E-5</v>
      </c>
      <c r="Y153">
        <v>2.0841499798701672E-5</v>
      </c>
      <c r="Z153">
        <v>2.0141136360790009E-5</v>
      </c>
      <c r="AA153">
        <v>1.9731950641514968E-5</v>
      </c>
      <c r="AB153">
        <v>1.9766876871736372E-5</v>
      </c>
      <c r="AC153">
        <v>1.8971292519366675E-5</v>
      </c>
      <c r="AD153">
        <v>1.8035684216521442E-5</v>
      </c>
      <c r="AE153">
        <v>1.6967181305154299E-5</v>
      </c>
      <c r="AF153">
        <v>1.5075978401089775E-5</v>
      </c>
      <c r="AG153">
        <v>1.321964682672278E-5</v>
      </c>
      <c r="AH153">
        <v>1.146095091488554E-5</v>
      </c>
      <c r="AI153">
        <v>9.7550687546923342E-6</v>
      </c>
      <c r="AJ153">
        <v>8.0997922404422602E-6</v>
      </c>
      <c r="AK153">
        <v>6.4562834287849267E-6</v>
      </c>
    </row>
    <row r="154" spans="1:37" x14ac:dyDescent="0.25">
      <c r="A154" t="s">
        <v>546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5.6378543097575749E-5</v>
      </c>
      <c r="I154">
        <v>9.2369117056705633E-5</v>
      </c>
      <c r="J154">
        <v>1.0958300601605285E-4</v>
      </c>
      <c r="K154">
        <v>1.1561111144707314E-4</v>
      </c>
      <c r="L154">
        <v>1.144753403279026E-4</v>
      </c>
      <c r="M154">
        <v>1.1324602274347059E-4</v>
      </c>
      <c r="N154">
        <v>1.0345516963246368E-4</v>
      </c>
      <c r="O154">
        <v>9.8413987036745408E-4</v>
      </c>
      <c r="P154">
        <v>1.0093613403295823E-3</v>
      </c>
      <c r="Q154">
        <v>1.004159716915433E-3</v>
      </c>
      <c r="R154">
        <v>9.9804220324511907E-4</v>
      </c>
      <c r="S154">
        <v>9.96675771565527E-4</v>
      </c>
      <c r="T154">
        <v>9.8291395942670169E-4</v>
      </c>
      <c r="U154">
        <v>9.6043291206816784E-4</v>
      </c>
      <c r="V154">
        <v>9.3813793101780248E-4</v>
      </c>
      <c r="W154">
        <v>9.1168371455301424E-4</v>
      </c>
      <c r="X154">
        <v>8.9721255651219406E-4</v>
      </c>
      <c r="Y154">
        <v>1.0818325582727954E-4</v>
      </c>
      <c r="Z154">
        <v>8.1711741469830973E-5</v>
      </c>
      <c r="AA154">
        <v>7.499125651620132E-5</v>
      </c>
      <c r="AB154">
        <v>7.3318950081581813E-5</v>
      </c>
      <c r="AC154">
        <v>6.9640670949326077E-5</v>
      </c>
      <c r="AD154">
        <v>6.5607679446680651E-5</v>
      </c>
      <c r="AE154">
        <v>6.1126084448218042E-5</v>
      </c>
      <c r="AF154">
        <v>5.3925130090153002E-5</v>
      </c>
      <c r="AG154">
        <v>4.6833758292916696E-5</v>
      </c>
      <c r="AH154">
        <v>4.0083918229893544E-5</v>
      </c>
      <c r="AI154">
        <v>3.3546234579940244E-5</v>
      </c>
      <c r="AJ154">
        <v>2.7224443730711319E-5</v>
      </c>
      <c r="AK154">
        <v>2.0998023585815475E-5</v>
      </c>
    </row>
    <row r="155" spans="1:37" x14ac:dyDescent="0.25">
      <c r="A155" t="s">
        <v>547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5.6941130635462154E-5</v>
      </c>
      <c r="I155">
        <v>9.2959913088994783E-5</v>
      </c>
      <c r="J155">
        <v>1.1009112145336631E-4</v>
      </c>
      <c r="K155">
        <v>1.1606573829873348E-4</v>
      </c>
      <c r="L155">
        <v>1.1488273248952141E-4</v>
      </c>
      <c r="M155">
        <v>1.136237221234205E-4</v>
      </c>
      <c r="N155">
        <v>1.036711042553381E-4</v>
      </c>
      <c r="O155">
        <v>1.0609303319497548E-4</v>
      </c>
      <c r="P155">
        <v>1.1475792602400472E-4</v>
      </c>
      <c r="Q155">
        <v>1.1414423077952945E-4</v>
      </c>
      <c r="R155">
        <v>1.16720669352922E-4</v>
      </c>
      <c r="S155">
        <v>1.2486525385065292E-4</v>
      </c>
      <c r="T155">
        <v>1.2053326799309868E-4</v>
      </c>
      <c r="U155">
        <v>1.0739001430725707E-4</v>
      </c>
      <c r="V155">
        <v>9.4403269149345847E-5</v>
      </c>
      <c r="W155">
        <v>7.7131111467847706E-5</v>
      </c>
      <c r="X155">
        <v>7.1902154765223346E-5</v>
      </c>
      <c r="Y155">
        <v>6.8196643093984839E-5</v>
      </c>
      <c r="Z155">
        <v>6.5859706048502386E-5</v>
      </c>
      <c r="AA155">
        <v>6.4502590872320446E-5</v>
      </c>
      <c r="AB155">
        <v>6.4636057508512515E-5</v>
      </c>
      <c r="AC155">
        <v>6.203059404780151E-5</v>
      </c>
      <c r="AD155">
        <v>5.8988042364139538E-5</v>
      </c>
      <c r="AE155">
        <v>5.5523214269149627E-5</v>
      </c>
      <c r="AF155">
        <v>4.9343221963317462E-5</v>
      </c>
      <c r="AG155">
        <v>4.3296141402537222E-5</v>
      </c>
      <c r="AH155">
        <v>3.7578343435048539E-5</v>
      </c>
      <c r="AI155">
        <v>3.2036242679364373E-5</v>
      </c>
      <c r="AJ155">
        <v>2.6660544277949939E-5</v>
      </c>
      <c r="AK155">
        <v>2.132085053070435E-5</v>
      </c>
    </row>
    <row r="156" spans="1:37" x14ac:dyDescent="0.25">
      <c r="A156" t="s">
        <v>548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2.3340989233390851E-5</v>
      </c>
      <c r="I156">
        <v>3.8159120526802065E-5</v>
      </c>
      <c r="J156">
        <v>4.5220392359136389E-5</v>
      </c>
      <c r="K156">
        <v>4.7690305654728455E-5</v>
      </c>
      <c r="L156">
        <v>4.7211842837542596E-5</v>
      </c>
      <c r="M156">
        <v>4.6688510329855141E-5</v>
      </c>
      <c r="N156">
        <v>4.2592450591071672E-5</v>
      </c>
      <c r="O156">
        <v>4.3552580059060862E-5</v>
      </c>
      <c r="P156">
        <v>4.7075886809605912E-5</v>
      </c>
      <c r="Q156">
        <v>4.679731802521389E-5</v>
      </c>
      <c r="R156">
        <v>4.7816045601044761E-5</v>
      </c>
      <c r="S156">
        <v>5.1119489851745121E-5</v>
      </c>
      <c r="T156">
        <v>4.931495471045217E-5</v>
      </c>
      <c r="U156">
        <v>4.388937876296652E-5</v>
      </c>
      <c r="V156">
        <v>3.852197017830322E-5</v>
      </c>
      <c r="W156">
        <v>3.1400993492272822E-5</v>
      </c>
      <c r="X156">
        <v>2.9217331719123526E-5</v>
      </c>
      <c r="Y156">
        <v>2.7675086529198234E-5</v>
      </c>
      <c r="Z156">
        <v>2.670353304576994E-5</v>
      </c>
      <c r="AA156">
        <v>2.614381591877475E-5</v>
      </c>
      <c r="AB156">
        <v>2.6205359032753052E-5</v>
      </c>
      <c r="AC156">
        <v>2.5154486978871355E-5</v>
      </c>
      <c r="AD156">
        <v>2.3929900769609131E-5</v>
      </c>
      <c r="AE156">
        <v>2.2538202732816093E-5</v>
      </c>
      <c r="AF156">
        <v>2.0038115849974576E-5</v>
      </c>
      <c r="AG156">
        <v>1.7593374665174623E-5</v>
      </c>
      <c r="AH156">
        <v>1.5285584516198129E-5</v>
      </c>
      <c r="AI156">
        <v>1.3050889183279374E-5</v>
      </c>
      <c r="AJ156">
        <v>1.0884340615961007E-5</v>
      </c>
      <c r="AK156">
        <v>8.7317067109895096E-6</v>
      </c>
    </row>
    <row r="157" spans="1:37" x14ac:dyDescent="0.25">
      <c r="A157" t="s">
        <v>549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6.2283283646705949E-3</v>
      </c>
      <c r="I157">
        <v>6.4968944220912617E-3</v>
      </c>
      <c r="J157">
        <v>6.7630472810205934E-3</v>
      </c>
      <c r="K157">
        <v>7.2628977710389384E-3</v>
      </c>
      <c r="L157">
        <v>7.7488781212802643E-3</v>
      </c>
      <c r="M157">
        <v>8.4027873974287289E-3</v>
      </c>
      <c r="N157">
        <v>8.8563743390284774E-3</v>
      </c>
      <c r="O157">
        <v>9.0428613477230302E-3</v>
      </c>
      <c r="P157">
        <v>9.1342068083240247E-3</v>
      </c>
      <c r="Q157">
        <v>9.2490799958046977E-3</v>
      </c>
      <c r="R157">
        <v>7.306108074591585E-3</v>
      </c>
      <c r="S157">
        <v>7.4236908302520947E-3</v>
      </c>
      <c r="T157">
        <v>7.4241945273354325E-3</v>
      </c>
      <c r="U157">
        <v>7.6514213943683334E-3</v>
      </c>
      <c r="V157">
        <v>7.9610253986232022E-3</v>
      </c>
      <c r="W157">
        <v>8.2638934501489004E-3</v>
      </c>
      <c r="X157">
        <v>8.726853517845851E-3</v>
      </c>
      <c r="Y157">
        <v>8.7975415499109283E-3</v>
      </c>
      <c r="Z157">
        <v>8.7809418860461085E-3</v>
      </c>
      <c r="AA157">
        <v>8.6824586144698731E-3</v>
      </c>
      <c r="AB157">
        <v>9.154719386994286E-3</v>
      </c>
      <c r="AC157">
        <v>9.0669435779136866E-3</v>
      </c>
      <c r="AD157">
        <v>8.9646595271488001E-3</v>
      </c>
      <c r="AE157">
        <v>8.8606247749881597E-3</v>
      </c>
      <c r="AF157">
        <v>8.7545984524372376E-3</v>
      </c>
      <c r="AG157">
        <v>8.6500069734794603E-3</v>
      </c>
      <c r="AH157">
        <v>8.5470846812938459E-3</v>
      </c>
      <c r="AI157">
        <v>8.4455872829637211E-3</v>
      </c>
      <c r="AJ157">
        <v>8.4138926199299434E-3</v>
      </c>
      <c r="AK157">
        <v>8.3164417150381753E-3</v>
      </c>
    </row>
    <row r="158" spans="1:37" x14ac:dyDescent="0.25">
      <c r="A158" t="s">
        <v>550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6.6919164038539897E-2</v>
      </c>
      <c r="I158">
        <v>6.1753404603754572E-2</v>
      </c>
      <c r="J158">
        <v>6.3591939001092654E-2</v>
      </c>
      <c r="K158">
        <v>6.591246271804671E-2</v>
      </c>
      <c r="L158">
        <v>6.6236909826277557E-2</v>
      </c>
      <c r="M158">
        <v>6.9538375043640577E-2</v>
      </c>
      <c r="N158">
        <v>6.025799966863099E-2</v>
      </c>
      <c r="O158">
        <v>7.0783810731741378E-2</v>
      </c>
      <c r="P158">
        <v>7.7045553191454619E-2</v>
      </c>
      <c r="Q158">
        <v>6.837719533111887E-2</v>
      </c>
      <c r="R158">
        <v>7.2662068909342417E-2</v>
      </c>
      <c r="S158">
        <v>7.848920532330117E-2</v>
      </c>
      <c r="T158">
        <v>6.552604731726884E-2</v>
      </c>
      <c r="U158">
        <v>5.2562031551640812E-2</v>
      </c>
      <c r="V158">
        <v>4.4712771023621173E-2</v>
      </c>
      <c r="W158">
        <v>3.0022670468010503E-2</v>
      </c>
      <c r="X158">
        <v>3.2561774793892058E-2</v>
      </c>
      <c r="Y158">
        <v>2.7554310783705651E-2</v>
      </c>
      <c r="Z158">
        <v>2.4800521294197447E-2</v>
      </c>
      <c r="AA158">
        <v>2.3231544249776897E-2</v>
      </c>
      <c r="AB158">
        <v>2.3427436119564712E-2</v>
      </c>
      <c r="AC158">
        <v>2.049186272815853E-2</v>
      </c>
      <c r="AD158">
        <v>2.015497461403035E-2</v>
      </c>
      <c r="AE158">
        <v>1.9881031082689436E-2</v>
      </c>
      <c r="AF158">
        <v>1.7080523338170457E-2</v>
      </c>
      <c r="AG158">
        <v>1.6795039135382498E-2</v>
      </c>
      <c r="AH158">
        <v>1.6569383572407451E-2</v>
      </c>
      <c r="AI158">
        <v>1.6358514963536339E-2</v>
      </c>
      <c r="AJ158">
        <v>1.6220061533846624E-2</v>
      </c>
      <c r="AK158">
        <v>1.6022124467706483E-2</v>
      </c>
    </row>
    <row r="159" spans="1:37" x14ac:dyDescent="0.25">
      <c r="A159" t="s">
        <v>551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6.8547472467277604E-2</v>
      </c>
      <c r="I159">
        <v>6.2601833838745277E-2</v>
      </c>
      <c r="J159">
        <v>6.4340715584408112E-2</v>
      </c>
      <c r="K159">
        <v>6.6668406113245537E-2</v>
      </c>
      <c r="L159">
        <v>6.7002807317169566E-2</v>
      </c>
      <c r="M159">
        <v>7.0319206728348779E-2</v>
      </c>
      <c r="N159">
        <v>6.1026271246133239E-2</v>
      </c>
      <c r="O159">
        <v>7.1576167454121764E-2</v>
      </c>
      <c r="P159">
        <v>7.7867399440546631E-2</v>
      </c>
      <c r="Q159">
        <v>6.9204382464656433E-2</v>
      </c>
      <c r="R159">
        <v>7.3501050787915564E-2</v>
      </c>
      <c r="S159">
        <v>7.936062012988887E-2</v>
      </c>
      <c r="T159">
        <v>6.6413826374175103E-2</v>
      </c>
      <c r="U159">
        <v>5.344441036642545E-2</v>
      </c>
      <c r="V159">
        <v>4.5560698176981919E-2</v>
      </c>
      <c r="W159">
        <v>3.0842856845142597E-2</v>
      </c>
      <c r="X159">
        <v>3.3329946080564464E-2</v>
      </c>
      <c r="Y159">
        <v>2.829360660969317E-2</v>
      </c>
      <c r="Z159">
        <v>2.5510047288549217E-2</v>
      </c>
      <c r="AA159">
        <v>2.3913545888035664E-2</v>
      </c>
      <c r="AB159">
        <v>2.4091814499907219E-2</v>
      </c>
      <c r="AC159">
        <v>2.1119451086503493E-2</v>
      </c>
      <c r="AD159">
        <v>2.0747604373384767E-2</v>
      </c>
      <c r="AE159">
        <v>2.0441156710549479E-2</v>
      </c>
      <c r="AF159">
        <v>1.7586587161165693E-2</v>
      </c>
      <c r="AG159">
        <v>1.7253826737726796E-2</v>
      </c>
      <c r="AH159">
        <v>1.6987419521148451E-2</v>
      </c>
      <c r="AI159">
        <v>1.6738610300182838E-2</v>
      </c>
      <c r="AJ159">
        <v>1.6564604099491159E-2</v>
      </c>
      <c r="AK159">
        <v>1.6332053407410681E-2</v>
      </c>
    </row>
    <row r="160" spans="1:37" x14ac:dyDescent="0.25">
      <c r="A160" t="s">
        <v>552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6.0583232314637617E-6</v>
      </c>
      <c r="I160">
        <v>9.9199849279917358E-6</v>
      </c>
      <c r="J160">
        <v>1.1766818946838146E-5</v>
      </c>
      <c r="K160">
        <v>1.2415613637996006E-5</v>
      </c>
      <c r="L160">
        <v>1.2296264263836166E-5</v>
      </c>
      <c r="M160">
        <v>1.2166399908887503E-5</v>
      </c>
      <c r="N160">
        <v>1.1114189236822805E-5</v>
      </c>
      <c r="O160">
        <v>1.1377416491406689E-5</v>
      </c>
      <c r="P160">
        <v>1.2313210576393916E-5</v>
      </c>
      <c r="Q160">
        <v>1.2268177256877132E-5</v>
      </c>
      <c r="R160">
        <v>1.2559466436471693E-5</v>
      </c>
      <c r="S160">
        <v>1.3444032155408966E-5</v>
      </c>
      <c r="T160">
        <v>1.30037501547635E-5</v>
      </c>
      <c r="U160">
        <v>1.1619230168224261E-5</v>
      </c>
      <c r="V160">
        <v>1.0244327908554588E-5</v>
      </c>
      <c r="W160">
        <v>8.4109427367268036E-6</v>
      </c>
      <c r="X160">
        <v>7.8546356305809994E-6</v>
      </c>
      <c r="Y160">
        <v>7.4636849778976824E-6</v>
      </c>
      <c r="Z160">
        <v>7.2171567220334532E-6</v>
      </c>
      <c r="AA160">
        <v>7.072252518127586E-6</v>
      </c>
      <c r="AB160">
        <v>7.0827990095110305E-6</v>
      </c>
      <c r="AC160">
        <v>6.7991473033731426E-6</v>
      </c>
      <c r="AD160">
        <v>6.4644707423255542E-6</v>
      </c>
      <c r="AE160">
        <v>6.0816600436188352E-6</v>
      </c>
      <c r="AF160">
        <v>5.407570011024538E-6</v>
      </c>
      <c r="AG160">
        <v>4.7447005941126629E-6</v>
      </c>
      <c r="AH160">
        <v>4.1157668132844864E-6</v>
      </c>
      <c r="AI160">
        <v>3.5052676056391523E-6</v>
      </c>
      <c r="AJ160">
        <v>2.9125921500145711E-6</v>
      </c>
      <c r="AK160">
        <v>2.3241581438666371E-6</v>
      </c>
    </row>
    <row r="161" spans="1:37" x14ac:dyDescent="0.25">
      <c r="A161" t="s">
        <v>553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1.9347843353318414E-3</v>
      </c>
      <c r="I161">
        <v>2.8178238418183742E-3</v>
      </c>
      <c r="J161">
        <v>3.2699523894189411E-3</v>
      </c>
      <c r="K161">
        <v>3.4222316077295433E-3</v>
      </c>
      <c r="L161">
        <v>3.3025864961052725E-3</v>
      </c>
      <c r="M161">
        <v>3.1147193853538323E-3</v>
      </c>
      <c r="N161">
        <v>2.5273581908647454E-3</v>
      </c>
      <c r="O161">
        <v>2.3456049307005408E-3</v>
      </c>
      <c r="P161">
        <v>2.244259685945469E-3</v>
      </c>
      <c r="Q161">
        <v>1.7822013313237334E-3</v>
      </c>
      <c r="R161">
        <v>1.504533251165626E-3</v>
      </c>
      <c r="S161">
        <v>1.4051448840623811E-3</v>
      </c>
      <c r="T161">
        <v>8.7332945889683389E-4</v>
      </c>
      <c r="U161">
        <v>1.5886181574845457E-4</v>
      </c>
      <c r="V161">
        <v>-4.7257235604009486E-4</v>
      </c>
      <c r="W161">
        <v>-1.2234956630181807E-3</v>
      </c>
      <c r="X161">
        <v>-1.4860851549765145E-3</v>
      </c>
      <c r="Y161">
        <v>-1.7086618344610551E-3</v>
      </c>
      <c r="Z161">
        <v>-1.7995208369595123E-3</v>
      </c>
      <c r="AA161">
        <v>-1.7756756296442935E-3</v>
      </c>
      <c r="AB161">
        <v>-1.6261036026408674E-3</v>
      </c>
      <c r="AC161">
        <v>-1.5091888435670696E-3</v>
      </c>
      <c r="AD161">
        <v>-1.3345504603156969E-3</v>
      </c>
      <c r="AE161">
        <v>-1.1370131571804346E-3</v>
      </c>
      <c r="AF161">
        <v>-1.0078208505692814E-3</v>
      </c>
      <c r="AG161">
        <v>-8.4876085966618161E-4</v>
      </c>
      <c r="AH161">
        <v>-6.8419577476770384E-4</v>
      </c>
      <c r="AI161">
        <v>-5.2536878904163912E-4</v>
      </c>
      <c r="AJ161">
        <v>-3.7609824404687814E-4</v>
      </c>
      <c r="AK161">
        <v>-2.4475749444951916E-4</v>
      </c>
    </row>
    <row r="162" spans="1:37" x14ac:dyDescent="0.25">
      <c r="A162" t="s">
        <v>554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5.9165954686306414E-2</v>
      </c>
      <c r="I162">
        <v>8.2291233962501972E-2</v>
      </c>
      <c r="J162">
        <v>9.5569613132711631E-2</v>
      </c>
      <c r="K162">
        <v>0.10309412749245603</v>
      </c>
      <c r="L162">
        <v>0.10493669157332072</v>
      </c>
      <c r="M162">
        <v>0.10647991808842303</v>
      </c>
      <c r="N162">
        <v>9.6547273305369621E-2</v>
      </c>
      <c r="O162">
        <v>9.9743482435190767E-2</v>
      </c>
      <c r="P162">
        <v>0.10411403587334099</v>
      </c>
      <c r="Q162">
        <v>9.6622056679353197E-2</v>
      </c>
      <c r="R162">
        <v>9.488381204128403E-2</v>
      </c>
      <c r="S162">
        <v>9.7593208938124398E-2</v>
      </c>
      <c r="T162">
        <v>8.5970875653907972E-2</v>
      </c>
      <c r="U162">
        <v>6.8942773424885015E-2</v>
      </c>
      <c r="V162">
        <v>5.3980370542638573E-2</v>
      </c>
      <c r="W162">
        <v>3.3940914253286103E-2</v>
      </c>
      <c r="X162">
        <v>2.748515216322691E-2</v>
      </c>
      <c r="Y162">
        <v>1.9680739142130334E-2</v>
      </c>
      <c r="Z162">
        <v>1.4379859924036514E-2</v>
      </c>
      <c r="AA162">
        <v>1.1313378543717709E-2</v>
      </c>
      <c r="AB162">
        <v>1.1156932859755326E-2</v>
      </c>
      <c r="AC162">
        <v>9.3423477595911252E-3</v>
      </c>
      <c r="AD162">
        <v>9.2284175091882428E-3</v>
      </c>
      <c r="AE162">
        <v>9.7891348154421909E-3</v>
      </c>
      <c r="AF162">
        <v>8.4326226224475456E-3</v>
      </c>
      <c r="AG162">
        <v>8.4518522722039774E-3</v>
      </c>
      <c r="AH162">
        <v>8.9557104242506645E-3</v>
      </c>
      <c r="AI162">
        <v>9.6540557074685923E-3</v>
      </c>
      <c r="AJ162">
        <v>1.0489314880360643E-2</v>
      </c>
      <c r="AK162">
        <v>1.1234002994124288E-2</v>
      </c>
    </row>
    <row r="163" spans="1:37" x14ac:dyDescent="0.25">
      <c r="A163" t="s">
        <v>555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4.1419524311213053E-3</v>
      </c>
      <c r="I163">
        <v>5.9745151001899298E-3</v>
      </c>
      <c r="J163">
        <v>7.1486578362394216E-3</v>
      </c>
      <c r="K163">
        <v>7.9566781544874402E-3</v>
      </c>
      <c r="L163">
        <v>8.4047417176376024E-3</v>
      </c>
      <c r="M163">
        <v>8.8555666003545148E-3</v>
      </c>
      <c r="N163">
        <v>8.5259911698081954E-3</v>
      </c>
      <c r="O163">
        <v>9.0816531550860329E-3</v>
      </c>
      <c r="P163">
        <v>9.7464225001522818E-3</v>
      </c>
      <c r="Q163">
        <v>9.5726046560817239E-3</v>
      </c>
      <c r="R163">
        <v>9.7530477175519405E-3</v>
      </c>
      <c r="S163">
        <v>1.0203481819546259E-2</v>
      </c>
      <c r="T163">
        <v>9.6249592101706211E-3</v>
      </c>
      <c r="U163">
        <v>8.5763417003686931E-3</v>
      </c>
      <c r="V163">
        <v>7.5836467966216084E-3</v>
      </c>
      <c r="W163">
        <v>6.1632799356840318E-3</v>
      </c>
      <c r="X163">
        <v>5.5978455125225389E-3</v>
      </c>
      <c r="Y163">
        <v>4.9091244445599947E-3</v>
      </c>
      <c r="Z163">
        <v>4.3334686903907585E-3</v>
      </c>
      <c r="AA163">
        <v>3.8726090460473547E-3</v>
      </c>
      <c r="AB163">
        <v>3.5840554042160951E-3</v>
      </c>
      <c r="AC163">
        <v>3.1731054612514232E-3</v>
      </c>
      <c r="AD163">
        <v>2.8727524883230232E-3</v>
      </c>
      <c r="AE163">
        <v>2.6292444785970138E-3</v>
      </c>
      <c r="AF163">
        <v>2.2677776841420133E-3</v>
      </c>
      <c r="AG163">
        <v>2.0175888540693524E-3</v>
      </c>
      <c r="AH163">
        <v>1.828137243404797E-3</v>
      </c>
      <c r="AI163">
        <v>1.6807307526240588E-3</v>
      </c>
      <c r="AJ163">
        <v>1.5712882474116332E-3</v>
      </c>
      <c r="AK163">
        <v>1.4846973842389713E-3</v>
      </c>
    </row>
    <row r="164" spans="1:37" x14ac:dyDescent="0.25">
      <c r="A164" t="s">
        <v>556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6.1872169326635603E-4</v>
      </c>
      <c r="I164">
        <v>1.1915800918528205E-3</v>
      </c>
      <c r="J164">
        <v>1.5515567889830164E-3</v>
      </c>
      <c r="K164">
        <v>1.697045314746046E-3</v>
      </c>
      <c r="L164">
        <v>1.6614022058072267E-3</v>
      </c>
      <c r="M164">
        <v>1.5379114764349612E-3</v>
      </c>
      <c r="N164">
        <v>1.2684690949930338E-3</v>
      </c>
      <c r="O164">
        <v>1.0787443666609628E-3</v>
      </c>
      <c r="P164">
        <v>9.714679100655423E-4</v>
      </c>
      <c r="Q164">
        <v>7.8944915548640631E-4</v>
      </c>
      <c r="R164">
        <v>6.2762921110781124E-4</v>
      </c>
      <c r="S164">
        <v>5.3567671497940512E-4</v>
      </c>
      <c r="T164">
        <v>3.3652789309760936E-4</v>
      </c>
      <c r="U164">
        <v>2.2687697078759334E-5</v>
      </c>
      <c r="V164">
        <v>-3.1204148306210398E-4</v>
      </c>
      <c r="W164">
        <v>-6.8451140415777317E-4</v>
      </c>
      <c r="X164">
        <v>-9.1511481448175837E-4</v>
      </c>
      <c r="Y164">
        <v>-1.0644161505369324E-3</v>
      </c>
      <c r="Z164">
        <v>-1.1461018151631963E-3</v>
      </c>
      <c r="AA164">
        <v>-1.1718793829456353E-3</v>
      </c>
      <c r="AB164">
        <v>-1.1434274511072573E-3</v>
      </c>
      <c r="AC164">
        <v>-1.1103647798020538E-3</v>
      </c>
      <c r="AD164">
        <v>-1.0660449751805638E-3</v>
      </c>
      <c r="AE164">
        <v>-1.0136531967077271E-3</v>
      </c>
      <c r="AF164">
        <v>-9.8196591891742415E-4</v>
      </c>
      <c r="AG164">
        <v>-9.5143709955874533E-4</v>
      </c>
      <c r="AH164">
        <v>-9.1729363390088124E-4</v>
      </c>
      <c r="AI164">
        <v>-8.8083875033398906E-4</v>
      </c>
      <c r="AJ164">
        <v>-8.4377178379164627E-4</v>
      </c>
      <c r="AK164">
        <v>-8.0914439354737842E-4</v>
      </c>
    </row>
    <row r="165" spans="1:37" x14ac:dyDescent="0.25">
      <c r="A165" t="s">
        <v>557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1.0373022910337508E-3</v>
      </c>
      <c r="I165">
        <v>1.5525330678915676E-3</v>
      </c>
      <c r="J165">
        <v>1.7894618570582282E-3</v>
      </c>
      <c r="K165">
        <v>1.9237457257847972E-3</v>
      </c>
      <c r="L165">
        <v>1.9896235018019874E-3</v>
      </c>
      <c r="M165">
        <v>2.0725041455135762E-3</v>
      </c>
      <c r="N165">
        <v>1.9802949232964064E-3</v>
      </c>
      <c r="O165">
        <v>2.0970593675727852E-3</v>
      </c>
      <c r="P165">
        <v>2.2655952090794365E-3</v>
      </c>
      <c r="Q165">
        <v>2.2286467725570794E-3</v>
      </c>
      <c r="R165">
        <v>2.2556009161737349E-3</v>
      </c>
      <c r="S165">
        <v>2.3692472750199297E-3</v>
      </c>
      <c r="T165">
        <v>2.246087376002107E-3</v>
      </c>
      <c r="U165">
        <v>1.9954224409199149E-3</v>
      </c>
      <c r="V165">
        <v>1.7675697250424595E-3</v>
      </c>
      <c r="W165">
        <v>1.4561155822716922E-3</v>
      </c>
      <c r="X165">
        <v>1.3521583569780858E-3</v>
      </c>
      <c r="Y165">
        <v>1.2398120691122323E-3</v>
      </c>
      <c r="Z165">
        <v>1.1461553981814009E-3</v>
      </c>
      <c r="AA165">
        <v>1.07745371918579E-3</v>
      </c>
      <c r="AB165">
        <v>1.0490309003154692E-3</v>
      </c>
      <c r="AC165">
        <v>9.8739111504211516E-4</v>
      </c>
      <c r="AD165">
        <v>9.4169639592689013E-4</v>
      </c>
      <c r="AE165">
        <v>9.055650197283896E-4</v>
      </c>
      <c r="AF165">
        <v>8.3487683966139848E-4</v>
      </c>
      <c r="AG165">
        <v>7.811032743159918E-4</v>
      </c>
      <c r="AH165">
        <v>7.3830188052457005E-4</v>
      </c>
      <c r="AI165">
        <v>6.9983715388774155E-4</v>
      </c>
      <c r="AJ165">
        <v>6.6436381228819283E-4</v>
      </c>
      <c r="AK165">
        <v>6.2865386164322906E-4</v>
      </c>
    </row>
    <row r="166" spans="1:37" x14ac:dyDescent="0.25">
      <c r="A166" t="s">
        <v>558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2.4840610239246799E-4</v>
      </c>
      <c r="I166">
        <v>3.8488133922063395E-4</v>
      </c>
      <c r="J166">
        <v>3.1978436602160846E-4</v>
      </c>
      <c r="K166">
        <v>7.5690479699681604E-5</v>
      </c>
      <c r="L166">
        <v>-2.9976961400376219E-4</v>
      </c>
      <c r="M166">
        <v>-7.3501002783310477E-4</v>
      </c>
      <c r="N166">
        <v>-1.2316078048776953E-3</v>
      </c>
      <c r="O166">
        <v>-1.665788270478401E-3</v>
      </c>
      <c r="P166">
        <v>-2.0386811917118925E-3</v>
      </c>
      <c r="Q166">
        <v>-2.4240431167828554E-3</v>
      </c>
      <c r="R166">
        <v>-2.7695546557509093E-3</v>
      </c>
      <c r="S166">
        <v>-3.0529032759996238E-3</v>
      </c>
      <c r="T166">
        <v>-3.3565390161077917E-3</v>
      </c>
      <c r="U166">
        <v>-3.6664337070171421E-3</v>
      </c>
      <c r="V166">
        <v>-3.9202889179844221E-3</v>
      </c>
      <c r="W166">
        <v>-4.1153967192637132E-3</v>
      </c>
      <c r="X166">
        <v>-4.1664561047843381E-3</v>
      </c>
      <c r="Y166">
        <v>-4.1180893877188545E-3</v>
      </c>
      <c r="Z166">
        <v>-3.9914566482106813E-3</v>
      </c>
      <c r="AA166">
        <v>-3.8060652609383243E-3</v>
      </c>
      <c r="AB166">
        <v>-3.5764411353620845E-3</v>
      </c>
      <c r="AC166">
        <v>-3.337191976156095E-3</v>
      </c>
      <c r="AD166">
        <v>-3.0922016603874137E-3</v>
      </c>
      <c r="AE166">
        <v>-2.8488513265596135E-3</v>
      </c>
      <c r="AF166">
        <v>-2.6238932913744159E-3</v>
      </c>
      <c r="AG166">
        <v>-2.4092420866089416E-3</v>
      </c>
      <c r="AH166">
        <v>-2.2044124320656313E-3</v>
      </c>
      <c r="AI166">
        <v>-2.0119919165513659E-3</v>
      </c>
      <c r="AJ166">
        <v>-1.8342406865907545E-3</v>
      </c>
      <c r="AK166">
        <v>-1.6733608670925532E-3</v>
      </c>
    </row>
    <row r="167" spans="1:37" x14ac:dyDescent="0.25">
      <c r="A167" t="s">
        <v>559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2.116671174334304E-3</v>
      </c>
      <c r="I167">
        <v>3.1139441346318126E-3</v>
      </c>
      <c r="J167">
        <v>3.5824170940436922E-3</v>
      </c>
      <c r="K167">
        <v>3.8739122765305591E-3</v>
      </c>
      <c r="L167">
        <v>4.0393927983499705E-3</v>
      </c>
      <c r="M167">
        <v>4.2447826184390776E-3</v>
      </c>
      <c r="N167">
        <v>4.079945508640272E-3</v>
      </c>
      <c r="O167">
        <v>4.3531212982423195E-3</v>
      </c>
      <c r="P167">
        <v>4.712342551461246E-3</v>
      </c>
      <c r="Q167">
        <v>4.6296141052338613E-3</v>
      </c>
      <c r="R167">
        <v>4.6885788665046056E-3</v>
      </c>
      <c r="S167">
        <v>4.9211173765203358E-3</v>
      </c>
      <c r="T167">
        <v>4.644771884413099E-3</v>
      </c>
      <c r="U167">
        <v>4.1116671542282095E-3</v>
      </c>
      <c r="V167">
        <v>3.6315815930420946E-3</v>
      </c>
      <c r="W167">
        <v>2.9675166462178829E-3</v>
      </c>
      <c r="X167">
        <v>2.7404931538833428E-3</v>
      </c>
      <c r="Y167">
        <v>2.4767222416980142E-3</v>
      </c>
      <c r="Z167">
        <v>2.2502218029702673E-3</v>
      </c>
      <c r="AA167">
        <v>2.0766164773977761E-3</v>
      </c>
      <c r="AB167">
        <v>1.9895820687905286E-3</v>
      </c>
      <c r="AC167">
        <v>1.8339613729430448E-3</v>
      </c>
      <c r="AD167">
        <v>1.7193323777525433E-3</v>
      </c>
      <c r="AE167">
        <v>1.6291523641432614E-3</v>
      </c>
      <c r="AF167">
        <v>1.4703204481549936E-3</v>
      </c>
      <c r="AG167">
        <v>1.3541680629280128E-3</v>
      </c>
      <c r="AH167">
        <v>1.2641306325623001E-3</v>
      </c>
      <c r="AI167">
        <v>1.1858436389398984E-3</v>
      </c>
      <c r="AJ167">
        <v>1.1166897137561429E-3</v>
      </c>
      <c r="AK167">
        <v>1.0497512521062172E-3</v>
      </c>
    </row>
    <row r="168" spans="1:37" x14ac:dyDescent="0.25">
      <c r="A168" t="s">
        <v>560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9.3051656491290136E-5</v>
      </c>
      <c r="I168">
        <v>1.5365216830640882E-4</v>
      </c>
      <c r="J168">
        <v>1.820821889619538E-4</v>
      </c>
      <c r="K168">
        <v>1.8870951811723958E-4</v>
      </c>
      <c r="L168">
        <v>1.7867063333287973E-4</v>
      </c>
      <c r="M168">
        <v>1.6324235193572231E-4</v>
      </c>
      <c r="N168">
        <v>1.2920453516140719E-4</v>
      </c>
      <c r="O168">
        <v>1.1185837665627068E-4</v>
      </c>
      <c r="P168">
        <v>1.0329937272588419E-4</v>
      </c>
      <c r="Q168">
        <v>7.954013223824645E-5</v>
      </c>
      <c r="R168">
        <v>6.1264164283308719E-5</v>
      </c>
      <c r="S168">
        <v>5.3225852689794376E-5</v>
      </c>
      <c r="T168">
        <v>2.6726226127576921E-5</v>
      </c>
      <c r="U168">
        <v>-1.2521863580095559E-5</v>
      </c>
      <c r="V168">
        <v>-4.9671789217493752E-5</v>
      </c>
      <c r="W168">
        <v>-9.1090516942281377E-5</v>
      </c>
      <c r="X168">
        <v>-1.0965958401821744E-4</v>
      </c>
      <c r="Y168">
        <v>-1.2119490682816833E-4</v>
      </c>
      <c r="Z168">
        <v>-1.2580342476579758E-4</v>
      </c>
      <c r="AA168">
        <v>-1.2428451168426392E-4</v>
      </c>
      <c r="AB168">
        <v>-1.1633534260421066E-4</v>
      </c>
      <c r="AC168">
        <v>-1.094932155429707E-4</v>
      </c>
      <c r="AD168">
        <v>-1.0099263268790699E-4</v>
      </c>
      <c r="AE168">
        <v>-9.1573743413343172E-5</v>
      </c>
      <c r="AF168">
        <v>-8.5643791834267324E-5</v>
      </c>
      <c r="AG168">
        <v>-7.927626327088463E-5</v>
      </c>
      <c r="AH168">
        <v>-7.2531606382277955E-5</v>
      </c>
      <c r="AI168">
        <v>-6.5952516775836772E-5</v>
      </c>
      <c r="AJ168">
        <v>-5.9784568515509282E-5</v>
      </c>
      <c r="AK168">
        <v>-5.4418552123463864E-5</v>
      </c>
    </row>
    <row r="169" spans="1:37" x14ac:dyDescent="0.25">
      <c r="A169" t="s">
        <v>561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6.4313895210103454E-4</v>
      </c>
      <c r="I169">
        <v>9.4788984366186199E-4</v>
      </c>
      <c r="J169">
        <v>1.0704608390336868E-3</v>
      </c>
      <c r="K169">
        <v>1.1166818646327107E-3</v>
      </c>
      <c r="L169">
        <v>1.1090164872878045E-3</v>
      </c>
      <c r="M169">
        <v>1.1053438509484033E-3</v>
      </c>
      <c r="N169">
        <v>9.8812673048367917E-4</v>
      </c>
      <c r="O169">
        <v>1.0054221548784245E-3</v>
      </c>
      <c r="P169">
        <v>1.0564806885024263E-3</v>
      </c>
      <c r="Q169">
        <v>9.7939071523894914E-4</v>
      </c>
      <c r="R169">
        <v>9.4807776861168718E-4</v>
      </c>
      <c r="S169">
        <v>9.751973138899143E-4</v>
      </c>
      <c r="T169">
        <v>8.5430256456739732E-4</v>
      </c>
      <c r="U169">
        <v>6.5922259171303068E-4</v>
      </c>
      <c r="V169">
        <v>4.8751813881358968E-4</v>
      </c>
      <c r="W169">
        <v>2.7218693199237038E-4</v>
      </c>
      <c r="X169">
        <v>2.0183983441582706E-4</v>
      </c>
      <c r="Y169">
        <v>1.3510212095109285E-4</v>
      </c>
      <c r="Z169">
        <v>8.9395788933397581E-5</v>
      </c>
      <c r="AA169">
        <v>6.6443745631958385E-5</v>
      </c>
      <c r="AB169">
        <v>7.3916899190492371E-5</v>
      </c>
      <c r="AC169">
        <v>6.2767501344990022E-5</v>
      </c>
      <c r="AD169">
        <v>6.379914408215047E-5</v>
      </c>
      <c r="AE169">
        <v>7.1447144400819558E-5</v>
      </c>
      <c r="AF169">
        <v>5.6785903003925289E-5</v>
      </c>
      <c r="AG169">
        <v>5.2783655461989955E-5</v>
      </c>
      <c r="AH169">
        <v>5.4887295519449052E-5</v>
      </c>
      <c r="AI169">
        <v>5.8602337024653884E-5</v>
      </c>
      <c r="AJ169">
        <v>6.284927658465868E-5</v>
      </c>
      <c r="AK169">
        <v>6.5364869420073783E-5</v>
      </c>
    </row>
    <row r="170" spans="1:37" x14ac:dyDescent="0.25">
      <c r="A170" t="s">
        <v>562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2.4648994124802487E-3</v>
      </c>
      <c r="I170">
        <v>3.6247689935595944E-3</v>
      </c>
      <c r="J170">
        <v>4.1118406211485851E-3</v>
      </c>
      <c r="K170">
        <v>4.3442721413205244E-3</v>
      </c>
      <c r="L170">
        <v>4.4014393095902458E-3</v>
      </c>
      <c r="M170">
        <v>4.4930070366989436E-3</v>
      </c>
      <c r="N170">
        <v>4.1564282802946185E-3</v>
      </c>
      <c r="O170">
        <v>4.3363682370630699E-3</v>
      </c>
      <c r="P170">
        <v>4.6368156373945459E-3</v>
      </c>
      <c r="Q170">
        <v>4.4375670123015243E-3</v>
      </c>
      <c r="R170">
        <v>4.4103017495286294E-3</v>
      </c>
      <c r="S170">
        <v>4.6005650434105339E-3</v>
      </c>
      <c r="T170">
        <v>4.2152404415017834E-3</v>
      </c>
      <c r="U170">
        <v>3.5411531926626666E-3</v>
      </c>
      <c r="V170">
        <v>2.9482333473432238E-3</v>
      </c>
      <c r="W170">
        <v>2.1715108891860744E-3</v>
      </c>
      <c r="X170">
        <v>1.9312656385842666E-3</v>
      </c>
      <c r="Y170">
        <v>1.6808919828568839E-3</v>
      </c>
      <c r="Z170">
        <v>1.492500761993919E-3</v>
      </c>
      <c r="AA170">
        <v>1.3776295412538063E-3</v>
      </c>
      <c r="AB170">
        <v>1.3696847909387582E-3</v>
      </c>
      <c r="AC170">
        <v>1.2835680089582058E-3</v>
      </c>
      <c r="AD170">
        <v>1.2411111651463203E-3</v>
      </c>
      <c r="AE170">
        <v>1.2222940918841445E-3</v>
      </c>
      <c r="AF170">
        <v>1.1172221291575275E-3</v>
      </c>
      <c r="AG170">
        <v>1.0537210601013476E-3</v>
      </c>
      <c r="AH170">
        <v>1.0139821081082375E-3</v>
      </c>
      <c r="AI170">
        <v>9.8089337912646334E-4</v>
      </c>
      <c r="AJ170">
        <v>9.5087848711796071E-4</v>
      </c>
      <c r="AK170">
        <v>9.1578229412126995E-4</v>
      </c>
    </row>
    <row r="171" spans="1:37" x14ac:dyDescent="0.25">
      <c r="A171" t="s">
        <v>563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2.2194772008003534E-3</v>
      </c>
      <c r="I171">
        <v>4.0518241237907726E-3</v>
      </c>
      <c r="J171">
        <v>5.2062615065429658E-3</v>
      </c>
      <c r="K171">
        <v>5.7493442548985406E-3</v>
      </c>
      <c r="L171">
        <v>5.7618884113686116E-3</v>
      </c>
      <c r="M171">
        <v>5.5217674582888057E-3</v>
      </c>
      <c r="N171">
        <v>4.7548448297211514E-3</v>
      </c>
      <c r="O171">
        <v>4.2782132567149491E-3</v>
      </c>
      <c r="P171">
        <v>4.0132985068016781E-3</v>
      </c>
      <c r="Q171">
        <v>3.4088742907632586E-3</v>
      </c>
      <c r="R171">
        <v>2.8810862376411248E-3</v>
      </c>
      <c r="S171">
        <v>2.5779760022872542E-3</v>
      </c>
      <c r="T171">
        <v>1.8500942851382113E-3</v>
      </c>
      <c r="U171">
        <v>7.4384823267923024E-4</v>
      </c>
      <c r="V171">
        <v>-4.0900331299469349E-4</v>
      </c>
      <c r="W171">
        <v>-1.7153989946508111E-3</v>
      </c>
      <c r="X171">
        <v>-2.5237340870406808E-3</v>
      </c>
      <c r="Y171">
        <v>-3.1119808401765528E-3</v>
      </c>
      <c r="Z171">
        <v>-3.4874195775386955E-3</v>
      </c>
      <c r="AA171">
        <v>-3.6709641680959674E-3</v>
      </c>
      <c r="AB171">
        <v>-3.6548239339941552E-3</v>
      </c>
      <c r="AC171">
        <v>-3.6123562846392264E-3</v>
      </c>
      <c r="AD171">
        <v>-3.4994337776414024E-3</v>
      </c>
      <c r="AE171">
        <v>-3.3332158121110373E-3</v>
      </c>
      <c r="AF171">
        <v>-3.2203348315413814E-3</v>
      </c>
      <c r="AG171">
        <v>-3.0845044733336514E-3</v>
      </c>
      <c r="AH171">
        <v>-2.9220251054165743E-3</v>
      </c>
      <c r="AI171">
        <v>-2.7437602942036168E-3</v>
      </c>
      <c r="AJ171">
        <v>-2.5578945671300962E-3</v>
      </c>
      <c r="AK171">
        <v>-2.3769316768903299E-3</v>
      </c>
    </row>
    <row r="172" spans="1:37" x14ac:dyDescent="0.25">
      <c r="A172" t="s">
        <v>564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4.4471581856646411E-4</v>
      </c>
      <c r="I172">
        <v>8.5886610966209864E-4</v>
      </c>
      <c r="J172">
        <v>1.1225271672030031E-3</v>
      </c>
      <c r="K172">
        <v>1.2663726060865258E-3</v>
      </c>
      <c r="L172">
        <v>1.3332413243024573E-3</v>
      </c>
      <c r="M172">
        <v>1.3905651181024112E-3</v>
      </c>
      <c r="N172">
        <v>1.3888355313645784E-3</v>
      </c>
      <c r="O172">
        <v>1.4738610917918889E-3</v>
      </c>
      <c r="P172">
        <v>1.6367313394851362E-3</v>
      </c>
      <c r="Q172">
        <v>1.7509437122178555E-3</v>
      </c>
      <c r="R172">
        <v>1.8745221179967857E-3</v>
      </c>
      <c r="S172">
        <v>2.0411109222186635E-3</v>
      </c>
      <c r="T172">
        <v>2.1187129892679913E-3</v>
      </c>
      <c r="U172">
        <v>2.0961592333717549E-3</v>
      </c>
      <c r="V172">
        <v>2.0384162291944871E-3</v>
      </c>
      <c r="W172">
        <v>1.9274043781972699E-3</v>
      </c>
      <c r="X172">
        <v>1.8818364592467491E-3</v>
      </c>
      <c r="Y172">
        <v>1.8525689446427733E-3</v>
      </c>
      <c r="Z172">
        <v>1.8232008191198124E-3</v>
      </c>
      <c r="AA172">
        <v>1.7867846957918825E-3</v>
      </c>
      <c r="AB172">
        <v>1.7468606774334809E-3</v>
      </c>
      <c r="AC172">
        <v>1.6737727449733437E-3</v>
      </c>
      <c r="AD172">
        <v>1.5790713897726395E-3</v>
      </c>
      <c r="AE172">
        <v>1.4685496151200959E-3</v>
      </c>
      <c r="AF172">
        <v>1.3281355182640003E-3</v>
      </c>
      <c r="AG172">
        <v>1.1776442607440262E-3</v>
      </c>
      <c r="AH172">
        <v>1.0258874640027495E-3</v>
      </c>
      <c r="AI172">
        <v>8.7542836699564257E-4</v>
      </c>
      <c r="AJ172">
        <v>7.2800362311620855E-4</v>
      </c>
      <c r="AK172">
        <v>5.8404193461447456E-4</v>
      </c>
    </row>
    <row r="173" spans="1:37" x14ac:dyDescent="0.25">
      <c r="A173" t="s">
        <v>565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3.3480554298363561E-5</v>
      </c>
      <c r="I173">
        <v>6.3121206684387616E-5</v>
      </c>
      <c r="J173">
        <v>7.9312012042218299E-5</v>
      </c>
      <c r="K173">
        <v>8.5291321904307199E-5</v>
      </c>
      <c r="L173">
        <v>8.5412961838947927E-5</v>
      </c>
      <c r="M173">
        <v>8.5556993726605904E-5</v>
      </c>
      <c r="N173">
        <v>8.2394329980688889E-5</v>
      </c>
      <c r="O173">
        <v>8.7082100008234215E-5</v>
      </c>
      <c r="P173">
        <v>9.8681042621349307E-5</v>
      </c>
      <c r="Q173">
        <v>1.0715511184561366E-4</v>
      </c>
      <c r="R173">
        <v>1.1669223052723441E-4</v>
      </c>
      <c r="S173">
        <v>1.2974730402334837E-4</v>
      </c>
      <c r="T173">
        <v>1.3614952341274182E-4</v>
      </c>
      <c r="U173">
        <v>1.3517824616250166E-4</v>
      </c>
      <c r="V173">
        <v>1.3207342484483793E-4</v>
      </c>
      <c r="W173">
        <v>1.256160351171398E-4</v>
      </c>
      <c r="X173">
        <v>1.2470920084091015E-4</v>
      </c>
      <c r="Y173">
        <v>1.2525541720165065E-4</v>
      </c>
      <c r="Z173">
        <v>1.2556518282939586E-4</v>
      </c>
      <c r="AA173">
        <v>1.2484042019125514E-4</v>
      </c>
      <c r="AB173">
        <v>1.2320173900689347E-4</v>
      </c>
      <c r="AC173">
        <v>1.1833402268175508E-4</v>
      </c>
      <c r="AD173">
        <v>1.1117097101914413E-4</v>
      </c>
      <c r="AE173">
        <v>1.0227410662527899E-4</v>
      </c>
      <c r="AF173">
        <v>9.0702910635929266E-5</v>
      </c>
      <c r="AG173">
        <v>7.8112967080627412E-5</v>
      </c>
      <c r="AH173">
        <v>6.5296845923513901E-5</v>
      </c>
      <c r="AI173">
        <v>5.2512274278917451E-5</v>
      </c>
      <c r="AJ173">
        <v>3.9931291937581329E-5</v>
      </c>
      <c r="AK173">
        <v>2.7620449439223773E-5</v>
      </c>
    </row>
    <row r="174" spans="1:37" x14ac:dyDescent="0.25">
      <c r="A174" t="s">
        <v>566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2.3921004549977651E-6</v>
      </c>
      <c r="I174">
        <v>4.5131197781941099E-6</v>
      </c>
      <c r="J174">
        <v>5.6703592883615387E-6</v>
      </c>
      <c r="K174">
        <v>6.090542715900532E-6</v>
      </c>
      <c r="L174">
        <v>6.0833830014092962E-6</v>
      </c>
      <c r="M174">
        <v>6.0696822174796992E-6</v>
      </c>
      <c r="N174">
        <v>5.8136527342986661E-6</v>
      </c>
      <c r="O174">
        <v>6.1139223595310502E-6</v>
      </c>
      <c r="P174">
        <v>6.9066012994064596E-6</v>
      </c>
      <c r="Q174">
        <v>7.4762832590645501E-6</v>
      </c>
      <c r="R174">
        <v>8.1218461964103944E-6</v>
      </c>
      <c r="S174">
        <v>9.0196484721386285E-6</v>
      </c>
      <c r="T174">
        <v>9.4439157710849261E-6</v>
      </c>
      <c r="U174">
        <v>9.3423659817260409E-6</v>
      </c>
      <c r="V174">
        <v>9.089672424110251E-6</v>
      </c>
      <c r="W174">
        <v>8.6004112260110857E-6</v>
      </c>
      <c r="X174">
        <v>8.5118829564058493E-6</v>
      </c>
      <c r="Y174">
        <v>8.5334272231729977E-6</v>
      </c>
      <c r="Z174">
        <v>8.5444415186496691E-6</v>
      </c>
      <c r="AA174">
        <v>8.4873617506097483E-6</v>
      </c>
      <c r="AB174">
        <v>8.3699888532279582E-6</v>
      </c>
      <c r="AC174">
        <v>8.0260012268545579E-6</v>
      </c>
      <c r="AD174">
        <v>7.5208386867526142E-6</v>
      </c>
      <c r="AE174">
        <v>6.8937663157770399E-6</v>
      </c>
      <c r="AF174">
        <v>6.0769042642520503E-6</v>
      </c>
      <c r="AG174">
        <v>5.187835627112759E-6</v>
      </c>
      <c r="AH174">
        <v>4.2829432355101158E-6</v>
      </c>
      <c r="AI174">
        <v>3.3804821554196369E-6</v>
      </c>
      <c r="AJ174">
        <v>2.4925714013456813E-6</v>
      </c>
      <c r="AK174">
        <v>1.6237874827577298E-6</v>
      </c>
    </row>
    <row r="175" spans="1:37" x14ac:dyDescent="0.25">
      <c r="A175" t="s">
        <v>567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3.5743804659229392E-6</v>
      </c>
      <c r="I175">
        <v>6.7456056773161733E-6</v>
      </c>
      <c r="J175">
        <v>8.4773949455066664E-6</v>
      </c>
      <c r="K175">
        <v>9.1089901053658585E-6</v>
      </c>
      <c r="L175">
        <v>9.1042119242753523E-6</v>
      </c>
      <c r="M175">
        <v>9.0924516544360669E-6</v>
      </c>
      <c r="N175">
        <v>8.7216217632933139E-6</v>
      </c>
      <c r="O175">
        <v>9.1844305132034172E-6</v>
      </c>
      <c r="P175">
        <v>1.0385365729440196E-5</v>
      </c>
      <c r="Q175">
        <v>1.1254829567168378E-5</v>
      </c>
      <c r="R175">
        <v>1.2238386779163583E-5</v>
      </c>
      <c r="S175">
        <v>1.3599363419394607E-5</v>
      </c>
      <c r="T175">
        <v>1.4253114004739928E-5</v>
      </c>
      <c r="U175">
        <v>1.4120700895531565E-5</v>
      </c>
      <c r="V175">
        <v>1.3761571528434838E-5</v>
      </c>
      <c r="W175">
        <v>1.3047877253973362E-5</v>
      </c>
      <c r="X175">
        <v>1.2931219316276066E-5</v>
      </c>
      <c r="Y175">
        <v>1.2977165827358208E-5</v>
      </c>
      <c r="Z175">
        <v>1.3004889763016498E-5</v>
      </c>
      <c r="AA175">
        <v>1.2928096404384413E-5</v>
      </c>
      <c r="AB175">
        <v>1.2758425249150049E-5</v>
      </c>
      <c r="AC175">
        <v>1.2247541317565655E-5</v>
      </c>
      <c r="AD175">
        <v>1.1493382155693937E-5</v>
      </c>
      <c r="AE175">
        <v>1.0554984302736646E-5</v>
      </c>
      <c r="AF175">
        <v>9.3312740461789425E-6</v>
      </c>
      <c r="AG175">
        <v>7.9981982042733847E-6</v>
      </c>
      <c r="AH175">
        <v>6.6403438674215155E-6</v>
      </c>
      <c r="AI175">
        <v>5.2852527899163217E-6</v>
      </c>
      <c r="AJ175">
        <v>3.9512375406650782E-6</v>
      </c>
      <c r="AK175">
        <v>2.6453284353293847E-6</v>
      </c>
    </row>
    <row r="176" spans="1:37" x14ac:dyDescent="0.25">
      <c r="A176" t="s">
        <v>568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1.8163504026842112E-5</v>
      </c>
      <c r="I176">
        <v>3.4393926777853057E-5</v>
      </c>
      <c r="J176">
        <v>4.3366277145659772E-5</v>
      </c>
      <c r="K176">
        <v>4.6736727034861541E-5</v>
      </c>
      <c r="L176">
        <v>4.6830776773927505E-5</v>
      </c>
      <c r="M176">
        <v>4.6839595716502762E-5</v>
      </c>
      <c r="N176">
        <v>4.4986487811153998E-5</v>
      </c>
      <c r="O176">
        <v>3.6532584467661267E-4</v>
      </c>
      <c r="P176">
        <v>4.9382337344187389E-4</v>
      </c>
      <c r="Q176">
        <v>5.458866607960458E-4</v>
      </c>
      <c r="R176">
        <v>5.7290666942174729E-4</v>
      </c>
      <c r="S176">
        <v>5.9242687619144683E-4</v>
      </c>
      <c r="T176">
        <v>6.0420327121126708E-4</v>
      </c>
      <c r="U176">
        <v>6.0954861221136896E-4</v>
      </c>
      <c r="V176">
        <v>6.1191234920162762E-4</v>
      </c>
      <c r="W176">
        <v>6.109152699136579E-4</v>
      </c>
      <c r="X176">
        <v>6.1155046418823536E-4</v>
      </c>
      <c r="Y176">
        <v>3.2914644256163089E-4</v>
      </c>
      <c r="Z176">
        <v>2.1987515757731696E-4</v>
      </c>
      <c r="AA176">
        <v>1.7504327601856144E-4</v>
      </c>
      <c r="AB176">
        <v>1.5131309829828022E-4</v>
      </c>
      <c r="AC176">
        <v>1.3324165540236672E-4</v>
      </c>
      <c r="AD176">
        <v>1.1678357819869144E-4</v>
      </c>
      <c r="AE176">
        <v>1.0079508975804439E-4</v>
      </c>
      <c r="AF176">
        <v>8.430145849817075E-5</v>
      </c>
      <c r="AG176">
        <v>6.8041558413176195E-5</v>
      </c>
      <c r="AH176">
        <v>5.239021950833997E-5</v>
      </c>
      <c r="AI176">
        <v>3.7459313808559604E-5</v>
      </c>
      <c r="AJ176">
        <v>2.3317845638692358E-5</v>
      </c>
      <c r="AK176">
        <v>9.9758558630249504E-6</v>
      </c>
    </row>
    <row r="177" spans="1:37" x14ac:dyDescent="0.25">
      <c r="A177" t="s">
        <v>569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8.0247977698285249E-6</v>
      </c>
      <c r="I177">
        <v>1.5125155617669758E-5</v>
      </c>
      <c r="J177">
        <v>1.9007091265159038E-5</v>
      </c>
      <c r="K177">
        <v>2.0449275704159959E-5</v>
      </c>
      <c r="L177">
        <v>2.0493079834359459E-5</v>
      </c>
      <c r="M177">
        <v>2.0544884775097095E-5</v>
      </c>
      <c r="N177">
        <v>1.9803801233608608E-5</v>
      </c>
      <c r="O177">
        <v>2.0943370623727911E-5</v>
      </c>
      <c r="P177">
        <v>2.3735776023368936E-5</v>
      </c>
      <c r="Q177">
        <v>2.5775660455103859E-5</v>
      </c>
      <c r="R177">
        <v>2.8069123466431552E-5</v>
      </c>
      <c r="S177">
        <v>3.1203954677600658E-5</v>
      </c>
      <c r="T177">
        <v>3.2741979607862815E-5</v>
      </c>
      <c r="U177">
        <v>3.2512385650303578E-5</v>
      </c>
      <c r="V177">
        <v>3.1770792185562905E-5</v>
      </c>
      <c r="W177">
        <v>3.0223315388347852E-5</v>
      </c>
      <c r="X177">
        <v>3.0003900535808806E-5</v>
      </c>
      <c r="Y177">
        <v>3.0129006526521855E-5</v>
      </c>
      <c r="Z177">
        <v>3.0195292370146093E-5</v>
      </c>
      <c r="AA177">
        <v>3.0012796789792267E-5</v>
      </c>
      <c r="AB177">
        <v>2.9611439954181591E-5</v>
      </c>
      <c r="AC177">
        <v>2.8436935139643191E-5</v>
      </c>
      <c r="AD177">
        <v>2.6713964259646603E-5</v>
      </c>
      <c r="AE177">
        <v>2.4577151390574717E-5</v>
      </c>
      <c r="AF177">
        <v>2.1800997659605602E-5</v>
      </c>
      <c r="AG177">
        <v>1.8782393877626303E-5</v>
      </c>
      <c r="AH177">
        <v>1.5710816601114928E-5</v>
      </c>
      <c r="AI177">
        <v>1.2647711136643402E-5</v>
      </c>
      <c r="AJ177">
        <v>9.6341503340770551E-6</v>
      </c>
      <c r="AK177">
        <v>6.6859333896462401E-6</v>
      </c>
    </row>
    <row r="178" spans="1:37" x14ac:dyDescent="0.25">
      <c r="A178" t="s">
        <v>570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1.8493698477396051E-6</v>
      </c>
      <c r="I178">
        <v>3.5127955627279633E-6</v>
      </c>
      <c r="J178">
        <v>4.4540153858877052E-6</v>
      </c>
      <c r="K178">
        <v>4.8393922727023764E-6</v>
      </c>
      <c r="L178">
        <v>4.8991415237078495E-6</v>
      </c>
      <c r="M178">
        <v>4.9514651681321979E-6</v>
      </c>
      <c r="N178">
        <v>4.8103502192133994E-6</v>
      </c>
      <c r="O178">
        <v>5.0893192675413229E-6</v>
      </c>
      <c r="P178">
        <v>5.7428302547687876E-6</v>
      </c>
      <c r="Q178">
        <v>6.221329928056045E-6</v>
      </c>
      <c r="R178">
        <v>6.7545129770250479E-6</v>
      </c>
      <c r="S178">
        <v>7.4801241372399691E-6</v>
      </c>
      <c r="T178">
        <v>7.8393473890469861E-6</v>
      </c>
      <c r="U178">
        <v>7.7877527543708858E-6</v>
      </c>
      <c r="V178">
        <v>7.6108919160629889E-6</v>
      </c>
      <c r="W178">
        <v>7.2416491997212118E-6</v>
      </c>
      <c r="X178">
        <v>7.1721301995626419E-6</v>
      </c>
      <c r="Y178">
        <v>7.1828381204196407E-6</v>
      </c>
      <c r="Z178">
        <v>7.1837085632391464E-6</v>
      </c>
      <c r="AA178">
        <v>7.1326025019851838E-6</v>
      </c>
      <c r="AB178">
        <v>7.037183306629002E-6</v>
      </c>
      <c r="AC178">
        <v>6.7701314211126826E-6</v>
      </c>
      <c r="AD178">
        <v>6.3814896737237235E-6</v>
      </c>
      <c r="AE178">
        <v>5.9011758901599689E-6</v>
      </c>
      <c r="AF178">
        <v>5.2761093837750233E-6</v>
      </c>
      <c r="AG178">
        <v>4.5957480070287374E-6</v>
      </c>
      <c r="AH178">
        <v>3.9030242179854515E-6</v>
      </c>
      <c r="AI178">
        <v>3.2117233753171845E-6</v>
      </c>
      <c r="AJ178">
        <v>2.5309628308371926E-6</v>
      </c>
      <c r="AK178">
        <v>1.8640592023359607E-6</v>
      </c>
    </row>
    <row r="179" spans="1:37" x14ac:dyDescent="0.25">
      <c r="A179" t="s">
        <v>571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2.0082719391221774E-3</v>
      </c>
      <c r="I179">
        <v>2.843431564006277E-3</v>
      </c>
      <c r="J179">
        <v>3.2659892398810954E-3</v>
      </c>
      <c r="K179">
        <v>3.6346410985840898E-3</v>
      </c>
      <c r="L179">
        <v>3.9837409279881615E-3</v>
      </c>
      <c r="M179">
        <v>4.3812500428450935E-3</v>
      </c>
      <c r="N179">
        <v>4.7308187385604918E-3</v>
      </c>
      <c r="O179">
        <v>4.9743542855597792E-3</v>
      </c>
      <c r="P179">
        <v>5.1457924468670379E-3</v>
      </c>
      <c r="Q179">
        <v>5.2949812833631479E-3</v>
      </c>
      <c r="R179">
        <v>4.7473247882150555E-3</v>
      </c>
      <c r="S179">
        <v>4.624094127451411E-3</v>
      </c>
      <c r="T179">
        <v>4.6004351415238707E-3</v>
      </c>
      <c r="U179">
        <v>4.6770120833410584E-3</v>
      </c>
      <c r="V179">
        <v>4.8120944356926376E-3</v>
      </c>
      <c r="W179">
        <v>4.9637521291090361E-3</v>
      </c>
      <c r="X179">
        <v>5.1731366304024386E-3</v>
      </c>
      <c r="Y179">
        <v>5.2726439860561495E-3</v>
      </c>
      <c r="Z179">
        <v>5.3028513574862246E-3</v>
      </c>
      <c r="AA179">
        <v>5.2790297259579675E-3</v>
      </c>
      <c r="AB179">
        <v>5.4218108950866341E-3</v>
      </c>
      <c r="AC179">
        <v>5.4356899529417104E-3</v>
      </c>
      <c r="AD179">
        <v>5.3965098513213024E-3</v>
      </c>
      <c r="AE179">
        <v>5.3357118990048627E-3</v>
      </c>
      <c r="AF179">
        <v>5.2634659902181793E-3</v>
      </c>
      <c r="AG179">
        <v>5.1845008035762289E-3</v>
      </c>
      <c r="AH179">
        <v>5.1008706229051836E-3</v>
      </c>
      <c r="AI179">
        <v>5.0136103230044495E-3</v>
      </c>
      <c r="AJ179">
        <v>4.9461219574919836E-3</v>
      </c>
      <c r="AK179">
        <v>4.862423779586381E-3</v>
      </c>
    </row>
    <row r="180" spans="1:37" x14ac:dyDescent="0.25">
      <c r="A180" t="s">
        <v>572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1.2605168857721241E-2</v>
      </c>
      <c r="I180">
        <v>2.0244244896243595E-2</v>
      </c>
      <c r="J180">
        <v>2.4464303056743054E-2</v>
      </c>
      <c r="K180">
        <v>2.7376370455965495E-2</v>
      </c>
      <c r="L180">
        <v>2.9203810493669866E-2</v>
      </c>
      <c r="M180">
        <v>3.1460656262866794E-2</v>
      </c>
      <c r="N180">
        <v>2.9892406301305494E-2</v>
      </c>
      <c r="O180">
        <v>3.3065512694940798E-2</v>
      </c>
      <c r="P180">
        <v>3.6616816875649036E-2</v>
      </c>
      <c r="Q180">
        <v>3.5404249309634504E-2</v>
      </c>
      <c r="R180">
        <v>3.6649998067257286E-2</v>
      </c>
      <c r="S180">
        <v>3.922428146107898E-2</v>
      </c>
      <c r="T180">
        <v>3.5855335189458569E-2</v>
      </c>
      <c r="U180">
        <v>3.0222681528533624E-2</v>
      </c>
      <c r="V180">
        <v>2.5626231352572248E-2</v>
      </c>
      <c r="W180">
        <v>1.8858163170179083E-2</v>
      </c>
      <c r="X180">
        <v>1.7418641696723081E-2</v>
      </c>
      <c r="Y180">
        <v>1.5035661706206809E-2</v>
      </c>
      <c r="Z180">
        <v>1.3086145448821198E-2</v>
      </c>
      <c r="AA180">
        <v>1.167021831700189E-2</v>
      </c>
      <c r="AB180">
        <v>1.0961053374571301E-2</v>
      </c>
      <c r="AC180">
        <v>9.5990027849446827E-3</v>
      </c>
      <c r="AD180">
        <v>8.7916416885814065E-3</v>
      </c>
      <c r="AE180">
        <v>8.2000798103501298E-3</v>
      </c>
      <c r="AF180">
        <v>7.0316796761049688E-3</v>
      </c>
      <c r="AG180">
        <v>6.3622972286093296E-3</v>
      </c>
      <c r="AH180">
        <v>5.8855735226917586E-3</v>
      </c>
      <c r="AI180">
        <v>5.4906999364742705E-3</v>
      </c>
      <c r="AJ180">
        <v>5.1575659211710754E-3</v>
      </c>
      <c r="AK180">
        <v>4.8482726810433413E-3</v>
      </c>
    </row>
    <row r="181" spans="1:37" x14ac:dyDescent="0.25">
      <c r="A181" t="s">
        <v>573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2.0777001786156296E-2</v>
      </c>
      <c r="I181">
        <v>2.7326059554205355E-2</v>
      </c>
      <c r="J181">
        <v>3.0670779151402892E-2</v>
      </c>
      <c r="K181">
        <v>3.3195151835671843E-2</v>
      </c>
      <c r="L181">
        <v>3.4784884689147026E-2</v>
      </c>
      <c r="M181">
        <v>3.696886361536806E-2</v>
      </c>
      <c r="N181">
        <v>3.5197839171008855E-2</v>
      </c>
      <c r="O181">
        <v>3.8442705439516833E-2</v>
      </c>
      <c r="P181">
        <v>4.2050730772212289E-2</v>
      </c>
      <c r="Q181">
        <v>4.0816176799260515E-2</v>
      </c>
      <c r="R181">
        <v>4.2104196339355887E-2</v>
      </c>
      <c r="S181">
        <v>4.4765568652600972E-2</v>
      </c>
      <c r="T181">
        <v>4.1584605351077282E-2</v>
      </c>
      <c r="U181">
        <v>3.6229515792828466E-2</v>
      </c>
      <c r="V181">
        <v>3.1743629213586019E-2</v>
      </c>
      <c r="W181">
        <v>2.5120665826347064E-2</v>
      </c>
      <c r="X181">
        <v>2.3433890790971437E-2</v>
      </c>
      <c r="Y181">
        <v>2.0856641150916011E-2</v>
      </c>
      <c r="Z181">
        <v>1.8667346910557641E-2</v>
      </c>
      <c r="AA181">
        <v>1.6991861141243837E-2</v>
      </c>
      <c r="AB181">
        <v>1.6065797144218026E-2</v>
      </c>
      <c r="AC181">
        <v>1.4381946653235377E-2</v>
      </c>
      <c r="AD181">
        <v>1.3286996111882885E-2</v>
      </c>
      <c r="AE181">
        <v>1.2433200999869838E-2</v>
      </c>
      <c r="AF181">
        <v>1.086228401375941E-2</v>
      </c>
      <c r="AG181">
        <v>9.8639960511252463E-3</v>
      </c>
      <c r="AH181">
        <v>9.1034092677164356E-3</v>
      </c>
      <c r="AI181">
        <v>8.4485016140199085E-3</v>
      </c>
      <c r="AJ181">
        <v>7.8765569387335092E-3</v>
      </c>
      <c r="AK181">
        <v>7.3388844565756024E-3</v>
      </c>
    </row>
    <row r="182" spans="1:37" x14ac:dyDescent="0.25">
      <c r="A182" t="s">
        <v>574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1.580171396080924E-6</v>
      </c>
      <c r="I182">
        <v>3.0052541904877604E-6</v>
      </c>
      <c r="J182">
        <v>3.8124963173633801E-6</v>
      </c>
      <c r="K182">
        <v>4.1401857393478025E-6</v>
      </c>
      <c r="L182">
        <v>4.1843169044464857E-6</v>
      </c>
      <c r="M182">
        <v>4.2178410175452289E-6</v>
      </c>
      <c r="N182">
        <v>4.0839388302086645E-6</v>
      </c>
      <c r="O182">
        <v>4.3077583909381903E-6</v>
      </c>
      <c r="P182">
        <v>4.8528050257407306E-6</v>
      </c>
      <c r="Q182">
        <v>5.2506602641598718E-6</v>
      </c>
      <c r="R182">
        <v>5.6965141304963459E-6</v>
      </c>
      <c r="S182">
        <v>6.308196310751599E-6</v>
      </c>
      <c r="T182">
        <v>6.6087233478183058E-6</v>
      </c>
      <c r="U182">
        <v>6.5589043988843965E-6</v>
      </c>
      <c r="V182">
        <v>6.4022225215237757E-6</v>
      </c>
      <c r="W182">
        <v>6.0821937678623252E-6</v>
      </c>
      <c r="X182">
        <v>6.019631151689301E-6</v>
      </c>
      <c r="Y182">
        <v>6.0283576741255059E-6</v>
      </c>
      <c r="Z182">
        <v>6.0311518635738652E-6</v>
      </c>
      <c r="AA182">
        <v>5.9912174580324481E-6</v>
      </c>
      <c r="AB182">
        <v>5.9142808107046475E-6</v>
      </c>
      <c r="AC182">
        <v>5.6908812637193541E-6</v>
      </c>
      <c r="AD182">
        <v>5.3628882512832781E-6</v>
      </c>
      <c r="AE182">
        <v>4.9554586422117488E-6</v>
      </c>
      <c r="AF182">
        <v>4.4230592908706368E-6</v>
      </c>
      <c r="AG182">
        <v>3.8419058513786743E-6</v>
      </c>
      <c r="AH182">
        <v>3.2488616622943698E-6</v>
      </c>
      <c r="AI182">
        <v>2.6559622322108844E-6</v>
      </c>
      <c r="AJ182">
        <v>2.0711830630407332E-6</v>
      </c>
      <c r="AK182">
        <v>1.4975220532330875E-6</v>
      </c>
    </row>
    <row r="183" spans="1:37" x14ac:dyDescent="0.25">
      <c r="A183" t="s">
        <v>575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1.325019174321746E-3</v>
      </c>
      <c r="I183">
        <v>2.3058054025429475E-3</v>
      </c>
      <c r="J183">
        <v>2.8635207702342055E-3</v>
      </c>
      <c r="K183">
        <v>3.1031113074570346E-3</v>
      </c>
      <c r="L183">
        <v>3.0906654628672326E-3</v>
      </c>
      <c r="M183">
        <v>2.9885200482897712E-3</v>
      </c>
      <c r="N183">
        <v>2.6131477401116362E-3</v>
      </c>
      <c r="O183">
        <v>2.4536591141463334E-3</v>
      </c>
      <c r="P183">
        <v>2.4240148962947784E-3</v>
      </c>
      <c r="Q183">
        <v>2.1804060933457684E-3</v>
      </c>
      <c r="R183">
        <v>1.9916203631453471E-3</v>
      </c>
      <c r="S183">
        <v>1.9354741006211143E-3</v>
      </c>
      <c r="T183">
        <v>1.610150769501862E-3</v>
      </c>
      <c r="U183">
        <v>1.0680420860391131E-3</v>
      </c>
      <c r="V183">
        <v>5.1402823457718377E-4</v>
      </c>
      <c r="W183">
        <v>-1.3098870672329153E-4</v>
      </c>
      <c r="X183">
        <v>-4.7947923182900439E-4</v>
      </c>
      <c r="Y183">
        <v>-7.2818347252479162E-4</v>
      </c>
      <c r="Z183">
        <v>-8.8017583864243606E-4</v>
      </c>
      <c r="AA183">
        <v>-9.4518448533437789E-4</v>
      </c>
      <c r="AB183">
        <v>-9.1547745998336503E-4</v>
      </c>
      <c r="AC183">
        <v>-8.9304314325827747E-4</v>
      </c>
      <c r="AD183">
        <v>-8.4128531979058756E-4</v>
      </c>
      <c r="AE183">
        <v>-7.6728540326683457E-4</v>
      </c>
      <c r="AF183">
        <v>-7.3201984773012469E-4</v>
      </c>
      <c r="AG183">
        <v>-6.83082346932768E-4</v>
      </c>
      <c r="AH183">
        <v>-6.1895962177181587E-4</v>
      </c>
      <c r="AI183">
        <v>-5.4671951700851562E-4</v>
      </c>
      <c r="AJ183">
        <v>-4.7082171028205427E-4</v>
      </c>
      <c r="AK183">
        <v>-3.9812753324397748E-4</v>
      </c>
    </row>
    <row r="184" spans="1:37" x14ac:dyDescent="0.25">
      <c r="A184" t="s">
        <v>576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4.2098024389636605E-2</v>
      </c>
      <c r="I184">
        <v>6.7443181115201936E-2</v>
      </c>
      <c r="J184">
        <v>7.8900661388063634E-2</v>
      </c>
      <c r="K184">
        <v>8.2593679656585331E-2</v>
      </c>
      <c r="L184">
        <v>8.149883009485448E-2</v>
      </c>
      <c r="M184">
        <v>8.0789723239427361E-2</v>
      </c>
      <c r="N184">
        <v>7.3943410076538305E-2</v>
      </c>
      <c r="O184">
        <v>7.6604291213102207E-2</v>
      </c>
      <c r="P184">
        <v>8.3779129342131067E-2</v>
      </c>
      <c r="Q184">
        <v>8.3998719292147833E-2</v>
      </c>
      <c r="R184">
        <v>8.6743099330733209E-2</v>
      </c>
      <c r="S184">
        <v>9.3551824444344997E-2</v>
      </c>
      <c r="T184">
        <v>9.1021835872051038E-2</v>
      </c>
      <c r="U184">
        <v>8.2208528623259669E-2</v>
      </c>
      <c r="V184">
        <v>7.3718473722127531E-2</v>
      </c>
      <c r="W184">
        <v>6.2081127264921453E-2</v>
      </c>
      <c r="X184">
        <v>5.9302320092240797E-2</v>
      </c>
      <c r="Y184">
        <v>5.7267219234522618E-2</v>
      </c>
      <c r="Z184">
        <v>5.5961340815713231E-2</v>
      </c>
      <c r="AA184">
        <v>5.5120741179677656E-2</v>
      </c>
      <c r="AB184">
        <v>5.5141802473935332E-2</v>
      </c>
      <c r="AC184">
        <v>5.2931918626189359E-2</v>
      </c>
      <c r="AD184">
        <v>5.0293966733483922E-2</v>
      </c>
      <c r="AE184">
        <v>4.7244271055944934E-2</v>
      </c>
      <c r="AF184">
        <v>4.2128429087645483E-2</v>
      </c>
      <c r="AG184">
        <v>3.7110093866420606E-2</v>
      </c>
      <c r="AH184">
        <v>3.2310927920037785E-2</v>
      </c>
      <c r="AI184">
        <v>2.7622350134522546E-2</v>
      </c>
      <c r="AJ184">
        <v>2.3053136024527229E-2</v>
      </c>
      <c r="AK184">
        <v>1.8521556589187908E-2</v>
      </c>
    </row>
    <row r="185" spans="1:37" x14ac:dyDescent="0.25">
      <c r="A185" t="s">
        <v>577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2.7337754884291954E-3</v>
      </c>
      <c r="I185">
        <v>4.8461222992253038E-3</v>
      </c>
      <c r="J185">
        <v>6.3183782025100985E-3</v>
      </c>
      <c r="K185">
        <v>7.3719478147257931E-3</v>
      </c>
      <c r="L185">
        <v>8.0864235545442219E-3</v>
      </c>
      <c r="M185">
        <v>8.7221169110828917E-3</v>
      </c>
      <c r="N185">
        <v>8.8432979916998732E-3</v>
      </c>
      <c r="O185">
        <v>9.3911980386995799E-3</v>
      </c>
      <c r="P185">
        <v>1.0159266050388296E-2</v>
      </c>
      <c r="Q185">
        <v>1.0445126971461417E-2</v>
      </c>
      <c r="R185">
        <v>1.0799285336457284E-2</v>
      </c>
      <c r="S185">
        <v>1.1347490731050191E-2</v>
      </c>
      <c r="T185">
        <v>1.1270877260966735E-2</v>
      </c>
      <c r="U185">
        <v>1.0664536486339108E-2</v>
      </c>
      <c r="V185">
        <v>9.9058708735441196E-3</v>
      </c>
      <c r="W185">
        <v>8.7942858319733641E-3</v>
      </c>
      <c r="X185">
        <v>8.097640634533743E-3</v>
      </c>
      <c r="Y185">
        <v>7.4236477480432994E-3</v>
      </c>
      <c r="Z185">
        <v>6.7934715424639615E-3</v>
      </c>
      <c r="AA185">
        <v>6.2205004814988151E-3</v>
      </c>
      <c r="AB185">
        <v>5.7505600493837307E-3</v>
      </c>
      <c r="AC185">
        <v>5.2100197368172537E-3</v>
      </c>
      <c r="AD185">
        <v>4.699777190095661E-3</v>
      </c>
      <c r="AE185">
        <v>4.2238179284848345E-3</v>
      </c>
      <c r="AF185">
        <v>3.6726044495530574E-3</v>
      </c>
      <c r="AG185">
        <v>3.1646235593204416E-3</v>
      </c>
      <c r="AH185">
        <v>2.7096158171815705E-3</v>
      </c>
      <c r="AI185">
        <v>2.300515761657415E-3</v>
      </c>
      <c r="AJ185">
        <v>1.9348436635875197E-3</v>
      </c>
      <c r="AK185">
        <v>1.6041390848495511E-3</v>
      </c>
    </row>
    <row r="186" spans="1:37" x14ac:dyDescent="0.25">
      <c r="A186" t="s">
        <v>578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7.5947928825777352E-4</v>
      </c>
      <c r="I186">
        <v>1.7500190393832233E-3</v>
      </c>
      <c r="J186">
        <v>2.6625460378393992E-3</v>
      </c>
      <c r="K186">
        <v>3.3220659681076391E-3</v>
      </c>
      <c r="L186">
        <v>3.6388534498089107E-3</v>
      </c>
      <c r="M186">
        <v>3.6556514294535966E-3</v>
      </c>
      <c r="N186">
        <v>3.3008303037775169E-3</v>
      </c>
      <c r="O186">
        <v>2.8415866816403788E-3</v>
      </c>
      <c r="P186">
        <v>2.3874148062532044E-3</v>
      </c>
      <c r="Q186">
        <v>1.8272250250497332E-3</v>
      </c>
      <c r="R186">
        <v>1.2673626452885029E-3</v>
      </c>
      <c r="S186">
        <v>8.0343749121326651E-4</v>
      </c>
      <c r="T186">
        <v>2.6170422100585015E-4</v>
      </c>
      <c r="U186">
        <v>-4.1957659970381271E-4</v>
      </c>
      <c r="V186">
        <v>-1.1669205237732432E-3</v>
      </c>
      <c r="W186">
        <v>-1.986403164942285E-3</v>
      </c>
      <c r="X186">
        <v>-2.6464412952451554E-3</v>
      </c>
      <c r="Y186">
        <v>-3.1309562030300006E-3</v>
      </c>
      <c r="Z186">
        <v>-3.4201203454152099E-3</v>
      </c>
      <c r="AA186">
        <v>-3.5146913321319716E-3</v>
      </c>
      <c r="AB186">
        <v>-3.4191500520716913E-3</v>
      </c>
      <c r="AC186">
        <v>-3.2042688063703452E-3</v>
      </c>
      <c r="AD186">
        <v>-2.8970680050425016E-3</v>
      </c>
      <c r="AE186">
        <v>-2.528136517509653E-3</v>
      </c>
      <c r="AF186">
        <v>-2.1562575290529295E-3</v>
      </c>
      <c r="AG186">
        <v>-1.788190431883256E-3</v>
      </c>
      <c r="AH186">
        <v>-1.4312687205182322E-3</v>
      </c>
      <c r="AI186">
        <v>-1.0933709500992618E-3</v>
      </c>
      <c r="AJ186">
        <v>-7.8081369235701904E-4</v>
      </c>
      <c r="AK186">
        <v>-5.0040603858037664E-4</v>
      </c>
    </row>
    <row r="187" spans="1:37" x14ac:dyDescent="0.25">
      <c r="A187" t="s">
        <v>579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9.5924923956222262E-4</v>
      </c>
      <c r="I187">
        <v>1.594372905094501E-3</v>
      </c>
      <c r="J187">
        <v>1.9518200925817994E-3</v>
      </c>
      <c r="K187">
        <v>2.142783205307522E-3</v>
      </c>
      <c r="L187">
        <v>2.2088812640491556E-3</v>
      </c>
      <c r="M187">
        <v>2.2450967146218134E-3</v>
      </c>
      <c r="N187">
        <v>2.0949581734541656E-3</v>
      </c>
      <c r="O187">
        <v>2.1043063362796168E-3</v>
      </c>
      <c r="P187">
        <v>2.1822335399091144E-3</v>
      </c>
      <c r="Q187">
        <v>2.0873922741997024E-3</v>
      </c>
      <c r="R187">
        <v>2.0335160029572243E-3</v>
      </c>
      <c r="S187">
        <v>2.0679240596510329E-3</v>
      </c>
      <c r="T187">
        <v>1.899686439301011E-3</v>
      </c>
      <c r="U187">
        <v>1.5875355810602548E-3</v>
      </c>
      <c r="V187">
        <v>1.2734076133826442E-3</v>
      </c>
      <c r="W187">
        <v>8.8334657812120805E-4</v>
      </c>
      <c r="X187">
        <v>6.9263315371204625E-4</v>
      </c>
      <c r="Y187">
        <v>5.4071701399092259E-4</v>
      </c>
      <c r="Z187">
        <v>4.3767033492389068E-4</v>
      </c>
      <c r="AA187">
        <v>3.8305684463839986E-4</v>
      </c>
      <c r="AB187">
        <v>3.8756185384767472E-4</v>
      </c>
      <c r="AC187">
        <v>3.794512685087306E-4</v>
      </c>
      <c r="AD187">
        <v>3.9125908941513337E-4</v>
      </c>
      <c r="AE187">
        <v>4.1685003719602531E-4</v>
      </c>
      <c r="AF187">
        <v>4.123125976093108E-4</v>
      </c>
      <c r="AG187">
        <v>4.1822500236904164E-4</v>
      </c>
      <c r="AH187">
        <v>4.3300657709517286E-4</v>
      </c>
      <c r="AI187">
        <v>4.5117194018408152E-4</v>
      </c>
      <c r="AJ187">
        <v>4.7034233032890724E-4</v>
      </c>
      <c r="AK187">
        <v>4.8645710885785728E-4</v>
      </c>
    </row>
    <row r="188" spans="1:37" x14ac:dyDescent="0.25">
      <c r="A188" t="s">
        <v>580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7.6224039537552669E-5</v>
      </c>
      <c r="I188">
        <v>1.6683171629398397E-4</v>
      </c>
      <c r="J188">
        <v>2.3199961782715021E-4</v>
      </c>
      <c r="K188">
        <v>2.5135903604082206E-4</v>
      </c>
      <c r="L188">
        <v>2.1753943111132152E-4</v>
      </c>
      <c r="M188">
        <v>1.3961942819718599E-4</v>
      </c>
      <c r="N188">
        <v>1.6007763850794351E-5</v>
      </c>
      <c r="O188">
        <v>-1.1853919938211496E-4</v>
      </c>
      <c r="P188">
        <v>-2.4807769075153136E-4</v>
      </c>
      <c r="Q188">
        <v>-3.8180647910243144E-4</v>
      </c>
      <c r="R188">
        <v>-5.060937874458802E-4</v>
      </c>
      <c r="S188">
        <v>-6.0961162314263344E-4</v>
      </c>
      <c r="T188">
        <v>-7.1077576150685765E-4</v>
      </c>
      <c r="U188">
        <v>-8.1483177160019055E-4</v>
      </c>
      <c r="V188">
        <v>-9.1151777716800956E-4</v>
      </c>
      <c r="W188">
        <v>-9.9932303484194908E-4</v>
      </c>
      <c r="X188">
        <v>-1.0521399714570822E-3</v>
      </c>
      <c r="Y188">
        <v>-1.0694034782607257E-3</v>
      </c>
      <c r="Z188">
        <v>-1.0515369558941972E-3</v>
      </c>
      <c r="AA188">
        <v>-1.0020487610294668E-3</v>
      </c>
      <c r="AB188">
        <v>-9.2538641374593014E-4</v>
      </c>
      <c r="AC188">
        <v>-8.3309701863473447E-4</v>
      </c>
      <c r="AD188">
        <v>-7.314790372663887E-4</v>
      </c>
      <c r="AE188">
        <v>-6.2653081813696815E-4</v>
      </c>
      <c r="AF188">
        <v>-5.2646144636784903E-4</v>
      </c>
      <c r="AG188">
        <v>-4.3311808406945829E-4</v>
      </c>
      <c r="AH188">
        <v>-3.4784044415950337E-4</v>
      </c>
      <c r="AI188">
        <v>-2.7169279459043075E-4</v>
      </c>
      <c r="AJ188">
        <v>-2.0530541284536973E-4</v>
      </c>
      <c r="AK188">
        <v>-1.4914616795168428E-4</v>
      </c>
    </row>
    <row r="189" spans="1:37" x14ac:dyDescent="0.25">
      <c r="A189" t="s">
        <v>581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1.9605745344365264E-3</v>
      </c>
      <c r="I189">
        <v>3.1655716354897115E-3</v>
      </c>
      <c r="J189">
        <v>3.8032336964415069E-3</v>
      </c>
      <c r="K189">
        <v>4.1266629750730888E-3</v>
      </c>
      <c r="L189">
        <v>4.2254238731891814E-3</v>
      </c>
      <c r="M189">
        <v>4.2943759436013694E-3</v>
      </c>
      <c r="N189">
        <v>4.0026731061777905E-3</v>
      </c>
      <c r="O189">
        <v>4.0692502808705629E-3</v>
      </c>
      <c r="P189">
        <v>4.2711702696530416E-3</v>
      </c>
      <c r="Q189">
        <v>4.1111891853460184E-3</v>
      </c>
      <c r="R189">
        <v>4.0484473084268007E-3</v>
      </c>
      <c r="S189">
        <v>4.1625991003885624E-3</v>
      </c>
      <c r="T189">
        <v>3.8488819223198036E-3</v>
      </c>
      <c r="U189">
        <v>3.2552536794777306E-3</v>
      </c>
      <c r="V189">
        <v>2.6736140591017495E-3</v>
      </c>
      <c r="W189">
        <v>1.9383589771717149E-3</v>
      </c>
      <c r="X189">
        <v>1.6155657112418892E-3</v>
      </c>
      <c r="Y189">
        <v>1.3470708278002493E-3</v>
      </c>
      <c r="Z189">
        <v>1.1614850326770337E-3</v>
      </c>
      <c r="AA189">
        <v>1.058576598301489E-3</v>
      </c>
      <c r="AB189">
        <v>1.0615085121457311E-3</v>
      </c>
      <c r="AC189">
        <v>1.0239953108304445E-3</v>
      </c>
      <c r="AD189">
        <v>1.0216586579809741E-3</v>
      </c>
      <c r="AE189">
        <v>1.0424184427582845E-3</v>
      </c>
      <c r="AF189">
        <v>9.9859778950569991E-4</v>
      </c>
      <c r="AG189">
        <v>9.7938891477521704E-4</v>
      </c>
      <c r="AH189">
        <v>9.796852397368661E-4</v>
      </c>
      <c r="AI189">
        <v>9.8838369567936526E-4</v>
      </c>
      <c r="AJ189">
        <v>1.0013388589720303E-3</v>
      </c>
      <c r="AK189">
        <v>1.010727032138015E-3</v>
      </c>
    </row>
    <row r="190" spans="1:37" x14ac:dyDescent="0.25">
      <c r="A190" t="s">
        <v>582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9.3932348272675938E-5</v>
      </c>
      <c r="I190">
        <v>1.7948541597503749E-4</v>
      </c>
      <c r="J190">
        <v>2.3927855304367365E-4</v>
      </c>
      <c r="K190">
        <v>2.7112849733222703E-4</v>
      </c>
      <c r="L190">
        <v>2.7475786215342795E-4</v>
      </c>
      <c r="M190">
        <v>2.5989020096366014E-4</v>
      </c>
      <c r="N190">
        <v>2.155996959926409E-4</v>
      </c>
      <c r="O190">
        <v>1.7668602328725505E-4</v>
      </c>
      <c r="P190">
        <v>1.4442932444255657E-4</v>
      </c>
      <c r="Q190">
        <v>9.8765114442167691E-5</v>
      </c>
      <c r="R190">
        <v>5.7135614861802099E-5</v>
      </c>
      <c r="S190">
        <v>2.7487662531384965E-5</v>
      </c>
      <c r="T190">
        <v>-1.6078706485651235E-5</v>
      </c>
      <c r="U190">
        <v>-7.3490126326081638E-5</v>
      </c>
      <c r="V190">
        <v>-1.3190746501443246E-4</v>
      </c>
      <c r="W190">
        <v>-1.9508379737850825E-4</v>
      </c>
      <c r="X190">
        <v>-2.3513957668542526E-4</v>
      </c>
      <c r="Y190">
        <v>-2.6069303523816812E-4</v>
      </c>
      <c r="Z190">
        <v>-2.7136217691657724E-4</v>
      </c>
      <c r="AA190">
        <v>-2.6811906188551672E-4</v>
      </c>
      <c r="AB190">
        <v>-2.5137246658513471E-4</v>
      </c>
      <c r="AC190">
        <v>-2.2955020992656159E-4</v>
      </c>
      <c r="AD190">
        <v>-2.0267935183465856E-4</v>
      </c>
      <c r="AE190">
        <v>-1.7286123455801254E-4</v>
      </c>
      <c r="AF190">
        <v>-1.4577064641356307E-4</v>
      </c>
      <c r="AG190">
        <v>-1.1943345201016993E-4</v>
      </c>
      <c r="AH190">
        <v>-9.4168413104026949E-5</v>
      </c>
      <c r="AI190">
        <v>-7.064461015191033E-5</v>
      </c>
      <c r="AJ190">
        <v>-4.9289303989222278E-5</v>
      </c>
      <c r="AK190">
        <v>-3.0631947664066264E-5</v>
      </c>
    </row>
    <row r="191" spans="1:37" x14ac:dyDescent="0.25">
      <c r="A191" t="s">
        <v>583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7.2881082922568907E-4</v>
      </c>
      <c r="I191">
        <v>1.20804963753823E-3</v>
      </c>
      <c r="J191">
        <v>1.4709547504886263E-3</v>
      </c>
      <c r="K191">
        <v>1.5914858803786215E-3</v>
      </c>
      <c r="L191">
        <v>1.5974740381329896E-3</v>
      </c>
      <c r="M191">
        <v>1.5637965506915931E-3</v>
      </c>
      <c r="N191">
        <v>1.3766680411469304E-3</v>
      </c>
      <c r="O191">
        <v>1.3066141971316218E-3</v>
      </c>
      <c r="P191">
        <v>1.288716368123929E-3</v>
      </c>
      <c r="Q191">
        <v>1.1443043288902246E-3</v>
      </c>
      <c r="R191">
        <v>1.0390186639964701E-3</v>
      </c>
      <c r="S191">
        <v>1.008476715543387E-3</v>
      </c>
      <c r="T191">
        <v>8.3211199575096916E-4</v>
      </c>
      <c r="U191">
        <v>5.5619720154684706E-4</v>
      </c>
      <c r="V191">
        <v>2.8869280208483833E-4</v>
      </c>
      <c r="W191">
        <v>-2.5232699837755355E-5</v>
      </c>
      <c r="X191">
        <v>-1.7339968593846461E-4</v>
      </c>
      <c r="Y191">
        <v>-2.7775352006444165E-4</v>
      </c>
      <c r="Z191">
        <v>-3.3000935131382648E-4</v>
      </c>
      <c r="AA191">
        <v>-3.3303924502904077E-4</v>
      </c>
      <c r="AB191">
        <v>-2.8196169655520155E-4</v>
      </c>
      <c r="AC191">
        <v>-2.3477462619862603E-4</v>
      </c>
      <c r="AD191">
        <v>-1.6969117465316693E-4</v>
      </c>
      <c r="AE191">
        <v>-9.4444541923885723E-5</v>
      </c>
      <c r="AF191">
        <v>-4.4503512893050016E-5</v>
      </c>
      <c r="AG191">
        <v>9.6763305094504712E-6</v>
      </c>
      <c r="AH191">
        <v>6.5772555655169818E-5</v>
      </c>
      <c r="AI191">
        <v>1.1930209949509932E-4</v>
      </c>
      <c r="AJ191">
        <v>1.6834943453536519E-4</v>
      </c>
      <c r="AK191">
        <v>2.0982839116133109E-4</v>
      </c>
    </row>
    <row r="192" spans="1:37" x14ac:dyDescent="0.25">
      <c r="A192" t="s">
        <v>584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2.8553899520469945E-3</v>
      </c>
      <c r="I192">
        <v>4.6650631173718463E-3</v>
      </c>
      <c r="J192">
        <v>5.6155765095441939E-3</v>
      </c>
      <c r="K192">
        <v>6.0444545116436019E-3</v>
      </c>
      <c r="L192">
        <v>6.0792180505582017E-3</v>
      </c>
      <c r="M192">
        <v>6.0126118029120356E-3</v>
      </c>
      <c r="N192">
        <v>5.3838148518571428E-3</v>
      </c>
      <c r="O192">
        <v>5.2471859223011631E-3</v>
      </c>
      <c r="P192">
        <v>5.3166842471339707E-3</v>
      </c>
      <c r="Q192">
        <v>4.8777070303862476E-3</v>
      </c>
      <c r="R192">
        <v>4.5885664148714502E-3</v>
      </c>
      <c r="S192">
        <v>4.5808583192218305E-3</v>
      </c>
      <c r="T192">
        <v>3.9817284416703482E-3</v>
      </c>
      <c r="U192">
        <v>2.9887522677075258E-3</v>
      </c>
      <c r="V192">
        <v>2.0301927844699236E-3</v>
      </c>
      <c r="W192">
        <v>8.8087841882246508E-4</v>
      </c>
      <c r="X192">
        <v>3.6804721484791131E-4</v>
      </c>
      <c r="Y192">
        <v>-7.8923449067945058E-6</v>
      </c>
      <c r="Z192">
        <v>-2.1475391082690035E-4</v>
      </c>
      <c r="AA192">
        <v>-2.6024116829501847E-4</v>
      </c>
      <c r="AB192">
        <v>-1.1979086443886854E-4</v>
      </c>
      <c r="AC192">
        <v>-1.5507816569376633E-5</v>
      </c>
      <c r="AD192">
        <v>1.4838437349058803E-4</v>
      </c>
      <c r="AE192">
        <v>3.4735528656613642E-4</v>
      </c>
      <c r="AF192">
        <v>4.4708918808826319E-4</v>
      </c>
      <c r="AG192">
        <v>5.6971227263263923E-4</v>
      </c>
      <c r="AH192">
        <v>7.0717419090772623E-4</v>
      </c>
      <c r="AI192">
        <v>8.4220654203058618E-4</v>
      </c>
      <c r="AJ192">
        <v>9.6779319218635667E-4</v>
      </c>
      <c r="AK192">
        <v>1.0721969363412243E-3</v>
      </c>
    </row>
    <row r="193" spans="1:37" x14ac:dyDescent="0.25">
      <c r="A193" t="s">
        <v>585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1.5767652039935199E-3</v>
      </c>
      <c r="I193">
        <v>3.2766654876214521E-3</v>
      </c>
      <c r="J193">
        <v>4.6417165656082683E-3</v>
      </c>
      <c r="K193">
        <v>5.4850454118082152E-3</v>
      </c>
      <c r="L193">
        <v>5.7355639837788266E-3</v>
      </c>
      <c r="M193">
        <v>5.5440954476489585E-3</v>
      </c>
      <c r="N193">
        <v>4.7569271612851972E-3</v>
      </c>
      <c r="O193">
        <v>3.9559770344935073E-3</v>
      </c>
      <c r="P193">
        <v>3.2513403511206505E-3</v>
      </c>
      <c r="Q193">
        <v>2.3451633030967959E-3</v>
      </c>
      <c r="R193">
        <v>1.492267556500446E-3</v>
      </c>
      <c r="S193">
        <v>8.4756488148764154E-4</v>
      </c>
      <c r="T193">
        <v>2.5973855788488209E-6</v>
      </c>
      <c r="U193">
        <v>-1.0999494543915082E-3</v>
      </c>
      <c r="V193">
        <v>-2.2702217141216596E-3</v>
      </c>
      <c r="W193">
        <v>-3.546946725036955E-3</v>
      </c>
      <c r="X193">
        <v>-4.454811344950519E-3</v>
      </c>
      <c r="Y193">
        <v>-5.0666888536025261E-3</v>
      </c>
      <c r="Z193">
        <v>-5.3678778528083561E-3</v>
      </c>
      <c r="AA193">
        <v>-5.3755009087525629E-3</v>
      </c>
      <c r="AB193">
        <v>-5.1017207490826662E-3</v>
      </c>
      <c r="AC193">
        <v>-4.6918602723874129E-3</v>
      </c>
      <c r="AD193">
        <v>-4.1693967680146273E-3</v>
      </c>
      <c r="AE193">
        <v>-3.5792615084850698E-3</v>
      </c>
      <c r="AF193">
        <v>-3.0247740534679502E-3</v>
      </c>
      <c r="AG193">
        <v>-2.4891934561691279E-3</v>
      </c>
      <c r="AH193">
        <v>-1.9784426631908082E-3</v>
      </c>
      <c r="AI193">
        <v>-1.5028763006981374E-3</v>
      </c>
      <c r="AJ193">
        <v>-1.0701599560947975E-3</v>
      </c>
      <c r="AK193">
        <v>-6.8997252343402265E-4</v>
      </c>
    </row>
    <row r="194" spans="1:37" x14ac:dyDescent="0.25">
      <c r="A194" t="s">
        <v>586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1.9112543257077785E-3</v>
      </c>
      <c r="I194">
        <v>4.1236097837294046E-3</v>
      </c>
      <c r="J194">
        <v>5.8676114367261683E-3</v>
      </c>
      <c r="K194">
        <v>6.9752205979832929E-3</v>
      </c>
      <c r="L194">
        <v>7.4831384481334508E-3</v>
      </c>
      <c r="M194">
        <v>7.6500636617175067E-3</v>
      </c>
      <c r="N194">
        <v>7.3254733133986793E-3</v>
      </c>
      <c r="O194">
        <v>7.1480091409072428E-3</v>
      </c>
      <c r="P194">
        <v>7.2497775531455057E-3</v>
      </c>
      <c r="Q194">
        <v>7.1861246913656335E-3</v>
      </c>
      <c r="R194">
        <v>7.1479022383284943E-3</v>
      </c>
      <c r="S194">
        <v>7.3126881113917261E-3</v>
      </c>
      <c r="T194">
        <v>7.1700264266639164E-3</v>
      </c>
      <c r="U194">
        <v>6.5780116743380463E-3</v>
      </c>
      <c r="V194">
        <v>5.7625254261099747E-3</v>
      </c>
      <c r="W194">
        <v>4.6951627753602752E-3</v>
      </c>
      <c r="X194">
        <v>3.9158629987172773E-3</v>
      </c>
      <c r="Y194">
        <v>3.3565270748301657E-3</v>
      </c>
      <c r="Z194">
        <v>2.9811046437978345E-3</v>
      </c>
      <c r="AA194">
        <v>2.7560612970568203E-3</v>
      </c>
      <c r="AB194">
        <v>2.678457214345334E-3</v>
      </c>
      <c r="AC194">
        <v>2.6022136178983847E-3</v>
      </c>
      <c r="AD194">
        <v>2.5251010496684201E-3</v>
      </c>
      <c r="AE194">
        <v>2.4424793793174937E-3</v>
      </c>
      <c r="AF194">
        <v>2.272248384790755E-3</v>
      </c>
      <c r="AG194">
        <v>2.0646248212596039E-3</v>
      </c>
      <c r="AH194">
        <v>1.8500005031674902E-3</v>
      </c>
      <c r="AI194">
        <v>1.6379517165909458E-3</v>
      </c>
      <c r="AJ194">
        <v>1.4318911810867559E-3</v>
      </c>
      <c r="AK194">
        <v>1.2279373534101216E-3</v>
      </c>
    </row>
    <row r="195" spans="1:37" x14ac:dyDescent="0.25">
      <c r="A195" t="s">
        <v>587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1.345383209392246E-4</v>
      </c>
      <c r="I195">
        <v>2.8923909680034129E-4</v>
      </c>
      <c r="J195">
        <v>4.0690622961580847E-4</v>
      </c>
      <c r="K195">
        <v>4.7622474674993443E-4</v>
      </c>
      <c r="L195">
        <v>5.0193305430202716E-4</v>
      </c>
      <c r="M195">
        <v>5.0440118792788075E-4</v>
      </c>
      <c r="N195">
        <v>4.7466974512420267E-4</v>
      </c>
      <c r="O195">
        <v>4.583178009799348E-4</v>
      </c>
      <c r="P195">
        <v>4.6497089492201468E-4</v>
      </c>
      <c r="Q195">
        <v>4.6243750187093609E-4</v>
      </c>
      <c r="R195">
        <v>4.6302009823438555E-4</v>
      </c>
      <c r="S195">
        <v>4.7894871913204269E-4</v>
      </c>
      <c r="T195">
        <v>4.7381822571603103E-4</v>
      </c>
      <c r="U195">
        <v>4.3714425404057865E-4</v>
      </c>
      <c r="V195">
        <v>3.8521748022642057E-4</v>
      </c>
      <c r="W195">
        <v>3.1659716738453397E-4</v>
      </c>
      <c r="X195">
        <v>2.6933168797886744E-4</v>
      </c>
      <c r="Y195">
        <v>2.3842509056151768E-4</v>
      </c>
      <c r="Z195">
        <v>2.2027338113651135E-4</v>
      </c>
      <c r="AA195">
        <v>2.1164798437604739E-4</v>
      </c>
      <c r="AB195">
        <v>2.1176299099800129E-4</v>
      </c>
      <c r="AC195">
        <v>2.0998209540675186E-4</v>
      </c>
      <c r="AD195">
        <v>2.0603582399239724E-4</v>
      </c>
      <c r="AE195">
        <v>1.9984434319502689E-4</v>
      </c>
      <c r="AF195">
        <v>1.8594592070995781E-4</v>
      </c>
      <c r="AG195">
        <v>1.6823728083845103E-4</v>
      </c>
      <c r="AH195">
        <v>1.4929799733424387E-4</v>
      </c>
      <c r="AI195">
        <v>1.300971539650318E-4</v>
      </c>
      <c r="AJ195">
        <v>1.1106315672681416E-4</v>
      </c>
      <c r="AK195">
        <v>9.2054853022357228E-5</v>
      </c>
    </row>
    <row r="196" spans="1:37" x14ac:dyDescent="0.25">
      <c r="A196" t="s">
        <v>588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4.8257431477903327E-6</v>
      </c>
      <c r="I196">
        <v>1.0429210176924977E-5</v>
      </c>
      <c r="J196">
        <v>1.4752044814544838E-5</v>
      </c>
      <c r="K196">
        <v>1.7355128831449929E-5</v>
      </c>
      <c r="L196">
        <v>1.8375827288882059E-5</v>
      </c>
      <c r="M196">
        <v>1.8523044638955339E-5</v>
      </c>
      <c r="N196">
        <v>1.7469467975365946E-5</v>
      </c>
      <c r="O196">
        <v>1.684701604548035E-5</v>
      </c>
      <c r="P196">
        <v>1.7020506876075902E-5</v>
      </c>
      <c r="Q196">
        <v>1.6855401730189113E-5</v>
      </c>
      <c r="R196">
        <v>1.6796867072442921E-5</v>
      </c>
      <c r="S196">
        <v>1.729155516260219E-5</v>
      </c>
      <c r="T196">
        <v>1.7043397391341953E-5</v>
      </c>
      <c r="U196">
        <v>1.5668410029242221E-5</v>
      </c>
      <c r="V196">
        <v>1.3741080006013275E-5</v>
      </c>
      <c r="W196">
        <v>1.1209391403781865E-5</v>
      </c>
      <c r="X196">
        <v>9.4394783234150345E-6</v>
      </c>
      <c r="Y196">
        <v>8.2687922890408717E-6</v>
      </c>
      <c r="Z196">
        <v>7.578397856025688E-6</v>
      </c>
      <c r="AA196">
        <v>7.2574384368184916E-6</v>
      </c>
      <c r="AB196">
        <v>7.2781850233542262E-6</v>
      </c>
      <c r="AC196">
        <v>7.257042236423987E-6</v>
      </c>
      <c r="AD196">
        <v>7.176820266183625E-6</v>
      </c>
      <c r="AE196">
        <v>7.0274840648782078E-6</v>
      </c>
      <c r="AF196">
        <v>6.6066604012967932E-6</v>
      </c>
      <c r="AG196">
        <v>6.0466572323799272E-6</v>
      </c>
      <c r="AH196">
        <v>5.4358424101192919E-6</v>
      </c>
      <c r="AI196">
        <v>4.8070485041477883E-6</v>
      </c>
      <c r="AJ196">
        <v>4.1747771138404343E-6</v>
      </c>
      <c r="AK196">
        <v>3.5336777702176097E-6</v>
      </c>
    </row>
    <row r="197" spans="1:37" x14ac:dyDescent="0.25">
      <c r="A197" t="s">
        <v>589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7.8585436365049008E-6</v>
      </c>
      <c r="I197">
        <v>1.697572448365071E-5</v>
      </c>
      <c r="J197">
        <v>2.3995963340034743E-5</v>
      </c>
      <c r="K197">
        <v>2.8209205122808577E-5</v>
      </c>
      <c r="L197">
        <v>2.9846912929820196E-5</v>
      </c>
      <c r="M197">
        <v>3.0069748531716197E-5</v>
      </c>
      <c r="N197">
        <v>2.8347642942569835E-5</v>
      </c>
      <c r="O197">
        <v>2.7338861766583516E-5</v>
      </c>
      <c r="P197">
        <v>2.7634706876671194E-5</v>
      </c>
      <c r="Q197">
        <v>2.7383049301860356E-5</v>
      </c>
      <c r="R197">
        <v>2.7306164734386633E-5</v>
      </c>
      <c r="S197">
        <v>2.8129677834875747E-5</v>
      </c>
      <c r="T197">
        <v>2.7741066977921423E-5</v>
      </c>
      <c r="U197">
        <v>2.5515367418336768E-5</v>
      </c>
      <c r="V197">
        <v>2.2390067857790554E-5</v>
      </c>
      <c r="W197">
        <v>1.8281484462389615E-5</v>
      </c>
      <c r="X197">
        <v>1.54141131326602E-5</v>
      </c>
      <c r="Y197">
        <v>1.3520811725753824E-5</v>
      </c>
      <c r="Z197">
        <v>1.2405051472252732E-5</v>
      </c>
      <c r="AA197">
        <v>1.1884674325849349E-5</v>
      </c>
      <c r="AB197">
        <v>1.1914090609326304E-5</v>
      </c>
      <c r="AC197">
        <v>1.1868999632542028E-5</v>
      </c>
      <c r="AD197">
        <v>1.1722792624893924E-5</v>
      </c>
      <c r="AE197">
        <v>1.1460914486132333E-5</v>
      </c>
      <c r="AF197">
        <v>1.0755512707825691E-5</v>
      </c>
      <c r="AG197">
        <v>9.823742429062717E-6</v>
      </c>
      <c r="AH197">
        <v>8.810787697920293E-6</v>
      </c>
      <c r="AI197">
        <v>7.7707759627674788E-6</v>
      </c>
      <c r="AJ197">
        <v>6.7276252906788798E-6</v>
      </c>
      <c r="AK197">
        <v>5.672695106021976E-6</v>
      </c>
    </row>
    <row r="198" spans="1:37" x14ac:dyDescent="0.25">
      <c r="A198" t="s">
        <v>590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3.4634321699599157E-5</v>
      </c>
      <c r="I198">
        <v>7.5125468724909319E-5</v>
      </c>
      <c r="J198">
        <v>1.0661428127516477E-4</v>
      </c>
      <c r="K198">
        <v>1.2577551808060333E-4</v>
      </c>
      <c r="L198">
        <v>1.334634188409291E-4</v>
      </c>
      <c r="M198">
        <v>1.3469602789063437E-4</v>
      </c>
      <c r="N198">
        <v>1.2712614308404304E-4</v>
      </c>
      <c r="O198">
        <v>6.473014020534182E-4</v>
      </c>
      <c r="P198">
        <v>9.2186045376543987E-4</v>
      </c>
      <c r="Q198">
        <v>1.0418011966577565E-3</v>
      </c>
      <c r="R198">
        <v>1.0802067762653716E-3</v>
      </c>
      <c r="S198">
        <v>1.0820621250475582E-3</v>
      </c>
      <c r="T198">
        <v>1.0611844301500186E-3</v>
      </c>
      <c r="U198">
        <v>1.0266852495456435E-3</v>
      </c>
      <c r="V198">
        <v>9.8826023364259152E-4</v>
      </c>
      <c r="W198">
        <v>9.4778566967757341E-4</v>
      </c>
      <c r="X198">
        <v>9.1563512378852862E-4</v>
      </c>
      <c r="Y198">
        <v>4.2548194529950329E-4</v>
      </c>
      <c r="Z198">
        <v>1.6493889576016903E-4</v>
      </c>
      <c r="AA198">
        <v>4.295268252255157E-5</v>
      </c>
      <c r="AB198">
        <v>-3.1076707073634471E-6</v>
      </c>
      <c r="AC198">
        <v>-1.3020872838276603E-5</v>
      </c>
      <c r="AD198">
        <v>-7.4075276999678508E-6</v>
      </c>
      <c r="AE198">
        <v>3.0280721230709861E-6</v>
      </c>
      <c r="AF198">
        <v>1.177856775515337E-5</v>
      </c>
      <c r="AG198">
        <v>1.7724837187494278E-5</v>
      </c>
      <c r="AH198">
        <v>2.0955558565083213E-5</v>
      </c>
      <c r="AI198">
        <v>2.1851627935426934E-5</v>
      </c>
      <c r="AJ198">
        <v>2.0915505543887753E-5</v>
      </c>
      <c r="AK198">
        <v>1.8548429944602154E-5</v>
      </c>
    </row>
    <row r="199" spans="1:37" x14ac:dyDescent="0.25">
      <c r="A199" t="s">
        <v>591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3.5044887257886816E-5</v>
      </c>
      <c r="I199">
        <v>7.5255021116081889E-5</v>
      </c>
      <c r="J199">
        <v>1.0576383737217515E-4</v>
      </c>
      <c r="K199">
        <v>1.2367474214321442E-4</v>
      </c>
      <c r="L199">
        <v>1.3025841184323881E-4</v>
      </c>
      <c r="M199">
        <v>1.3084084228823342E-4</v>
      </c>
      <c r="N199">
        <v>1.2308797991846611E-4</v>
      </c>
      <c r="O199">
        <v>1.1887666661214982E-4</v>
      </c>
      <c r="P199">
        <v>1.2068323028056795E-4</v>
      </c>
      <c r="Q199">
        <v>1.2009911403300258E-4</v>
      </c>
      <c r="R199">
        <v>1.2033315518650709E-4</v>
      </c>
      <c r="S199">
        <v>1.2456091493408383E-4</v>
      </c>
      <c r="T199">
        <v>1.2328704534203064E-4</v>
      </c>
      <c r="U199">
        <v>1.1379687147050223E-4</v>
      </c>
      <c r="V199">
        <v>1.003468747314503E-4</v>
      </c>
      <c r="W199">
        <v>8.2558380564287472E-5</v>
      </c>
      <c r="X199">
        <v>7.0340320687443242E-5</v>
      </c>
      <c r="Y199">
        <v>6.2365311472500071E-5</v>
      </c>
      <c r="Z199">
        <v>5.7684774235440332E-5</v>
      </c>
      <c r="AA199">
        <v>5.5454321410493037E-5</v>
      </c>
      <c r="AB199">
        <v>5.5469787640875272E-5</v>
      </c>
      <c r="AC199">
        <v>5.4963124428077578E-5</v>
      </c>
      <c r="AD199">
        <v>5.3874368963242567E-5</v>
      </c>
      <c r="AE199">
        <v>5.2190113249580212E-5</v>
      </c>
      <c r="AF199">
        <v>4.8494213886798633E-5</v>
      </c>
      <c r="AG199">
        <v>4.3810111049937721E-5</v>
      </c>
      <c r="AH199">
        <v>3.881297406665815E-5</v>
      </c>
      <c r="AI199">
        <v>3.3756428862348961E-5</v>
      </c>
      <c r="AJ199">
        <v>2.8752692783249792E-5</v>
      </c>
      <c r="AK199">
        <v>2.3764941486359453E-5</v>
      </c>
    </row>
    <row r="200" spans="1:37" x14ac:dyDescent="0.25">
      <c r="A200" t="s">
        <v>592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8.6952626304124794E-6</v>
      </c>
      <c r="I200">
        <v>1.8653888342106936E-5</v>
      </c>
      <c r="J200">
        <v>2.6172270689313164E-5</v>
      </c>
      <c r="K200">
        <v>3.0543894006382957E-5</v>
      </c>
      <c r="L200">
        <v>3.210476655265067E-5</v>
      </c>
      <c r="M200">
        <v>3.2192760258252538E-5</v>
      </c>
      <c r="N200">
        <v>3.0236765561030666E-5</v>
      </c>
      <c r="O200">
        <v>2.9185264210882691E-5</v>
      </c>
      <c r="P200">
        <v>2.9647166025952117E-5</v>
      </c>
      <c r="Q200">
        <v>2.9524656016030649E-5</v>
      </c>
      <c r="R200">
        <v>2.9607042911089032E-5</v>
      </c>
      <c r="S200">
        <v>3.0679464540797535E-5</v>
      </c>
      <c r="T200">
        <v>3.0382115327422225E-5</v>
      </c>
      <c r="U200">
        <v>2.8042083488513104E-5</v>
      </c>
      <c r="V200">
        <v>2.4721554421087947E-5</v>
      </c>
      <c r="W200">
        <v>2.0330572220939655E-5</v>
      </c>
      <c r="X200">
        <v>1.7327566984562262E-5</v>
      </c>
      <c r="Y200">
        <v>1.5378129871918918E-5</v>
      </c>
      <c r="Z200">
        <v>1.4239156085116832E-5</v>
      </c>
      <c r="AA200">
        <v>1.369683349025119E-5</v>
      </c>
      <c r="AB200">
        <v>1.3699134634288663E-5</v>
      </c>
      <c r="AC200">
        <v>1.3559947580877339E-5</v>
      </c>
      <c r="AD200">
        <v>1.3267123868026007E-5</v>
      </c>
      <c r="AE200">
        <v>1.2821358209257327E-5</v>
      </c>
      <c r="AF200">
        <v>1.1874859218047541E-5</v>
      </c>
      <c r="AG200">
        <v>1.0685029558704094E-5</v>
      </c>
      <c r="AH200">
        <v>9.4220875441158679E-6</v>
      </c>
      <c r="AI200">
        <v>8.1500771184519034E-6</v>
      </c>
      <c r="AJ200">
        <v>6.8969793792405557E-6</v>
      </c>
      <c r="AK200">
        <v>5.6534566937293323E-6</v>
      </c>
    </row>
    <row r="201" spans="1:37" x14ac:dyDescent="0.25">
      <c r="A201" t="s">
        <v>593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1.2033318611703913E-3</v>
      </c>
      <c r="I201">
        <v>1.8738814752582531E-3</v>
      </c>
      <c r="J201">
        <v>2.2372626191790052E-3</v>
      </c>
      <c r="K201">
        <v>2.4804040851102837E-3</v>
      </c>
      <c r="L201">
        <v>2.6605021103887345E-3</v>
      </c>
      <c r="M201">
        <v>2.8448726042731038E-3</v>
      </c>
      <c r="N201">
        <v>2.9959282838754576E-3</v>
      </c>
      <c r="O201">
        <v>3.0807304635212637E-3</v>
      </c>
      <c r="P201">
        <v>3.1166542642812804E-3</v>
      </c>
      <c r="Q201">
        <v>3.1365226705670512E-3</v>
      </c>
      <c r="R201">
        <v>2.7486617157119358E-3</v>
      </c>
      <c r="S201">
        <v>2.5658130819701422E-3</v>
      </c>
      <c r="T201">
        <v>2.4740352932328164E-3</v>
      </c>
      <c r="U201">
        <v>2.4760227000543062E-3</v>
      </c>
      <c r="V201">
        <v>2.5418228909275579E-3</v>
      </c>
      <c r="W201">
        <v>2.6366892301802306E-3</v>
      </c>
      <c r="X201">
        <v>2.7747745189573509E-3</v>
      </c>
      <c r="Y201">
        <v>2.8556554798311864E-3</v>
      </c>
      <c r="Z201">
        <v>2.8878993965831233E-3</v>
      </c>
      <c r="AA201">
        <v>2.8790927341253766E-3</v>
      </c>
      <c r="AB201">
        <v>2.9618615160284735E-3</v>
      </c>
      <c r="AC201">
        <v>2.9828594344069549E-3</v>
      </c>
      <c r="AD201">
        <v>2.9689228604106222E-3</v>
      </c>
      <c r="AE201">
        <v>2.9378121521959968E-3</v>
      </c>
      <c r="AF201">
        <v>2.8990124298166032E-3</v>
      </c>
      <c r="AG201">
        <v>2.8579930135791604E-3</v>
      </c>
      <c r="AH201">
        <v>2.8173530429220425E-3</v>
      </c>
      <c r="AI201">
        <v>2.7780785224314018E-3</v>
      </c>
      <c r="AJ201">
        <v>2.7537491562747676E-3</v>
      </c>
      <c r="AK201">
        <v>2.7244870591237795E-3</v>
      </c>
    </row>
    <row r="202" spans="1:37" x14ac:dyDescent="0.25">
      <c r="A202" t="s">
        <v>594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2.7363362505009824E-2</v>
      </c>
      <c r="I202">
        <v>5.08188758105175E-2</v>
      </c>
      <c r="J202">
        <v>6.5985851498038192E-2</v>
      </c>
      <c r="K202">
        <v>7.3851454237930186E-2</v>
      </c>
      <c r="L202">
        <v>7.5904463930289698E-2</v>
      </c>
      <c r="M202">
        <v>7.7125792429521792E-2</v>
      </c>
      <c r="N202">
        <v>7.0107309822836958E-2</v>
      </c>
      <c r="O202">
        <v>7.2250642519651784E-2</v>
      </c>
      <c r="P202">
        <v>7.6398754761945839E-2</v>
      </c>
      <c r="Q202">
        <v>7.2609867694164679E-2</v>
      </c>
      <c r="R202">
        <v>7.2822472022242832E-2</v>
      </c>
      <c r="S202">
        <v>7.6038050924376654E-2</v>
      </c>
      <c r="T202">
        <v>6.9564013571307495E-2</v>
      </c>
      <c r="U202">
        <v>5.8196069758956512E-2</v>
      </c>
      <c r="V202">
        <v>4.8221810335653897E-2</v>
      </c>
      <c r="W202">
        <v>3.4847475532485093E-2</v>
      </c>
      <c r="X202">
        <v>3.093143720504395E-2</v>
      </c>
      <c r="Y202">
        <v>2.6694147824871596E-2</v>
      </c>
      <c r="Z202">
        <v>2.3544583484676182E-2</v>
      </c>
      <c r="AA202">
        <v>2.1535653496209475E-2</v>
      </c>
      <c r="AB202">
        <v>2.1011410909099606E-2</v>
      </c>
      <c r="AC202">
        <v>1.9387677265292575E-2</v>
      </c>
      <c r="AD202">
        <v>1.8631432406386123E-2</v>
      </c>
      <c r="AE202">
        <v>1.8305683405298884E-2</v>
      </c>
      <c r="AF202">
        <v>1.6700112296029197E-2</v>
      </c>
      <c r="AG202">
        <v>1.5883289907060404E-2</v>
      </c>
      <c r="AH202">
        <v>1.548129905252601E-2</v>
      </c>
      <c r="AI202">
        <v>1.527579452412804E-2</v>
      </c>
      <c r="AJ202">
        <v>1.5188363715879305E-2</v>
      </c>
      <c r="AK202">
        <v>1.5105667153107002E-2</v>
      </c>
    </row>
    <row r="203" spans="1:37" x14ac:dyDescent="0.25">
      <c r="A203" t="s">
        <v>595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4.1562295318873156E-2</v>
      </c>
      <c r="I203">
        <v>6.085083961173781E-2</v>
      </c>
      <c r="J203">
        <v>7.0860778890350168E-2</v>
      </c>
      <c r="K203">
        <v>7.6081636581403989E-2</v>
      </c>
      <c r="L203">
        <v>7.7629442606790749E-2</v>
      </c>
      <c r="M203">
        <v>7.9431919653974573E-2</v>
      </c>
      <c r="N203">
        <v>7.3448021982863612E-2</v>
      </c>
      <c r="O203">
        <v>7.6551420508306503E-2</v>
      </c>
      <c r="P203">
        <v>8.1734272295481816E-2</v>
      </c>
      <c r="Q203">
        <v>7.8438485873324082E-2</v>
      </c>
      <c r="R203">
        <v>7.9140902969272189E-2</v>
      </c>
      <c r="S203">
        <v>8.2989607639320506E-2</v>
      </c>
      <c r="T203">
        <v>7.6449948835371068E-2</v>
      </c>
      <c r="U203">
        <v>6.4631482591008843E-2</v>
      </c>
      <c r="V203">
        <v>5.3777772250449302E-2</v>
      </c>
      <c r="W203">
        <v>3.9285111218328173E-2</v>
      </c>
      <c r="X203">
        <v>3.4256446946030278E-2</v>
      </c>
      <c r="Y203">
        <v>2.9246656731236553E-2</v>
      </c>
      <c r="Z203">
        <v>2.5613892807074646E-2</v>
      </c>
      <c r="AA203">
        <v>2.3369524350740599E-2</v>
      </c>
      <c r="AB203">
        <v>2.2870825352183568E-2</v>
      </c>
      <c r="AC203">
        <v>2.1180045514988859E-2</v>
      </c>
      <c r="AD203">
        <v>2.0434610717723244E-2</v>
      </c>
      <c r="AE203">
        <v>2.0157057427943353E-2</v>
      </c>
      <c r="AF203">
        <v>1.8444444116062424E-2</v>
      </c>
      <c r="AG203">
        <v>1.7557726260040974E-2</v>
      </c>
      <c r="AH203">
        <v>1.7119495483015692E-2</v>
      </c>
      <c r="AI203">
        <v>1.6892868238537362E-2</v>
      </c>
      <c r="AJ203">
        <v>1.6791024619156651E-2</v>
      </c>
      <c r="AK203">
        <v>1.6688323308738377E-2</v>
      </c>
    </row>
    <row r="204" spans="1:37" x14ac:dyDescent="0.25">
      <c r="A204" t="s">
        <v>596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2.8439439145052618E-6</v>
      </c>
      <c r="I204">
        <v>6.150965517033724E-6</v>
      </c>
      <c r="J204">
        <v>8.7027301827419485E-6</v>
      </c>
      <c r="K204">
        <v>1.0235507995499581E-5</v>
      </c>
      <c r="L204">
        <v>1.0828091363000638E-5</v>
      </c>
      <c r="M204">
        <v>1.0898238823274436E-5</v>
      </c>
      <c r="N204">
        <v>1.0254834602699772E-5</v>
      </c>
      <c r="O204">
        <v>9.8609981474226951E-6</v>
      </c>
      <c r="P204">
        <v>9.9353392919659427E-6</v>
      </c>
      <c r="Q204">
        <v>9.811580511350888E-6</v>
      </c>
      <c r="R204">
        <v>9.7520335265857528E-6</v>
      </c>
      <c r="S204">
        <v>1.0021014159335811E-5</v>
      </c>
      <c r="T204">
        <v>9.8557812915860195E-6</v>
      </c>
      <c r="U204">
        <v>9.0289579425720111E-6</v>
      </c>
      <c r="V204">
        <v>7.8787642783335252E-6</v>
      </c>
      <c r="W204">
        <v>6.3756321993284896E-6</v>
      </c>
      <c r="X204">
        <v>5.325344891691815E-6</v>
      </c>
      <c r="Y204">
        <v>4.6341464792238742E-6</v>
      </c>
      <c r="Z204">
        <v>4.2320738287717097E-6</v>
      </c>
      <c r="AA204">
        <v>4.0532059373677252E-6</v>
      </c>
      <c r="AB204">
        <v>4.0801883633959504E-6</v>
      </c>
      <c r="AC204">
        <v>4.0857869680253416E-6</v>
      </c>
      <c r="AD204">
        <v>4.058239513165905E-6</v>
      </c>
      <c r="AE204">
        <v>3.9904084815586382E-6</v>
      </c>
      <c r="AF204">
        <v>3.7620563017994752E-6</v>
      </c>
      <c r="AG204">
        <v>3.4501906113874578E-6</v>
      </c>
      <c r="AH204">
        <v>3.1065179362723381E-6</v>
      </c>
      <c r="AI204">
        <v>2.7502062052297394E-6</v>
      </c>
      <c r="AJ204">
        <v>2.3897214995541839E-6</v>
      </c>
      <c r="AK204">
        <v>2.0218968687256791E-6</v>
      </c>
    </row>
    <row r="205" spans="1:37" x14ac:dyDescent="0.25">
      <c r="A205" t="s">
        <v>597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1.2150938478957941E-3</v>
      </c>
      <c r="I205">
        <v>2.43270946195663E-3</v>
      </c>
      <c r="J205">
        <v>3.3625514554820489E-3</v>
      </c>
      <c r="K205">
        <v>3.9197922295243848E-3</v>
      </c>
      <c r="L205">
        <v>4.0759237795390752E-3</v>
      </c>
      <c r="M205">
        <v>3.9505200054007128E-3</v>
      </c>
      <c r="N205">
        <v>3.4116257979442681E-3</v>
      </c>
      <c r="O205">
        <v>2.9035882668143392E-3</v>
      </c>
      <c r="P205">
        <v>2.4749514135689612E-3</v>
      </c>
      <c r="Q205">
        <v>1.8789929732047196E-3</v>
      </c>
      <c r="R205">
        <v>1.3236948682853226E-3</v>
      </c>
      <c r="S205">
        <v>9.1951204196566612E-4</v>
      </c>
      <c r="T205">
        <v>3.4202708675089191E-4</v>
      </c>
      <c r="U205">
        <v>-4.3168326295930817E-4</v>
      </c>
      <c r="V205">
        <v>-1.2463932032045451E-3</v>
      </c>
      <c r="W205">
        <v>-2.1419948215306165E-3</v>
      </c>
      <c r="X205">
        <v>-2.7568831463852602E-3</v>
      </c>
      <c r="Y205">
        <v>-3.17411417183459E-3</v>
      </c>
      <c r="Z205">
        <v>-3.3854479632459667E-3</v>
      </c>
      <c r="AA205">
        <v>-3.4022430807540411E-3</v>
      </c>
      <c r="AB205">
        <v>-3.2296277658447662E-3</v>
      </c>
      <c r="AC205">
        <v>-2.9754739116744857E-3</v>
      </c>
      <c r="AD205">
        <v>-2.6469515606932616E-3</v>
      </c>
      <c r="AE205">
        <v>-2.2728368900898233E-3</v>
      </c>
      <c r="AF205">
        <v>-1.9280056609949784E-3</v>
      </c>
      <c r="AG205">
        <v>-1.5923803608028171E-3</v>
      </c>
      <c r="AH205">
        <v>-1.2694923932868234E-3</v>
      </c>
      <c r="AI205">
        <v>-9.6724292870400724E-4</v>
      </c>
      <c r="AJ205">
        <v>-6.9117965495668198E-4</v>
      </c>
      <c r="AK205">
        <v>-4.4843284876006073E-4</v>
      </c>
    </row>
    <row r="206" spans="1:37" x14ac:dyDescent="0.25">
      <c r="A206" t="s">
        <v>598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4.3731644804195197E-2</v>
      </c>
      <c r="I206">
        <v>8.5654687637532242E-2</v>
      </c>
      <c r="J206">
        <v>0.11923506503543953</v>
      </c>
      <c r="K206">
        <v>0.14336863569995859</v>
      </c>
      <c r="L206">
        <v>0.15725475384334098</v>
      </c>
      <c r="M206">
        <v>0.16445078237782174</v>
      </c>
      <c r="N206">
        <v>0.15885812268187358</v>
      </c>
      <c r="O206">
        <v>0.1555175545917411</v>
      </c>
      <c r="P206">
        <v>0.15435245985604962</v>
      </c>
      <c r="Q206">
        <v>0.14585974459517789</v>
      </c>
      <c r="R206">
        <v>0.13779144261000389</v>
      </c>
      <c r="S206">
        <v>0.1335913930610246</v>
      </c>
      <c r="T206">
        <v>0.12131433270564969</v>
      </c>
      <c r="U206">
        <v>0.10076872138494171</v>
      </c>
      <c r="V206">
        <v>7.7358741366742145E-2</v>
      </c>
      <c r="W206">
        <v>4.8907396558624715E-2</v>
      </c>
      <c r="X206">
        <v>2.811083209834318E-2</v>
      </c>
      <c r="Y206">
        <v>1.1174936998022555E-2</v>
      </c>
      <c r="Z206">
        <v>-1.1812861240209649E-3</v>
      </c>
      <c r="AA206">
        <v>-8.8385927306257883E-3</v>
      </c>
      <c r="AB206">
        <v>-1.1355896782764618E-2</v>
      </c>
      <c r="AC206">
        <v>-1.2002277630147882E-2</v>
      </c>
      <c r="AD206">
        <v>-1.0276831633162167E-2</v>
      </c>
      <c r="AE206">
        <v>-6.7696610163976764E-3</v>
      </c>
      <c r="AF206">
        <v>-3.8149883349605698E-3</v>
      </c>
      <c r="AG206">
        <v>-3.5165957659280723E-4</v>
      </c>
      <c r="AH206">
        <v>3.5350986746756092E-3</v>
      </c>
      <c r="AI206">
        <v>7.5815198328761987E-3</v>
      </c>
      <c r="AJ206">
        <v>1.1601194725250168E-2</v>
      </c>
      <c r="AK206">
        <v>1.5328239384297308E-2</v>
      </c>
    </row>
    <row r="207" spans="1:37" x14ac:dyDescent="0.25">
      <c r="A207" t="s">
        <v>599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3.9019563112800899E-4</v>
      </c>
      <c r="I207">
        <v>7.6010529261740704E-4</v>
      </c>
      <c r="J207">
        <v>1.0445422059687022E-3</v>
      </c>
      <c r="K207">
        <v>1.237038502396458E-3</v>
      </c>
      <c r="L207">
        <v>1.3366665716504837E-3</v>
      </c>
      <c r="M207">
        <v>1.3803066787217229E-3</v>
      </c>
      <c r="N207">
        <v>1.3169574021129977E-3</v>
      </c>
      <c r="O207">
        <v>1.2813303016215535E-3</v>
      </c>
      <c r="P207">
        <v>1.2735598039889137E-3</v>
      </c>
      <c r="Q207">
        <v>1.2050322406437625E-3</v>
      </c>
      <c r="R207">
        <v>1.1433169007161864E-3</v>
      </c>
      <c r="S207">
        <v>1.1169550331026554E-3</v>
      </c>
      <c r="T207">
        <v>1.0179780332264469E-3</v>
      </c>
      <c r="U207">
        <v>8.4326957403906184E-4</v>
      </c>
      <c r="V207">
        <v>6.4297029302155492E-4</v>
      </c>
      <c r="W207">
        <v>3.9936244165771648E-4</v>
      </c>
      <c r="X207">
        <v>2.2530850733509228E-4</v>
      </c>
      <c r="Y207">
        <v>8.7156100226300285E-5</v>
      </c>
      <c r="Z207">
        <v>-1.2341785307371099E-5</v>
      </c>
      <c r="AA207">
        <v>-7.359023686245877E-5</v>
      </c>
      <c r="AB207">
        <v>-9.3727110886798122E-5</v>
      </c>
      <c r="AC207">
        <v>-1.0151194329919933E-4</v>
      </c>
      <c r="AD207">
        <v>-9.207506015515965E-5</v>
      </c>
      <c r="AE207">
        <v>-6.9474105963857513E-5</v>
      </c>
      <c r="AF207">
        <v>-5.3585086424529957E-5</v>
      </c>
      <c r="AG207">
        <v>-3.3876726200389528E-5</v>
      </c>
      <c r="AH207">
        <v>-9.9125165368544837E-6</v>
      </c>
      <c r="AI207">
        <v>1.6510934076941923E-5</v>
      </c>
      <c r="AJ207">
        <v>4.3958370897465831E-5</v>
      </c>
      <c r="AK207">
        <v>7.0270970174679773E-5</v>
      </c>
    </row>
    <row r="208" spans="1:37" x14ac:dyDescent="0.25">
      <c r="A208" t="s">
        <v>468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36.593130000008387</v>
      </c>
      <c r="I208">
        <v>61.714179999995395</v>
      </c>
      <c r="J208">
        <v>76.512330000012298</v>
      </c>
      <c r="K208">
        <v>82.347829999998794</v>
      </c>
      <c r="L208">
        <v>80.258950000003097</v>
      </c>
      <c r="M208">
        <v>74.891439999992144</v>
      </c>
      <c r="N208">
        <v>60.617879999990691</v>
      </c>
      <c r="O208">
        <v>52.970920000007027</v>
      </c>
      <c r="P208">
        <v>48.493330000012065</v>
      </c>
      <c r="Q208">
        <v>37.281919999993988</v>
      </c>
      <c r="R208">
        <v>28.653579999998328</v>
      </c>
      <c r="S208">
        <v>24.283620000001974</v>
      </c>
      <c r="T208">
        <v>11.298799999989569</v>
      </c>
      <c r="U208">
        <v>-7.699800000002142</v>
      </c>
      <c r="V208">
        <v>-26.386199999993551</v>
      </c>
      <c r="W208">
        <v>-47.872300000002724</v>
      </c>
      <c r="X208">
        <v>-58.623899999991409</v>
      </c>
      <c r="Y208">
        <v>-66.150699999998324</v>
      </c>
      <c r="Z208">
        <v>-69.706300000005285</v>
      </c>
      <c r="AA208">
        <v>-69.701600000000326</v>
      </c>
      <c r="AB208">
        <v>-65.928599999999278</v>
      </c>
      <c r="AC208">
        <v>-62.157200000001467</v>
      </c>
      <c r="AD208">
        <v>-56.959800000011455</v>
      </c>
      <c r="AE208">
        <v>-50.923999999999069</v>
      </c>
      <c r="AF208">
        <v>-46.428100000004633</v>
      </c>
      <c r="AG208">
        <v>-41.473100000002887</v>
      </c>
      <c r="AH208">
        <v>-36.260299999994459</v>
      </c>
      <c r="AI208">
        <v>-31.063399999999092</v>
      </c>
      <c r="AJ208">
        <v>-26.044899999993504</v>
      </c>
      <c r="AK208">
        <v>-21.470700000005309</v>
      </c>
    </row>
    <row r="209" spans="1:37" x14ac:dyDescent="0.25">
      <c r="A209" t="s">
        <v>469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85.828690000002098</v>
      </c>
      <c r="I209">
        <v>100.32801000000109</v>
      </c>
      <c r="J209">
        <v>106.34084000000075</v>
      </c>
      <c r="K209">
        <v>110.87378999999783</v>
      </c>
      <c r="L209">
        <v>111.93375000000015</v>
      </c>
      <c r="M209">
        <v>116.17661999999837</v>
      </c>
      <c r="N209">
        <v>103.76942999999665</v>
      </c>
      <c r="O209">
        <v>115.69543999999951</v>
      </c>
      <c r="P209">
        <v>126.06700000000274</v>
      </c>
      <c r="Q209">
        <v>115.65496999999959</v>
      </c>
      <c r="R209">
        <v>118.01398999999947</v>
      </c>
      <c r="S209">
        <v>126.90648000000147</v>
      </c>
      <c r="T209">
        <v>109.92811000000074</v>
      </c>
      <c r="U209">
        <v>88.185880000000907</v>
      </c>
      <c r="V209">
        <v>73.019769999998971</v>
      </c>
      <c r="W209">
        <v>48.66758999999729</v>
      </c>
      <c r="X209">
        <v>49.126540000001114</v>
      </c>
      <c r="Y209">
        <v>41.928100000000995</v>
      </c>
      <c r="Z209">
        <v>37.632560000001831</v>
      </c>
      <c r="AA209">
        <v>35.797370000000228</v>
      </c>
      <c r="AB209">
        <v>37.872340000001714</v>
      </c>
      <c r="AC209">
        <v>35.142159999999421</v>
      </c>
      <c r="AD209">
        <v>35.674979999999778</v>
      </c>
      <c r="AE209">
        <v>36.820920000001934</v>
      </c>
      <c r="AF209">
        <v>33.743040000001201</v>
      </c>
      <c r="AG209">
        <v>33.954669999999169</v>
      </c>
      <c r="AH209">
        <v>34.735150000000431</v>
      </c>
      <c r="AI209">
        <v>35.543280000001687</v>
      </c>
      <c r="AJ209">
        <v>36.441249999999854</v>
      </c>
      <c r="AK209">
        <v>37.062770000000455</v>
      </c>
    </row>
    <row r="210" spans="1:37" x14ac:dyDescent="0.25">
      <c r="A210" t="s">
        <v>470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20.982199999998556</v>
      </c>
      <c r="I210">
        <v>31.038499999995111</v>
      </c>
      <c r="J210">
        <v>30.083299999998417</v>
      </c>
      <c r="K210">
        <v>19.978100000007544</v>
      </c>
      <c r="L210">
        <v>2.5636999999987893</v>
      </c>
      <c r="M210">
        <v>-18.164500000013504</v>
      </c>
      <c r="N210">
        <v>-44.595399999991059</v>
      </c>
      <c r="O210">
        <v>-66.053099999990081</v>
      </c>
      <c r="P210">
        <v>-84.741799999988871</v>
      </c>
      <c r="Q210">
        <v>-106.75160000001779</v>
      </c>
      <c r="R210">
        <v>-125.69800000000396</v>
      </c>
      <c r="S210">
        <v>-140.53919999999925</v>
      </c>
      <c r="T210">
        <v>-159.35409999999683</v>
      </c>
      <c r="U210">
        <v>-179.54369999998016</v>
      </c>
      <c r="V210">
        <v>-196.17070000001695</v>
      </c>
      <c r="W210">
        <v>-210.67380000001867</v>
      </c>
      <c r="X210">
        <v>-214.37010000000009</v>
      </c>
      <c r="Y210">
        <v>-212.83230000000913</v>
      </c>
      <c r="Z210">
        <v>-206.24199999999837</v>
      </c>
      <c r="AA210">
        <v>-195.56990000000224</v>
      </c>
      <c r="AB210">
        <v>-181.45859999998356</v>
      </c>
      <c r="AC210">
        <v>-166.96150000000489</v>
      </c>
      <c r="AD210">
        <v>-151.62939999997616</v>
      </c>
      <c r="AE210">
        <v>-136.2335000000021</v>
      </c>
      <c r="AF210">
        <v>-122.50880000001052</v>
      </c>
      <c r="AG210">
        <v>-109.29759999999078</v>
      </c>
      <c r="AH210">
        <v>-96.848099999973783</v>
      </c>
      <c r="AI210">
        <v>-85.449200000002747</v>
      </c>
      <c r="AJ210">
        <v>-75.270199999999022</v>
      </c>
      <c r="AK210">
        <v>-66.497999999992317</v>
      </c>
    </row>
    <row r="211" spans="1:37" x14ac:dyDescent="0.25">
      <c r="A211" t="s">
        <v>471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217.09131999999954</v>
      </c>
      <c r="I211">
        <v>243.87488999999914</v>
      </c>
      <c r="J211">
        <v>255.58837000000131</v>
      </c>
      <c r="K211">
        <v>266.44409999999698</v>
      </c>
      <c r="L211">
        <v>270.00206000000253</v>
      </c>
      <c r="M211">
        <v>282.77174000000014</v>
      </c>
      <c r="N211">
        <v>253.56756999999925</v>
      </c>
      <c r="O211">
        <v>287.79928000000291</v>
      </c>
      <c r="P211">
        <v>315.61195000000225</v>
      </c>
      <c r="Q211">
        <v>290.42511000000013</v>
      </c>
      <c r="R211">
        <v>299.60733999999866</v>
      </c>
      <c r="S211">
        <v>324.12043999999878</v>
      </c>
      <c r="T211">
        <v>282.09403999999995</v>
      </c>
      <c r="U211">
        <v>230.56678000000102</v>
      </c>
      <c r="V211">
        <v>196.47146000000066</v>
      </c>
      <c r="W211">
        <v>138.23230999999942</v>
      </c>
      <c r="X211">
        <v>143.14998999999807</v>
      </c>
      <c r="Y211">
        <v>125.49138999999923</v>
      </c>
      <c r="Z211">
        <v>114.98280000000159</v>
      </c>
      <c r="AA211">
        <v>109.98166000000128</v>
      </c>
      <c r="AB211">
        <v>114.22233999999662</v>
      </c>
      <c r="AC211">
        <v>105.57675000000017</v>
      </c>
      <c r="AD211">
        <v>105.50611999999819</v>
      </c>
      <c r="AE211">
        <v>106.66421999999875</v>
      </c>
      <c r="AF211">
        <v>97.039929999999003</v>
      </c>
      <c r="AG211">
        <v>96.26506999999765</v>
      </c>
      <c r="AH211">
        <v>96.747220000001107</v>
      </c>
      <c r="AI211">
        <v>97.296510000000126</v>
      </c>
      <c r="AJ211">
        <v>98.174030000001949</v>
      </c>
      <c r="AK211">
        <v>98.47551999999996</v>
      </c>
    </row>
    <row r="212" spans="1:37" x14ac:dyDescent="0.25">
      <c r="A212" t="s">
        <v>472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12.443409999999858</v>
      </c>
      <c r="I212">
        <v>17.290650000002643</v>
      </c>
      <c r="J212">
        <v>19.511610000001383</v>
      </c>
      <c r="K212">
        <v>20.029200000000856</v>
      </c>
      <c r="L212">
        <v>18.893110000000888</v>
      </c>
      <c r="M212">
        <v>17.38217000000077</v>
      </c>
      <c r="N212">
        <v>13.101419999999052</v>
      </c>
      <c r="O212">
        <v>11.756799999999203</v>
      </c>
      <c r="P212">
        <v>10.819970000000467</v>
      </c>
      <c r="Q212">
        <v>7.2113400000016554</v>
      </c>
      <c r="R212">
        <v>5.0777100000013888</v>
      </c>
      <c r="S212">
        <v>4.2429300000003423</v>
      </c>
      <c r="T212">
        <v>0.12503999999898952</v>
      </c>
      <c r="U212">
        <v>-5.1758399999998801</v>
      </c>
      <c r="V212">
        <v>-9.6909699999996519</v>
      </c>
      <c r="W212">
        <v>-15.116500000000087</v>
      </c>
      <c r="X212">
        <v>-16.656510000000708</v>
      </c>
      <c r="Y212">
        <v>-18.05196000000069</v>
      </c>
      <c r="Z212">
        <v>-18.421200000000681</v>
      </c>
      <c r="AA212">
        <v>-17.880440000000817</v>
      </c>
      <c r="AB212">
        <v>-16.327089999998861</v>
      </c>
      <c r="AC212">
        <v>-15.086739999998827</v>
      </c>
      <c r="AD212">
        <v>-13.343260000001465</v>
      </c>
      <c r="AE212">
        <v>-11.42410000000018</v>
      </c>
      <c r="AF212">
        <v>-10.116319999997359</v>
      </c>
      <c r="AG212">
        <v>-8.5332100000014179</v>
      </c>
      <c r="AH212">
        <v>-6.9283099999993283</v>
      </c>
      <c r="AI212">
        <v>-5.4041800000013609</v>
      </c>
      <c r="AJ212">
        <v>-3.9884200000014971</v>
      </c>
      <c r="AK212">
        <v>-2.7533300000031886</v>
      </c>
    </row>
    <row r="213" spans="1:37" x14ac:dyDescent="0.25">
      <c r="A213" t="s">
        <v>473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67.328819999998814</v>
      </c>
      <c r="I213">
        <v>77.988250000002154</v>
      </c>
      <c r="J213">
        <v>81.804950000001554</v>
      </c>
      <c r="K213">
        <v>83.316339999997581</v>
      </c>
      <c r="L213">
        <v>81.020199999999022</v>
      </c>
      <c r="M213">
        <v>80.492299999998068</v>
      </c>
      <c r="N213">
        <v>66.461960000000545</v>
      </c>
      <c r="O213">
        <v>71.546750000001339</v>
      </c>
      <c r="P213">
        <v>75.394690000000992</v>
      </c>
      <c r="Q213">
        <v>63.201450000000477</v>
      </c>
      <c r="R213">
        <v>61.434209999999439</v>
      </c>
      <c r="S213">
        <v>65.010319999993953</v>
      </c>
      <c r="T213">
        <v>48.603320000001986</v>
      </c>
      <c r="U213">
        <v>29.007989999998244</v>
      </c>
      <c r="V213">
        <v>15.100230000003648</v>
      </c>
      <c r="W213">
        <v>-5.3312899999946239</v>
      </c>
      <c r="X213">
        <v>-5.2946499999961816</v>
      </c>
      <c r="Y213">
        <v>-10.456359999996494</v>
      </c>
      <c r="Z213">
        <v>-12.394590000003518</v>
      </c>
      <c r="AA213">
        <v>-11.738680000002205</v>
      </c>
      <c r="AB213">
        <v>-7.5348299999968731</v>
      </c>
      <c r="AC213">
        <v>-6.8147699999972247</v>
      </c>
      <c r="AD213">
        <v>-3.3589399999982561</v>
      </c>
      <c r="AE213">
        <v>0.55869000000529923</v>
      </c>
      <c r="AF213">
        <v>1.0621000000028289</v>
      </c>
      <c r="AG213">
        <v>4.0079800000021351</v>
      </c>
      <c r="AH213">
        <v>7.1693400000003749</v>
      </c>
      <c r="AI213">
        <v>10.121700000003329</v>
      </c>
      <c r="AJ213">
        <v>12.890800000001036</v>
      </c>
      <c r="AK213">
        <v>15.16874999999709</v>
      </c>
    </row>
    <row r="214" spans="1:37" x14ac:dyDescent="0.25">
      <c r="A214" t="s">
        <v>474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289.93404000000737</v>
      </c>
      <c r="I214">
        <v>330.22511999998824</v>
      </c>
      <c r="J214">
        <v>343.67290999999386</v>
      </c>
      <c r="K214">
        <v>351.33172000000195</v>
      </c>
      <c r="L214">
        <v>346.07146000000648</v>
      </c>
      <c r="M214">
        <v>350.96837000000232</v>
      </c>
      <c r="N214">
        <v>298.99272000000929</v>
      </c>
      <c r="O214">
        <v>330.7725000000064</v>
      </c>
      <c r="P214">
        <v>356.04537999999593</v>
      </c>
      <c r="Q214">
        <v>311.30041999999958</v>
      </c>
      <c r="R214">
        <v>312.01120999999694</v>
      </c>
      <c r="S214">
        <v>334.9499599999981</v>
      </c>
      <c r="T214">
        <v>270.5856000000058</v>
      </c>
      <c r="U214">
        <v>193.16310000000522</v>
      </c>
      <c r="V214">
        <v>140.37399999999616</v>
      </c>
      <c r="W214">
        <v>58.196799999990617</v>
      </c>
      <c r="X214">
        <v>62.879300000000512</v>
      </c>
      <c r="Y214">
        <v>41.86270000001241</v>
      </c>
      <c r="Z214">
        <v>32.570599999991828</v>
      </c>
      <c r="AA214">
        <v>32.644099999990431</v>
      </c>
      <c r="AB214">
        <v>46.541599999996834</v>
      </c>
      <c r="AC214">
        <v>44.230400000000373</v>
      </c>
      <c r="AD214">
        <v>53.349899999986519</v>
      </c>
      <c r="AE214">
        <v>64.169500000003609</v>
      </c>
      <c r="AF214">
        <v>60.239600000000792</v>
      </c>
      <c r="AG214">
        <v>67.278999999994994</v>
      </c>
      <c r="AH214">
        <v>75.49649999999383</v>
      </c>
      <c r="AI214">
        <v>83.110499999995227</v>
      </c>
      <c r="AJ214">
        <v>90.3406999999861</v>
      </c>
      <c r="AK214">
        <v>95.932799999995041</v>
      </c>
    </row>
    <row r="215" spans="1:37" x14ac:dyDescent="0.25">
      <c r="A215" t="s">
        <v>475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200.32469999999739</v>
      </c>
      <c r="I215">
        <v>310.88610000000335</v>
      </c>
      <c r="J215">
        <v>375.04209999996237</v>
      </c>
      <c r="K215">
        <v>400.60110000002896</v>
      </c>
      <c r="L215">
        <v>389.89379999996163</v>
      </c>
      <c r="M215">
        <v>365.70209999999497</v>
      </c>
      <c r="N215">
        <v>293.22829999995884</v>
      </c>
      <c r="O215">
        <v>261.0899999999674</v>
      </c>
      <c r="P215">
        <v>239.75799999997253</v>
      </c>
      <c r="Q215">
        <v>178.28099999995902</v>
      </c>
      <c r="R215">
        <v>135.476800000004</v>
      </c>
      <c r="S215">
        <v>114.26759999996284</v>
      </c>
      <c r="T215">
        <v>43.070000000006985</v>
      </c>
      <c r="U215">
        <v>-54.375</v>
      </c>
      <c r="V215">
        <v>-145.64750000002095</v>
      </c>
      <c r="W215">
        <v>-252.82860000000801</v>
      </c>
      <c r="X215">
        <v>-299.74970000004396</v>
      </c>
      <c r="Y215">
        <v>-336.6074999999837</v>
      </c>
      <c r="Z215">
        <v>-353.3521999999648</v>
      </c>
      <c r="AA215">
        <v>-352.0793999999878</v>
      </c>
      <c r="AB215">
        <v>-331.28029999998398</v>
      </c>
      <c r="AC215">
        <v>-311.8807000000379</v>
      </c>
      <c r="AD215">
        <v>-283.55770000000484</v>
      </c>
      <c r="AE215">
        <v>-250.85309999994934</v>
      </c>
      <c r="AF215">
        <v>-226.73070000007283</v>
      </c>
      <c r="AG215">
        <v>-198.82869999995455</v>
      </c>
      <c r="AH215">
        <v>-169.94729999999981</v>
      </c>
      <c r="AI215">
        <v>-141.65090000000782</v>
      </c>
      <c r="AJ215">
        <v>-114.6632999998983</v>
      </c>
      <c r="AK215">
        <v>-90.353699999977835</v>
      </c>
    </row>
    <row r="216" spans="1:37" x14ac:dyDescent="0.25">
      <c r="A216" t="s">
        <v>476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142.11199999999371</v>
      </c>
      <c r="I216">
        <v>236.79370000000927</v>
      </c>
      <c r="J216">
        <v>289.70079999999143</v>
      </c>
      <c r="K216">
        <v>316.75689999997849</v>
      </c>
      <c r="L216">
        <v>325.30850000001374</v>
      </c>
      <c r="M216">
        <v>332.25080000000889</v>
      </c>
      <c r="N216">
        <v>313.67099999997299</v>
      </c>
      <c r="O216">
        <v>326.14100000000326</v>
      </c>
      <c r="P216">
        <v>353.99169999995502</v>
      </c>
      <c r="Q216">
        <v>355.57440000004135</v>
      </c>
      <c r="R216">
        <v>365.80829999997513</v>
      </c>
      <c r="S216">
        <v>391.5052999999607</v>
      </c>
      <c r="T216">
        <v>381.28810000000522</v>
      </c>
      <c r="U216">
        <v>344.71460000000661</v>
      </c>
      <c r="V216">
        <v>306.64269999996759</v>
      </c>
      <c r="W216">
        <v>253.25740000000224</v>
      </c>
      <c r="X216">
        <v>234.15540000004694</v>
      </c>
      <c r="Y216">
        <v>218.62310000002617</v>
      </c>
      <c r="Z216">
        <v>207.60139999998501</v>
      </c>
      <c r="AA216">
        <v>200.50349999999162</v>
      </c>
      <c r="AB216">
        <v>199.36369999998715</v>
      </c>
      <c r="AC216">
        <v>190.87430000002496</v>
      </c>
      <c r="AD216">
        <v>182.25870000000577</v>
      </c>
      <c r="AE216">
        <v>173.21340000000782</v>
      </c>
      <c r="AF216">
        <v>155.83620000001974</v>
      </c>
      <c r="AG216">
        <v>139.20789999997942</v>
      </c>
      <c r="AH216">
        <v>123.69520000001648</v>
      </c>
      <c r="AI216">
        <v>108.71820000000298</v>
      </c>
      <c r="AJ216">
        <v>94.202199999999721</v>
      </c>
      <c r="AK216">
        <v>79.636999999987893</v>
      </c>
    </row>
    <row r="217" spans="1:37" x14ac:dyDescent="0.25">
      <c r="A217" t="s">
        <v>477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9.1690300000009302</v>
      </c>
      <c r="I217">
        <v>15.171220000000176</v>
      </c>
      <c r="J217">
        <v>18.203260000002047</v>
      </c>
      <c r="K217">
        <v>19.439769999997225</v>
      </c>
      <c r="L217">
        <v>19.489330000000336</v>
      </c>
      <c r="M217">
        <v>19.522349999999278</v>
      </c>
      <c r="N217">
        <v>18.041990000001533</v>
      </c>
      <c r="O217">
        <v>18.697550000000774</v>
      </c>
      <c r="P217">
        <v>20.482299999999668</v>
      </c>
      <c r="Q217">
        <v>20.635549999999057</v>
      </c>
      <c r="R217">
        <v>21.370249999999942</v>
      </c>
      <c r="S217">
        <v>23.150460000000749</v>
      </c>
      <c r="T217">
        <v>22.633039999996981</v>
      </c>
      <c r="U217">
        <v>20.42243999999846</v>
      </c>
      <c r="V217">
        <v>18.179339999998774</v>
      </c>
      <c r="W217">
        <v>15.042129999997996</v>
      </c>
      <c r="X217">
        <v>14.193839999999909</v>
      </c>
      <c r="Y217">
        <v>13.627019999999902</v>
      </c>
      <c r="Z217">
        <v>13.318990000003396</v>
      </c>
      <c r="AA217">
        <v>13.199630000002799</v>
      </c>
      <c r="AB217">
        <v>13.381099999998696</v>
      </c>
      <c r="AC217">
        <v>12.99094000000332</v>
      </c>
      <c r="AD217">
        <v>12.494790000000648</v>
      </c>
      <c r="AE217">
        <v>11.89325000000099</v>
      </c>
      <c r="AF217">
        <v>10.688310000001366</v>
      </c>
      <c r="AG217">
        <v>9.4820099999997183</v>
      </c>
      <c r="AH217">
        <v>8.3193700000010722</v>
      </c>
      <c r="AI217">
        <v>7.168679999998858</v>
      </c>
      <c r="AJ217">
        <v>6.0290300000015122</v>
      </c>
      <c r="AK217">
        <v>4.8717499999984284</v>
      </c>
    </row>
    <row r="218" spans="1:37" x14ac:dyDescent="0.25">
      <c r="A218" t="s">
        <v>478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0.46121620000008079</v>
      </c>
      <c r="I218">
        <v>0.76383780000003298</v>
      </c>
      <c r="J218">
        <v>0.91689420000000155</v>
      </c>
      <c r="K218">
        <v>0.9793074000000388</v>
      </c>
      <c r="L218">
        <v>0.98183660000006512</v>
      </c>
      <c r="M218">
        <v>0.98350629999993089</v>
      </c>
      <c r="N218">
        <v>0.90918840000006185</v>
      </c>
      <c r="O218">
        <v>0.94235919999994167</v>
      </c>
      <c r="P218">
        <v>1.0326255999999603</v>
      </c>
      <c r="Q218">
        <v>1.0410620000000108</v>
      </c>
      <c r="R218">
        <v>1.0787000000000262</v>
      </c>
      <c r="S218">
        <v>1.1689709999998286</v>
      </c>
      <c r="T218">
        <v>1.1437550000000556</v>
      </c>
      <c r="U218">
        <v>1.0331800000001294</v>
      </c>
      <c r="V218">
        <v>0.92076699999984157</v>
      </c>
      <c r="W218">
        <v>0.76330400000006193</v>
      </c>
      <c r="X218">
        <v>0.72084699999982149</v>
      </c>
      <c r="Y218">
        <v>0.69262699999990218</v>
      </c>
      <c r="Z218">
        <v>0.67734900000004927</v>
      </c>
      <c r="AA218">
        <v>0.67141300000002957</v>
      </c>
      <c r="AB218">
        <v>0.68043399999987741</v>
      </c>
      <c r="AC218">
        <v>0.66052899999999681</v>
      </c>
      <c r="AD218">
        <v>0.63506599999982427</v>
      </c>
      <c r="AE218">
        <v>0.60412400000018351</v>
      </c>
      <c r="AF218">
        <v>0.54268799999999828</v>
      </c>
      <c r="AG218">
        <v>0.4810379999998986</v>
      </c>
      <c r="AH218">
        <v>0.42151199999989331</v>
      </c>
      <c r="AI218">
        <v>0.36255200000005061</v>
      </c>
      <c r="AJ218">
        <v>0.30413599999997132</v>
      </c>
      <c r="AK218">
        <v>0.24484099999995124</v>
      </c>
    </row>
    <row r="219" spans="1:37" x14ac:dyDescent="0.25">
      <c r="A219" t="s">
        <v>479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0.71152700000016011</v>
      </c>
      <c r="I219">
        <v>1.1788360000000466</v>
      </c>
      <c r="J219">
        <v>1.4152890000000298</v>
      </c>
      <c r="K219">
        <v>1.5117439999999078</v>
      </c>
      <c r="L219">
        <v>1.5157120000001214</v>
      </c>
      <c r="M219">
        <v>1.518284999999878</v>
      </c>
      <c r="N219">
        <v>1.4036170000001675</v>
      </c>
      <c r="O219">
        <v>1.4546940000000177</v>
      </c>
      <c r="P219">
        <v>1.5939439999999649</v>
      </c>
      <c r="Q219">
        <v>1.6070110000000568</v>
      </c>
      <c r="R219">
        <v>1.6650500000000648</v>
      </c>
      <c r="S219">
        <v>1.8043099999999868</v>
      </c>
      <c r="T219">
        <v>1.7654609999999593</v>
      </c>
      <c r="U219">
        <v>1.5948269999998956</v>
      </c>
      <c r="V219">
        <v>1.4212710000001607</v>
      </c>
      <c r="W219">
        <v>1.1782200000000103</v>
      </c>
      <c r="X219">
        <v>1.1125620000000254</v>
      </c>
      <c r="Y219">
        <v>1.0689889999998741</v>
      </c>
      <c r="Z219">
        <v>1.0454219999999168</v>
      </c>
      <c r="AA219">
        <v>1.0362999999999829</v>
      </c>
      <c r="AB219">
        <v>1.0502799999999297</v>
      </c>
      <c r="AC219">
        <v>1.0196680000001379</v>
      </c>
      <c r="AD219">
        <v>0.98047300000007453</v>
      </c>
      <c r="AE219">
        <v>0.93283199999996214</v>
      </c>
      <c r="AF219">
        <v>0.83815499999991516</v>
      </c>
      <c r="AG219">
        <v>0.74312699999995857</v>
      </c>
      <c r="AH219">
        <v>0.65137700000013865</v>
      </c>
      <c r="AI219">
        <v>0.56050600000003215</v>
      </c>
      <c r="AJ219">
        <v>0.47047499999985121</v>
      </c>
      <c r="AK219">
        <v>0.37908500000003187</v>
      </c>
    </row>
    <row r="220" spans="1:37" x14ac:dyDescent="0.25">
      <c r="A220" t="s">
        <v>480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2.336765000000014</v>
      </c>
      <c r="I220">
        <v>3.8775589999995645</v>
      </c>
      <c r="J220">
        <v>4.6592389999996158</v>
      </c>
      <c r="K220">
        <v>4.978664000000208</v>
      </c>
      <c r="L220">
        <v>4.9930080000003727</v>
      </c>
      <c r="M220">
        <v>5.0026820000002772</v>
      </c>
      <c r="N220">
        <v>4.6286250000002838</v>
      </c>
      <c r="O220">
        <v>44.592905000000428</v>
      </c>
      <c r="P220">
        <v>46.318253000000368</v>
      </c>
      <c r="Q220">
        <v>46.664882000000034</v>
      </c>
      <c r="R220">
        <v>46.967842999999448</v>
      </c>
      <c r="S220">
        <v>47.495038000000022</v>
      </c>
      <c r="T220">
        <v>47.427122000000054</v>
      </c>
      <c r="U220">
        <v>46.920777000000271</v>
      </c>
      <c r="V220">
        <v>46.39984800000002</v>
      </c>
      <c r="W220">
        <v>45.646268999999847</v>
      </c>
      <c r="X220">
        <v>45.46976899999936</v>
      </c>
      <c r="Y220">
        <v>5.5488670000004277</v>
      </c>
      <c r="Z220">
        <v>4.2412329999997382</v>
      </c>
      <c r="AA220">
        <v>3.9384570000001986</v>
      </c>
      <c r="AB220">
        <v>3.8956799999996292</v>
      </c>
      <c r="AC220">
        <v>3.7430429999994885</v>
      </c>
      <c r="AD220">
        <v>3.5666270000001532</v>
      </c>
      <c r="AE220">
        <v>3.3606270000000222</v>
      </c>
      <c r="AF220">
        <v>2.9979890000004161</v>
      </c>
      <c r="AG220">
        <v>2.6327049999999872</v>
      </c>
      <c r="AH220">
        <v>2.278147999999419</v>
      </c>
      <c r="AI220">
        <v>1.9274969999996756</v>
      </c>
      <c r="AJ220">
        <v>1.5813269999998738</v>
      </c>
      <c r="AK220">
        <v>1.2329129999998258</v>
      </c>
    </row>
    <row r="221" spans="1:37" x14ac:dyDescent="0.25">
      <c r="A221" t="s">
        <v>481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2.3600830000004862</v>
      </c>
      <c r="I221">
        <v>3.9023600000000442</v>
      </c>
      <c r="J221">
        <v>4.6808429999991858</v>
      </c>
      <c r="K221">
        <v>4.9982419999996637</v>
      </c>
      <c r="L221">
        <v>5.0107769999995071</v>
      </c>
      <c r="M221">
        <v>5.0193669999998747</v>
      </c>
      <c r="N221">
        <v>4.6382860000003348</v>
      </c>
      <c r="O221">
        <v>4.8072400000000926</v>
      </c>
      <c r="P221">
        <v>5.2660890000006475</v>
      </c>
      <c r="Q221">
        <v>5.3044619999991482</v>
      </c>
      <c r="R221">
        <v>5.4928719999998066</v>
      </c>
      <c r="S221">
        <v>5.9502600000005259</v>
      </c>
      <c r="T221">
        <v>5.8159169999998994</v>
      </c>
      <c r="U221">
        <v>5.246407999999974</v>
      </c>
      <c r="V221">
        <v>4.6691399999999703</v>
      </c>
      <c r="W221">
        <v>3.8618079999996553</v>
      </c>
      <c r="X221">
        <v>3.6439240000008795</v>
      </c>
      <c r="Y221">
        <v>3.4978989999999612</v>
      </c>
      <c r="Z221">
        <v>3.4184359999999288</v>
      </c>
      <c r="AA221">
        <v>3.3876039999995555</v>
      </c>
      <c r="AB221">
        <v>3.4343289999997069</v>
      </c>
      <c r="AC221">
        <v>3.3340170000001308</v>
      </c>
      <c r="AD221">
        <v>3.2067639999995663</v>
      </c>
      <c r="AE221">
        <v>3.0525889999998981</v>
      </c>
      <c r="AF221">
        <v>2.7432559999997466</v>
      </c>
      <c r="AG221">
        <v>2.433842000000368</v>
      </c>
      <c r="AH221">
        <v>2.1357449999995879</v>
      </c>
      <c r="AI221">
        <v>1.8407360000001063</v>
      </c>
      <c r="AJ221">
        <v>1.5485730000000331</v>
      </c>
      <c r="AK221">
        <v>1.251868000000286</v>
      </c>
    </row>
    <row r="222" spans="1:37" x14ac:dyDescent="0.25">
      <c r="A222" t="s">
        <v>482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0.9674320000001444</v>
      </c>
      <c r="I222">
        <v>1.6018799999999374</v>
      </c>
      <c r="J222">
        <v>1.9226760000001377</v>
      </c>
      <c r="K222">
        <v>2.0537300000000869</v>
      </c>
      <c r="L222">
        <v>2.0592129999999997</v>
      </c>
      <c r="M222">
        <v>2.0624809999999343</v>
      </c>
      <c r="N222">
        <v>1.9056029999999282</v>
      </c>
      <c r="O222">
        <v>1.9734350000001086</v>
      </c>
      <c r="P222">
        <v>2.1602499999999054</v>
      </c>
      <c r="Q222">
        <v>2.1747449999998025</v>
      </c>
      <c r="R222">
        <v>2.2502220000001216</v>
      </c>
      <c r="S222">
        <v>2.4360200000000987</v>
      </c>
      <c r="T222">
        <v>2.3795230000000629</v>
      </c>
      <c r="U222">
        <v>2.1441620000000512</v>
      </c>
      <c r="V222">
        <v>1.9052780000001803</v>
      </c>
      <c r="W222">
        <v>1.5721879999996418</v>
      </c>
      <c r="X222">
        <v>1.4807029999997212</v>
      </c>
      <c r="Y222">
        <v>1.4194929999998749</v>
      </c>
      <c r="Z222">
        <v>1.3860419999996338</v>
      </c>
      <c r="AA222">
        <v>1.3730439999999362</v>
      </c>
      <c r="AB222">
        <v>1.3923780000000079</v>
      </c>
      <c r="AC222">
        <v>1.3520020000000841</v>
      </c>
      <c r="AD222">
        <v>1.3009000000001834</v>
      </c>
      <c r="AE222">
        <v>1.239118999999846</v>
      </c>
      <c r="AF222">
        <v>1.1140270000000783</v>
      </c>
      <c r="AG222">
        <v>0.98899100000016915</v>
      </c>
      <c r="AH222">
        <v>0.86874800000032337</v>
      </c>
      <c r="AI222">
        <v>0.74987699999974211</v>
      </c>
      <c r="AJ222">
        <v>0.63221500000008746</v>
      </c>
      <c r="AK222">
        <v>0.51268799999979819</v>
      </c>
    </row>
    <row r="223" spans="1:37" x14ac:dyDescent="0.25">
      <c r="A223" t="s">
        <v>483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258.15033399999993</v>
      </c>
      <c r="I223">
        <v>272.7328379999999</v>
      </c>
      <c r="J223">
        <v>287.55054999999993</v>
      </c>
      <c r="K223">
        <v>312.7686190000004</v>
      </c>
      <c r="L223">
        <v>337.97855799999979</v>
      </c>
      <c r="M223">
        <v>371.19602299999951</v>
      </c>
      <c r="N223">
        <v>396.23767299999963</v>
      </c>
      <c r="O223">
        <v>409.746083</v>
      </c>
      <c r="P223">
        <v>419.15663399999994</v>
      </c>
      <c r="Q223">
        <v>429.81930000000011</v>
      </c>
      <c r="R223">
        <v>343.82527699999991</v>
      </c>
      <c r="S223">
        <v>353.76447200000075</v>
      </c>
      <c r="T223">
        <v>358.22889300000043</v>
      </c>
      <c r="U223">
        <v>373.80084800000077</v>
      </c>
      <c r="V223">
        <v>393.7484629999999</v>
      </c>
      <c r="W223">
        <v>413.75742199999968</v>
      </c>
      <c r="X223">
        <v>442.26756599999953</v>
      </c>
      <c r="Y223">
        <v>451.23792599999979</v>
      </c>
      <c r="Z223">
        <v>455.77318299999934</v>
      </c>
      <c r="AA223">
        <v>455.99302500000067</v>
      </c>
      <c r="AB223">
        <v>486.42072999999982</v>
      </c>
      <c r="AC223">
        <v>487.32959099999971</v>
      </c>
      <c r="AD223">
        <v>487.34533800000008</v>
      </c>
      <c r="AE223">
        <v>487.14481100000012</v>
      </c>
      <c r="AF223">
        <v>486.71537400000034</v>
      </c>
      <c r="AG223">
        <v>486.25003500000003</v>
      </c>
      <c r="AH223">
        <v>485.76897499999995</v>
      </c>
      <c r="AI223">
        <v>485.26591299999927</v>
      </c>
      <c r="AJ223">
        <v>488.71946499999922</v>
      </c>
      <c r="AK223">
        <v>488.30543800000032</v>
      </c>
    </row>
    <row r="224" spans="1:37" x14ac:dyDescent="0.25">
      <c r="A224" t="s">
        <v>484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2773.6502535</v>
      </c>
      <c r="I224">
        <v>2592.3433873999998</v>
      </c>
      <c r="J224">
        <v>2703.7955340999997</v>
      </c>
      <c r="K224">
        <v>2838.446938</v>
      </c>
      <c r="L224">
        <v>2889.0188901000001</v>
      </c>
      <c r="M224">
        <v>3071.8816317999999</v>
      </c>
      <c r="N224">
        <v>2695.9666173000001</v>
      </c>
      <c r="O224">
        <v>3207.3243271000001</v>
      </c>
      <c r="P224">
        <v>3535.5182357999997</v>
      </c>
      <c r="Q224">
        <v>3177.5958524000002</v>
      </c>
      <c r="R224">
        <v>3419.4752822</v>
      </c>
      <c r="S224">
        <v>3740.2813390000001</v>
      </c>
      <c r="T224">
        <v>3161.7333444999999</v>
      </c>
      <c r="U224">
        <v>2567.8538605999997</v>
      </c>
      <c r="V224">
        <v>2211.4720133999999</v>
      </c>
      <c r="W224">
        <v>1503.1779886000002</v>
      </c>
      <c r="X224">
        <v>1650.1957839999998</v>
      </c>
      <c r="Y224">
        <v>1413.2982470000002</v>
      </c>
      <c r="Z224">
        <v>1287.266523</v>
      </c>
      <c r="AA224">
        <v>1220.094746</v>
      </c>
      <c r="AB224">
        <v>1244.7777040000001</v>
      </c>
      <c r="AC224">
        <v>1101.3955249999999</v>
      </c>
      <c r="AD224">
        <v>1095.683878</v>
      </c>
      <c r="AE224">
        <v>1093.031403</v>
      </c>
      <c r="AF224">
        <v>949.59847100000002</v>
      </c>
      <c r="AG224">
        <v>944.11350099999981</v>
      </c>
      <c r="AH224">
        <v>941.7120309999998</v>
      </c>
      <c r="AI224">
        <v>939.92631099999994</v>
      </c>
      <c r="AJ224">
        <v>942.13940600000001</v>
      </c>
      <c r="AK224">
        <v>940.74975500000005</v>
      </c>
    </row>
    <row r="225" spans="1:37" x14ac:dyDescent="0.25">
      <c r="A225" t="s">
        <v>485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2841.1400099999992</v>
      </c>
      <c r="I225">
        <v>2627.9595600000011</v>
      </c>
      <c r="J225">
        <v>2735.6319400000011</v>
      </c>
      <c r="K225">
        <v>2871.0007999999998</v>
      </c>
      <c r="L225">
        <v>2922.4246199999998</v>
      </c>
      <c r="M225">
        <v>3106.3751400000001</v>
      </c>
      <c r="N225">
        <v>2730.3393899999992</v>
      </c>
      <c r="O225">
        <v>3243.2272400000002</v>
      </c>
      <c r="P225">
        <v>3573.231670000001</v>
      </c>
      <c r="Q225">
        <v>3216.0365399999991</v>
      </c>
      <c r="R225">
        <v>3458.9577499999996</v>
      </c>
      <c r="S225">
        <v>3781.8072599999996</v>
      </c>
      <c r="T225">
        <v>3204.5700599999982</v>
      </c>
      <c r="U225">
        <v>2610.9614000000001</v>
      </c>
      <c r="V225">
        <v>2253.4100799999997</v>
      </c>
      <c r="W225">
        <v>1544.24316</v>
      </c>
      <c r="X225">
        <v>1689.1258800000014</v>
      </c>
      <c r="Y225">
        <v>1451.21774</v>
      </c>
      <c r="Z225">
        <v>1324.0943399999996</v>
      </c>
      <c r="AA225">
        <v>1255.9127100000005</v>
      </c>
      <c r="AB225">
        <v>1280.07834</v>
      </c>
      <c r="AC225">
        <v>1135.1271100000013</v>
      </c>
      <c r="AD225">
        <v>1127.9009800000003</v>
      </c>
      <c r="AE225">
        <v>1123.8263299999981</v>
      </c>
      <c r="AF225">
        <v>977.73328999999831</v>
      </c>
      <c r="AG225">
        <v>969.90370999999868</v>
      </c>
      <c r="AH225">
        <v>965.47087999999894</v>
      </c>
      <c r="AI225">
        <v>961.76579999999922</v>
      </c>
      <c r="AJ225">
        <v>962.15209999999934</v>
      </c>
      <c r="AK225">
        <v>958.94743999999992</v>
      </c>
    </row>
    <row r="226" spans="1:37" x14ac:dyDescent="0.25">
      <c r="A226" t="s">
        <v>486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0.25110400000005484</v>
      </c>
      <c r="I226">
        <v>0.41643060000001242</v>
      </c>
      <c r="J226">
        <v>0.50030040000001463</v>
      </c>
      <c r="K226">
        <v>0.53466459999998506</v>
      </c>
      <c r="L226">
        <v>0.53631940000002487</v>
      </c>
      <c r="M226">
        <v>0.53745490000005702</v>
      </c>
      <c r="N226">
        <v>0.49725320000004558</v>
      </c>
      <c r="O226">
        <v>0.51552839999999378</v>
      </c>
      <c r="P226">
        <v>0.56503689999999551</v>
      </c>
      <c r="Q226">
        <v>0.57012149999991379</v>
      </c>
      <c r="R226">
        <v>0.59104819999993197</v>
      </c>
      <c r="S226">
        <v>0.64065449999998236</v>
      </c>
      <c r="T226">
        <v>0.62745109999991655</v>
      </c>
      <c r="U226">
        <v>0.56764329999998608</v>
      </c>
      <c r="V226">
        <v>0.50667949999990469</v>
      </c>
      <c r="W226">
        <v>0.42111990000000787</v>
      </c>
      <c r="X226">
        <v>0.39806449999991855</v>
      </c>
      <c r="Y226">
        <v>0.38282259999994039</v>
      </c>
      <c r="Z226">
        <v>0.37460520000001907</v>
      </c>
      <c r="AA226">
        <v>0.37142679999999473</v>
      </c>
      <c r="AB226">
        <v>0.37633269999992081</v>
      </c>
      <c r="AC226">
        <v>0.36544019999996635</v>
      </c>
      <c r="AD226">
        <v>0.35142770000004475</v>
      </c>
      <c r="AE226">
        <v>0.33436119999998937</v>
      </c>
      <c r="AF226">
        <v>0.3006359999999404</v>
      </c>
      <c r="AG226">
        <v>0.26671780000003764</v>
      </c>
      <c r="AH226">
        <v>0.23391739999999572</v>
      </c>
      <c r="AI226">
        <v>0.20140539999999874</v>
      </c>
      <c r="AJ226">
        <v>0.16917739999996684</v>
      </c>
      <c r="AK226">
        <v>0.13646449999998822</v>
      </c>
    </row>
    <row r="227" spans="1:37" x14ac:dyDescent="0.25">
      <c r="A227" t="s">
        <v>487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80.192500000004657</v>
      </c>
      <c r="I227">
        <v>118.289300000004</v>
      </c>
      <c r="J227">
        <v>139.03150000001187</v>
      </c>
      <c r="K227">
        <v>147.3746000000101</v>
      </c>
      <c r="L227">
        <v>144.04709999999614</v>
      </c>
      <c r="M227">
        <v>137.59380000000237</v>
      </c>
      <c r="N227">
        <v>113.07500000001164</v>
      </c>
      <c r="O227">
        <v>106.28299999999581</v>
      </c>
      <c r="P227">
        <v>102.98610000000917</v>
      </c>
      <c r="Q227">
        <v>82.821700000000419</v>
      </c>
      <c r="R227">
        <v>70.803299999999581</v>
      </c>
      <c r="S227">
        <v>66.960000000020955</v>
      </c>
      <c r="T227">
        <v>42.139500000019325</v>
      </c>
      <c r="U227">
        <v>7.760999999998603</v>
      </c>
      <c r="V227">
        <v>-23.373200000001816</v>
      </c>
      <c r="W227">
        <v>-61.25810000000638</v>
      </c>
      <c r="X227">
        <v>-75.313200000004144</v>
      </c>
      <c r="Y227">
        <v>-87.639599999994971</v>
      </c>
      <c r="Z227">
        <v>-93.403800000000047</v>
      </c>
      <c r="AA227">
        <v>-93.256499999988591</v>
      </c>
      <c r="AB227">
        <v>-86.400300000008428</v>
      </c>
      <c r="AC227">
        <v>-81.115799999999581</v>
      </c>
      <c r="AD227">
        <v>-72.550099999993108</v>
      </c>
      <c r="AE227">
        <v>-62.511399999988498</v>
      </c>
      <c r="AF227">
        <v>-56.030200000008335</v>
      </c>
      <c r="AG227">
        <v>-47.712100000004284</v>
      </c>
      <c r="AH227">
        <v>-38.885899999993853</v>
      </c>
      <c r="AI227">
        <v>-30.18660000001546</v>
      </c>
      <c r="AJ227">
        <v>-21.845600000000559</v>
      </c>
      <c r="AK227">
        <v>-14.371099999989383</v>
      </c>
    </row>
    <row r="228" spans="1:37" x14ac:dyDescent="0.25">
      <c r="A228" t="s">
        <v>488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2452.2970000002533</v>
      </c>
      <c r="I228">
        <v>3454.5</v>
      </c>
      <c r="J228">
        <v>4063.4190000002272</v>
      </c>
      <c r="K228">
        <v>4439.6339999996126</v>
      </c>
      <c r="L228">
        <v>4576.9660000000149</v>
      </c>
      <c r="M228">
        <v>4703.7870000000112</v>
      </c>
      <c r="N228">
        <v>4319.563000000082</v>
      </c>
      <c r="O228">
        <v>4519.5320000001229</v>
      </c>
      <c r="P228">
        <v>4777.6550000002608</v>
      </c>
      <c r="Q228">
        <v>4490.1790000000037</v>
      </c>
      <c r="R228">
        <v>4465.2299999999814</v>
      </c>
      <c r="S228">
        <v>4650.6529999999329</v>
      </c>
      <c r="T228">
        <v>4148.2280000001192</v>
      </c>
      <c r="U228">
        <v>3368.1150000002235</v>
      </c>
      <c r="V228">
        <v>2669.8429999998771</v>
      </c>
      <c r="W228">
        <v>1699.3569999998435</v>
      </c>
      <c r="X228">
        <v>1392.9180000000633</v>
      </c>
      <c r="Y228">
        <v>1009.4520000000484</v>
      </c>
      <c r="Z228">
        <v>746.38400000007823</v>
      </c>
      <c r="AA228">
        <v>594.1659999997355</v>
      </c>
      <c r="AB228">
        <v>592.80499999970198</v>
      </c>
      <c r="AC228">
        <v>502.13199999975041</v>
      </c>
      <c r="AD228">
        <v>501.68399999989197</v>
      </c>
      <c r="AE228">
        <v>538.1929999999702</v>
      </c>
      <c r="AF228">
        <v>468.81500000040978</v>
      </c>
      <c r="AG228">
        <v>475.11100000003353</v>
      </c>
      <c r="AH228">
        <v>508.99299999978393</v>
      </c>
      <c r="AI228">
        <v>554.70200000004843</v>
      </c>
      <c r="AJ228">
        <v>609.27000000001863</v>
      </c>
      <c r="AK228">
        <v>659.61199999973178</v>
      </c>
    </row>
    <row r="229" spans="1:37" x14ac:dyDescent="0.25">
      <c r="A229" t="s">
        <v>489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171.67469999997411</v>
      </c>
      <c r="I229">
        <v>250.80389999999898</v>
      </c>
      <c r="J229">
        <v>303.94590000002063</v>
      </c>
      <c r="K229">
        <v>342.64550000001327</v>
      </c>
      <c r="L229">
        <v>366.58500000002095</v>
      </c>
      <c r="M229">
        <v>391.19770000001881</v>
      </c>
      <c r="N229">
        <v>381.45619999998598</v>
      </c>
      <c r="O229">
        <v>411.50379999997676</v>
      </c>
      <c r="P229">
        <v>447.250400000019</v>
      </c>
      <c r="Q229">
        <v>444.85399999999208</v>
      </c>
      <c r="R229">
        <v>458.97819999998319</v>
      </c>
      <c r="S229">
        <v>486.23110000000452</v>
      </c>
      <c r="T229">
        <v>464.41920000000391</v>
      </c>
      <c r="U229">
        <v>418.98669999997946</v>
      </c>
      <c r="V229">
        <v>375.08350000000792</v>
      </c>
      <c r="W229">
        <v>308.58370000001742</v>
      </c>
      <c r="X229">
        <v>283.6927999999898</v>
      </c>
      <c r="Y229">
        <v>251.79570000001695</v>
      </c>
      <c r="Z229">
        <v>224.92789999998058</v>
      </c>
      <c r="AA229">
        <v>203.38509999998496</v>
      </c>
      <c r="AB229">
        <v>190.43279999998049</v>
      </c>
      <c r="AC229">
        <v>170.54790000000503</v>
      </c>
      <c r="AD229">
        <v>156.17129999998724</v>
      </c>
      <c r="AE229">
        <v>144.55220000000554</v>
      </c>
      <c r="AF229">
        <v>126.07799999997951</v>
      </c>
      <c r="AG229">
        <v>113.41639999998733</v>
      </c>
      <c r="AH229">
        <v>103.90120000002207</v>
      </c>
      <c r="AI229">
        <v>96.571300000010524</v>
      </c>
      <c r="AJ229">
        <v>91.267999999981839</v>
      </c>
      <c r="AK229">
        <v>87.174999999988358</v>
      </c>
    </row>
    <row r="230" spans="1:37" x14ac:dyDescent="0.25">
      <c r="A230" t="s">
        <v>490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3.1494999999995343</v>
      </c>
      <c r="I230">
        <v>6.1450000000004366</v>
      </c>
      <c r="J230">
        <v>8.1064800000003743</v>
      </c>
      <c r="K230">
        <v>8.9831400000002759</v>
      </c>
      <c r="L230">
        <v>8.9100199999993492</v>
      </c>
      <c r="M230">
        <v>8.3560600000000704</v>
      </c>
      <c r="N230">
        <v>6.9825300000011339</v>
      </c>
      <c r="O230">
        <v>6.0160400000004302</v>
      </c>
      <c r="P230">
        <v>5.4887800000014977</v>
      </c>
      <c r="Q230">
        <v>4.5187800000003335</v>
      </c>
      <c r="R230">
        <v>3.6394999999993161</v>
      </c>
      <c r="S230">
        <v>3.1468100000001868</v>
      </c>
      <c r="T230">
        <v>2.0026299999990442</v>
      </c>
      <c r="U230">
        <v>0.13675999999941268</v>
      </c>
      <c r="V230">
        <v>-1.9052000000010594</v>
      </c>
      <c r="W230">
        <v>-4.2328399999987596</v>
      </c>
      <c r="X230">
        <v>-5.7306800000005751</v>
      </c>
      <c r="Y230">
        <v>-6.7494900000001508</v>
      </c>
      <c r="Z230">
        <v>-7.3579099999988102</v>
      </c>
      <c r="AA230">
        <v>-7.6159399999996822</v>
      </c>
      <c r="AB230">
        <v>-7.5212899999987712</v>
      </c>
      <c r="AC230">
        <v>-7.3913400000001275</v>
      </c>
      <c r="AD230">
        <v>-7.180210000000443</v>
      </c>
      <c r="AE230">
        <v>-6.9069499999986874</v>
      </c>
      <c r="AF230">
        <v>-6.7680300000010902</v>
      </c>
      <c r="AG230">
        <v>-6.6321100000004662</v>
      </c>
      <c r="AH230">
        <v>-6.46585999999661</v>
      </c>
      <c r="AI230">
        <v>-6.2777699999969627</v>
      </c>
      <c r="AJ230">
        <v>-6.0795900000011898</v>
      </c>
      <c r="AK230">
        <v>-5.8934399999998277</v>
      </c>
    </row>
    <row r="231" spans="1:37" x14ac:dyDescent="0.25">
      <c r="A231" t="s">
        <v>491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5.2802149999999983</v>
      </c>
      <c r="I231">
        <v>8.0064409999999953</v>
      </c>
      <c r="J231">
        <v>9.3494719999998779</v>
      </c>
      <c r="K231">
        <v>10.183155999999826</v>
      </c>
      <c r="L231">
        <v>10.670254999999997</v>
      </c>
      <c r="M231">
        <v>11.260706000000027</v>
      </c>
      <c r="N231">
        <v>10.900910999999951</v>
      </c>
      <c r="O231">
        <v>11.695071999999982</v>
      </c>
      <c r="P231">
        <v>12.800580999999966</v>
      </c>
      <c r="Q231">
        <v>12.756698000000142</v>
      </c>
      <c r="R231">
        <v>13.079791999999998</v>
      </c>
      <c r="S231">
        <v>13.918042000000014</v>
      </c>
      <c r="T231">
        <v>13.36614899999995</v>
      </c>
      <c r="U231">
        <v>12.028279999999995</v>
      </c>
      <c r="V231">
        <v>10.792070999999851</v>
      </c>
      <c r="W231">
        <v>9.0042389999998704</v>
      </c>
      <c r="X231">
        <v>8.4675569999999425</v>
      </c>
      <c r="Y231">
        <v>7.8616799999999785</v>
      </c>
      <c r="Z231">
        <v>7.3582539999999881</v>
      </c>
      <c r="AA231">
        <v>7.0022760000001654</v>
      </c>
      <c r="AB231">
        <v>6.9003640000000814</v>
      </c>
      <c r="AC231">
        <v>6.572744000000057</v>
      </c>
      <c r="AD231">
        <v>6.3426759999999831</v>
      </c>
      <c r="AE231">
        <v>6.1704459999998562</v>
      </c>
      <c r="AF231">
        <v>5.7542439999999715</v>
      </c>
      <c r="AG231">
        <v>5.4447770000001583</v>
      </c>
      <c r="AH231">
        <v>5.2041750000000775</v>
      </c>
      <c r="AI231">
        <v>4.9877649999998539</v>
      </c>
      <c r="AJ231">
        <v>4.7869100000000344</v>
      </c>
      <c r="AK231">
        <v>4.5788290000000416</v>
      </c>
    </row>
    <row r="232" spans="1:37" x14ac:dyDescent="0.25">
      <c r="A232" t="s">
        <v>492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1.2644700000000739</v>
      </c>
      <c r="I232">
        <v>1.984839999999167</v>
      </c>
      <c r="J232">
        <v>1.6707900000001246</v>
      </c>
      <c r="K232">
        <v>0.40066000000115309</v>
      </c>
      <c r="L232">
        <v>-1.6076499999999214</v>
      </c>
      <c r="M232">
        <v>-3.9935900000000402</v>
      </c>
      <c r="N232">
        <v>-6.7796199999993405</v>
      </c>
      <c r="O232">
        <v>-9.2899199999992561</v>
      </c>
      <c r="P232">
        <v>-11.518519999999626</v>
      </c>
      <c r="Q232">
        <v>-13.875140000000101</v>
      </c>
      <c r="R232">
        <v>-16.060110000002169</v>
      </c>
      <c r="S232">
        <v>-17.934150000000955</v>
      </c>
      <c r="T232">
        <v>-19.974290000001929</v>
      </c>
      <c r="U232">
        <v>-22.101029999997991</v>
      </c>
      <c r="V232">
        <v>-23.935710000001563</v>
      </c>
      <c r="W232">
        <v>-25.448540000001231</v>
      </c>
      <c r="X232">
        <v>-26.091400000001158</v>
      </c>
      <c r="Y232">
        <v>-26.112909999999829</v>
      </c>
      <c r="Z232">
        <v>-25.624930000001768</v>
      </c>
      <c r="AA232">
        <v>-24.735280000000785</v>
      </c>
      <c r="AB232">
        <v>-23.52527999999802</v>
      </c>
      <c r="AC232">
        <v>-22.214610000002722</v>
      </c>
      <c r="AD232">
        <v>-20.827129999997851</v>
      </c>
      <c r="AE232">
        <v>-19.411840000000666</v>
      </c>
      <c r="AF232">
        <v>-18.08473000000231</v>
      </c>
      <c r="AG232">
        <v>-16.793920000000071</v>
      </c>
      <c r="AH232">
        <v>-15.538560000000871</v>
      </c>
      <c r="AI232">
        <v>-14.339539999997214</v>
      </c>
      <c r="AJ232">
        <v>-13.216169999999693</v>
      </c>
      <c r="AK232">
        <v>-12.188000000001921</v>
      </c>
    </row>
    <row r="233" spans="1:37" x14ac:dyDescent="0.25">
      <c r="A233" t="s">
        <v>493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10.774562999999944</v>
      </c>
      <c r="I233">
        <v>16.058665999999903</v>
      </c>
      <c r="J233">
        <v>18.717196000000058</v>
      </c>
      <c r="K233">
        <v>20.506167999999889</v>
      </c>
      <c r="L233">
        <v>21.66306899999995</v>
      </c>
      <c r="M233">
        <v>23.063524000000143</v>
      </c>
      <c r="N233">
        <v>22.458838000000014</v>
      </c>
      <c r="O233">
        <v>24.276884000000109</v>
      </c>
      <c r="P233">
        <v>26.62466900000004</v>
      </c>
      <c r="Q233">
        <v>26.499753000000055</v>
      </c>
      <c r="R233">
        <v>27.188158999999814</v>
      </c>
      <c r="S233">
        <v>28.908894000000146</v>
      </c>
      <c r="T233">
        <v>27.640381999999818</v>
      </c>
      <c r="U233">
        <v>24.784869000000072</v>
      </c>
      <c r="V233">
        <v>22.172979000000169</v>
      </c>
      <c r="W233">
        <v>18.350348999999824</v>
      </c>
      <c r="X233">
        <v>17.161660000000211</v>
      </c>
      <c r="Y233">
        <v>15.704959000000144</v>
      </c>
      <c r="Z233">
        <v>14.446299000000181</v>
      </c>
      <c r="AA233">
        <v>13.495746000000054</v>
      </c>
      <c r="AB233">
        <v>13.087165000000368</v>
      </c>
      <c r="AC233">
        <v>12.208088999999745</v>
      </c>
      <c r="AD233">
        <v>11.580343999999968</v>
      </c>
      <c r="AE233">
        <v>11.100910999999996</v>
      </c>
      <c r="AF233">
        <v>10.13392900000008</v>
      </c>
      <c r="AG233">
        <v>9.4393959999997605</v>
      </c>
      <c r="AH233">
        <v>8.9106600000000071</v>
      </c>
      <c r="AI233">
        <v>8.4515510000001086</v>
      </c>
      <c r="AJ233">
        <v>8.0460329999996247</v>
      </c>
      <c r="AK233">
        <v>7.6459109999996144</v>
      </c>
    </row>
    <row r="234" spans="1:37" x14ac:dyDescent="0.25">
      <c r="A234" t="s">
        <v>494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0.47366399999998521</v>
      </c>
      <c r="I234">
        <v>0.79238699999996243</v>
      </c>
      <c r="J234">
        <v>0.95133199999986573</v>
      </c>
      <c r="K234">
        <v>0.99891500000012456</v>
      </c>
      <c r="L234">
        <v>0.95820199999980105</v>
      </c>
      <c r="M234">
        <v>0.88695800000004965</v>
      </c>
      <c r="N234">
        <v>0.71123099999999795</v>
      </c>
      <c r="O234">
        <v>0.62382200000001831</v>
      </c>
      <c r="P234">
        <v>0.58363999999983207</v>
      </c>
      <c r="Q234">
        <v>0.45528500000000349</v>
      </c>
      <c r="R234">
        <v>0.35525900000016009</v>
      </c>
      <c r="S234">
        <v>0.31267299999990428</v>
      </c>
      <c r="T234">
        <v>0.15904399999999441</v>
      </c>
      <c r="U234">
        <v>-7.5481000000081622E-2</v>
      </c>
      <c r="V234">
        <v>-0.30327600000009625</v>
      </c>
      <c r="W234">
        <v>-0.56327999999984968</v>
      </c>
      <c r="X234">
        <v>-0.68671599999993305</v>
      </c>
      <c r="Y234">
        <v>-0.76850000000013097</v>
      </c>
      <c r="Z234">
        <v>-0.80765100000007806</v>
      </c>
      <c r="AA234">
        <v>-0.80771400000003268</v>
      </c>
      <c r="AB234">
        <v>-0.76523599999995895</v>
      </c>
      <c r="AC234">
        <v>-0.72886100000005172</v>
      </c>
      <c r="AD234">
        <v>-0.6802229999998417</v>
      </c>
      <c r="AE234">
        <v>-0.62397599999985687</v>
      </c>
      <c r="AF234">
        <v>-0.5902849999999944</v>
      </c>
      <c r="AG234">
        <v>-0.55260499999985768</v>
      </c>
      <c r="AH234">
        <v>-0.51126399999998284</v>
      </c>
      <c r="AI234">
        <v>-0.47004600000013852</v>
      </c>
      <c r="AJ234">
        <v>-0.43076299999984258</v>
      </c>
      <c r="AK234">
        <v>-0.39635999999995875</v>
      </c>
    </row>
    <row r="235" spans="1:37" x14ac:dyDescent="0.25">
      <c r="A235" t="s">
        <v>495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3.2737919999999576</v>
      </c>
      <c r="I235">
        <v>4.8882849999999962</v>
      </c>
      <c r="J235">
        <v>5.5928789999998116</v>
      </c>
      <c r="K235">
        <v>5.9110439999999471</v>
      </c>
      <c r="L235">
        <v>5.9476020000001881</v>
      </c>
      <c r="M235">
        <v>6.0057549999996809</v>
      </c>
      <c r="N235">
        <v>5.4393319999999221</v>
      </c>
      <c r="O235">
        <v>5.6071299999998701</v>
      </c>
      <c r="P235">
        <v>5.9691009999996822</v>
      </c>
      <c r="Q235">
        <v>5.6059989999998834</v>
      </c>
      <c r="R235">
        <v>5.4977189999999609</v>
      </c>
      <c r="S235">
        <v>5.728755000000092</v>
      </c>
      <c r="T235">
        <v>5.0838340000000244</v>
      </c>
      <c r="U235">
        <v>3.9737519999998767</v>
      </c>
      <c r="V235">
        <v>2.97658999999976</v>
      </c>
      <c r="W235">
        <v>1.683132999999998</v>
      </c>
      <c r="X235">
        <v>1.2639720000001944</v>
      </c>
      <c r="Y235">
        <v>0.8566859999996268</v>
      </c>
      <c r="Z235">
        <v>0.57391599999982645</v>
      </c>
      <c r="AA235">
        <v>0.4318119999998089</v>
      </c>
      <c r="AB235">
        <v>0.48621400000001813</v>
      </c>
      <c r="AC235">
        <v>0.41782299999977113</v>
      </c>
      <c r="AD235">
        <v>0.42971100000022489</v>
      </c>
      <c r="AE235">
        <v>0.48683500000015556</v>
      </c>
      <c r="AF235">
        <v>0.3913870000001225</v>
      </c>
      <c r="AG235">
        <v>0.3679349999997612</v>
      </c>
      <c r="AH235">
        <v>0.38689199999998891</v>
      </c>
      <c r="AI235">
        <v>0.41766099999995276</v>
      </c>
      <c r="AJ235">
        <v>0.45284500000025218</v>
      </c>
      <c r="AK235">
        <v>0.4760879999998906</v>
      </c>
    </row>
    <row r="236" spans="1:37" x14ac:dyDescent="0.25">
      <c r="A236" t="s">
        <v>496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12.547161000000415</v>
      </c>
      <c r="I236">
        <v>18.692998999999872</v>
      </c>
      <c r="J236">
        <v>21.483295999999427</v>
      </c>
      <c r="K236">
        <v>22.995970999999372</v>
      </c>
      <c r="L236">
        <v>23.604707000000417</v>
      </c>
      <c r="M236">
        <v>24.412221999999929</v>
      </c>
      <c r="N236">
        <v>22.879852000000028</v>
      </c>
      <c r="O236">
        <v>24.183453999999983</v>
      </c>
      <c r="P236">
        <v>26.197943000000123</v>
      </c>
      <c r="Q236">
        <v>25.400482000000011</v>
      </c>
      <c r="R236">
        <v>25.574483999999757</v>
      </c>
      <c r="S236">
        <v>27.025822999999946</v>
      </c>
      <c r="T236">
        <v>25.084301000000778</v>
      </c>
      <c r="U236">
        <v>21.345846999999594</v>
      </c>
      <c r="V236">
        <v>18.00072900000032</v>
      </c>
      <c r="W236">
        <v>13.428057000000081</v>
      </c>
      <c r="X236">
        <v>12.094073000000208</v>
      </c>
      <c r="Y236">
        <v>10.658578999999918</v>
      </c>
      <c r="Z236">
        <v>9.5817720000004556</v>
      </c>
      <c r="AA236">
        <v>8.9530919999997423</v>
      </c>
      <c r="AB236">
        <v>9.0095760000003793</v>
      </c>
      <c r="AC236">
        <v>8.5442979999997988</v>
      </c>
      <c r="AD236">
        <v>8.3593459999992774</v>
      </c>
      <c r="AE236">
        <v>8.3286120000002484</v>
      </c>
      <c r="AF236">
        <v>7.7002600000005259</v>
      </c>
      <c r="AG236">
        <v>7.3450929999999062</v>
      </c>
      <c r="AH236">
        <v>7.1474019999996017</v>
      </c>
      <c r="AI236">
        <v>6.9908629999999903</v>
      </c>
      <c r="AJ236">
        <v>6.8513210000000981</v>
      </c>
      <c r="AK236">
        <v>6.6701419999999416</v>
      </c>
    </row>
    <row r="237" spans="1:37" x14ac:dyDescent="0.25">
      <c r="A237" t="s">
        <v>497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11.297879999998258</v>
      </c>
      <c r="I237">
        <v>20.895329999999376</v>
      </c>
      <c r="J237">
        <v>27.201359999999113</v>
      </c>
      <c r="K237">
        <v>30.43358000000444</v>
      </c>
      <c r="L237">
        <v>30.900730000001204</v>
      </c>
      <c r="M237">
        <v>30.001870000000054</v>
      </c>
      <c r="N237">
        <v>26.173949999996694</v>
      </c>
      <c r="O237">
        <v>23.859129999997094</v>
      </c>
      <c r="P237">
        <v>22.675080000000889</v>
      </c>
      <c r="Q237">
        <v>19.512280000002647</v>
      </c>
      <c r="R237">
        <v>16.70686000000569</v>
      </c>
      <c r="S237">
        <v>15.144209999998566</v>
      </c>
      <c r="T237">
        <v>11.009649999999965</v>
      </c>
      <c r="U237">
        <v>4.4838700000036624</v>
      </c>
      <c r="V237">
        <v>-2.4972100000013597</v>
      </c>
      <c r="W237">
        <v>-10.607580000003509</v>
      </c>
      <c r="X237">
        <v>-15.804260000004433</v>
      </c>
      <c r="Y237">
        <v>-19.733150000000023</v>
      </c>
      <c r="Z237">
        <v>-22.389040000001842</v>
      </c>
      <c r="AA237">
        <v>-23.857270000000426</v>
      </c>
      <c r="AB237">
        <v>-24.040870000004361</v>
      </c>
      <c r="AC237">
        <v>-24.046289999998407</v>
      </c>
      <c r="AD237">
        <v>-23.5699900000036</v>
      </c>
      <c r="AE237">
        <v>-22.712260000000242</v>
      </c>
      <c r="AF237">
        <v>-22.195599999999104</v>
      </c>
      <c r="AG237">
        <v>-21.500919999998587</v>
      </c>
      <c r="AH237">
        <v>-20.596900000004098</v>
      </c>
      <c r="AI237">
        <v>-19.554880000003322</v>
      </c>
      <c r="AJ237">
        <v>-18.430280000000494</v>
      </c>
      <c r="AK237">
        <v>-17.312490000003891</v>
      </c>
    </row>
    <row r="238" spans="1:37" x14ac:dyDescent="0.25">
      <c r="A238" t="s">
        <v>498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2.2637519999998403</v>
      </c>
      <c r="I238">
        <v>4.4291880000000674</v>
      </c>
      <c r="J238">
        <v>5.8649120000000039</v>
      </c>
      <c r="K238">
        <v>6.703417000000627</v>
      </c>
      <c r="L238">
        <v>7.1501090000001568</v>
      </c>
      <c r="M238">
        <v>7.5554709999996703</v>
      </c>
      <c r="N238">
        <v>7.6451100000003862</v>
      </c>
      <c r="O238">
        <v>8.2195629999996527</v>
      </c>
      <c r="P238">
        <v>9.247508999999809</v>
      </c>
      <c r="Q238">
        <v>10.022342000000208</v>
      </c>
      <c r="R238">
        <v>10.869989999999234</v>
      </c>
      <c r="S238">
        <v>11.990419000000657</v>
      </c>
      <c r="T238">
        <v>12.608162000000448</v>
      </c>
      <c r="U238">
        <v>12.635514999999941</v>
      </c>
      <c r="V238">
        <v>12.4457510000002</v>
      </c>
      <c r="W238">
        <v>11.918566000000283</v>
      </c>
      <c r="X238">
        <v>11.784534999999778</v>
      </c>
      <c r="Y238">
        <v>11.747187000000849</v>
      </c>
      <c r="Z238">
        <v>11.704847999999402</v>
      </c>
      <c r="AA238">
        <v>11.612154999999802</v>
      </c>
      <c r="AB238">
        <v>11.49058100000002</v>
      </c>
      <c r="AC238">
        <v>11.141764999999396</v>
      </c>
      <c r="AD238">
        <v>10.635634000000209</v>
      </c>
      <c r="AE238">
        <v>10.006577000000107</v>
      </c>
      <c r="AF238">
        <v>9.153943999999683</v>
      </c>
      <c r="AG238">
        <v>8.2089149999992514</v>
      </c>
      <c r="AH238">
        <v>7.2313209999992978</v>
      </c>
      <c r="AI238">
        <v>6.2392099999997299</v>
      </c>
      <c r="AJ238">
        <v>5.2454510000006849</v>
      </c>
      <c r="AK238">
        <v>4.253896000000168</v>
      </c>
    </row>
    <row r="239" spans="1:37" x14ac:dyDescent="0.25">
      <c r="A239" t="s">
        <v>499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0.17042720000006284</v>
      </c>
      <c r="I239">
        <v>0.32551719999992201</v>
      </c>
      <c r="J239">
        <v>0.41438460000006216</v>
      </c>
      <c r="K239">
        <v>0.45148110000002362</v>
      </c>
      <c r="L239">
        <v>0.45806559999994079</v>
      </c>
      <c r="M239">
        <v>0.46486379999998917</v>
      </c>
      <c r="N239">
        <v>0.45355529999994815</v>
      </c>
      <c r="O239">
        <v>0.48564740000006168</v>
      </c>
      <c r="P239">
        <v>0.55754649999994399</v>
      </c>
      <c r="Q239">
        <v>0.61335220000000845</v>
      </c>
      <c r="R239">
        <v>0.67667559999995319</v>
      </c>
      <c r="S239">
        <v>0.76219500000001972</v>
      </c>
      <c r="T239">
        <v>0.81020660000001499</v>
      </c>
      <c r="U239">
        <v>0.81484590000002299</v>
      </c>
      <c r="V239">
        <v>0.80638729999998304</v>
      </c>
      <c r="W239">
        <v>0.77677679999999327</v>
      </c>
      <c r="X239">
        <v>0.78096050000010564</v>
      </c>
      <c r="Y239">
        <v>0.79424779999999373</v>
      </c>
      <c r="Z239">
        <v>0.80612150000001748</v>
      </c>
      <c r="AA239">
        <v>0.8113268000000744</v>
      </c>
      <c r="AB239">
        <v>0.81040210000003299</v>
      </c>
      <c r="AC239">
        <v>0.78771139999992101</v>
      </c>
      <c r="AD239">
        <v>0.74877790000005007</v>
      </c>
      <c r="AE239">
        <v>0.69688740000003691</v>
      </c>
      <c r="AF239">
        <v>0.62515410000003158</v>
      </c>
      <c r="AG239">
        <v>0.54449610000006032</v>
      </c>
      <c r="AH239">
        <v>0.460267300000055</v>
      </c>
      <c r="AI239">
        <v>0.37425689999997758</v>
      </c>
      <c r="AJ239">
        <v>0.28771510000001399</v>
      </c>
      <c r="AK239">
        <v>0.20117479999998977</v>
      </c>
    </row>
    <row r="240" spans="1:37" x14ac:dyDescent="0.25">
      <c r="A240" t="s">
        <v>500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1.2176590000002818E-2</v>
      </c>
      <c r="I240">
        <v>2.3274239999999224E-2</v>
      </c>
      <c r="J240">
        <v>2.9626149999998574E-2</v>
      </c>
      <c r="K240">
        <v>3.2239680000003546E-2</v>
      </c>
      <c r="L240">
        <v>3.2624890000001017E-2</v>
      </c>
      <c r="M240">
        <v>3.2978899999996258E-2</v>
      </c>
      <c r="N240">
        <v>3.2002359999999896E-2</v>
      </c>
      <c r="O240">
        <v>3.4096679999997548E-2</v>
      </c>
      <c r="P240">
        <v>3.9022200000005114E-2</v>
      </c>
      <c r="Q240">
        <v>4.2793989999999837E-2</v>
      </c>
      <c r="R240">
        <v>4.709701000000166E-2</v>
      </c>
      <c r="S240">
        <v>5.2985540000001663E-2</v>
      </c>
      <c r="T240">
        <v>5.619940999999784E-2</v>
      </c>
      <c r="U240">
        <v>5.6315189999999404E-2</v>
      </c>
      <c r="V240">
        <v>5.5497889999998051E-2</v>
      </c>
      <c r="W240">
        <v>5.3182700000000693E-2</v>
      </c>
      <c r="X240">
        <v>5.3303560000003358E-2</v>
      </c>
      <c r="Y240">
        <v>5.4110680000000855E-2</v>
      </c>
      <c r="Z240">
        <v>5.4854839999997296E-2</v>
      </c>
      <c r="AA240">
        <v>5.5158609999999442E-2</v>
      </c>
      <c r="AB240">
        <v>5.5056499999999176E-2</v>
      </c>
      <c r="AC240">
        <v>5.3426500000000487E-2</v>
      </c>
      <c r="AD240">
        <v>5.065565000000305E-2</v>
      </c>
      <c r="AE240">
        <v>4.6973560000004966E-2</v>
      </c>
      <c r="AF240">
        <v>4.1884009999996863E-2</v>
      </c>
      <c r="AG240">
        <v>3.6162449999999069E-2</v>
      </c>
      <c r="AH240">
        <v>3.0189800000002265E-2</v>
      </c>
      <c r="AI240">
        <v>2.4092819999999904E-2</v>
      </c>
      <c r="AJ240">
        <v>1.7959610000005455E-2</v>
      </c>
      <c r="AK240">
        <v>1.182693000000512E-2</v>
      </c>
    </row>
    <row r="241" spans="1:37" x14ac:dyDescent="0.25">
      <c r="A241" t="s">
        <v>501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1.8194789999995464E-2</v>
      </c>
      <c r="I241">
        <v>3.478721000000462E-2</v>
      </c>
      <c r="J241">
        <v>4.4292179999999348E-2</v>
      </c>
      <c r="K241">
        <v>4.8217529999995179E-2</v>
      </c>
      <c r="L241">
        <v>4.882545000000249E-2</v>
      </c>
      <c r="M241">
        <v>4.9402759999999546E-2</v>
      </c>
      <c r="N241">
        <v>4.8009829999998033E-2</v>
      </c>
      <c r="O241">
        <v>5.1220569999998133E-2</v>
      </c>
      <c r="P241">
        <v>5.8677169999995726E-2</v>
      </c>
      <c r="Q241">
        <v>6.442226000000062E-2</v>
      </c>
      <c r="R241">
        <v>7.0968029999988858E-2</v>
      </c>
      <c r="S241">
        <v>7.9888879999998608E-2</v>
      </c>
      <c r="T241">
        <v>8.4818269999999529E-2</v>
      </c>
      <c r="U241">
        <v>8.5118690000001607E-2</v>
      </c>
      <c r="V241">
        <v>8.402263000000687E-2</v>
      </c>
      <c r="W241">
        <v>8.0684669999996572E-2</v>
      </c>
      <c r="X241">
        <v>8.0978560000005473E-2</v>
      </c>
      <c r="Y241">
        <v>8.2288540000007515E-2</v>
      </c>
      <c r="Z241">
        <v>8.3490669999989109E-2</v>
      </c>
      <c r="AA241">
        <v>8.401855000001035E-2</v>
      </c>
      <c r="AB241">
        <v>8.3922959999995328E-2</v>
      </c>
      <c r="AC241">
        <v>8.1527930000007132E-2</v>
      </c>
      <c r="AD241">
        <v>7.7412210000005643E-2</v>
      </c>
      <c r="AE241">
        <v>7.1920800000000895E-2</v>
      </c>
      <c r="AF241">
        <v>6.431418999999039E-2</v>
      </c>
      <c r="AG241">
        <v>5.5752429999998299E-2</v>
      </c>
      <c r="AH241">
        <v>4.6806750000001784E-2</v>
      </c>
      <c r="AI241">
        <v>3.7668189999990886E-2</v>
      </c>
      <c r="AJ241">
        <v>2.8469669999992675E-2</v>
      </c>
      <c r="AK241">
        <v>1.9267370000008555E-2</v>
      </c>
    </row>
    <row r="242" spans="1:37" x14ac:dyDescent="0.25">
      <c r="A242" t="s">
        <v>502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9.2458300000032523E-2</v>
      </c>
      <c r="I242">
        <v>0.17737009999996189</v>
      </c>
      <c r="J242">
        <v>0.22657750000001897</v>
      </c>
      <c r="K242">
        <v>0.2473962000000256</v>
      </c>
      <c r="L242">
        <v>0.25115120000003799</v>
      </c>
      <c r="M242">
        <v>0.2544973999999911</v>
      </c>
      <c r="N242">
        <v>0.24763670000004367</v>
      </c>
      <c r="O242">
        <v>2.0373824999999783</v>
      </c>
      <c r="P242">
        <v>2.7900950999999736</v>
      </c>
      <c r="Q242">
        <v>3.1246365999999739</v>
      </c>
      <c r="R242">
        <v>3.3221746000000394</v>
      </c>
      <c r="S242">
        <v>3.4801863999999796</v>
      </c>
      <c r="T242">
        <v>3.5955284000000347</v>
      </c>
      <c r="U242">
        <v>3.6743203999999992</v>
      </c>
      <c r="V242">
        <v>3.7360911000000101</v>
      </c>
      <c r="W242">
        <v>3.7777406999999812</v>
      </c>
      <c r="X242">
        <v>3.8296834000000217</v>
      </c>
      <c r="Y242">
        <v>2.087126000000012</v>
      </c>
      <c r="Z242">
        <v>1.4115863000000104</v>
      </c>
      <c r="AA242">
        <v>1.1375906999999756</v>
      </c>
      <c r="AB242">
        <v>0.99531430000001819</v>
      </c>
      <c r="AC242">
        <v>0.88694670000000997</v>
      </c>
      <c r="AD242">
        <v>0.78658089999998992</v>
      </c>
      <c r="AE242">
        <v>0.6868094999999812</v>
      </c>
      <c r="AF242">
        <v>0.58103319999997893</v>
      </c>
      <c r="AG242">
        <v>0.47429210000001376</v>
      </c>
      <c r="AH242">
        <v>0.36929049999997687</v>
      </c>
      <c r="AI242">
        <v>0.26697390000003907</v>
      </c>
      <c r="AJ242">
        <v>0.16801099999997859</v>
      </c>
      <c r="AK242">
        <v>7.2659600000008595E-2</v>
      </c>
    </row>
    <row r="243" spans="1:37" x14ac:dyDescent="0.25">
      <c r="A243" t="s">
        <v>503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4.0848900000000299E-2</v>
      </c>
      <c r="I243">
        <v>7.800069999998982E-2</v>
      </c>
      <c r="J243">
        <v>9.9307100000004311E-2</v>
      </c>
      <c r="K243">
        <v>0.10824619999999641</v>
      </c>
      <c r="L243">
        <v>0.10990340000000742</v>
      </c>
      <c r="M243">
        <v>0.11162820000001261</v>
      </c>
      <c r="N243">
        <v>0.10901380000001382</v>
      </c>
      <c r="O243">
        <v>0.11679889999999205</v>
      </c>
      <c r="P243">
        <v>0.13410680000001207</v>
      </c>
      <c r="Q243">
        <v>0.14753899999999476</v>
      </c>
      <c r="R243">
        <v>0.162767400000007</v>
      </c>
      <c r="S243">
        <v>0.18330629999999815</v>
      </c>
      <c r="T243">
        <v>0.1948428999999976</v>
      </c>
      <c r="U243">
        <v>0.19598260000000778</v>
      </c>
      <c r="V243">
        <v>0.19397969999999987</v>
      </c>
      <c r="W243">
        <v>0.18689309999999182</v>
      </c>
      <c r="X243">
        <v>0.18789199999997663</v>
      </c>
      <c r="Y243">
        <v>0.19104880000000435</v>
      </c>
      <c r="Z243">
        <v>0.19385209999998665</v>
      </c>
      <c r="AA243">
        <v>0.19505049999997937</v>
      </c>
      <c r="AB243">
        <v>0.19477949999998145</v>
      </c>
      <c r="AC243">
        <v>0.18929550000001427</v>
      </c>
      <c r="AD243">
        <v>0.17992849999998839</v>
      </c>
      <c r="AE243">
        <v>0.16746670000000563</v>
      </c>
      <c r="AF243">
        <v>0.15025959999999827</v>
      </c>
      <c r="AG243">
        <v>0.13092500000001905</v>
      </c>
      <c r="AH243">
        <v>0.11074309999997922</v>
      </c>
      <c r="AI243">
        <v>9.0140700000006291E-2</v>
      </c>
      <c r="AJ243">
        <v>6.9416499999988446E-2</v>
      </c>
      <c r="AK243">
        <v>4.8697299999986399E-2</v>
      </c>
    </row>
    <row r="244" spans="1:37" x14ac:dyDescent="0.25">
      <c r="A244" t="s">
        <v>504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9.4139099999992482E-3</v>
      </c>
      <c r="I244">
        <v>1.8115550000000979E-2</v>
      </c>
      <c r="J244">
        <v>2.3271069999999838E-2</v>
      </c>
      <c r="K244">
        <v>2.5616840000001417E-2</v>
      </c>
      <c r="L244">
        <v>2.6273859999999871E-2</v>
      </c>
      <c r="M244">
        <v>2.6903199999999572E-2</v>
      </c>
      <c r="N244">
        <v>2.6479489999999828E-2</v>
      </c>
      <c r="O244">
        <v>2.8382579999998825E-2</v>
      </c>
      <c r="P244">
        <v>3.2446909999997331E-2</v>
      </c>
      <c r="Q244">
        <v>3.5610680000004891E-2</v>
      </c>
      <c r="R244">
        <v>3.9168109999998535E-2</v>
      </c>
      <c r="S244">
        <v>4.394166999999527E-2</v>
      </c>
      <c r="T244">
        <v>4.6650849999998911E-2</v>
      </c>
      <c r="U244">
        <v>4.6944080000002941E-2</v>
      </c>
      <c r="V244">
        <v>4.6469049999998902E-2</v>
      </c>
      <c r="W244">
        <v>4.4780469999999184E-2</v>
      </c>
      <c r="X244">
        <v>4.4913689999994233E-2</v>
      </c>
      <c r="Y244">
        <v>4.5546559999998237E-2</v>
      </c>
      <c r="Z244">
        <v>4.6119010000005289E-2</v>
      </c>
      <c r="AA244">
        <v>4.6354149999999095E-2</v>
      </c>
      <c r="AB244">
        <v>4.6289510000001144E-2</v>
      </c>
      <c r="AC244">
        <v>4.5066579999996748E-2</v>
      </c>
      <c r="AD244">
        <v>4.2981709999999396E-2</v>
      </c>
      <c r="AE244">
        <v>4.0210129999998401E-2</v>
      </c>
      <c r="AF244">
        <v>3.6364669999997545E-2</v>
      </c>
      <c r="AG244">
        <v>3.2035229999998194E-2</v>
      </c>
      <c r="AH244">
        <v>2.7511810000000025E-2</v>
      </c>
      <c r="AI244">
        <v>2.2890069999995433E-2</v>
      </c>
      <c r="AJ244">
        <v>1.8236229999999409E-2</v>
      </c>
      <c r="AK244">
        <v>1.3576959999994642E-2</v>
      </c>
    </row>
    <row r="245" spans="1:37" x14ac:dyDescent="0.25">
      <c r="A245" t="s">
        <v>505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10.222774700000002</v>
      </c>
      <c r="I245">
        <v>14.663627799999972</v>
      </c>
      <c r="J245">
        <v>17.063942900000029</v>
      </c>
      <c r="K245">
        <v>19.239609900000005</v>
      </c>
      <c r="L245">
        <v>21.364610700000014</v>
      </c>
      <c r="M245">
        <v>23.805003599999964</v>
      </c>
      <c r="N245">
        <v>26.041693800000019</v>
      </c>
      <c r="O245">
        <v>27.741432799999984</v>
      </c>
      <c r="P245">
        <v>29.073654799999986</v>
      </c>
      <c r="Q245">
        <v>30.308291999999994</v>
      </c>
      <c r="R245">
        <v>27.528815199999997</v>
      </c>
      <c r="S245">
        <v>27.164043600000014</v>
      </c>
      <c r="T245">
        <v>27.376540300000045</v>
      </c>
      <c r="U245">
        <v>28.192732400000011</v>
      </c>
      <c r="V245">
        <v>29.38071640000004</v>
      </c>
      <c r="W245">
        <v>30.694548600000019</v>
      </c>
      <c r="X245">
        <v>32.395487600000024</v>
      </c>
      <c r="Y245">
        <v>33.433970200000033</v>
      </c>
      <c r="Z245">
        <v>34.0440112</v>
      </c>
      <c r="AA245">
        <v>34.307945200000006</v>
      </c>
      <c r="AB245">
        <v>35.66383860000002</v>
      </c>
      <c r="AC245">
        <v>36.183633799999996</v>
      </c>
      <c r="AD245">
        <v>36.347503999999958</v>
      </c>
      <c r="AE245">
        <v>36.357104600000014</v>
      </c>
      <c r="AF245">
        <v>36.277527599999985</v>
      </c>
      <c r="AG245">
        <v>36.139204199999995</v>
      </c>
      <c r="AH245">
        <v>35.955242800000008</v>
      </c>
      <c r="AI245">
        <v>35.732184200000006</v>
      </c>
      <c r="AJ245">
        <v>35.638064900000018</v>
      </c>
      <c r="AK245">
        <v>35.415684799999951</v>
      </c>
    </row>
    <row r="246" spans="1:37" x14ac:dyDescent="0.25">
      <c r="A246" t="s">
        <v>506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64.164518150000006</v>
      </c>
      <c r="I246">
        <v>104.39993563000002</v>
      </c>
      <c r="J246">
        <v>127.81960986000001</v>
      </c>
      <c r="K246">
        <v>144.91408471</v>
      </c>
      <c r="L246">
        <v>156.61862893</v>
      </c>
      <c r="M246">
        <v>170.93775253000001</v>
      </c>
      <c r="N246">
        <v>164.54845025</v>
      </c>
      <c r="O246">
        <v>184.40276783000002</v>
      </c>
      <c r="P246">
        <v>206.88449926999999</v>
      </c>
      <c r="Q246">
        <v>202.65271371</v>
      </c>
      <c r="R246">
        <v>212.52622664</v>
      </c>
      <c r="S246">
        <v>230.42136739</v>
      </c>
      <c r="T246">
        <v>213.37003970000001</v>
      </c>
      <c r="U246">
        <v>182.18040868</v>
      </c>
      <c r="V246">
        <v>156.46347881000003</v>
      </c>
      <c r="W246">
        <v>116.61396276000001</v>
      </c>
      <c r="X246">
        <v>109.07993184999998</v>
      </c>
      <c r="Y246">
        <v>95.341514950000004</v>
      </c>
      <c r="Z246">
        <v>84.012326989999991</v>
      </c>
      <c r="AA246">
        <v>75.843712060000001</v>
      </c>
      <c r="AB246">
        <v>72.100124109999996</v>
      </c>
      <c r="AC246">
        <v>63.897463729999991</v>
      </c>
      <c r="AD246">
        <v>59.21498158</v>
      </c>
      <c r="AE246">
        <v>55.874673340000001</v>
      </c>
      <c r="AF246">
        <v>48.464634140000001</v>
      </c>
      <c r="AG246">
        <v>44.349179879999994</v>
      </c>
      <c r="AH246">
        <v>41.486491360000002</v>
      </c>
      <c r="AI246">
        <v>39.132419330000005</v>
      </c>
      <c r="AJ246">
        <v>37.161572360000001</v>
      </c>
      <c r="AK246">
        <v>35.312614629999992</v>
      </c>
    </row>
    <row r="247" spans="1:37" x14ac:dyDescent="0.25">
      <c r="A247" t="s">
        <v>507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105.76187619999996</v>
      </c>
      <c r="I247">
        <v>140.92098139999996</v>
      </c>
      <c r="J247">
        <v>160.2468305000001</v>
      </c>
      <c r="K247">
        <v>175.71522319999997</v>
      </c>
      <c r="L247">
        <v>186.54966100000001</v>
      </c>
      <c r="M247">
        <v>200.86594530000002</v>
      </c>
      <c r="N247">
        <v>193.75321710000003</v>
      </c>
      <c r="O247">
        <v>214.39078690000008</v>
      </c>
      <c r="P247">
        <v>237.58603619999997</v>
      </c>
      <c r="Q247">
        <v>233.63040180000007</v>
      </c>
      <c r="R247">
        <v>244.15406399999995</v>
      </c>
      <c r="S247">
        <v>262.97342249999997</v>
      </c>
      <c r="T247">
        <v>247.46411789999991</v>
      </c>
      <c r="U247">
        <v>218.38922489999993</v>
      </c>
      <c r="V247">
        <v>193.81385379999995</v>
      </c>
      <c r="W247">
        <v>155.33964590000005</v>
      </c>
      <c r="X247">
        <v>146.74894029999996</v>
      </c>
      <c r="Y247">
        <v>132.25249429999997</v>
      </c>
      <c r="Z247">
        <v>119.84333040000001</v>
      </c>
      <c r="AA247">
        <v>110.42859599999997</v>
      </c>
      <c r="AB247">
        <v>105.67834390000007</v>
      </c>
      <c r="AC247">
        <v>95.735977500000104</v>
      </c>
      <c r="AD247">
        <v>89.49286810000001</v>
      </c>
      <c r="AE247">
        <v>84.718815000000063</v>
      </c>
      <c r="AF247">
        <v>74.866410999999971</v>
      </c>
      <c r="AG247">
        <v>68.758204699999965</v>
      </c>
      <c r="AH247">
        <v>64.168514500000015</v>
      </c>
      <c r="AI247">
        <v>60.212780100000032</v>
      </c>
      <c r="AJ247">
        <v>56.752593199999978</v>
      </c>
      <c r="AK247">
        <v>53.453098800000021</v>
      </c>
    </row>
    <row r="248" spans="1:37" x14ac:dyDescent="0.25">
      <c r="A248" t="s">
        <v>508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8.0436000000005947E-3</v>
      </c>
      <c r="I248">
        <v>1.54981499999991E-2</v>
      </c>
      <c r="J248">
        <v>1.9919299999997975E-2</v>
      </c>
      <c r="K248">
        <v>2.1915660000001225E-2</v>
      </c>
      <c r="L248">
        <v>2.244029000000225E-2</v>
      </c>
      <c r="M248">
        <v>2.2917140000000558E-2</v>
      </c>
      <c r="N248">
        <v>2.2480820000001955E-2</v>
      </c>
      <c r="O248">
        <v>2.4023899999999543E-2</v>
      </c>
      <c r="P248">
        <v>2.7418280000002682E-2</v>
      </c>
      <c r="Q248">
        <v>3.0054599999999709E-2</v>
      </c>
      <c r="R248">
        <v>3.3032980000001544E-2</v>
      </c>
      <c r="S248">
        <v>3.705723000000205E-2</v>
      </c>
      <c r="T248">
        <v>3.9327580000001916E-2</v>
      </c>
      <c r="U248">
        <v>3.9536659999999557E-2</v>
      </c>
      <c r="V248">
        <v>3.9089400000001717E-2</v>
      </c>
      <c r="W248">
        <v>3.7610699999998332E-2</v>
      </c>
      <c r="X248">
        <v>3.7696449999998549E-2</v>
      </c>
      <c r="Y248">
        <v>3.8225969999999165E-2</v>
      </c>
      <c r="Z248">
        <v>3.8719659999998157E-2</v>
      </c>
      <c r="AA248">
        <v>3.8936389999996379E-2</v>
      </c>
      <c r="AB248">
        <v>3.8903229999995403E-2</v>
      </c>
      <c r="AC248">
        <v>3.7882359999997561E-2</v>
      </c>
      <c r="AD248">
        <v>3.6121049999998434E-2</v>
      </c>
      <c r="AE248">
        <v>3.3766090000000304E-2</v>
      </c>
      <c r="AF248">
        <v>3.0485169999998618E-2</v>
      </c>
      <c r="AG248">
        <v>2.6780479999999329E-2</v>
      </c>
      <c r="AH248">
        <v>2.290072000000265E-2</v>
      </c>
      <c r="AI248">
        <v>1.8929140000004452E-2</v>
      </c>
      <c r="AJ248">
        <v>1.4923400000000697E-2</v>
      </c>
      <c r="AK248">
        <v>1.0907269999997027E-2</v>
      </c>
    </row>
    <row r="249" spans="1:37" x14ac:dyDescent="0.25">
      <c r="A249" t="s">
        <v>509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6.7447900000006484</v>
      </c>
      <c r="I249">
        <v>11.891079999997601</v>
      </c>
      <c r="J249">
        <v>14.961149999999179</v>
      </c>
      <c r="K249">
        <v>16.426009999999224</v>
      </c>
      <c r="L249">
        <v>16.575090000002092</v>
      </c>
      <c r="M249">
        <v>16.237769999999728</v>
      </c>
      <c r="N249">
        <v>14.384570000001986</v>
      </c>
      <c r="O249">
        <v>13.683789999999135</v>
      </c>
      <c r="P249">
        <v>13.695650000001478</v>
      </c>
      <c r="Q249">
        <v>12.480569999999716</v>
      </c>
      <c r="R249">
        <v>11.549019999998563</v>
      </c>
      <c r="S249">
        <v>11.36985999999888</v>
      </c>
      <c r="T249">
        <v>9.5817800000004354</v>
      </c>
      <c r="U249">
        <v>6.4380899999996473</v>
      </c>
      <c r="V249">
        <v>3.1384500000021944</v>
      </c>
      <c r="W249">
        <v>-0.80999999999767169</v>
      </c>
      <c r="X249">
        <v>-3.0026199999992969</v>
      </c>
      <c r="Y249">
        <v>-4.6174299999984214</v>
      </c>
      <c r="Z249">
        <v>-5.6506799999988289</v>
      </c>
      <c r="AA249">
        <v>-6.1426699999974517</v>
      </c>
      <c r="AB249">
        <v>-6.0218699999968521</v>
      </c>
      <c r="AC249">
        <v>-5.9447000000000116</v>
      </c>
      <c r="AD249">
        <v>-5.6663699999990058</v>
      </c>
      <c r="AE249">
        <v>-5.2282200000008743</v>
      </c>
      <c r="AF249">
        <v>-5.0453200000010838</v>
      </c>
      <c r="AG249">
        <v>-4.7615099999966333</v>
      </c>
      <c r="AH249">
        <v>-4.3629499999988184</v>
      </c>
      <c r="AI249">
        <v>-3.8964899999991758</v>
      </c>
      <c r="AJ249">
        <v>-3.3923899999972491</v>
      </c>
      <c r="AK249">
        <v>-2.8997799999997369</v>
      </c>
    </row>
    <row r="250" spans="1:37" x14ac:dyDescent="0.25">
      <c r="A250" t="s">
        <v>510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214.29300000000512</v>
      </c>
      <c r="I250">
        <v>347.80569999996806</v>
      </c>
      <c r="J250">
        <v>412.23540000000503</v>
      </c>
      <c r="K250">
        <v>437.20139999996172</v>
      </c>
      <c r="L250">
        <v>437.0743000000366</v>
      </c>
      <c r="M250">
        <v>438.96140000002924</v>
      </c>
      <c r="N250">
        <v>407.03560000000289</v>
      </c>
      <c r="O250">
        <v>427.21379999996861</v>
      </c>
      <c r="P250">
        <v>473.35090000001946</v>
      </c>
      <c r="Q250">
        <v>480.80579999997281</v>
      </c>
      <c r="R250">
        <v>503.00640000001295</v>
      </c>
      <c r="S250">
        <v>549.56620000000112</v>
      </c>
      <c r="T250">
        <v>541.65810000000056</v>
      </c>
      <c r="U250">
        <v>495.54780000000028</v>
      </c>
      <c r="V250">
        <v>450.09539999999106</v>
      </c>
      <c r="W250">
        <v>383.89350000000559</v>
      </c>
      <c r="X250">
        <v>371.36609999998473</v>
      </c>
      <c r="Y250">
        <v>363.13289999996778</v>
      </c>
      <c r="Z250">
        <v>359.26870000001509</v>
      </c>
      <c r="AA250">
        <v>358.22480000002543</v>
      </c>
      <c r="AB250">
        <v>362.71429999999236</v>
      </c>
      <c r="AC250">
        <v>352.35069999995176</v>
      </c>
      <c r="AD250">
        <v>338.74859999999171</v>
      </c>
      <c r="AE250">
        <v>321.91860000009183</v>
      </c>
      <c r="AF250">
        <v>290.36290000006557</v>
      </c>
      <c r="AG250">
        <v>258.68050000001676</v>
      </c>
      <c r="AH250">
        <v>227.7546999999322</v>
      </c>
      <c r="AI250">
        <v>196.86550000007264</v>
      </c>
      <c r="AJ250">
        <v>166.10369999997783</v>
      </c>
      <c r="AK250">
        <v>134.90260000003036</v>
      </c>
    </row>
    <row r="251" spans="1:37" x14ac:dyDescent="0.25">
      <c r="A251" t="s">
        <v>511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13.915829999998095</v>
      </c>
      <c r="I251">
        <v>24.991539999999077</v>
      </c>
      <c r="J251">
        <v>33.0118799999982</v>
      </c>
      <c r="K251">
        <v>39.02266999999847</v>
      </c>
      <c r="L251">
        <v>43.367099999999482</v>
      </c>
      <c r="M251">
        <v>47.390589999999065</v>
      </c>
      <c r="N251">
        <v>48.679619999998977</v>
      </c>
      <c r="O251">
        <v>52.373690000000352</v>
      </c>
      <c r="P251">
        <v>57.399709999997867</v>
      </c>
      <c r="Q251">
        <v>59.787549999997282</v>
      </c>
      <c r="R251">
        <v>62.622960000000603</v>
      </c>
      <c r="S251">
        <v>66.660349999998289</v>
      </c>
      <c r="T251">
        <v>67.071400000000722</v>
      </c>
      <c r="U251">
        <v>64.285149999999703</v>
      </c>
      <c r="V251">
        <v>60.481270000000222</v>
      </c>
      <c r="W251">
        <v>54.381570000001375</v>
      </c>
      <c r="X251">
        <v>50.709470000001602</v>
      </c>
      <c r="Y251">
        <v>47.073540000001231</v>
      </c>
      <c r="Z251">
        <v>43.613710000001447</v>
      </c>
      <c r="AA251">
        <v>40.426479999998264</v>
      </c>
      <c r="AB251">
        <v>37.826300000000629</v>
      </c>
      <c r="AC251">
        <v>34.681420000000799</v>
      </c>
      <c r="AD251">
        <v>31.654749999997875</v>
      </c>
      <c r="AE251">
        <v>28.780749999998079</v>
      </c>
      <c r="AF251">
        <v>25.31278999999995</v>
      </c>
      <c r="AG251">
        <v>22.059399999998277</v>
      </c>
      <c r="AH251">
        <v>19.099659999999858</v>
      </c>
      <c r="AI251">
        <v>16.395860000000539</v>
      </c>
      <c r="AJ251">
        <v>13.941040000001522</v>
      </c>
      <c r="AK251">
        <v>11.683819999998377</v>
      </c>
    </row>
    <row r="252" spans="1:37" x14ac:dyDescent="0.25">
      <c r="A252" t="s">
        <v>512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16.08752000000095</v>
      </c>
      <c r="I252">
        <v>24.974740000005113</v>
      </c>
      <c r="J252">
        <v>29.889960000000428</v>
      </c>
      <c r="K252">
        <v>31.560740000000806</v>
      </c>
      <c r="L252">
        <v>30.301279999999679</v>
      </c>
      <c r="M252">
        <v>28.034550000003946</v>
      </c>
      <c r="N252">
        <v>21.98457999999664</v>
      </c>
      <c r="O252">
        <v>19.292500000003201</v>
      </c>
      <c r="P252">
        <v>17.556339999995544</v>
      </c>
      <c r="Q252">
        <v>12.593269999997574</v>
      </c>
      <c r="R252">
        <v>9.1331600000048638</v>
      </c>
      <c r="S252">
        <v>7.4173399999999674</v>
      </c>
      <c r="T252">
        <v>1.6591599999956088</v>
      </c>
      <c r="U252">
        <v>-6.2296400000050198</v>
      </c>
      <c r="V252">
        <v>-13.569799999997485</v>
      </c>
      <c r="W252">
        <v>-22.122369999997318</v>
      </c>
      <c r="X252">
        <v>-25.776150000005146</v>
      </c>
      <c r="Y252">
        <v>-28.602530000003753</v>
      </c>
      <c r="Z252">
        <v>-29.85902999999962</v>
      </c>
      <c r="AA252">
        <v>-29.717220000005909</v>
      </c>
      <c r="AB252">
        <v>-28.059140000004845</v>
      </c>
      <c r="AC252">
        <v>-26.557119999997667</v>
      </c>
      <c r="AD252">
        <v>-24.371950000000652</v>
      </c>
      <c r="AE252">
        <v>-21.84711999999854</v>
      </c>
      <c r="AF252">
        <v>-20.01695999999356</v>
      </c>
      <c r="AG252">
        <v>-17.875530000004801</v>
      </c>
      <c r="AH252">
        <v>-15.634219999999914</v>
      </c>
      <c r="AI252">
        <v>-13.421070000003965</v>
      </c>
      <c r="AJ252">
        <v>-11.296699999998964</v>
      </c>
      <c r="AK252">
        <v>-9.3715700000029756</v>
      </c>
    </row>
    <row r="253" spans="1:37" x14ac:dyDescent="0.25">
      <c r="A253" t="s">
        <v>513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36.717746000000261</v>
      </c>
      <c r="I253">
        <v>37.80554100000063</v>
      </c>
      <c r="J253">
        <v>39.336693999999625</v>
      </c>
      <c r="K253">
        <v>41.157755000000179</v>
      </c>
      <c r="L253">
        <v>41.604462999999669</v>
      </c>
      <c r="M253">
        <v>43.562251999999717</v>
      </c>
      <c r="N253">
        <v>38.15979200000038</v>
      </c>
      <c r="O253">
        <v>44.095121999999719</v>
      </c>
      <c r="P253">
        <v>47.916791000000558</v>
      </c>
      <c r="Q253">
        <v>42.823698000000149</v>
      </c>
      <c r="R253">
        <v>44.456955999999991</v>
      </c>
      <c r="S253">
        <v>48.186550999999781</v>
      </c>
      <c r="T253">
        <v>40.390709000000243</v>
      </c>
      <c r="U253">
        <v>32.088020000000142</v>
      </c>
      <c r="V253">
        <v>26.958958000000166</v>
      </c>
      <c r="W253">
        <v>17.459805999999844</v>
      </c>
      <c r="X253">
        <v>19.033171999999468</v>
      </c>
      <c r="Y253">
        <v>15.841314000000239</v>
      </c>
      <c r="Z253">
        <v>14.25424700000076</v>
      </c>
      <c r="AA253">
        <v>13.609189000000697</v>
      </c>
      <c r="AB253">
        <v>14.506706000000122</v>
      </c>
      <c r="AC253">
        <v>13.136191999999937</v>
      </c>
      <c r="AD253">
        <v>13.466484000000492</v>
      </c>
      <c r="AE253">
        <v>13.906449000000066</v>
      </c>
      <c r="AF253">
        <v>12.506634000000304</v>
      </c>
      <c r="AG253">
        <v>12.777425000000221</v>
      </c>
      <c r="AH253">
        <v>13.115381999999954</v>
      </c>
      <c r="AI253">
        <v>13.418611000000965</v>
      </c>
      <c r="AJ253">
        <v>13.760658999999578</v>
      </c>
      <c r="AK253">
        <v>13.983725999998569</v>
      </c>
    </row>
    <row r="254" spans="1:37" x14ac:dyDescent="0.25">
      <c r="A254" t="s">
        <v>514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6.2888700000003155</v>
      </c>
      <c r="I254">
        <v>7.7779000000009546</v>
      </c>
      <c r="J254">
        <v>6.7177400000000489</v>
      </c>
      <c r="K254">
        <v>3.8275399999984074</v>
      </c>
      <c r="L254">
        <v>-0.53742999999667518</v>
      </c>
      <c r="M254">
        <v>-5.3805600000050617</v>
      </c>
      <c r="N254">
        <v>-11.749750000002678</v>
      </c>
      <c r="O254">
        <v>-16.296990000002552</v>
      </c>
      <c r="P254">
        <v>-20.445940000005066</v>
      </c>
      <c r="Q254">
        <v>-25.884480000000622</v>
      </c>
      <c r="R254">
        <v>-30.20850999999675</v>
      </c>
      <c r="S254">
        <v>-33.529260000002978</v>
      </c>
      <c r="T254">
        <v>-38.363760000000184</v>
      </c>
      <c r="U254">
        <v>-43.330540000002657</v>
      </c>
      <c r="V254">
        <v>-47.101979999999458</v>
      </c>
      <c r="W254">
        <v>-50.492469999997411</v>
      </c>
      <c r="X254">
        <v>-50.81307000000379</v>
      </c>
      <c r="Y254">
        <v>-50.343860000000859</v>
      </c>
      <c r="Z254">
        <v>-48.74261999999726</v>
      </c>
      <c r="AA254">
        <v>-46.232600000003004</v>
      </c>
      <c r="AB254">
        <v>-42.924230000004172</v>
      </c>
      <c r="AC254">
        <v>-39.680399999997462</v>
      </c>
      <c r="AD254">
        <v>-36.146279999993567</v>
      </c>
      <c r="AE254">
        <v>-32.585220000000845</v>
      </c>
      <c r="AF254">
        <v>-29.479859999999462</v>
      </c>
      <c r="AG254">
        <v>-26.3686699999962</v>
      </c>
      <c r="AH254">
        <v>-23.418590000001132</v>
      </c>
      <c r="AI254">
        <v>-20.716789999998582</v>
      </c>
      <c r="AJ254">
        <v>-18.299989999999525</v>
      </c>
      <c r="AK254">
        <v>-16.216820000001462</v>
      </c>
    </row>
    <row r="255" spans="1:37" x14ac:dyDescent="0.25">
      <c r="A255" t="s">
        <v>515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87.958574000000226</v>
      </c>
      <c r="I255">
        <v>85.233323999998902</v>
      </c>
      <c r="J255">
        <v>87.820820000000822</v>
      </c>
      <c r="K255">
        <v>92.123389000000316</v>
      </c>
      <c r="L255">
        <v>93.520467000000281</v>
      </c>
      <c r="M255">
        <v>98.915238000001409</v>
      </c>
      <c r="N255">
        <v>86.590881000000081</v>
      </c>
      <c r="O255">
        <v>102.39861000000019</v>
      </c>
      <c r="P255">
        <v>111.67642999999953</v>
      </c>
      <c r="Q255">
        <v>99.573278999998365</v>
      </c>
      <c r="R255">
        <v>104.76899100000082</v>
      </c>
      <c r="S255">
        <v>114.21989600000052</v>
      </c>
      <c r="T255">
        <v>95.576908000000913</v>
      </c>
      <c r="U255">
        <v>77.199499999998807</v>
      </c>
      <c r="V255">
        <v>66.694480000000112</v>
      </c>
      <c r="W255">
        <v>45.207680000001346</v>
      </c>
      <c r="X255">
        <v>50.60377999999946</v>
      </c>
      <c r="Y255">
        <v>42.941029999999955</v>
      </c>
      <c r="Z255">
        <v>39.354690000000119</v>
      </c>
      <c r="AA255">
        <v>37.753429999998843</v>
      </c>
      <c r="AB255">
        <v>39.610430000000633</v>
      </c>
      <c r="AC255">
        <v>35.733900000001086</v>
      </c>
      <c r="AD255">
        <v>36.182640000000902</v>
      </c>
      <c r="AE255">
        <v>36.706430000000182</v>
      </c>
      <c r="AF255">
        <v>32.785770000000412</v>
      </c>
      <c r="AG255">
        <v>33.143640000000232</v>
      </c>
      <c r="AH255">
        <v>33.506059999999707</v>
      </c>
      <c r="AI255">
        <v>33.773449999998775</v>
      </c>
      <c r="AJ255">
        <v>34.167199999999866</v>
      </c>
      <c r="AK255">
        <v>34.310429999999542</v>
      </c>
    </row>
    <row r="256" spans="1:37" x14ac:dyDescent="0.25">
      <c r="A256" t="s">
        <v>516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4.0909380000002784</v>
      </c>
      <c r="I256">
        <v>4.832459000000199</v>
      </c>
      <c r="J256">
        <v>5.2184950000000754</v>
      </c>
      <c r="K256">
        <v>5.2824410000002899</v>
      </c>
      <c r="L256">
        <v>4.9169670000001133</v>
      </c>
      <c r="M256">
        <v>4.5131430000001274</v>
      </c>
      <c r="N256">
        <v>3.1885879999999815</v>
      </c>
      <c r="O256">
        <v>2.9816739999996571</v>
      </c>
      <c r="P256">
        <v>2.6824500000002445</v>
      </c>
      <c r="Q256">
        <v>1.4453020000000834</v>
      </c>
      <c r="R256">
        <v>0.87229600000046048</v>
      </c>
      <c r="S256">
        <v>0.63299800000004325</v>
      </c>
      <c r="T256">
        <v>-0.78030200000011973</v>
      </c>
      <c r="U256">
        <v>-2.3524889999998777</v>
      </c>
      <c r="V256">
        <v>-3.5674539999999979</v>
      </c>
      <c r="W256">
        <v>-5.1340799999998126</v>
      </c>
      <c r="X256">
        <v>-5.3622479999994539</v>
      </c>
      <c r="Y256">
        <v>-5.7966529999994236</v>
      </c>
      <c r="Z256">
        <v>-5.894083000000137</v>
      </c>
      <c r="AA256">
        <v>-5.7280579999996917</v>
      </c>
      <c r="AB256">
        <v>-5.2601669999994556</v>
      </c>
      <c r="AC256">
        <v>-4.9348270000000412</v>
      </c>
      <c r="AD256">
        <v>-4.3967409999995652</v>
      </c>
      <c r="AE256">
        <v>-3.8119610000003377</v>
      </c>
      <c r="AF256">
        <v>-3.4275419999994483</v>
      </c>
      <c r="AG256">
        <v>-2.9024490000001606</v>
      </c>
      <c r="AH256">
        <v>-2.384595999999874</v>
      </c>
      <c r="AI256">
        <v>-1.898192000000563</v>
      </c>
      <c r="AJ256">
        <v>-1.4460860000008324</v>
      </c>
      <c r="AK256">
        <v>-1.0514559999992343</v>
      </c>
    </row>
    <row r="257" spans="1:37" x14ac:dyDescent="0.25">
      <c r="A257" t="s">
        <v>517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29.109060000000682</v>
      </c>
      <c r="I257">
        <v>29.728159999998752</v>
      </c>
      <c r="J257">
        <v>30.620059999999285</v>
      </c>
      <c r="K257">
        <v>31.249739999999292</v>
      </c>
      <c r="L257">
        <v>30.381790000001274</v>
      </c>
      <c r="M257">
        <v>30.452769999999873</v>
      </c>
      <c r="N257">
        <v>24.533369999999195</v>
      </c>
      <c r="O257">
        <v>27.617249999999331</v>
      </c>
      <c r="P257">
        <v>29.026340000000346</v>
      </c>
      <c r="Q257">
        <v>23.472069999999803</v>
      </c>
      <c r="R257">
        <v>23.388039999999819</v>
      </c>
      <c r="S257">
        <v>25.042930000001434</v>
      </c>
      <c r="T257">
        <v>17.68398999999954</v>
      </c>
      <c r="U257">
        <v>10.118399999999383</v>
      </c>
      <c r="V257">
        <v>5.2606799999994109</v>
      </c>
      <c r="W257">
        <v>-2.7921800000003714</v>
      </c>
      <c r="X257">
        <v>-1.6722700000009354</v>
      </c>
      <c r="Y257">
        <v>-4.0129799999995157</v>
      </c>
      <c r="Z257">
        <v>-4.7173500000008062</v>
      </c>
      <c r="AA257">
        <v>-4.4315399999995861</v>
      </c>
      <c r="AB257">
        <v>-2.7411499999998341</v>
      </c>
      <c r="AC257">
        <v>-2.7398799999991752</v>
      </c>
      <c r="AD257">
        <v>-1.3244700000013836</v>
      </c>
      <c r="AE257">
        <v>0.17077000000062981</v>
      </c>
      <c r="AF257">
        <v>0.17198999999891385</v>
      </c>
      <c r="AG257">
        <v>1.4458700000013778</v>
      </c>
      <c r="AH257">
        <v>2.6875100000015664</v>
      </c>
      <c r="AI257">
        <v>3.8179200000013225</v>
      </c>
      <c r="AJ257">
        <v>4.8835399999989022</v>
      </c>
      <c r="AK257">
        <v>5.7503800000013143</v>
      </c>
    </row>
    <row r="258" spans="1:37" x14ac:dyDescent="0.25">
      <c r="A258" t="s">
        <v>518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109.29479999999967</v>
      </c>
      <c r="I258">
        <v>105.62750999999844</v>
      </c>
      <c r="J258">
        <v>107.46401999999944</v>
      </c>
      <c r="K258">
        <v>110.37854999999763</v>
      </c>
      <c r="L258">
        <v>108.75811000000249</v>
      </c>
      <c r="M258">
        <v>111.47126999999819</v>
      </c>
      <c r="N258">
        <v>91.795760000000882</v>
      </c>
      <c r="O258">
        <v>107.0682799999995</v>
      </c>
      <c r="P258">
        <v>114.40634999999747</v>
      </c>
      <c r="Q258">
        <v>95.313319999997475</v>
      </c>
      <c r="R258">
        <v>97.999240000001009</v>
      </c>
      <c r="S258">
        <v>106.36299000000145</v>
      </c>
      <c r="T258">
        <v>80.132209999999759</v>
      </c>
      <c r="U258">
        <v>54.635090000003402</v>
      </c>
      <c r="V258">
        <v>39.594440000000759</v>
      </c>
      <c r="W258">
        <v>11.738079999995534</v>
      </c>
      <c r="X258">
        <v>18.293839999998454</v>
      </c>
      <c r="Y258">
        <v>9.5898299999971641</v>
      </c>
      <c r="Z258">
        <v>6.7454199999992852</v>
      </c>
      <c r="AA258">
        <v>7.0256099999969592</v>
      </c>
      <c r="AB258">
        <v>12.075779999999213</v>
      </c>
      <c r="AC258">
        <v>10.281340000001364</v>
      </c>
      <c r="AD258">
        <v>13.98399999999674</v>
      </c>
      <c r="AE258">
        <v>17.785250000000815</v>
      </c>
      <c r="AF258">
        <v>15.948589999999967</v>
      </c>
      <c r="AG258">
        <v>19.253499999998894</v>
      </c>
      <c r="AH258">
        <v>22.355470000002242</v>
      </c>
      <c r="AI258">
        <v>25.086929999997665</v>
      </c>
      <c r="AJ258">
        <v>27.69546999999875</v>
      </c>
      <c r="AK258">
        <v>29.696809999994002</v>
      </c>
    </row>
    <row r="259" spans="1:37" x14ac:dyDescent="0.25">
      <c r="A259" t="s">
        <v>519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77.042699999990873</v>
      </c>
      <c r="I259">
        <v>106.82009999998263</v>
      </c>
      <c r="J259">
        <v>124.04899999999907</v>
      </c>
      <c r="K259">
        <v>130.09769999998389</v>
      </c>
      <c r="L259">
        <v>124.74060000001919</v>
      </c>
      <c r="M259">
        <v>116.23970000000554</v>
      </c>
      <c r="N259">
        <v>89.618900000001304</v>
      </c>
      <c r="O259">
        <v>81.097600000008242</v>
      </c>
      <c r="P259">
        <v>73.862600000022212</v>
      </c>
      <c r="Q259">
        <v>50.039100000023609</v>
      </c>
      <c r="R259">
        <v>35.840599999995902</v>
      </c>
      <c r="S259">
        <v>28.889100000000326</v>
      </c>
      <c r="T259">
        <v>1.2779000000155065</v>
      </c>
      <c r="U259">
        <v>-33.201700000005076</v>
      </c>
      <c r="V259">
        <v>-63.346399999980349</v>
      </c>
      <c r="W259">
        <v>-99.8978000000061</v>
      </c>
      <c r="X259">
        <v>-112.24640000000363</v>
      </c>
      <c r="Y259">
        <v>-124.36659999997937</v>
      </c>
      <c r="Z259">
        <v>-129.31450000000768</v>
      </c>
      <c r="AA259">
        <v>-128.19250000000466</v>
      </c>
      <c r="AB259">
        <v>-120.30609999998705</v>
      </c>
      <c r="AC259">
        <v>-113.81469999998808</v>
      </c>
      <c r="AD259">
        <v>-103.4721000000136</v>
      </c>
      <c r="AE259">
        <v>-91.69649999999092</v>
      </c>
      <c r="AF259">
        <v>-83.329200000007404</v>
      </c>
      <c r="AG259">
        <v>-72.855999999999767</v>
      </c>
      <c r="AH259">
        <v>-62.17960000000312</v>
      </c>
      <c r="AI259">
        <v>-51.836900000023888</v>
      </c>
      <c r="AJ259">
        <v>-42.025900000007823</v>
      </c>
      <c r="AK259">
        <v>-33.244600000005448</v>
      </c>
    </row>
    <row r="260" spans="1:37" x14ac:dyDescent="0.25">
      <c r="A260" t="s">
        <v>520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63.453620000000228</v>
      </c>
      <c r="I260">
        <v>97.567439999998896</v>
      </c>
      <c r="J260">
        <v>115.49716999998782</v>
      </c>
      <c r="K260">
        <v>124.77519999998913</v>
      </c>
      <c r="L260">
        <v>127.494200000001</v>
      </c>
      <c r="M260">
        <v>130.50319999999192</v>
      </c>
      <c r="N260">
        <v>122.03450000000885</v>
      </c>
      <c r="O260">
        <v>128.66610000000219</v>
      </c>
      <c r="P260">
        <v>140.25619999998889</v>
      </c>
      <c r="Q260">
        <v>138.99779999999737</v>
      </c>
      <c r="R260">
        <v>143.06489999999758</v>
      </c>
      <c r="S260">
        <v>153.65649999999732</v>
      </c>
      <c r="T260">
        <v>147.3073000000004</v>
      </c>
      <c r="U260">
        <v>131.25979999999981</v>
      </c>
      <c r="V260">
        <v>116.21470000001136</v>
      </c>
      <c r="W260">
        <v>94.451000000000931</v>
      </c>
      <c r="X260">
        <v>88.801999999996042</v>
      </c>
      <c r="Y260">
        <v>82.781499999997322</v>
      </c>
      <c r="Z260">
        <v>78.489600000000792</v>
      </c>
      <c r="AA260">
        <v>75.810500000006869</v>
      </c>
      <c r="AB260">
        <v>75.701000000000931</v>
      </c>
      <c r="AC260">
        <v>72.093599999992875</v>
      </c>
      <c r="AD260">
        <v>68.951999999990221</v>
      </c>
      <c r="AE260">
        <v>65.731899999998859</v>
      </c>
      <c r="AF260">
        <v>58.850500000000466</v>
      </c>
      <c r="AG260">
        <v>52.786200000002282</v>
      </c>
      <c r="AH260">
        <v>47.176299999991897</v>
      </c>
      <c r="AI260">
        <v>41.686099999991711</v>
      </c>
      <c r="AJ260">
        <v>36.313800000003539</v>
      </c>
      <c r="AK260">
        <v>30.841099999990547</v>
      </c>
    </row>
    <row r="261" spans="1:37" x14ac:dyDescent="0.25">
      <c r="A261" t="s">
        <v>521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4.2214370000001509</v>
      </c>
      <c r="I261">
        <v>6.4701590000004217</v>
      </c>
      <c r="J261">
        <v>7.513332000000446</v>
      </c>
      <c r="K261">
        <v>7.9301669999995283</v>
      </c>
      <c r="L261">
        <v>7.9191900000005262</v>
      </c>
      <c r="M261">
        <v>7.9672479999999268</v>
      </c>
      <c r="N261">
        <v>7.311043000000609</v>
      </c>
      <c r="O261">
        <v>7.7104359999993903</v>
      </c>
      <c r="P261">
        <v>8.5028709999996863</v>
      </c>
      <c r="Q261">
        <v>8.466033000000607</v>
      </c>
      <c r="R261">
        <v>8.7853009999998903</v>
      </c>
      <c r="S261">
        <v>9.5604569999995874</v>
      </c>
      <c r="T261">
        <v>9.2173549999988609</v>
      </c>
      <c r="U261">
        <v>8.2229600000009668</v>
      </c>
      <c r="V261">
        <v>7.317388999999821</v>
      </c>
      <c r="W261">
        <v>6.0022759999992559</v>
      </c>
      <c r="X261">
        <v>5.7838150000006863</v>
      </c>
      <c r="Y261">
        <v>5.5631759999996575</v>
      </c>
      <c r="Z261">
        <v>5.4368909999993775</v>
      </c>
      <c r="AA261">
        <v>5.3868480000001</v>
      </c>
      <c r="AB261">
        <v>5.4701729999997042</v>
      </c>
      <c r="AC261">
        <v>5.2788779999991675</v>
      </c>
      <c r="AD261">
        <v>5.0752640000009706</v>
      </c>
      <c r="AE261">
        <v>4.8344949999991513</v>
      </c>
      <c r="AF261">
        <v>4.3232229999994161</v>
      </c>
      <c r="AG261">
        <v>3.8451299999996991</v>
      </c>
      <c r="AH261">
        <v>3.3872499999997672</v>
      </c>
      <c r="AI261">
        <v>2.9292700000005425</v>
      </c>
      <c r="AJ261">
        <v>2.4726699999991979</v>
      </c>
      <c r="AK261">
        <v>2.0048800000004121</v>
      </c>
    </row>
    <row r="262" spans="1:37" x14ac:dyDescent="0.25">
      <c r="A262" t="s">
        <v>522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0.21542959999999312</v>
      </c>
      <c r="I262">
        <v>0.33118960000001607</v>
      </c>
      <c r="J262">
        <v>0.38508619999998928</v>
      </c>
      <c r="K262">
        <v>0.40661659999994981</v>
      </c>
      <c r="L262">
        <v>0.40611820000003718</v>
      </c>
      <c r="M262">
        <v>0.40857360000001108</v>
      </c>
      <c r="N262">
        <v>0.37519459999998617</v>
      </c>
      <c r="O262">
        <v>0.39562700000004725</v>
      </c>
      <c r="P262">
        <v>0.43643509999998287</v>
      </c>
      <c r="Q262">
        <v>0.43512359999999717</v>
      </c>
      <c r="R262">
        <v>0.45182919999996329</v>
      </c>
      <c r="S262">
        <v>0.49185069999998632</v>
      </c>
      <c r="T262">
        <v>0.47491530000002058</v>
      </c>
      <c r="U262">
        <v>0.42447090000001708</v>
      </c>
      <c r="V262">
        <v>0.37832950000000665</v>
      </c>
      <c r="W262">
        <v>0.31125549999995883</v>
      </c>
      <c r="X262">
        <v>0.30001900000002024</v>
      </c>
      <c r="Y262">
        <v>0.28886829999999009</v>
      </c>
      <c r="Z262">
        <v>0.28249759999999924</v>
      </c>
      <c r="AA262">
        <v>0.27993859999997994</v>
      </c>
      <c r="AB262">
        <v>0.2840921000000094</v>
      </c>
      <c r="AC262">
        <v>0.27415419999999813</v>
      </c>
      <c r="AD262">
        <v>0.26342739999995501</v>
      </c>
      <c r="AE262">
        <v>0.25070900000002894</v>
      </c>
      <c r="AF262">
        <v>0.22411619999996901</v>
      </c>
      <c r="AG262">
        <v>0.19911149999995814</v>
      </c>
      <c r="AH262">
        <v>0.17511530000001585</v>
      </c>
      <c r="AI262">
        <v>0.15111560000002555</v>
      </c>
      <c r="AJ262">
        <v>0.12719379999998637</v>
      </c>
      <c r="AK262">
        <v>0.10271640000007665</v>
      </c>
    </row>
    <row r="263" spans="1:37" x14ac:dyDescent="0.25">
      <c r="A263" t="s">
        <v>523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0.31690130000004046</v>
      </c>
      <c r="I263">
        <v>0.48394499999994878</v>
      </c>
      <c r="J263">
        <v>0.56098240000005717</v>
      </c>
      <c r="K263">
        <v>0.59168329999999969</v>
      </c>
      <c r="L263">
        <v>0.5907411000000593</v>
      </c>
      <c r="M263">
        <v>0.59456840000007105</v>
      </c>
      <c r="N263">
        <v>0.5456318999999894</v>
      </c>
      <c r="O263">
        <v>0.57629980000001524</v>
      </c>
      <c r="P263">
        <v>0.63613769999994929</v>
      </c>
      <c r="Q263">
        <v>0.63351219999992736</v>
      </c>
      <c r="R263">
        <v>0.65793959999996332</v>
      </c>
      <c r="S263">
        <v>0.71650949999991553</v>
      </c>
      <c r="T263">
        <v>0.69091400000002068</v>
      </c>
      <c r="U263">
        <v>0.6168332999999393</v>
      </c>
      <c r="V263">
        <v>0.54974619999995866</v>
      </c>
      <c r="W263">
        <v>0.45188880000000609</v>
      </c>
      <c r="X263">
        <v>0.43644299999994018</v>
      </c>
      <c r="Y263">
        <v>0.4202996000000212</v>
      </c>
      <c r="Z263">
        <v>0.4110309000000143</v>
      </c>
      <c r="AA263">
        <v>0.40730900000005477</v>
      </c>
      <c r="AB263">
        <v>0.41343849999998383</v>
      </c>
      <c r="AC263">
        <v>0.39877750000005108</v>
      </c>
      <c r="AD263">
        <v>0.38319469999999001</v>
      </c>
      <c r="AE263">
        <v>0.36476419999996779</v>
      </c>
      <c r="AF263">
        <v>0.32597750000002179</v>
      </c>
      <c r="AG263">
        <v>0.28974490000007336</v>
      </c>
      <c r="AH263">
        <v>0.25500069999998232</v>
      </c>
      <c r="AI263">
        <v>0.22021739999991041</v>
      </c>
      <c r="AJ263">
        <v>0.18552409999995234</v>
      </c>
      <c r="AK263">
        <v>0.1499924000000874</v>
      </c>
    </row>
    <row r="264" spans="1:37" x14ac:dyDescent="0.25">
      <c r="A264" t="s">
        <v>524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1.078324000000066</v>
      </c>
      <c r="I264">
        <v>1.6587130000000343</v>
      </c>
      <c r="J264">
        <v>1.9294789999999011</v>
      </c>
      <c r="K264">
        <v>2.0378740000001017</v>
      </c>
      <c r="L264">
        <v>2.0356940000001487</v>
      </c>
      <c r="M264">
        <v>2.0481449999999768</v>
      </c>
      <c r="N264">
        <v>1.8813199999999597</v>
      </c>
      <c r="O264">
        <v>20.331735000000208</v>
      </c>
      <c r="P264">
        <v>18.861625999999887</v>
      </c>
      <c r="Q264">
        <v>18.837684999999965</v>
      </c>
      <c r="R264">
        <v>19.068652000000384</v>
      </c>
      <c r="S264">
        <v>19.399285999999847</v>
      </c>
      <c r="T264">
        <v>19.415314000000308</v>
      </c>
      <c r="U264">
        <v>19.239795000000413</v>
      </c>
      <c r="V264">
        <v>19.067939999999908</v>
      </c>
      <c r="W264">
        <v>18.778012999999646</v>
      </c>
      <c r="X264">
        <v>18.757384000000002</v>
      </c>
      <c r="Y264">
        <v>0.3863059999998768</v>
      </c>
      <c r="Z264">
        <v>2.0363290000000234</v>
      </c>
      <c r="AA264">
        <v>2.0575470000003406</v>
      </c>
      <c r="AB264">
        <v>1.9453530000000683</v>
      </c>
      <c r="AC264">
        <v>1.7761610000002293</v>
      </c>
      <c r="AD264">
        <v>1.6293049999999312</v>
      </c>
      <c r="AE264">
        <v>1.4931079999996655</v>
      </c>
      <c r="AF264">
        <v>1.3023740000003272</v>
      </c>
      <c r="AG264">
        <v>1.1303040000002511</v>
      </c>
      <c r="AH264">
        <v>0.97114300000021103</v>
      </c>
      <c r="AI264">
        <v>0.81784199999992779</v>
      </c>
      <c r="AJ264">
        <v>0.66941399999996065</v>
      </c>
      <c r="AK264">
        <v>0.52171699999962584</v>
      </c>
    </row>
    <row r="265" spans="1:37" x14ac:dyDescent="0.25">
      <c r="A265" t="s">
        <v>525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1.1405989999998383</v>
      </c>
      <c r="I265">
        <v>1.7591549999999643</v>
      </c>
      <c r="J265">
        <v>2.0486509999998361</v>
      </c>
      <c r="K265">
        <v>2.1646229999996649</v>
      </c>
      <c r="L265">
        <v>2.1623760000002221</v>
      </c>
      <c r="M265">
        <v>2.1745319999999992</v>
      </c>
      <c r="N265">
        <v>1.996429000000262</v>
      </c>
      <c r="O265">
        <v>2.1018980000003467</v>
      </c>
      <c r="P265">
        <v>2.316171999999824</v>
      </c>
      <c r="Q265">
        <v>2.3080199999999422</v>
      </c>
      <c r="R265">
        <v>2.3942039999997178</v>
      </c>
      <c r="S265">
        <v>2.6041000000000167</v>
      </c>
      <c r="T265">
        <v>2.513159000000087</v>
      </c>
      <c r="U265">
        <v>2.2435550000000148</v>
      </c>
      <c r="V265">
        <v>1.9957530000001498</v>
      </c>
      <c r="W265">
        <v>1.637271999999939</v>
      </c>
      <c r="X265">
        <v>1.5742450000002464</v>
      </c>
      <c r="Y265">
        <v>1.5135119999999915</v>
      </c>
      <c r="Z265">
        <v>1.478935999999976</v>
      </c>
      <c r="AA265">
        <v>1.4653190000003633</v>
      </c>
      <c r="AB265">
        <v>1.4879759999998896</v>
      </c>
      <c r="AC265">
        <v>1.4367950000000747</v>
      </c>
      <c r="AD265">
        <v>1.3816119999996772</v>
      </c>
      <c r="AE265">
        <v>1.3162200000001576</v>
      </c>
      <c r="AF265">
        <v>1.1776389999999992</v>
      </c>
      <c r="AG265">
        <v>1.0473370000004252</v>
      </c>
      <c r="AH265">
        <v>0.92250399999966248</v>
      </c>
      <c r="AI265">
        <v>0.79776399999991554</v>
      </c>
      <c r="AJ265">
        <v>0.67346599999973478</v>
      </c>
      <c r="AK265">
        <v>0.54619599999978163</v>
      </c>
    </row>
    <row r="266" spans="1:37" x14ac:dyDescent="0.25">
      <c r="A266" t="s">
        <v>526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0.36562449999996716</v>
      </c>
      <c r="I266">
        <v>0.54271210000001702</v>
      </c>
      <c r="J266">
        <v>0.62081179999995584</v>
      </c>
      <c r="K266">
        <v>0.65154940000002171</v>
      </c>
      <c r="L266">
        <v>0.64927669999997306</v>
      </c>
      <c r="M266">
        <v>0.65430639999999585</v>
      </c>
      <c r="N266">
        <v>0.59794179999994412</v>
      </c>
      <c r="O266">
        <v>0.63534149999998135</v>
      </c>
      <c r="P266">
        <v>0.70233129999996891</v>
      </c>
      <c r="Q266">
        <v>0.6946987999999692</v>
      </c>
      <c r="R266">
        <v>0.72088670000005095</v>
      </c>
      <c r="S266">
        <v>0.78570070000000669</v>
      </c>
      <c r="T266">
        <v>0.75159329999996771</v>
      </c>
      <c r="U266">
        <v>0.66549869999994371</v>
      </c>
      <c r="V266">
        <v>0.59074760000009974</v>
      </c>
      <c r="W266">
        <v>0.48069759999998496</v>
      </c>
      <c r="X266">
        <v>0.46720230000005358</v>
      </c>
      <c r="Y266">
        <v>0.44913589999998749</v>
      </c>
      <c r="Z266">
        <v>0.4385204000000158</v>
      </c>
      <c r="AA266">
        <v>0.43432189999998627</v>
      </c>
      <c r="AB266">
        <v>0.44168660000002546</v>
      </c>
      <c r="AC266">
        <v>0.42505479999999807</v>
      </c>
      <c r="AD266">
        <v>0.40876930000001721</v>
      </c>
      <c r="AE266">
        <v>0.38980279999998402</v>
      </c>
      <c r="AF266">
        <v>0.34777029999997922</v>
      </c>
      <c r="AG266">
        <v>0.30985320000002048</v>
      </c>
      <c r="AH266">
        <v>0.27375029999996059</v>
      </c>
      <c r="AI266">
        <v>0.23747590000004948</v>
      </c>
      <c r="AJ266">
        <v>0.20119920000001912</v>
      </c>
      <c r="AK266">
        <v>0.16383899999993901</v>
      </c>
    </row>
    <row r="267" spans="1:37" x14ac:dyDescent="0.25">
      <c r="A267" t="s">
        <v>527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94.654242000000067</v>
      </c>
      <c r="I267">
        <v>82.394566000000168</v>
      </c>
      <c r="J267">
        <v>86.172005000000127</v>
      </c>
      <c r="K267">
        <v>95.266941000000088</v>
      </c>
      <c r="L267">
        <v>103.61006999999995</v>
      </c>
      <c r="M267">
        <v>114.6811439999999</v>
      </c>
      <c r="N267">
        <v>122.13038000000006</v>
      </c>
      <c r="O267">
        <v>125.82719700000007</v>
      </c>
      <c r="P267">
        <v>128.79750300000001</v>
      </c>
      <c r="Q267">
        <v>132.4885569999999</v>
      </c>
      <c r="R267">
        <v>100.77063799999996</v>
      </c>
      <c r="S267">
        <v>110.36446299999989</v>
      </c>
      <c r="T267">
        <v>111.80517700000019</v>
      </c>
      <c r="U267">
        <v>117.06944099999987</v>
      </c>
      <c r="V267">
        <v>123.21922799999993</v>
      </c>
      <c r="W267">
        <v>129.11257799999998</v>
      </c>
      <c r="X267">
        <v>138.16752400000018</v>
      </c>
      <c r="Y267">
        <v>139.58816599999977</v>
      </c>
      <c r="Z267">
        <v>140.725056</v>
      </c>
      <c r="AA267">
        <v>140.69776900000011</v>
      </c>
      <c r="AB267">
        <v>151.99096299999997</v>
      </c>
      <c r="AC267">
        <v>150.46405999999979</v>
      </c>
      <c r="AD267">
        <v>150.45668199999977</v>
      </c>
      <c r="AE267">
        <v>150.57155200000034</v>
      </c>
      <c r="AF267">
        <v>150.58432999999968</v>
      </c>
      <c r="AG267">
        <v>150.55617800000027</v>
      </c>
      <c r="AH267">
        <v>150.49136499999986</v>
      </c>
      <c r="AI267">
        <v>150.39452500000016</v>
      </c>
      <c r="AJ267">
        <v>151.72650599999997</v>
      </c>
      <c r="AK267">
        <v>151.3702330000001</v>
      </c>
    </row>
    <row r="268" spans="1:37" x14ac:dyDescent="0.25">
      <c r="A268" t="s">
        <v>528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1400.9538963</v>
      </c>
      <c r="I268">
        <v>1037.4412433</v>
      </c>
      <c r="J268">
        <v>1087.743473</v>
      </c>
      <c r="K268">
        <v>1158.5590649999999</v>
      </c>
      <c r="L268">
        <v>1186.9783620000001</v>
      </c>
      <c r="M268">
        <v>1278.2583814</v>
      </c>
      <c r="N268">
        <v>1101.9785151999999</v>
      </c>
      <c r="O268">
        <v>1365.9629579</v>
      </c>
      <c r="P268">
        <v>1494.4071383999999</v>
      </c>
      <c r="Q268">
        <v>1310.8095312</v>
      </c>
      <c r="R268">
        <v>1445.0672508</v>
      </c>
      <c r="S268">
        <v>1585.3953003000001</v>
      </c>
      <c r="T268">
        <v>1299.9400952000001</v>
      </c>
      <c r="U268">
        <v>1055.2412371999999</v>
      </c>
      <c r="V268">
        <v>921.83248960000003</v>
      </c>
      <c r="W268">
        <v>611.8892499000001</v>
      </c>
      <c r="X268">
        <v>715.3716844999999</v>
      </c>
      <c r="Y268">
        <v>595.26290870000003</v>
      </c>
      <c r="Z268">
        <v>545.16898800000001</v>
      </c>
      <c r="AA268">
        <v>518.82200709999995</v>
      </c>
      <c r="AB268">
        <v>532.43130229999997</v>
      </c>
      <c r="AC268">
        <v>462.27328110000002</v>
      </c>
      <c r="AD268">
        <v>465.80008879999997</v>
      </c>
      <c r="AE268">
        <v>464.17803649999996</v>
      </c>
      <c r="AF268">
        <v>396.23169499999995</v>
      </c>
      <c r="AG268">
        <v>400.56243719999998</v>
      </c>
      <c r="AH268">
        <v>399.44946720000002</v>
      </c>
      <c r="AI268">
        <v>397.95823719999993</v>
      </c>
      <c r="AJ268">
        <v>398.44940450000001</v>
      </c>
      <c r="AK268">
        <v>397.2019937</v>
      </c>
    </row>
    <row r="269" spans="1:37" x14ac:dyDescent="0.25">
      <c r="A269" t="s">
        <v>529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1304.1417719999999</v>
      </c>
      <c r="I269">
        <v>1028.2109520000004</v>
      </c>
      <c r="J269">
        <v>1082.5154339999999</v>
      </c>
      <c r="K269">
        <v>1147.4610780000003</v>
      </c>
      <c r="L269">
        <v>1170.4409249999999</v>
      </c>
      <c r="M269">
        <v>1256.44956</v>
      </c>
      <c r="N269">
        <v>1080.137162</v>
      </c>
      <c r="O269">
        <v>1337.45712</v>
      </c>
      <c r="P269">
        <v>1461.4127009999993</v>
      </c>
      <c r="Q269">
        <v>1280.5849109999999</v>
      </c>
      <c r="R269">
        <v>1412.5026170000001</v>
      </c>
      <c r="S269">
        <v>1548.6570369999999</v>
      </c>
      <c r="T269">
        <v>1269.1525199999996</v>
      </c>
      <c r="U269">
        <v>1033.1374509999996</v>
      </c>
      <c r="V269">
        <v>907.09389300000021</v>
      </c>
      <c r="W269">
        <v>606.50156799999968</v>
      </c>
      <c r="X269">
        <v>710.77628699999968</v>
      </c>
      <c r="Y269">
        <v>593.04682400000002</v>
      </c>
      <c r="Z269">
        <v>544.25284900000042</v>
      </c>
      <c r="AA269">
        <v>518.08241799999996</v>
      </c>
      <c r="AB269">
        <v>530.51069600000028</v>
      </c>
      <c r="AC269">
        <v>461.03074699999979</v>
      </c>
      <c r="AD269">
        <v>463.96496699999989</v>
      </c>
      <c r="AE269">
        <v>461.45947299999989</v>
      </c>
      <c r="AF269">
        <v>393.98682700000063</v>
      </c>
      <c r="AG269">
        <v>397.66408200000023</v>
      </c>
      <c r="AH269">
        <v>395.60939499999949</v>
      </c>
      <c r="AI269">
        <v>393.1950910000005</v>
      </c>
      <c r="AJ269">
        <v>392.77882899999986</v>
      </c>
      <c r="AK269">
        <v>390.70310599999993</v>
      </c>
    </row>
    <row r="270" spans="1:37" x14ac:dyDescent="0.25">
      <c r="A270" t="s">
        <v>530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0.1111678999999981</v>
      </c>
      <c r="I270">
        <v>0.16989590000000021</v>
      </c>
      <c r="J270">
        <v>0.19711230000001478</v>
      </c>
      <c r="K270">
        <v>0.20802040000000943</v>
      </c>
      <c r="L270">
        <v>0.2077041999999949</v>
      </c>
      <c r="M270">
        <v>0.20891240000000266</v>
      </c>
      <c r="N270">
        <v>0.19148040000001743</v>
      </c>
      <c r="O270">
        <v>0.20185799999998721</v>
      </c>
      <c r="P270">
        <v>0.22242459999998232</v>
      </c>
      <c r="Q270">
        <v>0.22109259999999153</v>
      </c>
      <c r="R270">
        <v>0.22926380000001245</v>
      </c>
      <c r="S270">
        <v>0.24944510000000264</v>
      </c>
      <c r="T270">
        <v>0.24016190000000393</v>
      </c>
      <c r="U270">
        <v>0.21390270000000555</v>
      </c>
      <c r="V270">
        <v>0.19010769999999866</v>
      </c>
      <c r="W270">
        <v>0.15554639999999154</v>
      </c>
      <c r="X270">
        <v>0.14993960000001039</v>
      </c>
      <c r="Y270">
        <v>0.14418910000000551</v>
      </c>
      <c r="Z270">
        <v>0.14097220000002153</v>
      </c>
      <c r="AA270">
        <v>0.13981979999999794</v>
      </c>
      <c r="AB270">
        <v>0.14222760000001244</v>
      </c>
      <c r="AC270">
        <v>0.13742620000002148</v>
      </c>
      <c r="AD270">
        <v>0.13235000000000241</v>
      </c>
      <c r="AE270">
        <v>0.12629500000002736</v>
      </c>
      <c r="AF270">
        <v>0.1130954999999858</v>
      </c>
      <c r="AG270">
        <v>0.10076309999999467</v>
      </c>
      <c r="AH270">
        <v>8.8911900000027799E-2</v>
      </c>
      <c r="AI270">
        <v>7.7001199999983783E-2</v>
      </c>
      <c r="AJ270">
        <v>6.507350000003953E-2</v>
      </c>
      <c r="AK270">
        <v>5.2801299999998719E-2</v>
      </c>
    </row>
    <row r="271" spans="1:37" x14ac:dyDescent="0.25">
      <c r="A271" t="s">
        <v>531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38.473120000002382</v>
      </c>
      <c r="I271">
        <v>52.470990000001621</v>
      </c>
      <c r="J271">
        <v>60.20564000000013</v>
      </c>
      <c r="K271">
        <v>63.01933000000281</v>
      </c>
      <c r="L271">
        <v>60.699690000001283</v>
      </c>
      <c r="M271">
        <v>57.184560000001511</v>
      </c>
      <c r="N271">
        <v>44.849419999998645</v>
      </c>
      <c r="O271">
        <v>41.700320000003558</v>
      </c>
      <c r="P271">
        <v>39.129870000004303</v>
      </c>
      <c r="Q271">
        <v>28.141279999996186</v>
      </c>
      <c r="R271">
        <v>21.97838999999658</v>
      </c>
      <c r="S271">
        <v>19.414700000001176</v>
      </c>
      <c r="T271">
        <v>6.4174700000003213</v>
      </c>
      <c r="U271">
        <v>-9.9287400000030175</v>
      </c>
      <c r="V271">
        <v>-24.004849999997532</v>
      </c>
      <c r="W271">
        <v>-41.33190000000468</v>
      </c>
      <c r="X271">
        <v>-46.699800000002142</v>
      </c>
      <c r="Y271">
        <v>-52.247929999997723</v>
      </c>
      <c r="Z271">
        <v>-54.500260000000708</v>
      </c>
      <c r="AA271">
        <v>-53.922980000003008</v>
      </c>
      <c r="AB271">
        <v>-50.141419999999925</v>
      </c>
      <c r="AC271">
        <v>-47.21746999998868</v>
      </c>
      <c r="AD271">
        <v>-42.445879999999306</v>
      </c>
      <c r="AE271">
        <v>-37.002030000003288</v>
      </c>
      <c r="AF271">
        <v>-33.287909999999101</v>
      </c>
      <c r="AG271">
        <v>-28.496679999996559</v>
      </c>
      <c r="AH271">
        <v>-23.586339999994379</v>
      </c>
      <c r="AI271">
        <v>-18.839500000001863</v>
      </c>
      <c r="AJ271">
        <v>-14.344750000003842</v>
      </c>
      <c r="AK271">
        <v>-10.343089999994845</v>
      </c>
    </row>
    <row r="272" spans="1:37" x14ac:dyDescent="0.25">
      <c r="A272" t="s">
        <v>532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1537.3619999999646</v>
      </c>
      <c r="I272">
        <v>2072.5820000001695</v>
      </c>
      <c r="J272">
        <v>2415.5810000000056</v>
      </c>
      <c r="K272">
        <v>2634.8449999999721</v>
      </c>
      <c r="L272">
        <v>2714.1959999999963</v>
      </c>
      <c r="M272">
        <v>2794.6629999999423</v>
      </c>
      <c r="N272">
        <v>2553.033000000054</v>
      </c>
      <c r="O272">
        <v>2694.5989999999292</v>
      </c>
      <c r="P272">
        <v>2848.8479999999981</v>
      </c>
      <c r="Q272">
        <v>2656.1149999999907</v>
      </c>
      <c r="R272">
        <v>2648.5779999999795</v>
      </c>
      <c r="S272">
        <v>2763.6450000000186</v>
      </c>
      <c r="T272">
        <v>2438.439000000013</v>
      </c>
      <c r="U272">
        <v>1965.2150000000838</v>
      </c>
      <c r="V272">
        <v>1554.9140000001062</v>
      </c>
      <c r="W272">
        <v>969.86199999996461</v>
      </c>
      <c r="X272">
        <v>809.93299999996088</v>
      </c>
      <c r="Y272">
        <v>576.10599999991246</v>
      </c>
      <c r="Z272">
        <v>419.76900000008754</v>
      </c>
      <c r="AA272">
        <v>330.0590000001248</v>
      </c>
      <c r="AB272">
        <v>332.10100000025705</v>
      </c>
      <c r="AC272">
        <v>273.8699999996461</v>
      </c>
      <c r="AD272">
        <v>276.96400000015274</v>
      </c>
      <c r="AE272">
        <v>301.26399999996647</v>
      </c>
      <c r="AF272">
        <v>258.45200000004843</v>
      </c>
      <c r="AG272">
        <v>267.66800000006333</v>
      </c>
      <c r="AH272">
        <v>291.73799999989569</v>
      </c>
      <c r="AI272">
        <v>321.99599999981001</v>
      </c>
      <c r="AJ272">
        <v>357.27700000023469</v>
      </c>
      <c r="AK272">
        <v>389.47900000028312</v>
      </c>
    </row>
    <row r="273" spans="1:37" x14ac:dyDescent="0.25">
      <c r="A273" t="s">
        <v>533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56.810420000001614</v>
      </c>
      <c r="I273">
        <v>69.988760000000184</v>
      </c>
      <c r="J273">
        <v>79.915149999993446</v>
      </c>
      <c r="K273">
        <v>87.278010000001814</v>
      </c>
      <c r="L273">
        <v>90.742500000000291</v>
      </c>
      <c r="M273">
        <v>95.352849999995669</v>
      </c>
      <c r="N273">
        <v>88.445390000000771</v>
      </c>
      <c r="O273">
        <v>97.151369999999588</v>
      </c>
      <c r="P273">
        <v>104.98228999999992</v>
      </c>
      <c r="Q273">
        <v>99.517710000000079</v>
      </c>
      <c r="R273">
        <v>102.40074000000459</v>
      </c>
      <c r="S273">
        <v>108.7997400000022</v>
      </c>
      <c r="T273">
        <v>98.029750000001513</v>
      </c>
      <c r="U273">
        <v>83.201430000000983</v>
      </c>
      <c r="V273">
        <v>71.246800000000803</v>
      </c>
      <c r="W273">
        <v>52.198889999999665</v>
      </c>
      <c r="X273">
        <v>48.937150000005204</v>
      </c>
      <c r="Y273">
        <v>40.765409999999974</v>
      </c>
      <c r="Z273">
        <v>34.823710000004212</v>
      </c>
      <c r="AA273">
        <v>30.606710000000021</v>
      </c>
      <c r="AB273">
        <v>29.048909999997704</v>
      </c>
      <c r="AC273">
        <v>24.691590000002179</v>
      </c>
      <c r="AD273">
        <v>22.71527999999671</v>
      </c>
      <c r="AE273">
        <v>21.330500000003667</v>
      </c>
      <c r="AF273">
        <v>17.425670000004175</v>
      </c>
      <c r="AG273">
        <v>15.886080000003858</v>
      </c>
      <c r="AH273">
        <v>14.930599999999686</v>
      </c>
      <c r="AI273">
        <v>14.333090000000084</v>
      </c>
      <c r="AJ273">
        <v>14.115899999997055</v>
      </c>
      <c r="AK273">
        <v>14.023919999999634</v>
      </c>
    </row>
    <row r="274" spans="1:37" x14ac:dyDescent="0.25">
      <c r="A274" t="s">
        <v>677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</row>
    <row r="275" spans="1:37" x14ac:dyDescent="0.25">
      <c r="A275" t="s">
        <v>678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</row>
    <row r="276" spans="1:37" x14ac:dyDescent="0.25">
      <c r="A276" t="s">
        <v>679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</row>
    <row r="277" spans="1:37" x14ac:dyDescent="0.25">
      <c r="A277" t="s">
        <v>680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</row>
    <row r="278" spans="1:37" x14ac:dyDescent="0.25">
      <c r="A278" t="s">
        <v>681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</row>
    <row r="279" spans="1:37" x14ac:dyDescent="0.25">
      <c r="A279" t="s">
        <v>682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</row>
    <row r="280" spans="1:37" x14ac:dyDescent="0.25">
      <c r="A280" t="s">
        <v>683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</row>
    <row r="281" spans="1:37" x14ac:dyDescent="0.25">
      <c r="A281" t="s">
        <v>684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</row>
    <row r="282" spans="1:37" x14ac:dyDescent="0.25">
      <c r="A282" t="s">
        <v>685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</row>
    <row r="283" spans="1:37" x14ac:dyDescent="0.25">
      <c r="A283" t="s">
        <v>686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</row>
    <row r="284" spans="1:37" x14ac:dyDescent="0.25">
      <c r="A284" t="s">
        <v>687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</row>
    <row r="285" spans="1:37" x14ac:dyDescent="0.25">
      <c r="A285" t="s">
        <v>688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</row>
    <row r="286" spans="1:37" x14ac:dyDescent="0.25">
      <c r="A286" t="s">
        <v>689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</row>
    <row r="287" spans="1:37" x14ac:dyDescent="0.25">
      <c r="A287" t="s">
        <v>690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</row>
    <row r="288" spans="1:37" x14ac:dyDescent="0.25">
      <c r="A288" t="s">
        <v>691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</row>
    <row r="289" spans="1:37" x14ac:dyDescent="0.25">
      <c r="A289" t="s">
        <v>692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</row>
    <row r="290" spans="1:37" x14ac:dyDescent="0.25">
      <c r="A290" t="s">
        <v>693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</row>
    <row r="291" spans="1:37" x14ac:dyDescent="0.25">
      <c r="A291" t="s">
        <v>694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</row>
    <row r="292" spans="1:37" x14ac:dyDescent="0.25">
      <c r="A292" t="s">
        <v>695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</row>
    <row r="293" spans="1:37" x14ac:dyDescent="0.25">
      <c r="A293" t="s">
        <v>696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</row>
    <row r="294" spans="1:37" x14ac:dyDescent="0.25">
      <c r="A294" t="s">
        <v>697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</row>
    <row r="295" spans="1:37" x14ac:dyDescent="0.25">
      <c r="A295" t="s">
        <v>698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</row>
    <row r="296" spans="1:37" x14ac:dyDescent="0.25">
      <c r="A296" t="s">
        <v>600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</row>
    <row r="297" spans="1:37" x14ac:dyDescent="0.25">
      <c r="A297" t="s">
        <v>601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</row>
    <row r="298" spans="1:37" x14ac:dyDescent="0.25">
      <c r="A298" t="s">
        <v>602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</row>
    <row r="299" spans="1:37" x14ac:dyDescent="0.25">
      <c r="A299" t="s">
        <v>603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</row>
    <row r="300" spans="1:37" x14ac:dyDescent="0.25">
      <c r="A300" t="s">
        <v>604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</row>
    <row r="301" spans="1:37" x14ac:dyDescent="0.25">
      <c r="A301" t="s">
        <v>605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</row>
    <row r="302" spans="1:37" x14ac:dyDescent="0.25">
      <c r="A302" t="s">
        <v>606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</row>
    <row r="303" spans="1:37" x14ac:dyDescent="0.25">
      <c r="A303" t="s">
        <v>607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</row>
    <row r="304" spans="1:37" x14ac:dyDescent="0.25">
      <c r="A304" t="s">
        <v>608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</row>
    <row r="305" spans="1:37" x14ac:dyDescent="0.25">
      <c r="A305" t="s">
        <v>609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</row>
    <row r="306" spans="1:37" x14ac:dyDescent="0.25">
      <c r="A306" t="s">
        <v>610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</row>
    <row r="307" spans="1:37" x14ac:dyDescent="0.25">
      <c r="A307" t="s">
        <v>611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</row>
    <row r="308" spans="1:37" x14ac:dyDescent="0.25">
      <c r="A308" t="s">
        <v>612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</row>
    <row r="309" spans="1:37" x14ac:dyDescent="0.25">
      <c r="A309" t="s">
        <v>613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</row>
    <row r="310" spans="1:37" x14ac:dyDescent="0.25">
      <c r="A310" t="s">
        <v>614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</row>
    <row r="311" spans="1:37" x14ac:dyDescent="0.25">
      <c r="A311" t="s">
        <v>615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</row>
    <row r="312" spans="1:37" x14ac:dyDescent="0.25">
      <c r="A312" t="s">
        <v>616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</row>
    <row r="313" spans="1:37" x14ac:dyDescent="0.25">
      <c r="A313" t="s">
        <v>617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</row>
    <row r="314" spans="1:37" x14ac:dyDescent="0.25">
      <c r="A314" t="s">
        <v>618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</row>
    <row r="315" spans="1:37" x14ac:dyDescent="0.25">
      <c r="A315" t="s">
        <v>619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</row>
    <row r="316" spans="1:37" x14ac:dyDescent="0.25">
      <c r="A316" t="s">
        <v>620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</row>
    <row r="317" spans="1:37" x14ac:dyDescent="0.25">
      <c r="A317" t="s">
        <v>621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</row>
    <row r="318" spans="1:37" x14ac:dyDescent="0.25">
      <c r="A318" t="s">
        <v>622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</row>
    <row r="319" spans="1:37" x14ac:dyDescent="0.25">
      <c r="A319" t="s">
        <v>623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</row>
    <row r="320" spans="1:37" x14ac:dyDescent="0.25">
      <c r="A320" t="s">
        <v>624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</row>
    <row r="321" spans="1:37" x14ac:dyDescent="0.25">
      <c r="A321" t="s">
        <v>625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</row>
    <row r="322" spans="1:37" x14ac:dyDescent="0.25">
      <c r="A322" t="s">
        <v>626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</row>
    <row r="323" spans="1:37" x14ac:dyDescent="0.25">
      <c r="A323" t="s">
        <v>627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</row>
    <row r="324" spans="1:37" x14ac:dyDescent="0.25">
      <c r="A324" t="s">
        <v>628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</row>
    <row r="325" spans="1:37" x14ac:dyDescent="0.25">
      <c r="A325" t="s">
        <v>629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</row>
    <row r="326" spans="1:37" x14ac:dyDescent="0.25">
      <c r="A326" t="s">
        <v>630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</row>
    <row r="327" spans="1:37" x14ac:dyDescent="0.25">
      <c r="A327" t="s">
        <v>631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</row>
    <row r="328" spans="1:37" x14ac:dyDescent="0.25">
      <c r="A328" t="s">
        <v>632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</row>
    <row r="329" spans="1:37" x14ac:dyDescent="0.25">
      <c r="A329" t="s">
        <v>633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</row>
    <row r="330" spans="1:37" x14ac:dyDescent="0.25">
      <c r="A330" t="s">
        <v>634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36</v>
      </c>
      <c r="P330">
        <v>36</v>
      </c>
      <c r="Q330">
        <v>36</v>
      </c>
      <c r="R330">
        <v>36</v>
      </c>
      <c r="S330">
        <v>36</v>
      </c>
      <c r="T330">
        <v>36</v>
      </c>
      <c r="U330">
        <v>36</v>
      </c>
      <c r="V330">
        <v>36</v>
      </c>
      <c r="W330">
        <v>36</v>
      </c>
      <c r="X330">
        <v>36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</row>
    <row r="331" spans="1:37" x14ac:dyDescent="0.25">
      <c r="A331" t="s">
        <v>635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</row>
    <row r="332" spans="1:37" x14ac:dyDescent="0.25">
      <c r="A332" t="s">
        <v>636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</row>
    <row r="333" spans="1:37" x14ac:dyDescent="0.25">
      <c r="A333" t="s">
        <v>637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225.3</v>
      </c>
      <c r="I333">
        <v>228.8</v>
      </c>
      <c r="J333">
        <v>239.3</v>
      </c>
      <c r="K333">
        <v>260.3</v>
      </c>
      <c r="L333">
        <v>281.39999999999998</v>
      </c>
      <c r="M333">
        <v>309.5</v>
      </c>
      <c r="N333">
        <v>330.5</v>
      </c>
      <c r="O333">
        <v>341</v>
      </c>
      <c r="P333">
        <v>348</v>
      </c>
      <c r="Q333">
        <v>356.7</v>
      </c>
      <c r="R333">
        <v>280.2</v>
      </c>
      <c r="S333">
        <v>290.8</v>
      </c>
      <c r="T333">
        <v>294.8</v>
      </c>
      <c r="U333">
        <v>308.8</v>
      </c>
      <c r="V333">
        <v>326.3</v>
      </c>
      <c r="W333">
        <v>343.9</v>
      </c>
      <c r="X333">
        <v>368.4</v>
      </c>
      <c r="Y333">
        <v>375.4</v>
      </c>
      <c r="Z333">
        <v>379</v>
      </c>
      <c r="AA333">
        <v>379</v>
      </c>
      <c r="AB333">
        <v>405.7</v>
      </c>
      <c r="AC333">
        <v>405.7</v>
      </c>
      <c r="AD333">
        <v>405.7</v>
      </c>
      <c r="AE333">
        <v>405.7</v>
      </c>
      <c r="AF333">
        <v>405.7</v>
      </c>
      <c r="AG333">
        <v>405.7</v>
      </c>
      <c r="AH333">
        <v>405.7</v>
      </c>
      <c r="AI333">
        <v>405.7</v>
      </c>
      <c r="AJ333">
        <v>409.2</v>
      </c>
      <c r="AK333">
        <v>409.2</v>
      </c>
    </row>
    <row r="334" spans="1:37" x14ac:dyDescent="0.25">
      <c r="A334" t="s">
        <v>638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2590.3000000000002</v>
      </c>
      <c r="I334">
        <v>2310</v>
      </c>
      <c r="J334">
        <v>2396.1999999999998</v>
      </c>
      <c r="K334">
        <v>2511.9</v>
      </c>
      <c r="L334">
        <v>2551.8000000000002</v>
      </c>
      <c r="M334">
        <v>2714.5</v>
      </c>
      <c r="N334">
        <v>2365.5</v>
      </c>
      <c r="O334">
        <v>2838.5</v>
      </c>
      <c r="P334">
        <v>3123</v>
      </c>
      <c r="Q334">
        <v>2784.8</v>
      </c>
      <c r="R334">
        <v>3010.8</v>
      </c>
      <c r="S334">
        <v>3296.2</v>
      </c>
      <c r="T334">
        <v>2760.6</v>
      </c>
      <c r="U334">
        <v>2235</v>
      </c>
      <c r="V334">
        <v>1928.8</v>
      </c>
      <c r="W334">
        <v>1298.9000000000001</v>
      </c>
      <c r="X334">
        <v>1452.9</v>
      </c>
      <c r="Y334">
        <v>1237.9000000000001</v>
      </c>
      <c r="Z334">
        <v>1130.5</v>
      </c>
      <c r="AA334">
        <v>1075</v>
      </c>
      <c r="AB334">
        <v>1101.7</v>
      </c>
      <c r="AC334">
        <v>972.2</v>
      </c>
      <c r="AD334">
        <v>972.2</v>
      </c>
      <c r="AE334">
        <v>972.2</v>
      </c>
      <c r="AF334">
        <v>842.7</v>
      </c>
      <c r="AG334">
        <v>842.7</v>
      </c>
      <c r="AH334">
        <v>842.7</v>
      </c>
      <c r="AI334">
        <v>842.7</v>
      </c>
      <c r="AJ334">
        <v>846.2</v>
      </c>
      <c r="AK334">
        <v>846.2</v>
      </c>
    </row>
    <row r="335" spans="1:37" x14ac:dyDescent="0.25">
      <c r="A335" t="s">
        <v>639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2590.3000000000002</v>
      </c>
      <c r="I335">
        <v>2310</v>
      </c>
      <c r="J335">
        <v>2396.1999999999998</v>
      </c>
      <c r="K335">
        <v>2511.9</v>
      </c>
      <c r="L335">
        <v>2551.8000000000002</v>
      </c>
      <c r="M335">
        <v>2714.5</v>
      </c>
      <c r="N335">
        <v>2365.5</v>
      </c>
      <c r="O335">
        <v>2838.5</v>
      </c>
      <c r="P335">
        <v>3123</v>
      </c>
      <c r="Q335">
        <v>2784.8</v>
      </c>
      <c r="R335">
        <v>3010.8</v>
      </c>
      <c r="S335">
        <v>3296.2</v>
      </c>
      <c r="T335">
        <v>2760.6</v>
      </c>
      <c r="U335">
        <v>2235</v>
      </c>
      <c r="V335">
        <v>1928.8</v>
      </c>
      <c r="W335">
        <v>1298.9000000000001</v>
      </c>
      <c r="X335">
        <v>1452.9</v>
      </c>
      <c r="Y335">
        <v>1237.9000000000001</v>
      </c>
      <c r="Z335">
        <v>1130.5</v>
      </c>
      <c r="AA335">
        <v>1075</v>
      </c>
      <c r="AB335">
        <v>1101.7</v>
      </c>
      <c r="AC335">
        <v>972.2</v>
      </c>
      <c r="AD335">
        <v>972.2</v>
      </c>
      <c r="AE335">
        <v>972.2</v>
      </c>
      <c r="AF335">
        <v>842.7</v>
      </c>
      <c r="AG335">
        <v>842.7</v>
      </c>
      <c r="AH335">
        <v>842.7</v>
      </c>
      <c r="AI335">
        <v>842.7</v>
      </c>
      <c r="AJ335">
        <v>846.2</v>
      </c>
      <c r="AK335">
        <v>846.2</v>
      </c>
    </row>
    <row r="336" spans="1:37" x14ac:dyDescent="0.25">
      <c r="A336" t="s">
        <v>640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</row>
    <row r="337" spans="1:37" x14ac:dyDescent="0.25">
      <c r="A337" t="s">
        <v>641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</row>
    <row r="338" spans="1:37" x14ac:dyDescent="0.25">
      <c r="A338" t="s">
        <v>642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</row>
    <row r="339" spans="1:37" x14ac:dyDescent="0.25">
      <c r="A339" t="s">
        <v>643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</row>
    <row r="340" spans="1:37" x14ac:dyDescent="0.25">
      <c r="A340" t="s">
        <v>644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</row>
    <row r="341" spans="1:37" x14ac:dyDescent="0.25">
      <c r="A341" t="s">
        <v>645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</row>
    <row r="342" spans="1:37" x14ac:dyDescent="0.25">
      <c r="A342" t="s">
        <v>646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</row>
    <row r="343" spans="1:37" x14ac:dyDescent="0.25">
      <c r="A343" t="s">
        <v>647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</row>
    <row r="344" spans="1:37" x14ac:dyDescent="0.25">
      <c r="A344" t="s">
        <v>648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</row>
    <row r="345" spans="1:37" x14ac:dyDescent="0.25">
      <c r="A345" t="s">
        <v>649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</row>
    <row r="346" spans="1:37" x14ac:dyDescent="0.25">
      <c r="A346" t="s">
        <v>650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</row>
    <row r="347" spans="1:37" x14ac:dyDescent="0.25">
      <c r="A347" t="s">
        <v>651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</row>
    <row r="348" spans="1:37" x14ac:dyDescent="0.25">
      <c r="A348" t="s">
        <v>652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</row>
    <row r="349" spans="1:37" x14ac:dyDescent="0.25">
      <c r="A349" t="s">
        <v>653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</row>
    <row r="350" spans="1:37" x14ac:dyDescent="0.25">
      <c r="A350" t="s">
        <v>654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</row>
    <row r="351" spans="1:37" x14ac:dyDescent="0.25">
      <c r="A351" t="s">
        <v>655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</row>
    <row r="352" spans="1:37" x14ac:dyDescent="0.25">
      <c r="A352" t="s">
        <v>656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</row>
    <row r="353" spans="1:37" x14ac:dyDescent="0.25">
      <c r="A353" t="s">
        <v>657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</row>
    <row r="354" spans="1:37" x14ac:dyDescent="0.25">
      <c r="A354" t="s">
        <v>658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</row>
    <row r="355" spans="1:37" x14ac:dyDescent="0.25">
      <c r="A355" t="s">
        <v>659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</row>
    <row r="356" spans="1:37" x14ac:dyDescent="0.25">
      <c r="A356" t="s">
        <v>660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</row>
    <row r="357" spans="1:37" x14ac:dyDescent="0.25">
      <c r="A357" t="s">
        <v>661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</row>
    <row r="358" spans="1:37" x14ac:dyDescent="0.25">
      <c r="A358" t="s">
        <v>662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</row>
    <row r="359" spans="1:37" x14ac:dyDescent="0.25">
      <c r="A359" t="s">
        <v>663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</row>
    <row r="360" spans="1:37" x14ac:dyDescent="0.25">
      <c r="A360" t="s">
        <v>664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</row>
    <row r="361" spans="1:37" x14ac:dyDescent="0.25">
      <c r="A361" t="s">
        <v>665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77"/>
  <sheetViews>
    <sheetView zoomScale="125" zoomScaleNormal="125" zoomScalePageLayoutView="12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H27" sqref="AH27"/>
    </sheetView>
  </sheetViews>
  <sheetFormatPr baseColWidth="10" defaultColWidth="12.42578125" defaultRowHeight="15" x14ac:dyDescent="0.25"/>
  <cols>
    <col min="1" max="1" width="37.42578125" style="10" customWidth="1"/>
    <col min="2" max="2" width="25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43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43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43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43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43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43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43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43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43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43" x14ac:dyDescent="0.25">
      <c r="A26" s="9"/>
      <c r="B26" s="37" t="s">
        <v>77</v>
      </c>
      <c r="C26" s="52">
        <f>VLOOKUP($B26,Macro!$A$1:$CI$100,MATCH(DATE(C$1,1,1),Macro!$A$1:$CI$1,0),FALSE)</f>
        <v>1.9686321216323299E-2</v>
      </c>
      <c r="D26" s="52">
        <f>VLOOKUP($B26,Macro!$A$1:$CI$100,MATCH(DATE(D$1,1,1),Macro!$A$1:$CI$1,0),FALSE)</f>
        <v>3.0348089979942414E-2</v>
      </c>
      <c r="E26" s="52">
        <f>VLOOKUP($B26,Macro!$A$1:$CI$100,MATCH(DATE(E$1,1,1),Macro!$A$1:$CI$1,0),FALSE)</f>
        <v>3.5645096870202855E-2</v>
      </c>
      <c r="F26" s="52">
        <f>VLOOKUP($B26,Macro!$A$1:$CI$100,MATCH(DATE(F$1,1,1),Macro!$A$1:$CI$1,0),FALSE)</f>
        <v>3.8262077002771087E-2</v>
      </c>
      <c r="G26" s="52">
        <f>VLOOKUP($B26,Macro!$A$1:$CI$100,MATCH(DATE(G$1,1,1),Macro!$A$1:$CI$1,0),FALSE)</f>
        <v>3.8987492526852331E-2</v>
      </c>
      <c r="H26" s="52">
        <f>VLOOKUP($B26,Macro!$A$1:$CI$100,MATCH(DATE(H$1,1,1),Macro!$A$1:$CI$1,0),FALSE)</f>
        <v>3.9922550037353371E-2</v>
      </c>
      <c r="I26" s="52">
        <f>VLOOKUP($B26,Macro!$A$1:$CI$100,MATCH(DATE(I$1,1,1),Macro!$A$1:$CI$1,0),FALSE)</f>
        <v>3.7268084208510847E-2</v>
      </c>
      <c r="J26" s="52">
        <f>VLOOKUP($B26,Macro!$A$1:$CI$100,MATCH(DATE(J$1,1,1),Macro!$A$1:$CI$1,0),FALSE)</f>
        <v>3.9349181676014353E-2</v>
      </c>
      <c r="K26" s="52">
        <f>VLOOKUP($B26,Macro!$A$1:$CI$100,MATCH(DATE(K$1,1,1),Macro!$A$1:$CI$1,0),FALSE)</f>
        <v>4.2745145005359947E-2</v>
      </c>
      <c r="L26" s="52">
        <f>VLOOKUP($B26,Macro!$A$1:$CI$100,MATCH(DATE(L$1,1,1),Macro!$A$1:$CI$1,0),FALSE)</f>
        <v>4.2017326127123424E-2</v>
      </c>
      <c r="M26" s="52">
        <f>VLOOKUP($B26,Macro!$A$1:$CI$100,MATCH(DATE(M$1,1,1),Macro!$A$1:$CI$1,0),FALSE)</f>
        <v>4.2905164536360306E-2</v>
      </c>
      <c r="N26" s="52">
        <f>VLOOKUP($B26,Macro!$A$1:$CI$100,MATCH(DATE(N$1,1,1),Macro!$A$1:$CI$1,0),FALSE)</f>
        <v>4.562186512558488E-2</v>
      </c>
      <c r="O26" s="52">
        <f>VLOOKUP($B26,Macro!$A$1:$CI$100,MATCH(DATE(O$1,1,1),Macro!$A$1:$CI$1,0),FALSE)</f>
        <v>4.3142483422362682E-2</v>
      </c>
      <c r="P26" s="52">
        <f>VLOOKUP($B26,Macro!$A$1:$CI$100,MATCH(DATE(P$1,1,1),Macro!$A$1:$CI$1,0),FALSE)</f>
        <v>3.7906903671604569E-2</v>
      </c>
      <c r="Q26" s="52">
        <f>VLOOKUP($B26,Macro!$A$1:$CI$100,MATCH(DATE(Q$1,1,1),Macro!$A$1:$CI$1,0),FALSE)</f>
        <v>3.3154059973517537E-2</v>
      </c>
      <c r="R26" s="52">
        <f>VLOOKUP($B26,Macro!$A$1:$CI$100,MATCH(DATE(R$1,1,1),Macro!$A$1:$CI$1,0),FALSE)</f>
        <v>2.6541376842229257E-2</v>
      </c>
      <c r="S26" s="52">
        <f>VLOOKUP($B26,Macro!$A$1:$CI$100,MATCH(DATE(S$1,1,1),Macro!$A$1:$CI$1,0),FALSE)</f>
        <v>2.4706265077481256E-2</v>
      </c>
      <c r="T26" s="52">
        <f>VLOOKUP($B26,Macro!$A$1:$CI$100,MATCH(DATE(T$1,1,1),Macro!$A$1:$CI$1,0),FALSE)</f>
        <v>2.2655820752951691E-2</v>
      </c>
      <c r="U26" s="52">
        <f>VLOOKUP($B26,Macro!$A$1:$CI$100,MATCH(DATE(U$1,1,1),Macro!$A$1:$CI$1,0),FALSE)</f>
        <v>2.1101376068307972E-2</v>
      </c>
      <c r="V26" s="52">
        <f>VLOOKUP($B26,Macro!$A$1:$CI$100,MATCH(DATE(V$1,1,1),Macro!$A$1:$CI$1,0),FALSE)</f>
        <v>2.0010233360996329E-2</v>
      </c>
      <c r="W26" s="52">
        <f>VLOOKUP($B26,Macro!$A$1:$CI$100,MATCH(DATE(W$1,1,1),Macro!$A$1:$CI$1,0),FALSE)</f>
        <v>1.9626198361852067E-2</v>
      </c>
      <c r="X26" s="52">
        <f>VLOOKUP($B26,Macro!$A$1:$CI$100,MATCH(DATE(X$1,1,1),Macro!$A$1:$CI$1,0),FALSE)</f>
        <v>1.8364834649459823E-2</v>
      </c>
      <c r="Y26" s="52">
        <f>VLOOKUP($B26,Macro!$A$1:$CI$100,MATCH(DATE(Y$1,1,1),Macro!$A$1:$CI$1,0),FALSE)</f>
        <v>1.7297262329658052E-2</v>
      </c>
      <c r="Z26" s="52">
        <f>VLOOKUP($B26,Macro!$A$1:$CI$100,MATCH(DATE(Z$1,1,1),Macro!$A$1:$CI$1,0),FALSE)</f>
        <v>1.6268831304997587E-2</v>
      </c>
      <c r="AA26" s="52">
        <f>VLOOKUP($B26,Macro!$A$1:$CI$100,MATCH(DATE(AA$1,1,1),Macro!$A$1:$CI$1,0),FALSE)</f>
        <v>1.4407755728564335E-2</v>
      </c>
      <c r="AB26" s="52">
        <f>VLOOKUP($B26,Macro!$A$1:$CI$100,MATCH(DATE(AB$1,1,1),Macro!$A$1:$CI$1,0),FALSE)</f>
        <v>1.2834237893050448E-2</v>
      </c>
      <c r="AC26" s="52">
        <f>VLOOKUP($B26,Macro!$A$1:$CI$100,MATCH(DATE(AC$1,1,1),Macro!$A$1:$CI$1,0),FALSE)</f>
        <v>1.1433127696756203E-2</v>
      </c>
      <c r="AD26" s="52">
        <f>VLOOKUP($B26,Macro!$A$1:$CI$100,MATCH(DATE(AD$1,1,1),Macro!$A$1:$CI$1,0),FALSE)</f>
        <v>1.0113598157681513E-2</v>
      </c>
      <c r="AE26" s="52">
        <f>VLOOKUP($B26,Macro!$A$1:$CI$100,MATCH(DATE(AE$1,1,1),Macro!$A$1:$CI$1,0),FALSE)</f>
        <v>8.8679561726960916E-3</v>
      </c>
      <c r="AF26" s="52">
        <f>VLOOKUP($B26,Macro!$A$1:$CI$100,MATCH(DATE(AF$1,1,1),Macro!$A$1:$CI$1,0),FALSE)</f>
        <v>7.6404036818346691E-3</v>
      </c>
      <c r="AG26" s="52"/>
      <c r="AH26" s="65">
        <f t="shared" ref="AH26:AH31" si="1">AVERAGE(C26:G26)</f>
        <v>3.2585815519218395E-2</v>
      </c>
      <c r="AI26" s="65">
        <f t="shared" ref="AI26:AI31" si="2">AVERAGE(H26:L26)</f>
        <v>4.0260457410872391E-2</v>
      </c>
      <c r="AJ26" s="65">
        <f t="shared" ref="AJ26:AJ31" si="3">AVERAGE(M26:Q26)</f>
        <v>4.0546095345885991E-2</v>
      </c>
      <c r="AK26" s="65">
        <f t="shared" ref="AK26:AK31" si="4">AVERAGE(R26:V26)</f>
        <v>2.3003014420393302E-2</v>
      </c>
      <c r="AL26" s="65">
        <f t="shared" ref="AL26:AL31" si="5">AVERAGE(W26:AA26)</f>
        <v>1.7192976474906373E-2</v>
      </c>
      <c r="AM26" s="65">
        <f t="shared" ref="AM26:AM31" si="6">AVERAGE(AB26:AF26)</f>
        <v>1.0177864720403784E-2</v>
      </c>
      <c r="AN26" s="66"/>
      <c r="AO26" s="65">
        <f t="shared" ref="AO26:AO31" si="7">AVERAGE(AH26:AI26)</f>
        <v>3.6423136465045393E-2</v>
      </c>
      <c r="AP26" s="65">
        <f t="shared" ref="AP26:AP31" si="8">AVERAGE(AJ26:AK26)</f>
        <v>3.1774554883139648E-2</v>
      </c>
      <c r="AQ26" s="65">
        <f t="shared" ref="AQ26:AQ31" si="9">AVERAGE(AL26:AM26)</f>
        <v>1.3685420597655078E-2</v>
      </c>
    </row>
    <row r="27" spans="1:43" x14ac:dyDescent="0.25">
      <c r="A27" s="13"/>
      <c r="B27" s="37" t="s">
        <v>79</v>
      </c>
      <c r="C27" s="52">
        <f>VLOOKUP($B27,Macro!$A$1:$CI$100,MATCH(DATE(C$1,1,1),Macro!$A$1:$CI$1,0),FALSE)</f>
        <v>0.22848221001582722</v>
      </c>
      <c r="D27" s="52">
        <f>VLOOKUP($B27,Macro!$A$1:$CI$100,MATCH(DATE(D$1,1,1),Macro!$A$1:$CI$1,0),FALSE)</f>
        <v>0.20234327336040009</v>
      </c>
      <c r="E27" s="52">
        <f>VLOOKUP($B27,Macro!$A$1:$CI$100,MATCH(DATE(E$1,1,1),Macro!$A$1:$CI$1,0),FALSE)</f>
        <v>0.2073152305346064</v>
      </c>
      <c r="F27" s="52">
        <f>VLOOKUP($B27,Macro!$A$1:$CI$100,MATCH(DATE(F$1,1,1),Macro!$A$1:$CI$1,0),FALSE)</f>
        <v>0.21495542021840364</v>
      </c>
      <c r="G27" s="52">
        <f>VLOOKUP($B27,Macro!$A$1:$CI$100,MATCH(DATE(G$1,1,1),Macro!$A$1:$CI$1,0),FALSE)</f>
        <v>0.21628574975359355</v>
      </c>
      <c r="H27" s="52">
        <f>VLOOKUP($B27,Macro!$A$1:$CI$100,MATCH(DATE(H$1,1,1),Macro!$A$1:$CI$1,0),FALSE)</f>
        <v>0.22756843266512006</v>
      </c>
      <c r="I27" s="52">
        <f>VLOOKUP($B27,Macro!$A$1:$CI$100,MATCH(DATE(I$1,1,1),Macro!$A$1:$CI$1,0),FALSE)</f>
        <v>0.19818606665762092</v>
      </c>
      <c r="J27" s="52">
        <f>VLOOKUP($B27,Macro!$A$1:$CI$100,MATCH(DATE(J$1,1,1),Macro!$A$1:$CI$1,0),FALSE)</f>
        <v>0.23405951458882088</v>
      </c>
      <c r="K27" s="52">
        <f>VLOOKUP($B27,Macro!$A$1:$CI$100,MATCH(DATE(K$1,1,1),Macro!$A$1:$CI$1,0),FALSE)</f>
        <v>0.25310410443090919</v>
      </c>
      <c r="L27" s="52">
        <f>VLOOKUP($B27,Macro!$A$1:$CI$100,MATCH(DATE(L$1,1,1),Macro!$A$1:$CI$1,0),FALSE)</f>
        <v>0.22475806653705863</v>
      </c>
      <c r="M27" s="52">
        <f>VLOOKUP($B27,Macro!$A$1:$CI$100,MATCH(DATE(M$1,1,1),Macro!$A$1:$CI$1,0),FALSE)</f>
        <v>0.23592438967418888</v>
      </c>
      <c r="N27" s="52">
        <f>VLOOKUP($B27,Macro!$A$1:$CI$100,MATCH(DATE(N$1,1,1),Macro!$A$1:$CI$1,0),FALSE)</f>
        <v>0.25435743432149865</v>
      </c>
      <c r="O27" s="52">
        <f>VLOOKUP($B27,Macro!$A$1:$CI$100,MATCH(DATE(O$1,1,1),Macro!$A$1:$CI$1,0),FALSE)</f>
        <v>0.2124577688431403</v>
      </c>
      <c r="P27" s="52">
        <f>VLOOKUP($B27,Macro!$A$1:$CI$100,MATCH(DATE(P$1,1,1),Macro!$A$1:$CI$1,0),FALSE)</f>
        <v>0.17264590953110223</v>
      </c>
      <c r="Q27" s="52">
        <f>VLOOKUP($B27,Macro!$A$1:$CI$100,MATCH(DATE(Q$1,1,1),Macro!$A$1:$CI$1,0),FALSE)</f>
        <v>0.14946009789204667</v>
      </c>
      <c r="R27" s="52">
        <f>VLOOKUP($B27,Macro!$A$1:$CI$100,MATCH(DATE(R$1,1,1),Macro!$A$1:$CI$1,0),FALSE)</f>
        <v>0.10418131462061472</v>
      </c>
      <c r="S27" s="52">
        <f>VLOOKUP($B27,Macro!$A$1:$CI$100,MATCH(DATE(S$1,1,1),Macro!$A$1:$CI$1,0),FALSE)</f>
        <v>0.1144179504867439</v>
      </c>
      <c r="T27" s="52">
        <f>VLOOKUP($B27,Macro!$A$1:$CI$100,MATCH(DATE(T$1,1,1),Macro!$A$1:$CI$1,0),FALSE)</f>
        <v>9.7375248289935046E-2</v>
      </c>
      <c r="U27" s="52">
        <f>VLOOKUP($B27,Macro!$A$1:$CI$100,MATCH(DATE(U$1,1,1),Macro!$A$1:$CI$1,0),FALSE)</f>
        <v>8.9096331627726608E-2</v>
      </c>
      <c r="V27" s="52">
        <f>VLOOKUP($B27,Macro!$A$1:$CI$100,MATCH(DATE(V$1,1,1),Macro!$A$1:$CI$1,0),FALSE)</f>
        <v>8.4352103046887866E-2</v>
      </c>
      <c r="W27" s="52">
        <f>VLOOKUP($B27,Macro!$A$1:$CI$100,MATCH(DATE(W$1,1,1),Macro!$A$1:$CI$1,0),FALSE)</f>
        <v>8.601732238670029E-2</v>
      </c>
      <c r="X27" s="52">
        <f>VLOOKUP($B27,Macro!$A$1:$CI$100,MATCH(DATE(X$1,1,1),Macro!$A$1:$CI$1,0),FALSE)</f>
        <v>7.659265988484884E-2</v>
      </c>
      <c r="Y27" s="52">
        <f>VLOOKUP($B27,Macro!$A$1:$CI$100,MATCH(DATE(Y$1,1,1),Macro!$A$1:$CI$1,0),FALSE)</f>
        <v>7.572637402317213E-2</v>
      </c>
      <c r="Z27" s="52">
        <f>VLOOKUP($B27,Macro!$A$1:$CI$100,MATCH(DATE(Z$1,1,1),Macro!$A$1:$CI$1,0),FALSE)</f>
        <v>7.4878718068279185E-2</v>
      </c>
      <c r="AA27" s="52">
        <f>VLOOKUP($B27,Macro!$A$1:$CI$100,MATCH(DATE(AA$1,1,1),Macro!$A$1:$CI$1,0),FALSE)</f>
        <v>6.588772427376223E-2</v>
      </c>
      <c r="AB27" s="52">
        <f>VLOOKUP($B27,Macro!$A$1:$CI$100,MATCH(DATE(AB$1,1,1),Macro!$A$1:$CI$1,0),FALSE)</f>
        <v>6.5163395736766896E-2</v>
      </c>
      <c r="AC27" s="52">
        <f>VLOOKUP($B27,Macro!$A$1:$CI$100,MATCH(DATE(AC$1,1,1),Macro!$A$1:$CI$1,0),FALSE)</f>
        <v>6.445245536563364E-2</v>
      </c>
      <c r="AD27" s="52">
        <f>VLOOKUP($B27,Macro!$A$1:$CI$100,MATCH(DATE(AD$1,1,1),Macro!$A$1:$CI$1,0),FALSE)</f>
        <v>6.3753840507068713E-2</v>
      </c>
      <c r="AE27" s="52">
        <f>VLOOKUP($B27,Macro!$A$1:$CI$100,MATCH(DATE(AE$1,1,1),Macro!$A$1:$CI$1,0),FALSE)</f>
        <v>6.3383259463234795E-2</v>
      </c>
      <c r="AF27" s="52">
        <f>VLOOKUP($B27,Macro!$A$1:$CI$100,MATCH(DATE(AF$1,1,1),Macro!$A$1:$CI$1,0),FALSE)</f>
        <v>6.270317279020951E-2</v>
      </c>
      <c r="AG27" s="52"/>
      <c r="AH27" s="65">
        <f t="shared" si="1"/>
        <v>0.21387637677656618</v>
      </c>
      <c r="AI27" s="65">
        <f t="shared" si="2"/>
        <v>0.22753523697590591</v>
      </c>
      <c r="AJ27" s="65">
        <f t="shared" si="3"/>
        <v>0.20496912005239537</v>
      </c>
      <c r="AK27" s="65">
        <f t="shared" si="4"/>
        <v>9.7884589614381623E-2</v>
      </c>
      <c r="AL27" s="65">
        <f t="shared" si="5"/>
        <v>7.5820559727352535E-2</v>
      </c>
      <c r="AM27" s="65">
        <f t="shared" si="6"/>
        <v>6.3891224772582716E-2</v>
      </c>
      <c r="AN27" s="66"/>
      <c r="AO27" s="65">
        <f t="shared" si="7"/>
        <v>0.22070580687623603</v>
      </c>
      <c r="AP27" s="65">
        <f t="shared" si="8"/>
        <v>0.1514268548333885</v>
      </c>
      <c r="AQ27" s="65">
        <f t="shared" si="9"/>
        <v>6.9855892249967633E-2</v>
      </c>
    </row>
    <row r="28" spans="1:43" x14ac:dyDescent="0.25">
      <c r="B28" s="37" t="s">
        <v>56</v>
      </c>
      <c r="C28" s="52">
        <f>VLOOKUP($B28,Macro!$A$1:$CI$100,MATCH(DATE(C$1,1,1),Macro!$A$1:$CI$1,0),FALSE)</f>
        <v>0.23543845130236107</v>
      </c>
      <c r="D28" s="52">
        <f>VLOOKUP($B28,Macro!$A$1:$CI$100,MATCH(DATE(D$1,1,1),Macro!$A$1:$CI$1,0),FALSE)</f>
        <v>0.23642698134711537</v>
      </c>
      <c r="E28" s="52">
        <f>VLOOKUP($B28,Macro!$A$1:$CI$100,MATCH(DATE(E$1,1,1),Macro!$A$1:$CI$1,0),FALSE)</f>
        <v>0.26030353997037459</v>
      </c>
      <c r="F28" s="52">
        <f>VLOOKUP($B28,Macro!$A$1:$CI$100,MATCH(DATE(F$1,1,1),Macro!$A$1:$CI$1,0),FALSE)</f>
        <v>0.27780403887480709</v>
      </c>
      <c r="G28" s="52">
        <f>VLOOKUP($B28,Macro!$A$1:$CI$100,MATCH(DATE(G$1,1,1),Macro!$A$1:$CI$1,0),FALSE)</f>
        <v>0.28235941964167566</v>
      </c>
      <c r="H28" s="52">
        <f>VLOOKUP($B28,Macro!$A$1:$CI$100,MATCH(DATE(H$1,1,1),Macro!$A$1:$CI$1,0),FALSE)</f>
        <v>0.29272327560412315</v>
      </c>
      <c r="I28" s="52">
        <f>VLOOKUP($B28,Macro!$A$1:$CI$100,MATCH(DATE(I$1,1,1),Macro!$A$1:$CI$1,0),FALSE)</f>
        <v>0.25938669932235037</v>
      </c>
      <c r="J28" s="52">
        <f>VLOOKUP($B28,Macro!$A$1:$CI$100,MATCH(DATE(J$1,1,1),Macro!$A$1:$CI$1,0),FALSE)</f>
        <v>0.28905789453277375</v>
      </c>
      <c r="K28" s="52">
        <f>VLOOKUP($B28,Macro!$A$1:$CI$100,MATCH(DATE(K$1,1,1),Macro!$A$1:$CI$1,0),FALSE)</f>
        <v>0.30602210274996988</v>
      </c>
      <c r="L28" s="52">
        <f>VLOOKUP($B28,Macro!$A$1:$CI$100,MATCH(DATE(L$1,1,1),Macro!$A$1:$CI$1,0),FALSE)</f>
        <v>0.27572348391018409</v>
      </c>
      <c r="M28" s="52">
        <f>VLOOKUP($B28,Macro!$A$1:$CI$100,MATCH(DATE(M$1,1,1),Macro!$A$1:$CI$1,0),FALSE)</f>
        <v>0.28216524245727737</v>
      </c>
      <c r="N28" s="52">
        <f>VLOOKUP($B28,Macro!$A$1:$CI$100,MATCH(DATE(N$1,1,1),Macro!$A$1:$CI$1,0),FALSE)</f>
        <v>0.29757191397501437</v>
      </c>
      <c r="O28" s="52">
        <f>VLOOKUP($B28,Macro!$A$1:$CI$100,MATCH(DATE(O$1,1,1),Macro!$A$1:$CI$1,0),FALSE)</f>
        <v>0.25250112078190057</v>
      </c>
      <c r="P28" s="52">
        <f>VLOOKUP($B28,Macro!$A$1:$CI$100,MATCH(DATE(P$1,1,1),Macro!$A$1:$CI$1,0),FALSE)</f>
        <v>0.20392383490119848</v>
      </c>
      <c r="Q28" s="52">
        <f>VLOOKUP($B28,Macro!$A$1:$CI$100,MATCH(DATE(Q$1,1,1),Macro!$A$1:$CI$1,0),FALSE)</f>
        <v>0.16897498447570047</v>
      </c>
      <c r="R28" s="52">
        <f>VLOOKUP($B28,Macro!$A$1:$CI$100,MATCH(DATE(R$1,1,1),Macro!$A$1:$CI$1,0),FALSE)</f>
        <v>0.11124613517654591</v>
      </c>
      <c r="S28" s="52">
        <f>VLOOKUP($B28,Macro!$A$1:$CI$100,MATCH(DATE(S$1,1,1),Macro!$A$1:$CI$1,0),FALSE)</f>
        <v>0.10999943770604315</v>
      </c>
      <c r="T28" s="52">
        <f>VLOOKUP($B28,Macro!$A$1:$CI$100,MATCH(DATE(T$1,1,1),Macro!$A$1:$CI$1,0),FALSE)</f>
        <v>8.6321934966138159E-2</v>
      </c>
      <c r="U28" s="52">
        <f>VLOOKUP($B28,Macro!$A$1:$CI$100,MATCH(DATE(U$1,1,1),Macro!$A$1:$CI$1,0),FALSE)</f>
        <v>7.3249097865812907E-2</v>
      </c>
      <c r="V28" s="52">
        <f>VLOOKUP($B28,Macro!$A$1:$CI$100,MATCH(DATE(V$1,1,1),Macro!$A$1:$CI$1,0),FALSE)</f>
        <v>6.5534112793641519E-2</v>
      </c>
      <c r="W28" s="52">
        <f>VLOOKUP($B28,Macro!$A$1:$CI$100,MATCH(DATE(W$1,1,1),Macro!$A$1:$CI$1,0),FALSE)</f>
        <v>6.6017989986089098E-2</v>
      </c>
      <c r="X28" s="52">
        <f>VLOOKUP($B28,Macro!$A$1:$CI$100,MATCH(DATE(X$1,1,1),Macro!$A$1:$CI$1,0),FALSE)</f>
        <v>5.67643158408071E-2</v>
      </c>
      <c r="Y28" s="52">
        <f>VLOOKUP($B28,Macro!$A$1:$CI$100,MATCH(DATE(Y$1,1,1),Macro!$A$1:$CI$1,0),FALSE)</f>
        <v>5.6207039960143312E-2</v>
      </c>
      <c r="Z28" s="52">
        <f>VLOOKUP($B28,Macro!$A$1:$CI$100,MATCH(DATE(Z$1,1,1),Macro!$A$1:$CI$1,0),FALSE)</f>
        <v>5.6327333259487133E-2</v>
      </c>
      <c r="AA28" s="52">
        <f>VLOOKUP($B28,Macro!$A$1:$CI$100,MATCH(DATE(AA$1,1,1),Macro!$A$1:$CI$1,0),FALSE)</f>
        <v>4.8434488025250744E-2</v>
      </c>
      <c r="AB28" s="52">
        <f>VLOOKUP($B28,Macro!$A$1:$CI$100,MATCH(DATE(AB$1,1,1),Macro!$A$1:$CI$1,0),FALSE)</f>
        <v>4.8344907460973197E-2</v>
      </c>
      <c r="AC28" s="52">
        <f>VLOOKUP($B28,Macro!$A$1:$CI$100,MATCH(DATE(AC$1,1,1),Macro!$A$1:$CI$1,0),FALSE)</f>
        <v>4.8581265546565611E-2</v>
      </c>
      <c r="AD28" s="52">
        <f>VLOOKUP($B28,Macro!$A$1:$CI$100,MATCH(DATE(AD$1,1,1),Macro!$A$1:$CI$1,0),FALSE)</f>
        <v>4.9081829039687719E-2</v>
      </c>
      <c r="AE28" s="52">
        <f>VLOOKUP($B28,Macro!$A$1:$CI$100,MATCH(DATE(AE$1,1,1),Macro!$A$1:$CI$1,0),FALSE)</f>
        <v>5.0006936721080919E-2</v>
      </c>
      <c r="AF28" s="52">
        <f>VLOOKUP($B28,Macro!$A$1:$CI$100,MATCH(DATE(AF$1,1,1),Macro!$A$1:$CI$1,0),FALSE)</f>
        <v>5.0614194404841051E-2</v>
      </c>
      <c r="AG28" s="84"/>
      <c r="AH28" s="65">
        <f t="shared" si="1"/>
        <v>0.25846648622726676</v>
      </c>
      <c r="AI28" s="65">
        <f t="shared" si="2"/>
        <v>0.28458269122388025</v>
      </c>
      <c r="AJ28" s="65">
        <f t="shared" si="3"/>
        <v>0.24102741931821825</v>
      </c>
      <c r="AK28" s="65">
        <f t="shared" si="4"/>
        <v>8.9270143701636329E-2</v>
      </c>
      <c r="AL28" s="65">
        <f t="shared" si="5"/>
        <v>5.6750233414355478E-2</v>
      </c>
      <c r="AM28" s="65">
        <f t="shared" si="6"/>
        <v>4.9325826634629699E-2</v>
      </c>
      <c r="AN28" s="66"/>
      <c r="AO28" s="65">
        <f t="shared" si="7"/>
        <v>0.2715245887255735</v>
      </c>
      <c r="AP28" s="65">
        <f t="shared" si="8"/>
        <v>0.16514878150992729</v>
      </c>
      <c r="AQ28" s="65">
        <f t="shared" si="9"/>
        <v>5.3038030024492588E-2</v>
      </c>
    </row>
    <row r="29" spans="1:43" x14ac:dyDescent="0.25">
      <c r="A29" s="13" t="s">
        <v>440</v>
      </c>
      <c r="B29" s="37" t="s">
        <v>76</v>
      </c>
      <c r="C29" s="52">
        <f>VLOOKUP($B29,Macro!$A$1:$CI$100,MATCH(DATE(C$1,1,1),Macro!$A$1:$CI$1,0),FALSE)</f>
        <v>3.2581295192022748E-2</v>
      </c>
      <c r="D29" s="52">
        <f>VLOOKUP($B29,Macro!$A$1:$CI$100,MATCH(DATE(D$1,1,1),Macro!$A$1:$CI$1,0),FALSE)</f>
        <v>6.7521926993015818E-2</v>
      </c>
      <c r="E29" s="52">
        <f>VLOOKUP($B29,Macro!$A$1:$CI$100,MATCH(DATE(E$1,1,1),Macro!$A$1:$CI$1,0),FALSE)</f>
        <v>9.6251710554610986E-2</v>
      </c>
      <c r="F29" s="52">
        <f>VLOOKUP($B29,Macro!$A$1:$CI$100,MATCH(DATE(F$1,1,1),Macro!$A$1:$CI$1,0),FALSE)</f>
        <v>0.11764730103503571</v>
      </c>
      <c r="G29" s="52">
        <f>VLOOKUP($B29,Macro!$A$1:$CI$100,MATCH(DATE(G$1,1,1),Macro!$A$1:$CI$1,0),FALSE)</f>
        <v>0.13212143368359827</v>
      </c>
      <c r="H29" s="52">
        <f>VLOOKUP($B29,Macro!$A$1:$CI$100,MATCH(DATE(H$1,1,1),Macro!$A$1:$CI$1,0),FALSE)</f>
        <v>0.14300394756776627</v>
      </c>
      <c r="I29" s="52">
        <f>VLOOKUP($B29,Macro!$A$1:$CI$100,MATCH(DATE(I$1,1,1),Macro!$A$1:$CI$1,0),FALSE)</f>
        <v>0.14567476631344412</v>
      </c>
      <c r="J29" s="52">
        <f>VLOOKUP($B29,Macro!$A$1:$CI$100,MATCH(DATE(J$1,1,1),Macro!$A$1:$CI$1,0),FALSE)</f>
        <v>0.15078130167836029</v>
      </c>
      <c r="K29" s="52">
        <f>VLOOKUP($B29,Macro!$A$1:$CI$100,MATCH(DATE(K$1,1,1),Macro!$A$1:$CI$1,0),FALSE)</f>
        <v>0.1582454198622868</v>
      </c>
      <c r="L29" s="52">
        <f>VLOOKUP($B29,Macro!$A$1:$CI$100,MATCH(DATE(L$1,1,1),Macro!$A$1:$CI$1,0),FALSE)</f>
        <v>0.15997015815419635</v>
      </c>
      <c r="M29" s="52">
        <f>VLOOKUP($B29,Macro!$A$1:$CI$100,MATCH(DATE(M$1,1,1),Macro!$A$1:$CI$1,0),FALSE)</f>
        <v>0.16094485802462968</v>
      </c>
      <c r="N29" s="52">
        <f>VLOOKUP($B29,Macro!$A$1:$CI$100,MATCH(DATE(N$1,1,1),Macro!$A$1:$CI$1,0),FALSE)</f>
        <v>0.16390894234710521</v>
      </c>
      <c r="O29" s="52">
        <f>VLOOKUP($B29,Macro!$A$1:$CI$100,MATCH(DATE(O$1,1,1),Macro!$A$1:$CI$1,0),FALSE)</f>
        <v>0.1598329016598509</v>
      </c>
      <c r="P29" s="52">
        <f>VLOOKUP($B29,Macro!$A$1:$CI$100,MATCH(DATE(P$1,1,1),Macro!$A$1:$CI$1,0),FALSE)</f>
        <v>0.14781126086409499</v>
      </c>
      <c r="Q29" s="52">
        <f>VLOOKUP($B29,Macro!$A$1:$CI$100,MATCH(DATE(Q$1,1,1),Macro!$A$1:$CI$1,0),FALSE)</f>
        <v>0.13212373240873687</v>
      </c>
      <c r="R29" s="52">
        <f>VLOOKUP($B29,Macro!$A$1:$CI$100,MATCH(DATE(R$1,1,1),Macro!$A$1:$CI$1,0),FALSE)</f>
        <v>0.11136582630641546</v>
      </c>
      <c r="S29" s="52">
        <f>VLOOKUP($B29,Macro!$A$1:$CI$100,MATCH(DATE(S$1,1,1),Macro!$A$1:$CI$1,0),FALSE)</f>
        <v>9.4788334734683621E-2</v>
      </c>
      <c r="T29" s="52">
        <f>VLOOKUP($B29,Macro!$A$1:$CI$100,MATCH(DATE(T$1,1,1),Macro!$A$1:$CI$1,0),FALSE)</f>
        <v>7.983435003078336E-2</v>
      </c>
      <c r="U29" s="52">
        <f>VLOOKUP($B29,Macro!$A$1:$CI$100,MATCH(DATE(U$1,1,1),Macro!$A$1:$CI$1,0),FALSE)</f>
        <v>6.6620027054460504E-2</v>
      </c>
      <c r="V29" s="52">
        <f>VLOOKUP($B29,Macro!$A$1:$CI$100,MATCH(DATE(V$1,1,1),Macro!$A$1:$CI$1,0),FALSE)</f>
        <v>5.5417096994699065E-2</v>
      </c>
      <c r="W29" s="52">
        <f>VLOOKUP($B29,Macro!$A$1:$CI$100,MATCH(DATE(W$1,1,1),Macro!$A$1:$CI$1,0),FALSE)</f>
        <v>4.6924326907945291E-2</v>
      </c>
      <c r="X29" s="52">
        <f>VLOOKUP($B29,Macro!$A$1:$CI$100,MATCH(DATE(X$1,1,1),Macro!$A$1:$CI$1,0),FALSE)</f>
        <v>3.9217684129943288E-2</v>
      </c>
      <c r="Y29" s="52">
        <f>VLOOKUP($B29,Macro!$A$1:$CI$100,MATCH(DATE(Y$1,1,1),Macro!$A$1:$CI$1,0),FALSE)</f>
        <v>3.2965155769393448E-2</v>
      </c>
      <c r="Z29" s="52">
        <f>VLOOKUP($B29,Macro!$A$1:$CI$100,MATCH(DATE(Z$1,1,1),Macro!$A$1:$CI$1,0),FALSE)</f>
        <v>2.8184615847703553E-2</v>
      </c>
      <c r="AA29" s="52">
        <f>VLOOKUP($B29,Macro!$A$1:$CI$100,MATCH(DATE(AA$1,1,1),Macro!$A$1:$CI$1,0),FALSE)</f>
        <v>2.3409220606040195E-2</v>
      </c>
      <c r="AB29" s="52">
        <f>VLOOKUP($B29,Macro!$A$1:$CI$100,MATCH(DATE(AB$1,1,1),Macro!$A$1:$CI$1,0),FALSE)</f>
        <v>1.954502995008708E-2</v>
      </c>
      <c r="AC29" s="52">
        <f>VLOOKUP($B29,Macro!$A$1:$CI$100,MATCH(DATE(AC$1,1,1),Macro!$A$1:$CI$1,0),FALSE)</f>
        <v>1.6748669113748862E-2</v>
      </c>
      <c r="AD29" s="52">
        <f>VLOOKUP($B29,Macro!$A$1:$CI$100,MATCH(DATE(AD$1,1,1),Macro!$A$1:$CI$1,0),FALSE)</f>
        <v>1.4880581137407563E-2</v>
      </c>
      <c r="AE29" s="52">
        <f>VLOOKUP($B29,Macro!$A$1:$CI$100,MATCH(DATE(AE$1,1,1),Macro!$A$1:$CI$1,0),FALSE)</f>
        <v>1.378742722583691E-2</v>
      </c>
      <c r="AF29" s="52">
        <f>VLOOKUP($B29,Macro!$A$1:$CI$100,MATCH(DATE(AF$1,1,1),Macro!$A$1:$CI$1,0),FALSE)</f>
        <v>1.325344455833399E-2</v>
      </c>
      <c r="AG29" s="52"/>
      <c r="AH29" s="65">
        <f t="shared" si="1"/>
        <v>8.9224733491656716E-2</v>
      </c>
      <c r="AI29" s="65">
        <f t="shared" si="2"/>
        <v>0.15153511871521075</v>
      </c>
      <c r="AJ29" s="65">
        <f t="shared" si="3"/>
        <v>0.15292433906088354</v>
      </c>
      <c r="AK29" s="65">
        <f t="shared" si="4"/>
        <v>8.1605127024208399E-2</v>
      </c>
      <c r="AL29" s="65">
        <f t="shared" si="5"/>
        <v>3.4140200652205153E-2</v>
      </c>
      <c r="AM29" s="65">
        <f t="shared" si="6"/>
        <v>1.5643030397082879E-2</v>
      </c>
      <c r="AN29" s="66"/>
      <c r="AO29" s="65">
        <f t="shared" si="7"/>
        <v>0.12037992610343373</v>
      </c>
      <c r="AP29" s="65">
        <f t="shared" si="8"/>
        <v>0.11726473304254598</v>
      </c>
      <c r="AQ29" s="65">
        <f t="shared" si="9"/>
        <v>2.4891615524644015E-2</v>
      </c>
    </row>
    <row r="30" spans="1:43" x14ac:dyDescent="0.25">
      <c r="A30" s="13" t="s">
        <v>3</v>
      </c>
      <c r="B30" s="37"/>
      <c r="C30" s="52">
        <f>SUM(C26:C27)</f>
        <v>0.24816853123215052</v>
      </c>
      <c r="D30" s="52">
        <f t="shared" ref="D30:AF30" si="10">SUM(D26:D27)</f>
        <v>0.23269136334034252</v>
      </c>
      <c r="E30" s="52">
        <f t="shared" si="10"/>
        <v>0.24296032740480927</v>
      </c>
      <c r="F30" s="52">
        <f t="shared" si="10"/>
        <v>0.2532174972211747</v>
      </c>
      <c r="G30" s="52">
        <f t="shared" si="10"/>
        <v>0.2552732422804459</v>
      </c>
      <c r="H30" s="52">
        <f t="shared" si="10"/>
        <v>0.2674909827024734</v>
      </c>
      <c r="I30" s="52">
        <f t="shared" si="10"/>
        <v>0.23545415086613178</v>
      </c>
      <c r="J30" s="52">
        <f t="shared" si="10"/>
        <v>0.27340869626483522</v>
      </c>
      <c r="K30" s="52">
        <f t="shared" si="10"/>
        <v>0.29584924943626911</v>
      </c>
      <c r="L30" s="52">
        <f t="shared" si="10"/>
        <v>0.26677539266418204</v>
      </c>
      <c r="M30" s="52">
        <f t="shared" si="10"/>
        <v>0.27882955421054917</v>
      </c>
      <c r="N30" s="52">
        <f t="shared" si="10"/>
        <v>0.29997929944708351</v>
      </c>
      <c r="O30" s="52">
        <f t="shared" si="10"/>
        <v>0.25560025226550298</v>
      </c>
      <c r="P30" s="52">
        <f t="shared" si="10"/>
        <v>0.2105528132027068</v>
      </c>
      <c r="Q30" s="52">
        <f t="shared" si="10"/>
        <v>0.1826141578655642</v>
      </c>
      <c r="R30" s="52">
        <f t="shared" si="10"/>
        <v>0.13072269146284399</v>
      </c>
      <c r="S30" s="52">
        <f t="shared" si="10"/>
        <v>0.13912421556422516</v>
      </c>
      <c r="T30" s="52">
        <f t="shared" si="10"/>
        <v>0.12003106904288674</v>
      </c>
      <c r="U30" s="52">
        <f t="shared" si="10"/>
        <v>0.11019770769603458</v>
      </c>
      <c r="V30" s="52">
        <f t="shared" si="10"/>
        <v>0.1043623364078842</v>
      </c>
      <c r="W30" s="52">
        <f t="shared" si="10"/>
        <v>0.10564352074855235</v>
      </c>
      <c r="X30" s="52">
        <f t="shared" si="10"/>
        <v>9.4957494534308656E-2</v>
      </c>
      <c r="Y30" s="52">
        <f t="shared" si="10"/>
        <v>9.3023636352830175E-2</v>
      </c>
      <c r="Z30" s="52">
        <f t="shared" si="10"/>
        <v>9.1147549373276765E-2</v>
      </c>
      <c r="AA30" s="52">
        <f t="shared" si="10"/>
        <v>8.0295480002326558E-2</v>
      </c>
      <c r="AB30" s="52">
        <f t="shared" si="10"/>
        <v>7.7997633629817348E-2</v>
      </c>
      <c r="AC30" s="52">
        <f t="shared" si="10"/>
        <v>7.588558306238985E-2</v>
      </c>
      <c r="AD30" s="52">
        <f t="shared" si="10"/>
        <v>7.3867438664750221E-2</v>
      </c>
      <c r="AE30" s="52">
        <f t="shared" si="10"/>
        <v>7.2251215635930885E-2</v>
      </c>
      <c r="AF30" s="52">
        <f t="shared" si="10"/>
        <v>7.0343576472044173E-2</v>
      </c>
      <c r="AG30" s="52"/>
      <c r="AH30" s="65">
        <f t="shared" si="1"/>
        <v>0.24646219229578453</v>
      </c>
      <c r="AI30" s="65">
        <f t="shared" si="2"/>
        <v>0.2677956943867783</v>
      </c>
      <c r="AJ30" s="65">
        <f t="shared" si="3"/>
        <v>0.24551521539828131</v>
      </c>
      <c r="AK30" s="65">
        <f t="shared" si="4"/>
        <v>0.12088760403477491</v>
      </c>
      <c r="AL30" s="65">
        <f t="shared" si="5"/>
        <v>9.3013536202258898E-2</v>
      </c>
      <c r="AM30" s="65">
        <f t="shared" si="6"/>
        <v>7.406908949298649E-2</v>
      </c>
      <c r="AN30" s="66"/>
      <c r="AO30" s="65">
        <f t="shared" si="7"/>
        <v>0.25712894334128145</v>
      </c>
      <c r="AP30" s="65">
        <f t="shared" si="8"/>
        <v>0.1832014097165281</v>
      </c>
      <c r="AQ30" s="65">
        <f t="shared" si="9"/>
        <v>8.3541312847622701E-2</v>
      </c>
    </row>
    <row r="31" spans="1:43" x14ac:dyDescent="0.25">
      <c r="A31" s="13" t="s">
        <v>441</v>
      </c>
      <c r="B31" s="37" t="s">
        <v>78</v>
      </c>
      <c r="C31" s="52">
        <f>VLOOKUP($B31,Macro!$A$1:$CI$100,MATCH(DATE(C$1,1,1),Macro!$A$1:$CI$1,0),FALSE)</f>
        <v>-4.5311396296735661E-2</v>
      </c>
      <c r="D31" s="52">
        <f>VLOOKUP($B31,Macro!$A$1:$CI$100,MATCH(DATE(D$1,1,1),Macro!$A$1:$CI$1,0),FALSE)</f>
        <v>-6.3786329976718237E-2</v>
      </c>
      <c r="E31" s="52">
        <f>VLOOKUP($B31,Macro!$A$1:$CI$100,MATCH(DATE(E$1,1,1),Macro!$A$1:$CI$1,0),FALSE)</f>
        <v>-7.8908506229402153E-2</v>
      </c>
      <c r="F31" s="52">
        <f>VLOOKUP($B31,Macro!$A$1:$CI$100,MATCH(DATE(F$1,1,1),Macro!$A$1:$CI$1,0),FALSE)</f>
        <v>-9.3060726837685001E-2</v>
      </c>
      <c r="G31" s="52">
        <f>VLOOKUP($B31,Macro!$A$1:$CI$100,MATCH(DATE(G$1,1,1),Macro!$A$1:$CI$1,0),FALSE)</f>
        <v>-0.10503524828945757</v>
      </c>
      <c r="H31" s="52">
        <f>VLOOKUP($B31,Macro!$A$1:$CI$100,MATCH(DATE(H$1,1,1),Macro!$A$1:$CI$1,0),FALSE)</f>
        <v>-0.11777163880354262</v>
      </c>
      <c r="I31" s="52">
        <f>VLOOKUP($B31,Macro!$A$1:$CI$100,MATCH(DATE(I$1,1,1),Macro!$A$1:$CI$1,0),FALSE)</f>
        <v>-0.12174225701280254</v>
      </c>
      <c r="J31" s="52">
        <f>VLOOKUP($B31,Macro!$A$1:$CI$100,MATCH(DATE(J$1,1,1),Macro!$A$1:$CI$1,0),FALSE)</f>
        <v>-0.13513208794561599</v>
      </c>
      <c r="K31" s="52">
        <f>VLOOKUP($B31,Macro!$A$1:$CI$100,MATCH(DATE(K$1,1,1),Macro!$A$1:$CI$1,0),FALSE)</f>
        <v>-0.14807254364324063</v>
      </c>
      <c r="L31" s="52">
        <f>VLOOKUP($B31,Macro!$A$1:$CI$100,MATCH(DATE(L$1,1,1),Macro!$A$1:$CI$1,0),FALSE)</f>
        <v>-0.15102206315359523</v>
      </c>
      <c r="M31" s="52">
        <f>VLOOKUP($B31,Macro!$A$1:$CI$100,MATCH(DATE(M$1,1,1),Macro!$A$1:$CI$1,0),FALSE)</f>
        <v>-0.15760919210171986</v>
      </c>
      <c r="N31" s="52">
        <f>VLOOKUP($B31,Macro!$A$1:$CI$100,MATCH(DATE(N$1,1,1),Macro!$A$1:$CI$1,0),FALSE)</f>
        <v>-0.16631630209374562</v>
      </c>
      <c r="O31" s="52">
        <f>VLOOKUP($B31,Macro!$A$1:$CI$100,MATCH(DATE(O$1,1,1),Macro!$A$1:$CI$1,0),FALSE)</f>
        <v>-0.16293204404587949</v>
      </c>
      <c r="P31" s="52">
        <f>VLOOKUP($B31,Macro!$A$1:$CI$100,MATCH(DATE(P$1,1,1),Macro!$A$1:$CI$1,0),FALSE)</f>
        <v>-0.15444023198338183</v>
      </c>
      <c r="Q31" s="52">
        <f>VLOOKUP($B31,Macro!$A$1:$CI$100,MATCH(DATE(Q$1,1,1),Macro!$A$1:$CI$1,0),FALSE)</f>
        <v>-0.14576291642753364</v>
      </c>
      <c r="R31" s="52">
        <f>VLOOKUP($B31,Macro!$A$1:$CI$100,MATCH(DATE(R$1,1,1),Macro!$A$1:$CI$1,0),FALSE)</f>
        <v>-0.13084240009677769</v>
      </c>
      <c r="S31" s="52">
        <f>VLOOKUP($B31,Macro!$A$1:$CI$100,MATCH(DATE(S$1,1,1),Macro!$A$1:$CI$1,0),FALSE)</f>
        <v>-0.12391310914325583</v>
      </c>
      <c r="T31" s="52">
        <f>VLOOKUP($B31,Macro!$A$1:$CI$100,MATCH(DATE(T$1,1,1),Macro!$A$1:$CI$1,0),FALSE)</f>
        <v>-0.1135435011973588</v>
      </c>
      <c r="U31" s="52">
        <f>VLOOKUP($B31,Macro!$A$1:$CI$100,MATCH(DATE(U$1,1,1),Macro!$A$1:$CI$1,0),FALSE)</f>
        <v>-0.10356867064341899</v>
      </c>
      <c r="V31" s="52">
        <f>VLOOKUP($B31,Macro!$A$1:$CI$100,MATCH(DATE(V$1,1,1),Macro!$A$1:$CI$1,0),FALSE)</f>
        <v>-9.4245337295915638E-2</v>
      </c>
      <c r="W31" s="52">
        <f>VLOOKUP($B31,Macro!$A$1:$CI$100,MATCH(DATE(W$1,1,1),Macro!$A$1:$CI$1,0),FALSE)</f>
        <v>-8.6549877464512731E-2</v>
      </c>
      <c r="X31" s="52">
        <f>VLOOKUP($B31,Macro!$A$1:$CI$100,MATCH(DATE(X$1,1,1),Macro!$A$1:$CI$1,0),FALSE)</f>
        <v>-7.7410823698333492E-2</v>
      </c>
      <c r="Y31" s="52">
        <f>VLOOKUP($B31,Macro!$A$1:$CI$100,MATCH(DATE(Y$1,1,1),Macro!$A$1:$CI$1,0),FALSE)</f>
        <v>-6.9781771483393581E-2</v>
      </c>
      <c r="Z31" s="52">
        <f>VLOOKUP($B31,Macro!$A$1:$CI$100,MATCH(DATE(Z$1,1,1),Macro!$A$1:$CI$1,0),FALSE)</f>
        <v>-6.30048447091376E-2</v>
      </c>
      <c r="AA31" s="52">
        <f>VLOOKUP($B31,Macro!$A$1:$CI$100,MATCH(DATE(AA$1,1,1),Macro!$A$1:$CI$1,0),FALSE)</f>
        <v>-5.5270212597911809E-2</v>
      </c>
      <c r="AB31" s="52">
        <f>VLOOKUP($B31,Macro!$A$1:$CI$100,MATCH(DATE(AB$1,1,1),Macro!$A$1:$CI$1,0),FALSE)</f>
        <v>-4.9197768576971945E-2</v>
      </c>
      <c r="AC31" s="52">
        <f>VLOOKUP($B31,Macro!$A$1:$CI$100,MATCH(DATE(AC$1,1,1),Macro!$A$1:$CI$1,0),FALSE)</f>
        <v>-4.4052974301257118E-2</v>
      </c>
      <c r="AD31" s="52">
        <f>VLOOKUP($B31,Macro!$A$1:$CI$100,MATCH(DATE(AD$1,1,1),Macro!$A$1:$CI$1,0),FALSE)</f>
        <v>-3.9666206013281399E-2</v>
      </c>
      <c r="AE31" s="52">
        <f>VLOOKUP($B31,Macro!$A$1:$CI$100,MATCH(DATE(AE$1,1,1),Macro!$A$1:$CI$1,0),FALSE)</f>
        <v>-3.6031730255631611E-2</v>
      </c>
      <c r="AF31" s="52">
        <f>VLOOKUP($B31,Macro!$A$1:$CI$100,MATCH(DATE(AF$1,1,1),Macro!$A$1:$CI$1,0),FALSE)</f>
        <v>-3.2982826615399558E-2</v>
      </c>
      <c r="AG31" s="91"/>
      <c r="AH31" s="65">
        <f t="shared" si="1"/>
        <v>-7.7220441525999717E-2</v>
      </c>
      <c r="AI31" s="65">
        <f t="shared" si="2"/>
        <v>-0.13474811811175941</v>
      </c>
      <c r="AJ31" s="65">
        <f t="shared" si="3"/>
        <v>-0.15741213733045209</v>
      </c>
      <c r="AK31" s="65">
        <f t="shared" si="4"/>
        <v>-0.1132226036753454</v>
      </c>
      <c r="AL31" s="65">
        <f t="shared" si="5"/>
        <v>-7.0403505990657839E-2</v>
      </c>
      <c r="AM31" s="65">
        <f t="shared" si="6"/>
        <v>-4.0386301152508325E-2</v>
      </c>
      <c r="AN31" s="66"/>
      <c r="AO31" s="65">
        <f t="shared" si="7"/>
        <v>-0.10598427981887956</v>
      </c>
      <c r="AP31" s="65">
        <f t="shared" si="8"/>
        <v>-0.13531737050289874</v>
      </c>
      <c r="AQ31" s="65">
        <f t="shared" si="9"/>
        <v>-5.5394903571583082E-2</v>
      </c>
    </row>
    <row r="32" spans="1:43" s="75" customFormat="1" x14ac:dyDescent="0.25">
      <c r="A32" s="62" t="s">
        <v>424</v>
      </c>
      <c r="B32" s="74"/>
      <c r="C32" s="73" t="str">
        <f>IF(ROUND(C28-SUM(C29:C31),4)=0,"","ERROR")</f>
        <v/>
      </c>
      <c r="D32" s="73" t="str">
        <f t="shared" ref="D32:AQ32" si="11">IF(ROUND(D28-SUM(D29:D31),4)=0,"","ERROR")</f>
        <v/>
      </c>
      <c r="E32" s="73" t="str">
        <f t="shared" si="11"/>
        <v/>
      </c>
      <c r="F32" s="73" t="str">
        <f t="shared" si="11"/>
        <v/>
      </c>
      <c r="G32" s="73" t="str">
        <f t="shared" si="11"/>
        <v/>
      </c>
      <c r="H32" s="73" t="str">
        <f t="shared" si="11"/>
        <v/>
      </c>
      <c r="I32" s="73" t="str">
        <f t="shared" si="11"/>
        <v/>
      </c>
      <c r="J32" s="73" t="str">
        <f t="shared" si="11"/>
        <v/>
      </c>
      <c r="K32" s="73" t="str">
        <f t="shared" si="11"/>
        <v/>
      </c>
      <c r="L32" s="73" t="str">
        <f t="shared" si="11"/>
        <v/>
      </c>
      <c r="M32" s="73" t="str">
        <f t="shared" si="11"/>
        <v/>
      </c>
      <c r="N32" s="73" t="str">
        <f t="shared" si="11"/>
        <v/>
      </c>
      <c r="O32" s="73" t="str">
        <f t="shared" si="11"/>
        <v/>
      </c>
      <c r="P32" s="73" t="str">
        <f t="shared" si="11"/>
        <v/>
      </c>
      <c r="Q32" s="73" t="str">
        <f t="shared" si="11"/>
        <v/>
      </c>
      <c r="R32" s="73" t="str">
        <f t="shared" si="11"/>
        <v/>
      </c>
      <c r="S32" s="73" t="str">
        <f t="shared" si="11"/>
        <v/>
      </c>
      <c r="T32" s="73" t="str">
        <f t="shared" si="11"/>
        <v/>
      </c>
      <c r="U32" s="73" t="str">
        <f t="shared" si="11"/>
        <v/>
      </c>
      <c r="V32" s="73" t="str">
        <f t="shared" si="11"/>
        <v/>
      </c>
      <c r="W32" s="73" t="str">
        <f t="shared" si="11"/>
        <v/>
      </c>
      <c r="X32" s="73" t="str">
        <f t="shared" si="11"/>
        <v/>
      </c>
      <c r="Y32" s="73" t="str">
        <f t="shared" si="11"/>
        <v/>
      </c>
      <c r="Z32" s="73" t="str">
        <f t="shared" si="11"/>
        <v/>
      </c>
      <c r="AA32" s="73" t="str">
        <f t="shared" si="11"/>
        <v/>
      </c>
      <c r="AB32" s="73" t="str">
        <f t="shared" si="11"/>
        <v/>
      </c>
      <c r="AC32" s="73" t="str">
        <f t="shared" si="11"/>
        <v/>
      </c>
      <c r="AD32" s="73" t="str">
        <f t="shared" si="11"/>
        <v/>
      </c>
      <c r="AE32" s="73" t="str">
        <f t="shared" si="11"/>
        <v/>
      </c>
      <c r="AF32" s="73" t="str">
        <f t="shared" si="11"/>
        <v/>
      </c>
      <c r="AG32" s="73" t="str">
        <f t="shared" si="11"/>
        <v/>
      </c>
      <c r="AH32" s="73" t="str">
        <f t="shared" si="11"/>
        <v/>
      </c>
      <c r="AI32" s="73" t="str">
        <f t="shared" si="11"/>
        <v/>
      </c>
      <c r="AJ32" s="73" t="str">
        <f t="shared" si="11"/>
        <v/>
      </c>
      <c r="AK32" s="73" t="str">
        <f t="shared" si="11"/>
        <v/>
      </c>
      <c r="AL32" s="73" t="str">
        <f t="shared" si="11"/>
        <v/>
      </c>
      <c r="AM32" s="73" t="str">
        <f t="shared" si="11"/>
        <v/>
      </c>
      <c r="AN32" s="73" t="str">
        <f t="shared" si="11"/>
        <v/>
      </c>
      <c r="AO32" s="73" t="str">
        <f t="shared" si="11"/>
        <v/>
      </c>
      <c r="AP32" s="73" t="str">
        <f t="shared" si="11"/>
        <v/>
      </c>
      <c r="AQ32" s="73" t="str">
        <f t="shared" si="11"/>
        <v/>
      </c>
    </row>
    <row r="33" spans="1:43" x14ac:dyDescent="0.25">
      <c r="A33" s="13"/>
      <c r="B33" s="37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65"/>
      <c r="AI33" s="65"/>
      <c r="AJ33" s="65"/>
      <c r="AK33" s="65"/>
      <c r="AL33" s="65"/>
      <c r="AM33" s="65"/>
      <c r="AN33" s="66"/>
      <c r="AO33" s="65"/>
      <c r="AP33" s="65"/>
      <c r="AQ33" s="65"/>
    </row>
    <row r="34" spans="1:43" x14ac:dyDescent="0.25">
      <c r="A34" s="13"/>
      <c r="B34" s="37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65"/>
      <c r="AI34" s="65"/>
      <c r="AJ34" s="65"/>
      <c r="AK34" s="65"/>
      <c r="AL34" s="65"/>
      <c r="AM34" s="65"/>
      <c r="AN34" s="66"/>
      <c r="AO34" s="65"/>
      <c r="AP34" s="65"/>
      <c r="AQ34" s="65"/>
    </row>
    <row r="35" spans="1:43" x14ac:dyDescent="0.25">
      <c r="A35" s="13"/>
      <c r="B35" s="37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65"/>
      <c r="AI35" s="65"/>
      <c r="AJ35" s="65"/>
      <c r="AK35" s="65"/>
      <c r="AL35" s="65"/>
      <c r="AM35" s="65"/>
      <c r="AN35" s="66"/>
      <c r="AO35" s="65"/>
      <c r="AP35" s="65"/>
      <c r="AQ35" s="65"/>
    </row>
    <row r="36" spans="1:43" x14ac:dyDescent="0.25">
      <c r="A36" s="13"/>
      <c r="B36" s="37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65"/>
      <c r="AI36" s="65"/>
      <c r="AJ36" s="65"/>
      <c r="AK36" s="65"/>
      <c r="AL36" s="65"/>
      <c r="AM36" s="65"/>
      <c r="AN36" s="66"/>
      <c r="AO36" s="65"/>
      <c r="AP36" s="65"/>
      <c r="AQ36" s="65"/>
    </row>
    <row r="37" spans="1:43" x14ac:dyDescent="0.25">
      <c r="A37" s="13"/>
      <c r="B37" s="37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65"/>
      <c r="AI37" s="65"/>
      <c r="AJ37" s="65"/>
      <c r="AK37" s="65"/>
      <c r="AL37" s="65"/>
      <c r="AM37" s="65"/>
      <c r="AN37" s="66"/>
      <c r="AO37" s="65"/>
      <c r="AP37" s="65"/>
      <c r="AQ37" s="65"/>
    </row>
    <row r="38" spans="1:43" x14ac:dyDescent="0.25">
      <c r="A38" s="13"/>
      <c r="B38" s="37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65"/>
      <c r="AI38" s="65"/>
      <c r="AJ38" s="65"/>
      <c r="AK38" s="65"/>
      <c r="AL38" s="65"/>
      <c r="AM38" s="65"/>
      <c r="AN38" s="66"/>
      <c r="AO38" s="65"/>
      <c r="AP38" s="65"/>
      <c r="AQ38" s="65"/>
    </row>
    <row r="39" spans="1:43" x14ac:dyDescent="0.25">
      <c r="A39" s="13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65"/>
      <c r="AI39" s="65"/>
      <c r="AJ39" s="65"/>
      <c r="AK39" s="65"/>
      <c r="AL39" s="65"/>
      <c r="AM39" s="65"/>
      <c r="AN39" s="66"/>
      <c r="AO39" s="65"/>
      <c r="AP39" s="65"/>
      <c r="AQ39" s="65"/>
    </row>
    <row r="40" spans="1:43" x14ac:dyDescent="0.25">
      <c r="A40" s="13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65"/>
      <c r="AI40" s="65"/>
      <c r="AJ40" s="65"/>
      <c r="AK40" s="65"/>
      <c r="AL40" s="65"/>
      <c r="AM40" s="65"/>
      <c r="AN40" s="66"/>
      <c r="AO40" s="65"/>
      <c r="AP40" s="65"/>
      <c r="AQ40" s="65"/>
    </row>
    <row r="41" spans="1:43" x14ac:dyDescent="0.25">
      <c r="A41" s="13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65"/>
      <c r="AI41" s="65"/>
      <c r="AJ41" s="65"/>
      <c r="AK41" s="65"/>
      <c r="AL41" s="65"/>
      <c r="AM41" s="65"/>
      <c r="AN41" s="66"/>
      <c r="AO41" s="65"/>
      <c r="AP41" s="65"/>
      <c r="AQ41" s="65"/>
    </row>
    <row r="42" spans="1:43" x14ac:dyDescent="0.25">
      <c r="A42" s="13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65"/>
      <c r="AI42" s="65"/>
      <c r="AJ42" s="65"/>
      <c r="AK42" s="65"/>
      <c r="AL42" s="65"/>
      <c r="AM42" s="65"/>
      <c r="AN42" s="66"/>
      <c r="AO42" s="65"/>
      <c r="AP42" s="65"/>
      <c r="AQ42" s="65"/>
    </row>
    <row r="43" spans="1:43" x14ac:dyDescent="0.25">
      <c r="A43" s="13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65"/>
      <c r="AI43" s="65"/>
      <c r="AJ43" s="65"/>
      <c r="AK43" s="65"/>
      <c r="AL43" s="65"/>
      <c r="AM43" s="65"/>
      <c r="AN43" s="66"/>
      <c r="AO43" s="65"/>
      <c r="AP43" s="65"/>
      <c r="AQ43" s="65"/>
    </row>
    <row r="44" spans="1:43" x14ac:dyDescent="0.25">
      <c r="A44" s="13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65"/>
      <c r="AI44" s="65"/>
      <c r="AJ44" s="65"/>
      <c r="AK44" s="65"/>
      <c r="AL44" s="65"/>
      <c r="AM44" s="65"/>
      <c r="AN44" s="66"/>
      <c r="AO44" s="65"/>
      <c r="AP44" s="65"/>
      <c r="AQ44" s="65"/>
    </row>
    <row r="45" spans="1:43" x14ac:dyDescent="0.25">
      <c r="A45" s="13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65"/>
      <c r="AI45" s="65"/>
      <c r="AJ45" s="65"/>
      <c r="AK45" s="65"/>
      <c r="AL45" s="65"/>
      <c r="AM45" s="65"/>
      <c r="AN45" s="66"/>
      <c r="AO45" s="65"/>
      <c r="AP45" s="65"/>
      <c r="AQ45" s="65"/>
    </row>
    <row r="46" spans="1:43" x14ac:dyDescent="0.25">
      <c r="A46" s="13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65"/>
      <c r="AI46" s="65"/>
      <c r="AJ46" s="65"/>
      <c r="AK46" s="65"/>
      <c r="AL46" s="65"/>
      <c r="AM46" s="65"/>
      <c r="AN46" s="66"/>
      <c r="AO46" s="65"/>
      <c r="AP46" s="65"/>
      <c r="AQ46" s="65"/>
    </row>
    <row r="47" spans="1:43" x14ac:dyDescent="0.25">
      <c r="A47" s="13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65"/>
      <c r="AI47" s="65"/>
      <c r="AJ47" s="65"/>
      <c r="AK47" s="65"/>
      <c r="AL47" s="65"/>
      <c r="AM47" s="65"/>
      <c r="AN47" s="66"/>
      <c r="AO47" s="65"/>
      <c r="AP47" s="65"/>
      <c r="AQ47" s="65"/>
    </row>
    <row r="48" spans="1:43" x14ac:dyDescent="0.25">
      <c r="A48" s="13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65"/>
      <c r="AI48" s="65"/>
      <c r="AJ48" s="65"/>
      <c r="AK48" s="65"/>
      <c r="AL48" s="65"/>
      <c r="AM48" s="65"/>
      <c r="AN48" s="66"/>
      <c r="AO48" s="65"/>
      <c r="AP48" s="65"/>
      <c r="AQ48" s="65"/>
    </row>
    <row r="49" spans="1:43" s="9" customFormat="1" x14ac:dyDescent="0.25">
      <c r="A49" s="13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65"/>
      <c r="AI49" s="65"/>
      <c r="AJ49" s="65"/>
      <c r="AK49" s="65"/>
      <c r="AL49" s="65"/>
      <c r="AM49" s="65"/>
      <c r="AN49" s="66"/>
      <c r="AO49" s="65"/>
      <c r="AP49" s="65"/>
      <c r="AQ49" s="65"/>
    </row>
    <row r="50" spans="1:43" s="62" customFormat="1" ht="15.75" x14ac:dyDescent="0.25"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</row>
    <row r="51" spans="1:43" s="9" customFormat="1" x14ac:dyDescent="0.25">
      <c r="A51" s="55"/>
      <c r="B51" s="55"/>
      <c r="C51" s="70"/>
      <c r="D51" s="70"/>
      <c r="E51" s="70"/>
      <c r="F51" s="70"/>
      <c r="G51" s="70"/>
      <c r="H51" s="56"/>
      <c r="I51" s="56"/>
      <c r="J51" s="56"/>
      <c r="AG51" s="67"/>
      <c r="AH51" s="65"/>
      <c r="AI51" s="65"/>
      <c r="AJ51" s="65"/>
      <c r="AK51" s="65"/>
      <c r="AL51" s="65"/>
      <c r="AM51" s="65"/>
      <c r="AN51" s="66"/>
      <c r="AO51" s="65"/>
      <c r="AP51" s="65"/>
      <c r="AQ51" s="65"/>
    </row>
    <row r="52" spans="1:43" s="9" customFormat="1" x14ac:dyDescent="0.25">
      <c r="A52" s="61"/>
      <c r="B52" s="13"/>
      <c r="C52" s="52"/>
      <c r="D52" s="52"/>
      <c r="E52" s="52"/>
      <c r="F52" s="52"/>
      <c r="G52" s="52"/>
      <c r="H52" s="52"/>
      <c r="I52" s="52"/>
      <c r="J52" s="52"/>
      <c r="AG52" s="67"/>
      <c r="AH52" s="65"/>
      <c r="AI52" s="65"/>
      <c r="AJ52" s="65"/>
      <c r="AK52" s="65"/>
      <c r="AL52" s="65"/>
      <c r="AM52" s="65"/>
      <c r="AN52" s="66"/>
      <c r="AO52" s="65"/>
      <c r="AP52" s="65"/>
      <c r="AQ52" s="65"/>
    </row>
    <row r="53" spans="1:43" x14ac:dyDescent="0.25">
      <c r="A53" s="9"/>
      <c r="B53" s="9"/>
    </row>
    <row r="54" spans="1:43" s="9" customFormat="1" x14ac:dyDescent="0.25">
      <c r="A54" s="13"/>
      <c r="B54" s="13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67"/>
      <c r="AH54" s="65"/>
      <c r="AI54" s="65"/>
      <c r="AJ54" s="65"/>
      <c r="AK54" s="65"/>
      <c r="AL54" s="65"/>
      <c r="AM54" s="65"/>
      <c r="AN54" s="66"/>
      <c r="AO54" s="65"/>
      <c r="AP54" s="65"/>
      <c r="AQ54" s="65"/>
    </row>
    <row r="55" spans="1:43" s="9" customFormat="1" x14ac:dyDescent="0.25">
      <c r="A55" s="13"/>
      <c r="B55" s="13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67"/>
      <c r="AH55" s="65"/>
      <c r="AI55" s="65"/>
      <c r="AJ55" s="65"/>
      <c r="AK55" s="65"/>
      <c r="AL55" s="65"/>
      <c r="AM55" s="65"/>
      <c r="AN55" s="66"/>
      <c r="AO55" s="65"/>
      <c r="AP55" s="65"/>
      <c r="AQ55" s="65"/>
    </row>
    <row r="56" spans="1:43" s="9" customFormat="1" x14ac:dyDescent="0.25">
      <c r="A56" s="13"/>
      <c r="B56" s="13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67"/>
      <c r="AH56" s="65"/>
      <c r="AI56" s="65"/>
      <c r="AJ56" s="65"/>
      <c r="AK56" s="65"/>
      <c r="AL56" s="65"/>
      <c r="AM56" s="65"/>
      <c r="AN56" s="66"/>
      <c r="AO56" s="65"/>
      <c r="AP56" s="65"/>
      <c r="AQ56" s="65"/>
    </row>
    <row r="57" spans="1:43" s="9" customFormat="1" x14ac:dyDescent="0.25">
      <c r="A57" s="13"/>
      <c r="B57" s="13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67"/>
      <c r="AH57" s="65"/>
      <c r="AI57" s="65"/>
      <c r="AJ57" s="65"/>
      <c r="AK57" s="65"/>
      <c r="AL57" s="65"/>
      <c r="AM57" s="65"/>
      <c r="AN57" s="66"/>
      <c r="AO57" s="65"/>
      <c r="AP57" s="65"/>
      <c r="AQ57" s="65"/>
    </row>
    <row r="58" spans="1:43" s="9" customFormat="1" x14ac:dyDescent="0.25">
      <c r="A58" s="13"/>
      <c r="B58" s="13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67"/>
      <c r="AH58" s="65"/>
      <c r="AI58" s="65"/>
      <c r="AJ58" s="65"/>
      <c r="AK58" s="65"/>
      <c r="AL58" s="65"/>
      <c r="AM58" s="65"/>
      <c r="AN58" s="66"/>
      <c r="AO58" s="65"/>
      <c r="AP58" s="65"/>
      <c r="AQ58" s="65"/>
    </row>
    <row r="59" spans="1:43" s="9" customFormat="1" x14ac:dyDescent="0.25">
      <c r="A59" s="13"/>
      <c r="B59" s="13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67"/>
      <c r="AH59" s="65"/>
      <c r="AI59" s="65"/>
      <c r="AJ59" s="65"/>
      <c r="AK59" s="65"/>
      <c r="AL59" s="65"/>
      <c r="AM59" s="65"/>
      <c r="AN59" s="66"/>
      <c r="AO59" s="65"/>
      <c r="AP59" s="65"/>
      <c r="AQ59" s="65"/>
    </row>
    <row r="60" spans="1:43" s="62" customFormat="1" ht="15.75" x14ac:dyDescent="0.25"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</row>
    <row r="61" spans="1:43" s="9" customFormat="1" x14ac:dyDescent="0.25">
      <c r="A61" s="13"/>
      <c r="B61" s="13"/>
      <c r="C61" s="69"/>
      <c r="D61" s="52"/>
      <c r="E61" s="52"/>
      <c r="F61" s="52"/>
      <c r="G61" s="52"/>
      <c r="H61" s="69"/>
      <c r="I61" s="52"/>
      <c r="J61" s="52"/>
      <c r="AH61" s="65"/>
      <c r="AI61" s="65"/>
      <c r="AJ61" s="65"/>
      <c r="AK61" s="65"/>
      <c r="AL61" s="65"/>
      <c r="AM61" s="65"/>
      <c r="AN61" s="66"/>
      <c r="AO61" s="65"/>
      <c r="AP61" s="65"/>
      <c r="AQ61" s="65"/>
    </row>
    <row r="62" spans="1:43" s="9" customFormat="1" x14ac:dyDescent="0.25">
      <c r="A62" s="13"/>
      <c r="B62" s="13"/>
      <c r="C62" s="52"/>
      <c r="D62" s="52"/>
      <c r="E62" s="52"/>
      <c r="F62" s="52"/>
      <c r="G62" s="52"/>
      <c r="H62" s="52"/>
      <c r="I62" s="52"/>
      <c r="J62" s="52"/>
      <c r="AH62" s="65"/>
      <c r="AI62" s="65"/>
      <c r="AJ62" s="65"/>
      <c r="AK62" s="65"/>
      <c r="AL62" s="65"/>
      <c r="AM62" s="65"/>
      <c r="AN62" s="66"/>
      <c r="AO62" s="65"/>
      <c r="AP62" s="65"/>
      <c r="AQ62" s="65"/>
    </row>
    <row r="63" spans="1:43" s="9" customFormat="1" x14ac:dyDescent="0.25">
      <c r="A63" s="61"/>
      <c r="B63" s="13"/>
      <c r="C63" s="52"/>
      <c r="D63" s="52"/>
      <c r="E63" s="52"/>
      <c r="F63" s="52"/>
      <c r="G63" s="52"/>
      <c r="H63" s="52"/>
      <c r="I63" s="52"/>
      <c r="J63" s="52"/>
      <c r="AH63" s="65"/>
      <c r="AI63" s="65"/>
      <c r="AJ63" s="65"/>
      <c r="AK63" s="65"/>
      <c r="AL63" s="65"/>
      <c r="AM63" s="65"/>
      <c r="AN63" s="66"/>
      <c r="AO63" s="65"/>
      <c r="AP63" s="65"/>
      <c r="AQ63" s="65"/>
    </row>
    <row r="64" spans="1:43" s="9" customFormat="1" x14ac:dyDescent="0.25">
      <c r="A64" s="13"/>
      <c r="B64" s="13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H64" s="65"/>
      <c r="AI64" s="65"/>
      <c r="AJ64" s="65"/>
      <c r="AK64" s="65"/>
      <c r="AL64" s="65"/>
      <c r="AM64" s="65"/>
      <c r="AN64" s="66"/>
      <c r="AO64" s="65"/>
      <c r="AP64" s="65"/>
      <c r="AQ64" s="65"/>
    </row>
    <row r="65" spans="1:43" s="9" customFormat="1" x14ac:dyDescent="0.25">
      <c r="A65" s="13"/>
      <c r="B65" s="13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H65" s="65"/>
      <c r="AI65" s="65"/>
      <c r="AJ65" s="65"/>
      <c r="AK65" s="65"/>
      <c r="AL65" s="65"/>
      <c r="AM65" s="65"/>
      <c r="AN65" s="66"/>
      <c r="AO65" s="65"/>
      <c r="AP65" s="65"/>
      <c r="AQ65" s="65"/>
    </row>
    <row r="66" spans="1:43" s="9" customFormat="1" x14ac:dyDescent="0.25">
      <c r="A66" s="13"/>
      <c r="B66" s="13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H66" s="65"/>
      <c r="AI66" s="65"/>
      <c r="AJ66" s="65"/>
      <c r="AK66" s="65"/>
      <c r="AL66" s="65"/>
      <c r="AM66" s="65"/>
      <c r="AN66" s="66"/>
      <c r="AO66" s="65"/>
      <c r="AP66" s="65"/>
      <c r="AQ66" s="65"/>
    </row>
    <row r="67" spans="1:43" s="9" customFormat="1" x14ac:dyDescent="0.25">
      <c r="A67" s="13"/>
      <c r="B67" s="13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H67" s="65"/>
      <c r="AI67" s="65"/>
      <c r="AJ67" s="65"/>
      <c r="AK67" s="65"/>
      <c r="AL67" s="65"/>
      <c r="AM67" s="65"/>
      <c r="AN67" s="66"/>
      <c r="AO67" s="65"/>
      <c r="AP67" s="65"/>
      <c r="AQ67" s="65"/>
    </row>
    <row r="68" spans="1:43" s="9" customFormat="1" x14ac:dyDescent="0.25">
      <c r="A68" s="13"/>
      <c r="B68" s="13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H68" s="65"/>
      <c r="AI68" s="65"/>
      <c r="AJ68" s="65"/>
      <c r="AK68" s="65"/>
      <c r="AL68" s="65"/>
      <c r="AM68" s="65"/>
      <c r="AN68" s="66"/>
      <c r="AO68" s="65"/>
      <c r="AP68" s="65"/>
      <c r="AQ68" s="65"/>
    </row>
    <row r="69" spans="1:43" s="9" customFormat="1" x14ac:dyDescent="0.25">
      <c r="A69" s="13"/>
      <c r="B69" s="13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H69" s="65"/>
      <c r="AI69" s="65"/>
      <c r="AJ69" s="65"/>
      <c r="AK69" s="65"/>
      <c r="AL69" s="65"/>
      <c r="AM69" s="65"/>
      <c r="AN69" s="66"/>
      <c r="AO69" s="65"/>
      <c r="AP69" s="65"/>
      <c r="AQ69" s="65"/>
    </row>
    <row r="70" spans="1:43" s="9" customFormat="1" x14ac:dyDescent="0.25">
      <c r="A70" s="71"/>
      <c r="B70" s="13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H70" s="65"/>
      <c r="AI70" s="65"/>
      <c r="AJ70" s="65"/>
      <c r="AK70" s="65"/>
      <c r="AL70" s="65"/>
      <c r="AM70" s="65"/>
      <c r="AN70" s="66"/>
      <c r="AO70" s="65"/>
      <c r="AP70" s="65"/>
      <c r="AQ70" s="65"/>
    </row>
    <row r="71" spans="1:43" s="62" customFormat="1" x14ac:dyDescent="0.25">
      <c r="B71" s="72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</row>
    <row r="72" spans="1:43" s="9" customFormat="1" x14ac:dyDescent="0.25">
      <c r="A72" s="13"/>
      <c r="B72" s="36"/>
      <c r="C72" s="52"/>
      <c r="D72" s="52"/>
      <c r="E72" s="52"/>
      <c r="F72" s="52"/>
      <c r="G72" s="52"/>
      <c r="H72" s="52"/>
      <c r="I72" s="52"/>
      <c r="J72" s="52"/>
    </row>
    <row r="73" spans="1:43" s="9" customFormat="1" x14ac:dyDescent="0.25">
      <c r="A73" s="13"/>
      <c r="B73" s="36"/>
      <c r="C73" s="52"/>
      <c r="D73" s="52"/>
      <c r="E73" s="52"/>
      <c r="F73" s="52"/>
      <c r="G73" s="52"/>
      <c r="H73" s="52"/>
      <c r="I73" s="52"/>
      <c r="J73" s="52"/>
    </row>
    <row r="74" spans="1:43" s="9" customFormat="1" x14ac:dyDescent="0.25">
      <c r="A74" s="13"/>
    </row>
    <row r="75" spans="1:43" x14ac:dyDescent="0.25">
      <c r="A75" s="36"/>
    </row>
    <row r="76" spans="1:43" x14ac:dyDescent="0.25">
      <c r="A76" s="36"/>
    </row>
    <row r="77" spans="1:43" x14ac:dyDescent="0.25">
      <c r="A77" s="36"/>
    </row>
  </sheetData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0"/>
  <sheetViews>
    <sheetView workbookViewId="0"/>
  </sheetViews>
  <sheetFormatPr baseColWidth="10" defaultColWidth="12.42578125" defaultRowHeight="15" x14ac:dyDescent="0.25"/>
  <cols>
    <col min="1" max="1" width="52.42578125" customWidth="1"/>
    <col min="2" max="2" width="9.85546875" style="42" hidden="1" customWidth="1"/>
  </cols>
  <sheetData>
    <row r="1" spans="1:14" ht="30" customHeight="1" x14ac:dyDescent="0.25">
      <c r="A1" s="7"/>
      <c r="B1" s="38"/>
      <c r="C1" s="17"/>
      <c r="D1" s="17"/>
      <c r="E1" s="17"/>
      <c r="F1" s="17"/>
      <c r="G1" s="17"/>
      <c r="H1" s="17"/>
      <c r="I1" s="17"/>
      <c r="J1" s="17"/>
      <c r="K1" s="10"/>
      <c r="L1" s="10"/>
      <c r="M1" s="10"/>
    </row>
    <row r="2" spans="1:14" ht="15.75" x14ac:dyDescent="0.25">
      <c r="A2" s="9"/>
      <c r="B2" s="39"/>
      <c r="C2" s="93" t="s">
        <v>0</v>
      </c>
      <c r="D2" s="94"/>
      <c r="E2" s="94"/>
      <c r="F2" s="94"/>
      <c r="G2" s="94"/>
      <c r="H2" s="94"/>
      <c r="I2" s="94"/>
      <c r="J2" s="95"/>
      <c r="K2" s="10"/>
      <c r="L2" s="10"/>
      <c r="M2" s="10"/>
    </row>
    <row r="3" spans="1:14" x14ac:dyDescent="0.25">
      <c r="A3" s="24"/>
      <c r="B3" s="40"/>
      <c r="C3" s="25">
        <v>2021</v>
      </c>
      <c r="D3" s="26">
        <v>2022</v>
      </c>
      <c r="E3" s="26">
        <v>2023</v>
      </c>
      <c r="F3" s="26">
        <v>2024</v>
      </c>
      <c r="G3" s="26">
        <v>2025</v>
      </c>
      <c r="H3" s="26">
        <v>2030</v>
      </c>
      <c r="I3" s="26">
        <v>2040</v>
      </c>
      <c r="J3" s="27">
        <v>2050</v>
      </c>
      <c r="K3" s="10"/>
      <c r="L3" s="10"/>
      <c r="M3" s="10"/>
    </row>
    <row r="4" spans="1:14" x14ac:dyDescent="0.25">
      <c r="A4" s="13" t="s">
        <v>40</v>
      </c>
      <c r="B4" s="41" t="s">
        <v>45</v>
      </c>
      <c r="C4" s="48">
        <f>VLOOKUP($B4,Baseline!$A$1:$CI$100,MATCH(DATE(C$3,1,1),Baseline!$A$1:$CI$1,0),FALSE)</f>
        <v>1.2765936811204526E-2</v>
      </c>
      <c r="D4" s="49">
        <f>VLOOKUP($B4,Baseline!$A$1:$CI$100,MATCH(DATE(D$3,1,1),Baseline!$A$1:$CI$1,0),FALSE)</f>
        <v>1.2814435254045575E-2</v>
      </c>
      <c r="E4" s="49">
        <f>VLOOKUP($B4,Baseline!$A$1:$CI$100,MATCH(DATE(E$3,1,1),Baseline!$A$1:$CI$1,0),FALSE)</f>
        <v>1.2833439340849573E-2</v>
      </c>
      <c r="F4" s="49">
        <f>VLOOKUP($B4,Baseline!$A$1:$CI$100,MATCH(DATE(F$3,1,1),Baseline!$A$1:$CI$1,0),FALSE)</f>
        <v>1.2835923507994895E-2</v>
      </c>
      <c r="G4" s="49">
        <f>VLOOKUP($B4,Baseline!$A$1:$CI$100,MATCH(DATE(G$3,1,1),Baseline!$A$1:$CI$1,0),FALSE)</f>
        <v>1.2826775282902991E-2</v>
      </c>
      <c r="H4" s="49">
        <f>VLOOKUP($B4,Baseline!$A$1:$CI$100,MATCH(DATE(H$3,1,1),Baseline!$A$1:$CI$1,0),FALSE)</f>
        <v>1.2707896304208877E-2</v>
      </c>
      <c r="I4" s="49">
        <f>VLOOKUP($B4,Baseline!$A$1:$CI$100,MATCH(DATE(I$3,1,1),Baseline!$A$1:$CI$1,0),FALSE)</f>
        <v>1.1832933415280467E-2</v>
      </c>
      <c r="J4" s="50">
        <f>VLOOKUP($B4,Baseline!$A$1:$CI$100,MATCH(DATE(J$3,1,1),Baseline!$A$1:$CI$1,0),FALSE)</f>
        <v>1.0846128518694487E-2</v>
      </c>
      <c r="K4" s="10"/>
      <c r="L4" s="10"/>
      <c r="M4" s="10"/>
    </row>
    <row r="5" spans="1:14" x14ac:dyDescent="0.25">
      <c r="A5" s="13" t="s">
        <v>6</v>
      </c>
      <c r="B5" s="41" t="s">
        <v>46</v>
      </c>
      <c r="C5" s="28">
        <f>VLOOKUP($B5,Baseline!$A$1:$CI$100,MATCH(DATE(C$3,1,1),Baseline!$A$1:$CI$1,0),FALSE)</f>
        <v>1.9351573374698727E-2</v>
      </c>
      <c r="D5" s="15">
        <f>VLOOKUP($B5,Baseline!$A$1:$CI$100,MATCH(DATE(D$3,1,1),Baseline!$A$1:$CI$1,0),FALSE)</f>
        <v>1.9436456755332676E-2</v>
      </c>
      <c r="E5" s="15">
        <f>VLOOKUP($B5,Baseline!$A$1:$CI$100,MATCH(DATE(E$3,1,1),Baseline!$A$1:$CI$1,0),FALSE)</f>
        <v>1.9535654977166583E-2</v>
      </c>
      <c r="F5" s="15">
        <f>VLOOKUP($B5,Baseline!$A$1:$CI$100,MATCH(DATE(F$3,1,1),Baseline!$A$1:$CI$1,0),FALSE)</f>
        <v>1.9639463641271782E-2</v>
      </c>
      <c r="G5" s="15">
        <f>VLOOKUP($B5,Baseline!$A$1:$CI$100,MATCH(DATE(G$3,1,1),Baseline!$A$1:$CI$1,0),FALSE)</f>
        <v>1.9741745714133785E-2</v>
      </c>
      <c r="H5" s="15">
        <f>VLOOKUP($B5,Baseline!$A$1:$CI$100,MATCH(DATE(H$3,1,1),Baseline!$A$1:$CI$1,0),FALSE)</f>
        <v>2.01375836631279E-2</v>
      </c>
      <c r="I5" s="15">
        <f>VLOOKUP($B5,Baseline!$A$1:$CI$100,MATCH(DATE(I$3,1,1),Baseline!$A$1:$CI$1,0),FALSE)</f>
        <v>2.0181576077388907E-2</v>
      </c>
      <c r="J5" s="30">
        <f>VLOOKUP($B5,Baseline!$A$1:$CI$100,MATCH(DATE(J$3,1,1),Baseline!$A$1:$CI$1,0),FALSE)</f>
        <v>1.9664526486673939E-2</v>
      </c>
      <c r="K5" s="10"/>
      <c r="L5" s="10"/>
      <c r="M5" s="10"/>
    </row>
    <row r="6" spans="1:14" x14ac:dyDescent="0.25">
      <c r="A6" s="13" t="s">
        <v>41</v>
      </c>
      <c r="B6" s="41" t="s">
        <v>47</v>
      </c>
      <c r="C6" s="28">
        <f>VLOOKUP($B6,Baseline!$A$1:$CI$100,MATCH(DATE(C$3,1,1),Baseline!$A$1:$CI$1,0),FALSE)</f>
        <v>0.1089186028</v>
      </c>
      <c r="D6" s="15">
        <f>VLOOKUP($B6,Baseline!$A$1:$CI$100,MATCH(DATE(D$3,1,1),Baseline!$A$1:$CI$1,0),FALSE)</f>
        <v>0.1090223884</v>
      </c>
      <c r="E6" s="15">
        <f>VLOOKUP($B6,Baseline!$A$1:$CI$100,MATCH(DATE(E$3,1,1),Baseline!$A$1:$CI$1,0),FALSE)</f>
        <v>0.1090349833</v>
      </c>
      <c r="F6" s="15">
        <f>VLOOKUP($B6,Baseline!$A$1:$CI$100,MATCH(DATE(F$3,1,1),Baseline!$A$1:$CI$1,0),FALSE)</f>
        <v>0.1089863163</v>
      </c>
      <c r="G6" s="15">
        <f>VLOOKUP($B6,Baseline!$A$1:$CI$100,MATCH(DATE(G$3,1,1),Baseline!$A$1:$CI$1,0),FALSE)</f>
        <v>0.1088974301</v>
      </c>
      <c r="H6" s="15">
        <f>VLOOKUP($B6,Baseline!$A$1:$CI$100,MATCH(DATE(H$3,1,1),Baseline!$A$1:$CI$1,0),FALSE)</f>
        <v>0.108273856</v>
      </c>
      <c r="I6" s="15">
        <f>VLOOKUP($B6,Baseline!$A$1:$CI$100,MATCH(DATE(I$3,1,1),Baseline!$A$1:$CI$1,0),FALSE)</f>
        <v>0.1072381114</v>
      </c>
      <c r="J6" s="30">
        <f>VLOOKUP($B6,Baseline!$A$1:$CI$100,MATCH(DATE(J$3,1,1),Baseline!$A$1:$CI$1,0),FALSE)</f>
        <v>0.1072467034</v>
      </c>
      <c r="K6" s="10"/>
      <c r="L6" s="10"/>
      <c r="M6" s="10"/>
    </row>
    <row r="7" spans="1:14" x14ac:dyDescent="0.25">
      <c r="A7" s="13" t="s">
        <v>31</v>
      </c>
      <c r="B7" s="41" t="s">
        <v>48</v>
      </c>
      <c r="C7" s="28">
        <f>VLOOKUP($B7,Baseline!$A$1:$CI$100,MATCH(DATE(C$3,1,1),Baseline!$A$1:$CI$1,0),FALSE)</f>
        <v>0.96979959719999997</v>
      </c>
      <c r="D7" s="15">
        <f>VLOOKUP($B7,Baseline!$A$1:$CI$100,MATCH(DATE(D$3,1,1),Baseline!$A$1:$CI$1,0),FALSE)</f>
        <v>0.97240434710000001</v>
      </c>
      <c r="E7" s="15">
        <f>VLOOKUP($B7,Baseline!$A$1:$CI$100,MATCH(DATE(E$3,1,1),Baseline!$A$1:$CI$1,0),FALSE)</f>
        <v>0.97490936500000003</v>
      </c>
      <c r="F7" s="15">
        <f>VLOOKUP($B7,Baseline!$A$1:$CI$100,MATCH(DATE(F$3,1,1),Baseline!$A$1:$CI$1,0),FALSE)</f>
        <v>0.97728893350000001</v>
      </c>
      <c r="G7" s="15">
        <f>VLOOKUP($B7,Baseline!$A$1:$CI$100,MATCH(DATE(G$3,1,1),Baseline!$A$1:$CI$1,0),FALSE)</f>
        <v>0.97952475409999995</v>
      </c>
      <c r="H7" s="15">
        <f>VLOOKUP($B7,Baseline!$A$1:$CI$100,MATCH(DATE(H$3,1,1),Baseline!$A$1:$CI$1,0),FALSE)</f>
        <v>0.98822935180000004</v>
      </c>
      <c r="I7" s="15">
        <f>VLOOKUP($B7,Baseline!$A$1:$CI$100,MATCH(DATE(I$3,1,1),Baseline!$A$1:$CI$1,0),FALSE)</f>
        <v>0.99803719820000003</v>
      </c>
      <c r="J7" s="30">
        <f>VLOOKUP($B7,Baseline!$A$1:$CI$100,MATCH(DATE(J$3,1,1),Baseline!$A$1:$CI$1,0),FALSE)</f>
        <v>1.0225161439999999</v>
      </c>
      <c r="K7" s="10"/>
      <c r="L7" s="10"/>
      <c r="M7" s="10"/>
      <c r="N7" s="11"/>
    </row>
    <row r="8" spans="1:14" x14ac:dyDescent="0.25">
      <c r="A8" s="13" t="s">
        <v>36</v>
      </c>
      <c r="B8" s="41" t="s">
        <v>49</v>
      </c>
      <c r="C8" s="28">
        <f>VLOOKUP($B8,Baseline!$A$1:$CI$100,MATCH(DATE(C$3,1,1),Baseline!$A$1:$CI$1,0),FALSE)</f>
        <v>-1.29901788E-2</v>
      </c>
      <c r="D8" s="15">
        <f>VLOOKUP($B8,Baseline!$A$1:$CI$100,MATCH(DATE(D$3,1,1),Baseline!$A$1:$CI$1,0),FALSE)</f>
        <v>-1.3138638500000001E-2</v>
      </c>
      <c r="E8" s="15">
        <f>VLOOKUP($B8,Baseline!$A$1:$CI$100,MATCH(DATE(E$3,1,1),Baseline!$A$1:$CI$1,0),FALSE)</f>
        <v>-1.32193611E-2</v>
      </c>
      <c r="F8" s="15">
        <f>VLOOKUP($B8,Baseline!$A$1:$CI$100,MATCH(DATE(F$3,1,1),Baseline!$A$1:$CI$1,0),FALSE)</f>
        <v>-1.32461299E-2</v>
      </c>
      <c r="G8" s="15">
        <f>VLOOKUP($B8,Baseline!$A$1:$CI$100,MATCH(DATE(G$3,1,1),Baseline!$A$1:$CI$1,0),FALSE)</f>
        <v>-1.32287753E-2</v>
      </c>
      <c r="H8" s="15">
        <f>VLOOKUP($B8,Baseline!$A$1:$CI$100,MATCH(DATE(H$3,1,1),Baseline!$A$1:$CI$1,0),FALSE)</f>
        <v>-1.2735418E-2</v>
      </c>
      <c r="I8" s="15">
        <f>VLOOKUP($B8,Baseline!$A$1:$CI$100,MATCH(DATE(I$3,1,1),Baseline!$A$1:$CI$1,0),FALSE)</f>
        <v>-1.1601175700000001E-2</v>
      </c>
      <c r="J8" s="30">
        <f>VLOOKUP($B8,Baseline!$A$1:$CI$100,MATCH(DATE(J$3,1,1),Baseline!$A$1:$CI$1,0),FALSE)</f>
        <v>-1.2893384000000001E-2</v>
      </c>
      <c r="K8" s="10"/>
      <c r="L8" s="10"/>
      <c r="M8" s="10"/>
    </row>
    <row r="9" spans="1:14" x14ac:dyDescent="0.25">
      <c r="A9" s="13" t="s">
        <v>12</v>
      </c>
      <c r="B9" s="41" t="s">
        <v>50</v>
      </c>
      <c r="C9" s="28">
        <f>VLOOKUP($B9,Baseline!$A$1:$CI$100,MATCH(DATE(C$3,1,1),Baseline!$A$1:$CI$1,0),FALSE)</f>
        <v>-7.7709021899999998E-3</v>
      </c>
      <c r="D9" s="15">
        <f>VLOOKUP($B9,Baseline!$A$1:$CI$100,MATCH(DATE(D$3,1,1),Baseline!$A$1:$CI$1,0),FALSE)</f>
        <v>-7.4378397900000002E-3</v>
      </c>
      <c r="E9" s="15">
        <f>VLOOKUP($B9,Baseline!$A$1:$CI$100,MATCH(DATE(E$3,1,1),Baseline!$A$1:$CI$1,0),FALSE)</f>
        <v>-7.1706966899999997E-3</v>
      </c>
      <c r="F9" s="15">
        <f>VLOOKUP($B9,Baseline!$A$1:$CI$100,MATCH(DATE(F$3,1,1),Baseline!$A$1:$CI$1,0),FALSE)</f>
        <v>-6.9538574999999997E-3</v>
      </c>
      <c r="G9" s="15">
        <f>VLOOKUP($B9,Baseline!$A$1:$CI$100,MATCH(DATE(G$3,1,1),Baseline!$A$1:$CI$1,0),FALSE)</f>
        <v>-6.77692882E-3</v>
      </c>
      <c r="H9" s="15">
        <f>VLOOKUP($B9,Baseline!$A$1:$CI$100,MATCH(DATE(H$3,1,1),Baseline!$A$1:$CI$1,0),FALSE)</f>
        <v>-6.2860278099999998E-3</v>
      </c>
      <c r="I9" s="15">
        <f>VLOOKUP($B9,Baseline!$A$1:$CI$100,MATCH(DATE(I$3,1,1),Baseline!$A$1:$CI$1,0),FALSE)</f>
        <v>-6.3535207100000003E-3</v>
      </c>
      <c r="J9" s="30">
        <f>VLOOKUP($B9,Baseline!$A$1:$CI$100,MATCH(DATE(J$3,1,1),Baseline!$A$1:$CI$1,0),FALSE)</f>
        <v>-6.7438970300000003E-3</v>
      </c>
      <c r="K9" s="10"/>
      <c r="L9" s="10"/>
      <c r="M9" s="10"/>
    </row>
    <row r="10" spans="1:14" x14ac:dyDescent="0.25">
      <c r="A10" s="13"/>
      <c r="B10" s="41"/>
      <c r="C10" s="33"/>
      <c r="D10" s="34"/>
      <c r="E10" s="34"/>
      <c r="F10" s="34"/>
      <c r="G10" s="34"/>
      <c r="H10" s="34"/>
      <c r="I10" s="34"/>
      <c r="J10" s="35"/>
      <c r="K10" s="10"/>
      <c r="L10" s="10"/>
      <c r="M10" s="10"/>
    </row>
    <row r="11" spans="1:14" x14ac:dyDescent="0.25">
      <c r="A11" s="13"/>
      <c r="B11" s="41"/>
      <c r="C11" s="28"/>
      <c r="D11" s="15"/>
      <c r="E11" s="15"/>
      <c r="F11" s="15"/>
      <c r="G11" s="15"/>
      <c r="H11" s="15"/>
      <c r="I11" s="15"/>
      <c r="J11" s="30"/>
      <c r="K11" s="10"/>
      <c r="L11" s="10"/>
      <c r="M11" s="10"/>
    </row>
    <row r="12" spans="1:14" x14ac:dyDescent="0.25">
      <c r="A12" s="13"/>
      <c r="B12" s="41"/>
      <c r="C12" s="28"/>
      <c r="D12" s="15"/>
      <c r="E12" s="15"/>
      <c r="F12" s="15"/>
      <c r="G12" s="15"/>
      <c r="H12" s="15"/>
      <c r="I12" s="15"/>
      <c r="J12" s="30"/>
      <c r="K12" s="10"/>
      <c r="L12" s="10"/>
      <c r="M12" s="10"/>
    </row>
    <row r="13" spans="1:14" x14ac:dyDescent="0.25">
      <c r="A13" s="19"/>
      <c r="B13" s="41"/>
      <c r="C13" s="28"/>
      <c r="D13" s="15"/>
      <c r="E13" s="15"/>
      <c r="F13" s="15"/>
      <c r="G13" s="15"/>
      <c r="H13" s="15"/>
      <c r="I13" s="15"/>
      <c r="J13" s="30"/>
      <c r="K13" s="10"/>
      <c r="L13" s="10"/>
      <c r="M13" s="10"/>
    </row>
    <row r="14" spans="1:14" x14ac:dyDescent="0.25">
      <c r="A14" s="19"/>
      <c r="B14" s="41"/>
      <c r="C14" s="28"/>
      <c r="D14" s="15"/>
      <c r="E14" s="15"/>
      <c r="F14" s="15"/>
      <c r="G14" s="15"/>
      <c r="H14" s="15"/>
      <c r="I14" s="15"/>
      <c r="J14" s="30"/>
      <c r="K14" s="10"/>
      <c r="L14" s="10"/>
      <c r="M14" s="10"/>
    </row>
    <row r="15" spans="1:14" x14ac:dyDescent="0.25">
      <c r="A15" s="19"/>
      <c r="B15" s="41"/>
      <c r="C15" s="28"/>
      <c r="D15" s="15"/>
      <c r="E15" s="15"/>
      <c r="F15" s="15"/>
      <c r="G15" s="15"/>
      <c r="H15" s="15"/>
      <c r="I15" s="15"/>
      <c r="J15" s="30"/>
      <c r="K15" s="10"/>
      <c r="L15" s="10"/>
      <c r="M15" s="10"/>
    </row>
    <row r="16" spans="1:14" x14ac:dyDescent="0.25">
      <c r="A16" s="13"/>
      <c r="B16" s="41"/>
      <c r="C16" s="28"/>
      <c r="D16" s="15"/>
      <c r="E16" s="15"/>
      <c r="F16" s="15"/>
      <c r="G16" s="15"/>
      <c r="H16" s="15"/>
      <c r="I16" s="15"/>
      <c r="J16" s="30"/>
      <c r="K16" s="10"/>
      <c r="L16" s="10"/>
      <c r="M16" s="10"/>
    </row>
    <row r="17" spans="1:13" x14ac:dyDescent="0.25">
      <c r="A17" s="13"/>
      <c r="B17" s="41"/>
      <c r="C17" s="29"/>
      <c r="D17" s="18"/>
      <c r="E17" s="18"/>
      <c r="F17" s="18"/>
      <c r="G17" s="18"/>
      <c r="H17" s="18"/>
      <c r="I17" s="18"/>
      <c r="J17" s="31"/>
      <c r="K17" s="10"/>
      <c r="L17" s="10"/>
      <c r="M17" s="10"/>
    </row>
    <row r="18" spans="1:13" x14ac:dyDescent="0.25">
      <c r="A18" s="19"/>
      <c r="B18" s="41"/>
      <c r="C18" s="29"/>
      <c r="D18" s="18"/>
      <c r="E18" s="18"/>
      <c r="F18" s="18"/>
      <c r="G18" s="18"/>
      <c r="H18" s="18"/>
      <c r="I18" s="18"/>
      <c r="J18" s="31"/>
      <c r="K18" s="10"/>
      <c r="L18" s="10"/>
      <c r="M18" s="10"/>
    </row>
    <row r="19" spans="1:13" x14ac:dyDescent="0.25">
      <c r="A19" s="19"/>
      <c r="B19" s="41"/>
      <c r="C19" s="29"/>
      <c r="D19" s="18"/>
      <c r="E19" s="18"/>
      <c r="F19" s="18"/>
      <c r="G19" s="18"/>
      <c r="H19" s="18"/>
      <c r="I19" s="18"/>
      <c r="J19" s="31"/>
      <c r="K19" s="10"/>
      <c r="L19" s="10"/>
      <c r="M19" s="10"/>
    </row>
    <row r="20" spans="1:13" x14ac:dyDescent="0.25">
      <c r="A20" s="19"/>
      <c r="B20" s="41"/>
      <c r="C20" s="29"/>
      <c r="D20" s="18"/>
      <c r="E20" s="18"/>
      <c r="F20" s="18"/>
      <c r="G20" s="18"/>
      <c r="H20" s="18"/>
      <c r="I20" s="18"/>
      <c r="J20" s="31"/>
      <c r="K20" s="10"/>
      <c r="L20" s="10"/>
      <c r="M20" s="10"/>
    </row>
    <row r="21" spans="1:13" x14ac:dyDescent="0.25">
      <c r="A21" s="19"/>
      <c r="B21" s="41"/>
      <c r="C21" s="29"/>
      <c r="D21" s="18"/>
      <c r="E21" s="18"/>
      <c r="F21" s="18"/>
      <c r="G21" s="18"/>
      <c r="H21" s="18"/>
      <c r="I21" s="18"/>
      <c r="J21" s="31"/>
      <c r="K21" s="10"/>
      <c r="L21" s="10"/>
      <c r="M21" s="10"/>
    </row>
    <row r="22" spans="1:13" x14ac:dyDescent="0.25">
      <c r="A22" s="19"/>
      <c r="B22" s="41"/>
      <c r="C22" s="29"/>
      <c r="D22" s="18"/>
      <c r="E22" s="18"/>
      <c r="F22" s="18"/>
      <c r="G22" s="18"/>
      <c r="H22" s="18"/>
      <c r="I22" s="18"/>
      <c r="J22" s="31"/>
      <c r="K22" s="10"/>
      <c r="L22" s="10"/>
      <c r="M22" s="10"/>
    </row>
    <row r="23" spans="1:13" x14ac:dyDescent="0.25">
      <c r="A23" s="13"/>
      <c r="B23" s="41"/>
      <c r="C23" s="29"/>
      <c r="D23" s="18"/>
      <c r="E23" s="18"/>
      <c r="F23" s="18"/>
      <c r="G23" s="18"/>
      <c r="H23" s="18"/>
      <c r="I23" s="18"/>
      <c r="J23" s="31"/>
      <c r="K23" s="10"/>
      <c r="L23" s="10"/>
      <c r="M23" s="10"/>
    </row>
    <row r="24" spans="1:13" x14ac:dyDescent="0.25">
      <c r="A24" s="13"/>
      <c r="B24" s="41"/>
      <c r="C24" s="29"/>
      <c r="D24" s="18"/>
      <c r="E24" s="18"/>
      <c r="F24" s="18"/>
      <c r="G24" s="18"/>
      <c r="H24" s="18"/>
      <c r="I24" s="18"/>
      <c r="J24" s="31"/>
      <c r="K24" s="10"/>
      <c r="L24" s="10"/>
      <c r="M24" s="10"/>
    </row>
    <row r="25" spans="1:13" x14ac:dyDescent="0.25">
      <c r="A25" s="19"/>
      <c r="B25" s="41"/>
      <c r="C25" s="29"/>
      <c r="D25" s="18"/>
      <c r="E25" s="18"/>
      <c r="F25" s="18"/>
      <c r="G25" s="18"/>
      <c r="H25" s="18"/>
      <c r="I25" s="18"/>
      <c r="J25" s="31"/>
      <c r="K25" s="10"/>
      <c r="L25" s="10"/>
      <c r="M25" s="10"/>
    </row>
    <row r="26" spans="1:13" x14ac:dyDescent="0.25">
      <c r="A26" s="19"/>
      <c r="B26" s="41"/>
      <c r="C26" s="29"/>
      <c r="D26" s="18"/>
      <c r="E26" s="18"/>
      <c r="F26" s="18"/>
      <c r="G26" s="18"/>
      <c r="H26" s="18"/>
      <c r="I26" s="18"/>
      <c r="J26" s="31"/>
      <c r="K26" s="10"/>
      <c r="L26" s="10"/>
      <c r="M26" s="10"/>
    </row>
    <row r="27" spans="1:13" x14ac:dyDescent="0.25">
      <c r="A27" s="19"/>
      <c r="B27" s="41"/>
      <c r="C27" s="29"/>
      <c r="D27" s="18"/>
      <c r="E27" s="18"/>
      <c r="F27" s="18"/>
      <c r="G27" s="18"/>
      <c r="H27" s="18"/>
      <c r="I27" s="18"/>
      <c r="J27" s="31"/>
      <c r="K27" s="10"/>
      <c r="L27" s="10"/>
      <c r="M27" s="10"/>
    </row>
    <row r="28" spans="1:13" x14ac:dyDescent="0.25">
      <c r="A28" s="19"/>
      <c r="B28" s="41"/>
      <c r="C28" s="29"/>
      <c r="D28" s="18"/>
      <c r="E28" s="18"/>
      <c r="F28" s="18"/>
      <c r="G28" s="18"/>
      <c r="H28" s="18"/>
      <c r="I28" s="18"/>
      <c r="J28" s="31"/>
      <c r="K28" s="10"/>
      <c r="L28" s="10"/>
      <c r="M28" s="10"/>
    </row>
    <row r="29" spans="1:13" s="10" customFormat="1" x14ac:dyDescent="0.25">
      <c r="A29" s="32"/>
      <c r="B29" s="42"/>
      <c r="C29" s="21"/>
      <c r="D29" s="18"/>
      <c r="E29" s="18"/>
      <c r="F29" s="18"/>
      <c r="G29" s="18"/>
      <c r="H29" s="18"/>
      <c r="I29" s="18"/>
      <c r="J29" s="22"/>
    </row>
    <row r="30" spans="1:13" s="10" customFormat="1" x14ac:dyDescent="0.25">
      <c r="A30" s="19"/>
      <c r="B30" s="43"/>
      <c r="C30" s="18"/>
      <c r="D30" s="18"/>
      <c r="E30" s="18"/>
      <c r="F30" s="18"/>
      <c r="G30" s="18"/>
      <c r="H30" s="18"/>
      <c r="I30" s="18"/>
      <c r="J30" s="18"/>
    </row>
    <row r="31" spans="1:13" s="10" customFormat="1" x14ac:dyDescent="0.25">
      <c r="A31" s="19"/>
      <c r="B31" s="43"/>
      <c r="C31" s="18"/>
      <c r="D31" s="18"/>
      <c r="E31" s="18"/>
      <c r="F31" s="18"/>
      <c r="G31" s="18"/>
      <c r="H31" s="18"/>
      <c r="I31" s="18"/>
      <c r="J31" s="18"/>
    </row>
    <row r="32" spans="1:13" s="10" customFormat="1" x14ac:dyDescent="0.25">
      <c r="A32" s="7"/>
      <c r="B32" s="44"/>
      <c r="C32" s="99"/>
      <c r="D32" s="99"/>
      <c r="E32" s="99"/>
      <c r="F32" s="99"/>
      <c r="G32" s="99"/>
      <c r="H32" s="99"/>
      <c r="I32" s="99"/>
      <c r="J32" s="99"/>
    </row>
    <row r="33" spans="1:13" ht="15.75" x14ac:dyDescent="0.25">
      <c r="A33" s="9"/>
      <c r="B33" s="39"/>
      <c r="C33" s="97" t="s">
        <v>14</v>
      </c>
      <c r="D33" s="97"/>
      <c r="E33" s="97"/>
      <c r="F33" s="97"/>
      <c r="G33" s="97"/>
      <c r="H33" s="97"/>
      <c r="I33" s="97"/>
      <c r="J33" s="97"/>
      <c r="K33" s="12"/>
      <c r="L33" s="10"/>
      <c r="M33" s="10"/>
    </row>
    <row r="34" spans="1:13" x14ac:dyDescent="0.25">
      <c r="A34" s="24"/>
      <c r="B34" s="45"/>
      <c r="C34" s="3">
        <f>C3</f>
        <v>2021</v>
      </c>
      <c r="D34" s="3">
        <f t="shared" ref="D34:J34" si="0">D3</f>
        <v>2022</v>
      </c>
      <c r="E34" s="3">
        <f t="shared" si="0"/>
        <v>2023</v>
      </c>
      <c r="F34" s="3">
        <f t="shared" si="0"/>
        <v>2024</v>
      </c>
      <c r="G34" s="3">
        <f t="shared" si="0"/>
        <v>2025</v>
      </c>
      <c r="H34" s="3">
        <f t="shared" si="0"/>
        <v>2030</v>
      </c>
      <c r="I34" s="3">
        <f t="shared" si="0"/>
        <v>2040</v>
      </c>
      <c r="J34" s="4">
        <f t="shared" si="0"/>
        <v>2050</v>
      </c>
      <c r="K34" s="9"/>
      <c r="L34" s="10"/>
      <c r="M34" s="10"/>
    </row>
    <row r="35" spans="1:13" x14ac:dyDescent="0.25">
      <c r="A35" s="13" t="s">
        <v>42</v>
      </c>
      <c r="B35" s="46"/>
      <c r="C35" s="14">
        <f t="shared" ref="C35:J35" si="1">C4</f>
        <v>1.2765936811204526E-2</v>
      </c>
      <c r="D35" s="15">
        <f t="shared" si="1"/>
        <v>1.2814435254045575E-2</v>
      </c>
      <c r="E35" s="15">
        <f t="shared" si="1"/>
        <v>1.2833439340849573E-2</v>
      </c>
      <c r="F35" s="15">
        <f t="shared" si="1"/>
        <v>1.2835923507994895E-2</v>
      </c>
      <c r="G35" s="15">
        <f t="shared" si="1"/>
        <v>1.2826775282902991E-2</v>
      </c>
      <c r="H35" s="15">
        <f t="shared" si="1"/>
        <v>1.2707896304208877E-2</v>
      </c>
      <c r="I35" s="15">
        <f t="shared" si="1"/>
        <v>1.1832933415280467E-2</v>
      </c>
      <c r="J35" s="16">
        <f t="shared" si="1"/>
        <v>1.0846128518694487E-2</v>
      </c>
      <c r="K35" s="9"/>
      <c r="L35" s="10"/>
      <c r="M35" s="10"/>
    </row>
    <row r="36" spans="1:13" x14ac:dyDescent="0.25">
      <c r="A36" s="13" t="s">
        <v>43</v>
      </c>
      <c r="B36" s="46"/>
      <c r="C36" s="14">
        <f t="shared" ref="C36:J36" si="2">C5</f>
        <v>1.9351573374698727E-2</v>
      </c>
      <c r="D36" s="15">
        <f t="shared" si="2"/>
        <v>1.9436456755332676E-2</v>
      </c>
      <c r="E36" s="15">
        <f t="shared" si="2"/>
        <v>1.9535654977166583E-2</v>
      </c>
      <c r="F36" s="15">
        <f t="shared" si="2"/>
        <v>1.9639463641271782E-2</v>
      </c>
      <c r="G36" s="15">
        <f t="shared" si="2"/>
        <v>1.9741745714133785E-2</v>
      </c>
      <c r="H36" s="15">
        <f t="shared" si="2"/>
        <v>2.01375836631279E-2</v>
      </c>
      <c r="I36" s="15">
        <f t="shared" si="2"/>
        <v>2.0181576077388907E-2</v>
      </c>
      <c r="J36" s="16">
        <f t="shared" si="2"/>
        <v>1.9664526486673939E-2</v>
      </c>
      <c r="K36" s="9"/>
      <c r="L36" s="10"/>
      <c r="M36" s="10"/>
    </row>
    <row r="37" spans="1:13" x14ac:dyDescent="0.25">
      <c r="A37" s="13" t="s">
        <v>44</v>
      </c>
      <c r="B37" s="46"/>
      <c r="C37" s="14">
        <f t="shared" ref="C37:J37" si="3">C6</f>
        <v>0.1089186028</v>
      </c>
      <c r="D37" s="15">
        <f t="shared" si="3"/>
        <v>0.1090223884</v>
      </c>
      <c r="E37" s="15">
        <f t="shared" si="3"/>
        <v>0.1090349833</v>
      </c>
      <c r="F37" s="15">
        <f t="shared" si="3"/>
        <v>0.1089863163</v>
      </c>
      <c r="G37" s="15">
        <f t="shared" si="3"/>
        <v>0.1088974301</v>
      </c>
      <c r="H37" s="15">
        <f t="shared" si="3"/>
        <v>0.108273856</v>
      </c>
      <c r="I37" s="15">
        <f t="shared" si="3"/>
        <v>0.1072381114</v>
      </c>
      <c r="J37" s="16">
        <f t="shared" si="3"/>
        <v>0.1072467034</v>
      </c>
      <c r="K37" s="9"/>
      <c r="L37" s="10"/>
      <c r="M37" s="10"/>
    </row>
    <row r="38" spans="1:13" x14ac:dyDescent="0.25">
      <c r="A38" s="13" t="s">
        <v>32</v>
      </c>
      <c r="B38" s="46"/>
      <c r="C38" s="14">
        <f t="shared" ref="C38:J38" si="4">C7</f>
        <v>0.96979959719999997</v>
      </c>
      <c r="D38" s="15">
        <f t="shared" si="4"/>
        <v>0.97240434710000001</v>
      </c>
      <c r="E38" s="15">
        <f t="shared" si="4"/>
        <v>0.97490936500000003</v>
      </c>
      <c r="F38" s="15">
        <f t="shared" si="4"/>
        <v>0.97728893350000001</v>
      </c>
      <c r="G38" s="15">
        <f t="shared" si="4"/>
        <v>0.97952475409999995</v>
      </c>
      <c r="H38" s="15">
        <f t="shared" si="4"/>
        <v>0.98822935180000004</v>
      </c>
      <c r="I38" s="15">
        <f t="shared" si="4"/>
        <v>0.99803719820000003</v>
      </c>
      <c r="J38" s="16">
        <f t="shared" si="4"/>
        <v>1.0225161439999999</v>
      </c>
      <c r="K38" s="9"/>
      <c r="L38" s="10"/>
      <c r="M38" s="10"/>
    </row>
    <row r="39" spans="1:13" x14ac:dyDescent="0.25">
      <c r="A39" s="13" t="s">
        <v>30</v>
      </c>
      <c r="B39" s="46"/>
      <c r="C39" s="14">
        <f t="shared" ref="C39:J39" si="5">C8</f>
        <v>-1.29901788E-2</v>
      </c>
      <c r="D39" s="15">
        <f t="shared" si="5"/>
        <v>-1.3138638500000001E-2</v>
      </c>
      <c r="E39" s="15">
        <f t="shared" si="5"/>
        <v>-1.32193611E-2</v>
      </c>
      <c r="F39" s="15">
        <f t="shared" si="5"/>
        <v>-1.32461299E-2</v>
      </c>
      <c r="G39" s="15">
        <f t="shared" si="5"/>
        <v>-1.32287753E-2</v>
      </c>
      <c r="H39" s="15">
        <f t="shared" si="5"/>
        <v>-1.2735418E-2</v>
      </c>
      <c r="I39" s="15">
        <f t="shared" si="5"/>
        <v>-1.1601175700000001E-2</v>
      </c>
      <c r="J39" s="16">
        <f t="shared" si="5"/>
        <v>-1.2893384000000001E-2</v>
      </c>
      <c r="K39" s="9"/>
      <c r="L39" s="10"/>
      <c r="M39" s="10"/>
    </row>
    <row r="40" spans="1:13" x14ac:dyDescent="0.25">
      <c r="A40" s="13" t="s">
        <v>29</v>
      </c>
      <c r="B40" s="46"/>
      <c r="C40" s="14">
        <f t="shared" ref="C40:J40" si="6">C9</f>
        <v>-7.7709021899999998E-3</v>
      </c>
      <c r="D40" s="15">
        <f t="shared" si="6"/>
        <v>-7.4378397900000002E-3</v>
      </c>
      <c r="E40" s="15">
        <f t="shared" si="6"/>
        <v>-7.1706966899999997E-3</v>
      </c>
      <c r="F40" s="15">
        <f t="shared" si="6"/>
        <v>-6.9538574999999997E-3</v>
      </c>
      <c r="G40" s="15">
        <f t="shared" si="6"/>
        <v>-6.77692882E-3</v>
      </c>
      <c r="H40" s="15">
        <f t="shared" si="6"/>
        <v>-6.2860278099999998E-3</v>
      </c>
      <c r="I40" s="15">
        <f t="shared" si="6"/>
        <v>-6.3535207100000003E-3</v>
      </c>
      <c r="J40" s="16">
        <f t="shared" si="6"/>
        <v>-6.7438970300000003E-3</v>
      </c>
      <c r="K40" s="9"/>
      <c r="L40" s="10"/>
      <c r="M40" s="10"/>
    </row>
    <row r="41" spans="1:13" x14ac:dyDescent="0.25">
      <c r="A41" s="13"/>
      <c r="B41" s="46"/>
      <c r="C41" s="21"/>
      <c r="D41" s="18"/>
      <c r="E41" s="18"/>
      <c r="F41" s="18"/>
      <c r="G41" s="18"/>
      <c r="H41" s="18"/>
      <c r="I41" s="18"/>
      <c r="J41" s="22"/>
      <c r="K41" s="9"/>
      <c r="L41" s="10"/>
      <c r="M41" s="10"/>
    </row>
    <row r="42" spans="1:13" x14ac:dyDescent="0.25">
      <c r="A42" s="13"/>
      <c r="B42" s="46"/>
      <c r="C42" s="14"/>
      <c r="D42" s="15"/>
      <c r="E42" s="15"/>
      <c r="F42" s="15"/>
      <c r="G42" s="15"/>
      <c r="H42" s="15"/>
      <c r="I42" s="15"/>
      <c r="J42" s="16"/>
      <c r="K42" s="10"/>
      <c r="L42" s="10"/>
      <c r="M42" s="10"/>
    </row>
    <row r="43" spans="1:13" x14ac:dyDescent="0.25">
      <c r="A43" s="13"/>
      <c r="B43" s="46"/>
      <c r="C43" s="14"/>
      <c r="D43" s="15"/>
      <c r="E43" s="15"/>
      <c r="F43" s="15"/>
      <c r="G43" s="15"/>
      <c r="H43" s="15"/>
      <c r="I43" s="15"/>
      <c r="J43" s="16"/>
      <c r="K43" s="10"/>
      <c r="L43" s="10"/>
      <c r="M43" s="10"/>
    </row>
    <row r="44" spans="1:13" x14ac:dyDescent="0.25">
      <c r="A44" s="19"/>
      <c r="B44" s="39"/>
      <c r="C44" s="14"/>
      <c r="D44" s="15"/>
      <c r="E44" s="15"/>
      <c r="F44" s="15"/>
      <c r="G44" s="15"/>
      <c r="H44" s="15"/>
      <c r="I44" s="15"/>
      <c r="J44" s="16"/>
      <c r="K44" s="10"/>
      <c r="L44" s="10"/>
      <c r="M44" s="10"/>
    </row>
    <row r="45" spans="1:13" x14ac:dyDescent="0.25">
      <c r="A45" s="19"/>
      <c r="B45" s="39"/>
      <c r="C45" s="14"/>
      <c r="D45" s="15"/>
      <c r="E45" s="15"/>
      <c r="F45" s="15"/>
      <c r="G45" s="15"/>
      <c r="H45" s="15"/>
      <c r="I45" s="15"/>
      <c r="J45" s="16"/>
      <c r="K45" s="10"/>
      <c r="L45" s="10"/>
      <c r="M45" s="10"/>
    </row>
    <row r="46" spans="1:13" x14ac:dyDescent="0.25">
      <c r="A46" s="19"/>
      <c r="B46" s="39"/>
      <c r="C46" s="14"/>
      <c r="D46" s="15"/>
      <c r="E46" s="15"/>
      <c r="F46" s="15"/>
      <c r="G46" s="15"/>
      <c r="H46" s="15"/>
      <c r="I46" s="15"/>
      <c r="J46" s="16"/>
      <c r="K46" s="10"/>
      <c r="L46" s="10"/>
      <c r="M46" s="10"/>
    </row>
    <row r="47" spans="1:13" x14ac:dyDescent="0.25">
      <c r="A47" s="13"/>
      <c r="B47" s="46"/>
      <c r="C47" s="14"/>
      <c r="D47" s="15"/>
      <c r="E47" s="15"/>
      <c r="F47" s="15"/>
      <c r="G47" s="15"/>
      <c r="H47" s="15"/>
      <c r="I47" s="15"/>
      <c r="J47" s="16"/>
      <c r="K47" s="10"/>
      <c r="L47" s="10"/>
      <c r="M47" s="10"/>
    </row>
    <row r="48" spans="1:13" x14ac:dyDescent="0.25">
      <c r="A48" s="23"/>
      <c r="B48" s="47"/>
      <c r="C48" s="21"/>
      <c r="D48" s="18"/>
      <c r="E48" s="18"/>
      <c r="F48" s="18"/>
      <c r="G48" s="18"/>
      <c r="H48" s="18"/>
      <c r="I48" s="18"/>
      <c r="J48" s="22"/>
      <c r="K48" s="10"/>
      <c r="L48" s="10"/>
      <c r="M48" s="10"/>
    </row>
    <row r="49" spans="1:13" x14ac:dyDescent="0.25">
      <c r="A49" s="19"/>
      <c r="B49" s="39"/>
      <c r="C49" s="21"/>
      <c r="D49" s="18"/>
      <c r="E49" s="18"/>
      <c r="F49" s="18"/>
      <c r="G49" s="18"/>
      <c r="H49" s="18"/>
      <c r="I49" s="18"/>
      <c r="J49" s="22"/>
      <c r="K49" s="10"/>
      <c r="L49" s="10"/>
      <c r="M49" s="10"/>
    </row>
    <row r="50" spans="1:13" x14ac:dyDescent="0.25">
      <c r="A50" s="19"/>
      <c r="B50" s="39"/>
      <c r="C50" s="21"/>
      <c r="D50" s="18"/>
      <c r="E50" s="18"/>
      <c r="F50" s="18"/>
      <c r="G50" s="18"/>
      <c r="H50" s="18"/>
      <c r="I50" s="18"/>
      <c r="J50" s="22"/>
      <c r="K50" s="10"/>
      <c r="L50" s="10"/>
      <c r="M50" s="10"/>
    </row>
    <row r="51" spans="1:13" x14ac:dyDescent="0.25">
      <c r="A51" s="19"/>
      <c r="B51" s="39"/>
      <c r="C51" s="21"/>
      <c r="D51" s="18"/>
      <c r="E51" s="18"/>
      <c r="F51" s="18"/>
      <c r="G51" s="18"/>
      <c r="H51" s="18"/>
      <c r="I51" s="18"/>
      <c r="J51" s="22"/>
      <c r="K51" s="10"/>
      <c r="L51" s="10"/>
      <c r="M51" s="10"/>
    </row>
    <row r="52" spans="1:13" x14ac:dyDescent="0.25">
      <c r="A52" s="19"/>
      <c r="B52" s="39"/>
      <c r="C52" s="21"/>
      <c r="D52" s="18"/>
      <c r="E52" s="18"/>
      <c r="F52" s="18"/>
      <c r="G52" s="18"/>
      <c r="H52" s="18"/>
      <c r="I52" s="18"/>
      <c r="J52" s="22"/>
      <c r="K52" s="10"/>
      <c r="L52" s="10"/>
      <c r="M52" s="10"/>
    </row>
    <row r="53" spans="1:13" x14ac:dyDescent="0.25">
      <c r="A53" s="19"/>
      <c r="B53" s="39"/>
      <c r="C53" s="21"/>
      <c r="D53" s="18"/>
      <c r="E53" s="18"/>
      <c r="F53" s="18"/>
      <c r="G53" s="18"/>
      <c r="H53" s="18"/>
      <c r="I53" s="18"/>
      <c r="J53" s="22"/>
      <c r="K53" s="10"/>
      <c r="L53" s="10"/>
      <c r="M53" s="10"/>
    </row>
    <row r="54" spans="1:13" x14ac:dyDescent="0.25">
      <c r="A54" s="23"/>
      <c r="B54" s="47"/>
      <c r="C54" s="21"/>
      <c r="D54" s="18"/>
      <c r="E54" s="18"/>
      <c r="F54" s="18"/>
      <c r="G54" s="18"/>
      <c r="H54" s="18"/>
      <c r="I54" s="18"/>
      <c r="J54" s="22"/>
      <c r="K54" s="10"/>
      <c r="L54" s="10"/>
      <c r="M54" s="10"/>
    </row>
    <row r="55" spans="1:13" x14ac:dyDescent="0.25">
      <c r="A55" s="20"/>
      <c r="B55" s="39"/>
      <c r="C55" s="21"/>
      <c r="D55" s="18"/>
      <c r="E55" s="18"/>
      <c r="F55" s="18"/>
      <c r="G55" s="18"/>
      <c r="H55" s="18"/>
      <c r="I55" s="18"/>
      <c r="J55" s="22"/>
      <c r="K55" s="10"/>
      <c r="L55" s="10"/>
      <c r="M55" s="10"/>
    </row>
    <row r="56" spans="1:13" x14ac:dyDescent="0.25">
      <c r="A56" s="19"/>
      <c r="B56" s="39"/>
      <c r="C56" s="21"/>
      <c r="D56" s="18"/>
      <c r="E56" s="18"/>
      <c r="F56" s="18"/>
      <c r="G56" s="18"/>
      <c r="H56" s="18"/>
      <c r="I56" s="18"/>
      <c r="J56" s="22"/>
      <c r="K56" s="10"/>
      <c r="L56" s="10"/>
      <c r="M56" s="10"/>
    </row>
    <row r="57" spans="1:13" x14ac:dyDescent="0.25">
      <c r="A57" s="19"/>
      <c r="B57" s="39"/>
      <c r="C57" s="21"/>
      <c r="D57" s="18"/>
      <c r="E57" s="18"/>
      <c r="F57" s="18"/>
      <c r="G57" s="18"/>
      <c r="H57" s="18"/>
      <c r="I57" s="18"/>
      <c r="J57" s="22"/>
      <c r="K57" s="10"/>
      <c r="L57" s="10"/>
      <c r="M57" s="10"/>
    </row>
    <row r="58" spans="1:13" x14ac:dyDescent="0.25">
      <c r="A58" s="19"/>
      <c r="B58" s="39"/>
      <c r="C58" s="21"/>
      <c r="D58" s="18"/>
      <c r="E58" s="18"/>
      <c r="F58" s="18"/>
      <c r="G58" s="18"/>
      <c r="H58" s="18"/>
      <c r="I58" s="18"/>
      <c r="J58" s="22"/>
      <c r="K58" s="10"/>
      <c r="L58" s="10"/>
      <c r="M58" s="10"/>
    </row>
    <row r="59" spans="1:13" x14ac:dyDescent="0.25">
      <c r="A59" s="19"/>
      <c r="B59" s="39"/>
      <c r="C59" s="21"/>
      <c r="D59" s="18"/>
      <c r="E59" s="18"/>
      <c r="F59" s="18"/>
      <c r="G59" s="18"/>
      <c r="H59" s="18"/>
      <c r="I59" s="18"/>
      <c r="J59" s="22"/>
      <c r="K59" s="10"/>
      <c r="L59" s="10"/>
      <c r="M59" s="10"/>
    </row>
    <row r="60" spans="1:13" x14ac:dyDescent="0.25">
      <c r="A60" s="20"/>
      <c r="B60" s="39"/>
      <c r="C60" s="21"/>
      <c r="D60" s="18"/>
      <c r="E60" s="18"/>
      <c r="F60" s="18"/>
      <c r="G60" s="18"/>
      <c r="H60" s="18"/>
      <c r="I60" s="18"/>
      <c r="J60" s="22"/>
      <c r="K60" s="10"/>
      <c r="L60" s="10"/>
      <c r="M60" s="10"/>
    </row>
  </sheetData>
  <mergeCells count="3">
    <mergeCell ref="C2:J2"/>
    <mergeCell ref="C32:J32"/>
    <mergeCell ref="C33:J3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100"/>
  <sheetViews>
    <sheetView zoomScale="150" zoomScaleNormal="150" zoomScalePageLayoutView="150" workbookViewId="0">
      <pane xSplit="2" ySplit="1" topLeftCell="C30" activePane="bottomRight" state="frozen"/>
      <selection pane="topRight" activeCell="C1" sqref="C1"/>
      <selection pane="bottomLeft" activeCell="A2" sqref="A2"/>
      <selection pane="bottomRight" activeCell="P34" sqref="P34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0"/>
      <c r="D48" s="100"/>
      <c r="E48" s="100"/>
      <c r="F48" s="100"/>
      <c r="G48" s="100"/>
      <c r="H48" s="100"/>
      <c r="I48" s="100"/>
      <c r="J48" s="100"/>
      <c r="K48" s="9"/>
    </row>
    <row r="50" spans="1:43" x14ac:dyDescent="0.25">
      <c r="A50" s="5"/>
      <c r="B50" s="37" t="s">
        <v>71</v>
      </c>
      <c r="C50" s="51">
        <f>VLOOKUP($B50,Shock_dev!$A$1:$CI$300,MATCH(DATE(C$1,1,1),Shock_dev!$A$1:$CI$1,0),FALSE)</f>
        <v>35.341980000001058</v>
      </c>
      <c r="D50" s="52">
        <f>VLOOKUP($B50,Shock_dev!$A$1:$CI$300,MATCH(DATE(D$1,1,1),Shock_dev!$A$1:$CI$1,0),FALSE)</f>
        <v>62.487130000001343</v>
      </c>
      <c r="E50" s="52">
        <f>VLOOKUP($B50,Shock_dev!$A$1:$CI$300,MATCH(DATE(E$1,1,1),Shock_dev!$A$1:$CI$1,0),FALSE)</f>
        <v>81.546539999999368</v>
      </c>
      <c r="F50" s="52">
        <f>VLOOKUP($B50,Shock_dev!$A$1:$CI$300,MATCH(DATE(F$1,1,1),Shock_dev!$A$1:$CI$1,0),FALSE)</f>
        <v>93.744399999999587</v>
      </c>
      <c r="G50" s="52">
        <f>VLOOKUP($B50,Shock_dev!$A$1:$CI$300,MATCH(DATE(G$1,1,1),Shock_dev!$A$1:$CI$1,0),FALSE)</f>
        <v>99.562709999998333</v>
      </c>
      <c r="H50" s="52">
        <f>VLOOKUP($B50,Shock_dev!$A$1:$CI$300,MATCH(DATE(H$1,1,1),Shock_dev!$A$1:$CI$1,0),FALSE)</f>
        <v>102.86641000000236</v>
      </c>
      <c r="I50" s="52">
        <f>VLOOKUP($B50,Shock_dev!$A$1:$CI$300,MATCH(DATE(I$1,1,1),Shock_dev!$A$1:$CI$1,0),FALSE)</f>
        <v>96.98522999999841</v>
      </c>
      <c r="J50" s="52">
        <f>VLOOKUP($B50,Shock_dev!$A$1:$CI$300,MATCH(DATE(J$1,1,1),Shock_dev!$A$1:$CI$1,0),FALSE)</f>
        <v>97.418680000002496</v>
      </c>
      <c r="K50" s="52">
        <f>VLOOKUP($B50,Shock_dev!$A$1:$CI$300,MATCH(DATE(K$1,1,1),Shock_dev!$A$1:$CI$1,0),FALSE)</f>
        <v>99.854019999998854</v>
      </c>
      <c r="L50" s="52">
        <f>VLOOKUP($B50,Shock_dev!$A$1:$CI$300,MATCH(DATE(L$1,1,1),Shock_dev!$A$1:$CI$1,0),FALSE)</f>
        <v>94.840240000001359</v>
      </c>
      <c r="M50" s="52">
        <f>VLOOKUP($B50,Shock_dev!$A$1:$CI$300,MATCH(DATE(M$1,1,1),Shock_dev!$A$1:$CI$1,0),FALSE)</f>
        <v>92.221010000001115</v>
      </c>
      <c r="N50" s="52">
        <f>VLOOKUP($B50,Shock_dev!$A$1:$CI$300,MATCH(DATE(N$1,1,1),Shock_dev!$A$1:$CI$1,0),FALSE)</f>
        <v>92.940050000001065</v>
      </c>
      <c r="O50" s="52">
        <f>VLOOKUP($B50,Shock_dev!$A$1:$CI$300,MATCH(DATE(O$1,1,1),Shock_dev!$A$1:$CI$1,0),FALSE)</f>
        <v>84.794190000000526</v>
      </c>
      <c r="P50" s="52">
        <f>VLOOKUP($B50,Shock_dev!$A$1:$CI$300,MATCH(DATE(P$1,1,1),Shock_dev!$A$1:$CI$1,0),FALSE)</f>
        <v>70.583019999998214</v>
      </c>
      <c r="Q50" s="52">
        <f>VLOOKUP($B50,Shock_dev!$A$1:$CI$300,MATCH(DATE(Q$1,1,1),Shock_dev!$A$1:$CI$1,0),FALSE)</f>
        <v>56.020849999997154</v>
      </c>
      <c r="R50" s="52">
        <f>VLOOKUP($B50,Shock_dev!$A$1:$CI$300,MATCH(DATE(R$1,1,1),Shock_dev!$A$1:$CI$1,0),FALSE)</f>
        <v>37.488119999998162</v>
      </c>
      <c r="S50" s="52">
        <f>VLOOKUP($B50,Shock_dev!$A$1:$CI$300,MATCH(DATE(S$1,1,1),Shock_dev!$A$1:$CI$1,0),FALSE)</f>
        <v>27.50688000000082</v>
      </c>
      <c r="T50" s="52">
        <f>VLOOKUP($B50,Shock_dev!$A$1:$CI$300,MATCH(DATE(T$1,1,1),Shock_dev!$A$1:$CI$1,0),FALSE)</f>
        <v>18.741159999997762</v>
      </c>
      <c r="U50" s="52">
        <f>VLOOKUP($B50,Shock_dev!$A$1:$CI$300,MATCH(DATE(U$1,1,1),Shock_dev!$A$1:$CI$1,0),FALSE)</f>
        <v>12.476690000003146</v>
      </c>
      <c r="V50" s="52">
        <f>VLOOKUP($B50,Shock_dev!$A$1:$CI$300,MATCH(DATE(V$1,1,1),Shock_dev!$A$1:$CI$1,0),FALSE)</f>
        <v>8.7432300000000396</v>
      </c>
      <c r="W50" s="52">
        <f>VLOOKUP($B50,Shock_dev!$A$1:$CI$300,MATCH(DATE(W$1,1,1),Shock_dev!$A$1:$CI$1,0),FALSE)</f>
        <v>7.9377300000014657</v>
      </c>
      <c r="X50" s="52">
        <f>VLOOKUP($B50,Shock_dev!$A$1:$CI$300,MATCH(DATE(X$1,1,1),Shock_dev!$A$1:$CI$1,0),FALSE)</f>
        <v>7.0755799999969895</v>
      </c>
      <c r="Y50" s="52">
        <f>VLOOKUP($B50,Shock_dev!$A$1:$CI$300,MATCH(DATE(Y$1,1,1),Shock_dev!$A$1:$CI$1,0),FALSE)</f>
        <v>7.5946000000003551</v>
      </c>
      <c r="Z50" s="52">
        <f>VLOOKUP($B50,Shock_dev!$A$1:$CI$300,MATCH(DATE(Z$1,1,1),Shock_dev!$A$1:$CI$1,0),FALSE)</f>
        <v>9.0009300000019721</v>
      </c>
      <c r="AA50" s="52">
        <f>VLOOKUP($B50,Shock_dev!$A$1:$CI$300,MATCH(DATE(AA$1,1,1),Shock_dev!$A$1:$CI$1,0),FALSE)</f>
        <v>9.3022199999977602</v>
      </c>
      <c r="AB50" s="52">
        <f>VLOOKUP($B50,Shock_dev!$A$1:$CI$300,MATCH(DATE(AB$1,1,1),Shock_dev!$A$1:$CI$1,0),FALSE)</f>
        <v>10.240799999999581</v>
      </c>
      <c r="AC50" s="52">
        <f>VLOOKUP($B50,Shock_dev!$A$1:$CI$300,MATCH(DATE(AC$1,1,1),Shock_dev!$A$1:$CI$1,0),FALSE)</f>
        <v>11.566979999999603</v>
      </c>
      <c r="AD50" s="52">
        <f>VLOOKUP($B50,Shock_dev!$A$1:$CI$300,MATCH(DATE(AD$1,1,1),Shock_dev!$A$1:$CI$1,0),FALSE)</f>
        <v>13.047239999999874</v>
      </c>
      <c r="AE50" s="52">
        <f>VLOOKUP($B50,Shock_dev!$A$1:$CI$300,MATCH(DATE(AE$1,1,1),Shock_dev!$A$1:$CI$1,0),FALSE)</f>
        <v>14.569219999997586</v>
      </c>
      <c r="AF50" s="52">
        <f>VLOOKUP($B50,Shock_dev!$A$1:$CI$300,MATCH(DATE(AF$1,1,1),Shock_dev!$A$1:$CI$1,0),FALSE)</f>
        <v>15.95538999999917</v>
      </c>
      <c r="AG50" s="52"/>
      <c r="AH50" s="65">
        <f>AVERAGE(C50:G50)</f>
        <v>74.536551999999944</v>
      </c>
      <c r="AI50" s="65">
        <f>AVERAGE(H50:L50)</f>
        <v>98.392916000000696</v>
      </c>
      <c r="AJ50" s="65">
        <f>AVERAGE(M50:Q50)</f>
        <v>79.311823999999618</v>
      </c>
      <c r="AK50" s="65">
        <f>AVERAGE(R50:V50)</f>
        <v>20.991215999999987</v>
      </c>
      <c r="AL50" s="65">
        <f>AVERAGE(W50:AA50)</f>
        <v>8.1822119999997085</v>
      </c>
      <c r="AM50" s="65">
        <f>AVERAGE(AB50:AF50)</f>
        <v>13.075925999999162</v>
      </c>
      <c r="AN50" s="66"/>
      <c r="AO50" s="65">
        <f>AVERAGE(AH50:AI50)</f>
        <v>86.46473400000032</v>
      </c>
      <c r="AP50" s="65">
        <f>AVERAGE(AJ50:AK50)</f>
        <v>50.151519999999806</v>
      </c>
      <c r="AQ50" s="65">
        <f>AVERAGE(AL50:AM50)</f>
        <v>10.629068999999436</v>
      </c>
    </row>
    <row r="51" spans="1:43" x14ac:dyDescent="0.25">
      <c r="A51" s="5" t="str">
        <f>VLOOKUP(LEFT(RIGHT(B51,6),4),List_Sectors!$A$2:$C$30,3,FALSE)</f>
        <v>Agriculture et pêche</v>
      </c>
      <c r="B51" s="37" t="s">
        <v>293</v>
      </c>
      <c r="C51" s="51">
        <f>VLOOKUP($B51,Shock_dev!$A$1:$CI$300,MATCH(DATE(C$1,1,1),Shock_dev!$A$1:$CI$1,0),FALSE)</f>
        <v>0.21199130000002242</v>
      </c>
      <c r="D51" s="52">
        <f>VLOOKUP($B51,Shock_dev!$A$1:$CI$300,MATCH(DATE(D$1,1,1),Shock_dev!$A$1:$CI$1,0),FALSE)</f>
        <v>0.49034749999998439</v>
      </c>
      <c r="E51" s="52">
        <f>VLOOKUP($B51,Shock_dev!$A$1:$CI$300,MATCH(DATE(E$1,1,1),Shock_dev!$A$1:$CI$1,0),FALSE)</f>
        <v>0.7489432999999508</v>
      </c>
      <c r="F51" s="52">
        <f>VLOOKUP($B51,Shock_dev!$A$1:$CI$300,MATCH(DATE(F$1,1,1),Shock_dev!$A$1:$CI$1,0),FALSE)</f>
        <v>0.93813699999998335</v>
      </c>
      <c r="G51" s="52">
        <f>VLOOKUP($B51,Shock_dev!$A$1:$CI$300,MATCH(DATE(G$1,1,1),Shock_dev!$A$1:$CI$1,0),FALSE)</f>
        <v>1.031649600000037</v>
      </c>
      <c r="H51" s="52">
        <f>VLOOKUP($B51,Shock_dev!$A$1:$CI$300,MATCH(DATE(H$1,1,1),Shock_dev!$A$1:$CI$1,0),FALSE)</f>
        <v>1.0404877000000852</v>
      </c>
      <c r="I51" s="52">
        <f>VLOOKUP($B51,Shock_dev!$A$1:$CI$300,MATCH(DATE(I$1,1,1),Shock_dev!$A$1:$CI$1,0),FALSE)</f>
        <v>0.94316719999994802</v>
      </c>
      <c r="J51" s="52">
        <f>VLOOKUP($B51,Shock_dev!$A$1:$CI$300,MATCH(DATE(J$1,1,1),Shock_dev!$A$1:$CI$1,0),FALSE)</f>
        <v>0.81508830000007038</v>
      </c>
      <c r="K51" s="52">
        <f>VLOOKUP($B51,Shock_dev!$A$1:$CI$300,MATCH(DATE(K$1,1,1),Shock_dev!$A$1:$CI$1,0),FALSE)</f>
        <v>0.68743519999998171</v>
      </c>
      <c r="L51" s="52">
        <f>VLOOKUP($B51,Shock_dev!$A$1:$CI$300,MATCH(DATE(L$1,1,1),Shock_dev!$A$1:$CI$1,0),FALSE)</f>
        <v>0.52812319999998181</v>
      </c>
      <c r="M51" s="52">
        <f>VLOOKUP($B51,Shock_dev!$A$1:$CI$300,MATCH(DATE(M$1,1,1),Shock_dev!$A$1:$CI$1,0),FALSE)</f>
        <v>0.36767139999994924</v>
      </c>
      <c r="N51" s="52">
        <f>VLOOKUP($B51,Shock_dev!$A$1:$CI$300,MATCH(DATE(N$1,1,1),Shock_dev!$A$1:$CI$1,0),FALSE)</f>
        <v>0.23393740000005891</v>
      </c>
      <c r="O51" s="52">
        <f>VLOOKUP($B51,Shock_dev!$A$1:$CI$300,MATCH(DATE(O$1,1,1),Shock_dev!$A$1:$CI$1,0),FALSE)</f>
        <v>7.6474400000051901E-2</v>
      </c>
      <c r="P51" s="52">
        <f>VLOOKUP($B51,Shock_dev!$A$1:$CI$300,MATCH(DATE(P$1,1,1),Shock_dev!$A$1:$CI$1,0),FALSE)</f>
        <v>-0.12303809999991699</v>
      </c>
      <c r="Q51" s="52">
        <f>VLOOKUP($B51,Shock_dev!$A$1:$CI$300,MATCH(DATE(Q$1,1,1),Shock_dev!$A$1:$CI$1,0),FALSE)</f>
        <v>-0.34336289999998826</v>
      </c>
      <c r="R51" s="52">
        <f>VLOOKUP($B51,Shock_dev!$A$1:$CI$300,MATCH(DATE(R$1,1,1),Shock_dev!$A$1:$CI$1,0),FALSE)</f>
        <v>-0.58643400000005386</v>
      </c>
      <c r="S51" s="52">
        <f>VLOOKUP($B51,Shock_dev!$A$1:$CI$300,MATCH(DATE(S$1,1,1),Shock_dev!$A$1:$CI$1,0),FALSE)</f>
        <v>-0.78379979999999705</v>
      </c>
      <c r="T51" s="52">
        <f>VLOOKUP($B51,Shock_dev!$A$1:$CI$300,MATCH(DATE(T$1,1,1),Shock_dev!$A$1:$CI$1,0),FALSE)</f>
        <v>-0.93016119999992952</v>
      </c>
      <c r="U51" s="52">
        <f>VLOOKUP($B51,Shock_dev!$A$1:$CI$300,MATCH(DATE(U$1,1,1),Shock_dev!$A$1:$CI$1,0),FALSE)</f>
        <v>-1.0190706000000773</v>
      </c>
      <c r="V51" s="52">
        <f>VLOOKUP($B51,Shock_dev!$A$1:$CI$300,MATCH(DATE(V$1,1,1),Shock_dev!$A$1:$CI$1,0),FALSE)</f>
        <v>-1.0502010999999811</v>
      </c>
      <c r="W51" s="52">
        <f>VLOOKUP($B51,Shock_dev!$A$1:$CI$300,MATCH(DATE(W$1,1,1),Shock_dev!$A$1:$CI$1,0),FALSE)</f>
        <v>-1.0243904000000157</v>
      </c>
      <c r="X51" s="52">
        <f>VLOOKUP($B51,Shock_dev!$A$1:$CI$300,MATCH(DATE(X$1,1,1),Shock_dev!$A$1:$CI$1,0),FALSE)</f>
        <v>-0.96244909999995798</v>
      </c>
      <c r="Y51" s="52">
        <f>VLOOKUP($B51,Shock_dev!$A$1:$CI$300,MATCH(DATE(Y$1,1,1),Shock_dev!$A$1:$CI$1,0),FALSE)</f>
        <v>-0.87226940000005015</v>
      </c>
      <c r="Z51" s="52">
        <f>VLOOKUP($B51,Shock_dev!$A$1:$CI$300,MATCH(DATE(Z$1,1,1),Shock_dev!$A$1:$CI$1,0),FALSE)</f>
        <v>-0.76292300000000068</v>
      </c>
      <c r="AA51" s="52">
        <f>VLOOKUP($B51,Shock_dev!$A$1:$CI$300,MATCH(DATE(AA$1,1,1),Shock_dev!$A$1:$CI$1,0),FALSE)</f>
        <v>-0.65210739999997713</v>
      </c>
      <c r="AB51" s="52">
        <f>VLOOKUP($B51,Shock_dev!$A$1:$CI$300,MATCH(DATE(AB$1,1,1),Shock_dev!$A$1:$CI$1,0),FALSE)</f>
        <v>-0.54190890000006675</v>
      </c>
      <c r="AC51" s="52">
        <f>VLOOKUP($B51,Shock_dev!$A$1:$CI$300,MATCH(DATE(AC$1,1,1),Shock_dev!$A$1:$CI$1,0),FALSE)</f>
        <v>-0.4345995999999559</v>
      </c>
      <c r="AD51" s="52">
        <f>VLOOKUP($B51,Shock_dev!$A$1:$CI$300,MATCH(DATE(AD$1,1,1),Shock_dev!$A$1:$CI$1,0),FALSE)</f>
        <v>-0.33262819999993098</v>
      </c>
      <c r="AE51" s="52">
        <f>VLOOKUP($B51,Shock_dev!$A$1:$CI$300,MATCH(DATE(AE$1,1,1),Shock_dev!$A$1:$CI$1,0),FALSE)</f>
        <v>-0.23797760000002199</v>
      </c>
      <c r="AF51" s="52">
        <f>VLOOKUP($B51,Shock_dev!$A$1:$CI$300,MATCH(DATE(AF$1,1,1),Shock_dev!$A$1:$CI$1,0),FALSE)</f>
        <v>-0.15278729999999996</v>
      </c>
      <c r="AG51" s="52"/>
      <c r="AH51" s="65">
        <f t="shared" ref="AH51:AH80" si="1">AVERAGE(C51:G51)</f>
        <v>0.68421373999999557</v>
      </c>
      <c r="AI51" s="65">
        <f t="shared" ref="AI51:AI80" si="2">AVERAGE(H51:L51)</f>
        <v>0.80286032000001339</v>
      </c>
      <c r="AJ51" s="65">
        <f t="shared" ref="AJ51:AJ80" si="3">AVERAGE(M51:Q51)</f>
        <v>4.2336440000030964E-2</v>
      </c>
      <c r="AK51" s="65">
        <f t="shared" ref="AK51:AK80" si="4">AVERAGE(R51:V51)</f>
        <v>-0.87393334000000777</v>
      </c>
      <c r="AL51" s="65">
        <f t="shared" ref="AL51:AL80" si="5">AVERAGE(W51:AA51)</f>
        <v>-0.85482786000000033</v>
      </c>
      <c r="AM51" s="65">
        <f t="shared" ref="AM51:AM80" si="6">AVERAGE(AB51:AF51)</f>
        <v>-0.33998031999999512</v>
      </c>
      <c r="AN51" s="66"/>
      <c r="AO51" s="65">
        <f t="shared" ref="AO51:AO80" si="7">AVERAGE(AH51:AI51)</f>
        <v>0.74353703000000448</v>
      </c>
      <c r="AP51" s="65">
        <f t="shared" ref="AP51:AP80" si="8">AVERAGE(AJ51:AK51)</f>
        <v>-0.41579844999998838</v>
      </c>
      <c r="AQ51" s="65">
        <f t="shared" ref="AQ51:AQ80" si="9">AVERAGE(AL51:AM51)</f>
        <v>-0.59740408999999772</v>
      </c>
    </row>
    <row r="52" spans="1:43" x14ac:dyDescent="0.25">
      <c r="A52" s="5" t="str">
        <f>VLOOKUP(LEFT(RIGHT(B52,6),4),List_Sectors!$A$2:$C$30,3,FALSE)</f>
        <v>Forestrie</v>
      </c>
      <c r="B52" s="37" t="s">
        <v>294</v>
      </c>
      <c r="C52" s="51">
        <f>VLOOKUP($B52,Shock_dev!$A$1:$CI$300,MATCH(DATE(C$1,1,1),Shock_dev!$A$1:$CI$1,0),FALSE)</f>
        <v>0.26775252000000194</v>
      </c>
      <c r="D52" s="52">
        <f>VLOOKUP($B52,Shock_dev!$A$1:$CI$300,MATCH(DATE(D$1,1,1),Shock_dev!$A$1:$CI$1,0),FALSE)</f>
        <v>0.44673614999999245</v>
      </c>
      <c r="E52" s="52">
        <f>VLOOKUP($B52,Shock_dev!$A$1:$CI$300,MATCH(DATE(E$1,1,1),Shock_dev!$A$1:$CI$1,0),FALSE)</f>
        <v>0.54902433999998834</v>
      </c>
      <c r="F52" s="52">
        <f>VLOOKUP($B52,Shock_dev!$A$1:$CI$300,MATCH(DATE(F$1,1,1),Shock_dev!$A$1:$CI$1,0),FALSE)</f>
        <v>0.60511266999999691</v>
      </c>
      <c r="G52" s="52">
        <f>VLOOKUP($B52,Shock_dev!$A$1:$CI$300,MATCH(DATE(G$1,1,1),Shock_dev!$A$1:$CI$1,0),FALSE)</f>
        <v>0.62623886999999456</v>
      </c>
      <c r="H52" s="52">
        <f>VLOOKUP($B52,Shock_dev!$A$1:$CI$300,MATCH(DATE(H$1,1,1),Shock_dev!$A$1:$CI$1,0),FALSE)</f>
        <v>0.63900936999999658</v>
      </c>
      <c r="I52" s="52">
        <f>VLOOKUP($B52,Shock_dev!$A$1:$CI$300,MATCH(DATE(I$1,1,1),Shock_dev!$A$1:$CI$1,0),FALSE)</f>
        <v>0.59860569999999313</v>
      </c>
      <c r="J52" s="52">
        <f>VLOOKUP($B52,Shock_dev!$A$1:$CI$300,MATCH(DATE(J$1,1,1),Shock_dev!$A$1:$CI$1,0),FALSE)</f>
        <v>0.6036048400000027</v>
      </c>
      <c r="K52" s="52">
        <f>VLOOKUP($B52,Shock_dev!$A$1:$CI$300,MATCH(DATE(K$1,1,1),Shock_dev!$A$1:$CI$1,0),FALSE)</f>
        <v>0.62835504999999614</v>
      </c>
      <c r="L52" s="52">
        <f>VLOOKUP($B52,Shock_dev!$A$1:$CI$300,MATCH(DATE(L$1,1,1),Shock_dev!$A$1:$CI$1,0),FALSE)</f>
        <v>0.60331938999999579</v>
      </c>
      <c r="M52" s="52">
        <f>VLOOKUP($B52,Shock_dev!$A$1:$CI$300,MATCH(DATE(M$1,1,1),Shock_dev!$A$1:$CI$1,0),FALSE)</f>
        <v>0.58993823000000134</v>
      </c>
      <c r="N52" s="52">
        <f>VLOOKUP($B52,Shock_dev!$A$1:$CI$300,MATCH(DATE(N$1,1,1),Shock_dev!$A$1:$CI$1,0),FALSE)</f>
        <v>0.60211875000000248</v>
      </c>
      <c r="O52" s="52">
        <f>VLOOKUP($B52,Shock_dev!$A$1:$CI$300,MATCH(DATE(O$1,1,1),Shock_dev!$A$1:$CI$1,0),FALSE)</f>
        <v>0.55512050999999474</v>
      </c>
      <c r="P52" s="52">
        <f>VLOOKUP($B52,Shock_dev!$A$1:$CI$300,MATCH(DATE(P$1,1,1),Shock_dev!$A$1:$CI$1,0),FALSE)</f>
        <v>0.46553444999999272</v>
      </c>
      <c r="Q52" s="52">
        <f>VLOOKUP($B52,Shock_dev!$A$1:$CI$300,MATCH(DATE(Q$1,1,1),Shock_dev!$A$1:$CI$1,0),FALSE)</f>
        <v>0.37469640999999854</v>
      </c>
      <c r="R52" s="52">
        <f>VLOOKUP($B52,Shock_dev!$A$1:$CI$300,MATCH(DATE(R$1,1,1),Shock_dev!$A$1:$CI$1,0),FALSE)</f>
        <v>0.26078515999999752</v>
      </c>
      <c r="S52" s="52">
        <f>VLOOKUP($B52,Shock_dev!$A$1:$CI$300,MATCH(DATE(S$1,1,1),Shock_dev!$A$1:$CI$1,0),FALSE)</f>
        <v>0.2051380200000068</v>
      </c>
      <c r="T52" s="52">
        <f>VLOOKUP($B52,Shock_dev!$A$1:$CI$300,MATCH(DATE(T$1,1,1),Shock_dev!$A$1:$CI$1,0),FALSE)</f>
        <v>0.16063909999999737</v>
      </c>
      <c r="U52" s="52">
        <f>VLOOKUP($B52,Shock_dev!$A$1:$CI$300,MATCH(DATE(U$1,1,1),Shock_dev!$A$1:$CI$1,0),FALSE)</f>
        <v>0.13040972999999667</v>
      </c>
      <c r="V52" s="52">
        <f>VLOOKUP($B52,Shock_dev!$A$1:$CI$300,MATCH(DATE(V$1,1,1),Shock_dev!$A$1:$CI$1,0),FALSE)</f>
        <v>0.11445862000000773</v>
      </c>
      <c r="W52" s="52">
        <f>VLOOKUP($B52,Shock_dev!$A$1:$CI$300,MATCH(DATE(W$1,1,1),Shock_dev!$A$1:$CI$1,0),FALSE)</f>
        <v>0.11611501000000146</v>
      </c>
      <c r="X52" s="52">
        <f>VLOOKUP($B52,Shock_dev!$A$1:$CI$300,MATCH(DATE(X$1,1,1),Shock_dev!$A$1:$CI$1,0),FALSE)</f>
        <v>0.11397374999999954</v>
      </c>
      <c r="Y52" s="52">
        <f>VLOOKUP($B52,Shock_dev!$A$1:$CI$300,MATCH(DATE(Y$1,1,1),Shock_dev!$A$1:$CI$1,0),FALSE)</f>
        <v>0.11780301000000293</v>
      </c>
      <c r="Z52" s="52">
        <f>VLOOKUP($B52,Shock_dev!$A$1:$CI$300,MATCH(DATE(Z$1,1,1),Shock_dev!$A$1:$CI$1,0),FALSE)</f>
        <v>0.12579403000000866</v>
      </c>
      <c r="AA52" s="52">
        <f>VLOOKUP($B52,Shock_dev!$A$1:$CI$300,MATCH(DATE(AA$1,1,1),Shock_dev!$A$1:$CI$1,0),FALSE)</f>
        <v>0.12469387000000154</v>
      </c>
      <c r="AB52" s="52">
        <f>VLOOKUP($B52,Shock_dev!$A$1:$CI$300,MATCH(DATE(AB$1,1,1),Shock_dev!$A$1:$CI$1,0),FALSE)</f>
        <v>0.12674257000000466</v>
      </c>
      <c r="AC52" s="52">
        <f>VLOOKUP($B52,Shock_dev!$A$1:$CI$300,MATCH(DATE(AC$1,1,1),Shock_dev!$A$1:$CI$1,0),FALSE)</f>
        <v>0.13148088999999175</v>
      </c>
      <c r="AD52" s="52">
        <f>VLOOKUP($B52,Shock_dev!$A$1:$CI$300,MATCH(DATE(AD$1,1,1),Shock_dev!$A$1:$CI$1,0),FALSE)</f>
        <v>0.13725671999999633</v>
      </c>
      <c r="AE52" s="52">
        <f>VLOOKUP($B52,Shock_dev!$A$1:$CI$300,MATCH(DATE(AE$1,1,1),Shock_dev!$A$1:$CI$1,0),FALSE)</f>
        <v>0.14335166000000754</v>
      </c>
      <c r="AF52" s="52">
        <f>VLOOKUP($B52,Shock_dev!$A$1:$CI$300,MATCH(DATE(AF$1,1,1),Shock_dev!$A$1:$CI$1,0),FALSE)</f>
        <v>0.14852831999999694</v>
      </c>
      <c r="AG52" s="52"/>
      <c r="AH52" s="65">
        <f t="shared" si="1"/>
        <v>0.49897290999999483</v>
      </c>
      <c r="AI52" s="65">
        <f t="shared" si="2"/>
        <v>0.61457886999999689</v>
      </c>
      <c r="AJ52" s="65">
        <f t="shared" si="3"/>
        <v>0.51748166999999801</v>
      </c>
      <c r="AK52" s="65">
        <f t="shared" si="4"/>
        <v>0.17428612600000121</v>
      </c>
      <c r="AL52" s="65">
        <f t="shared" si="5"/>
        <v>0.11967593400000283</v>
      </c>
      <c r="AM52" s="65">
        <f t="shared" si="6"/>
        <v>0.13747203199999944</v>
      </c>
      <c r="AN52" s="66"/>
      <c r="AO52" s="65">
        <f t="shared" si="7"/>
        <v>0.55677588999999583</v>
      </c>
      <c r="AP52" s="65">
        <f t="shared" si="8"/>
        <v>0.34588389799999963</v>
      </c>
      <c r="AQ52" s="65">
        <f t="shared" si="9"/>
        <v>0.12857398300000114</v>
      </c>
    </row>
    <row r="53" spans="1:43" x14ac:dyDescent="0.25">
      <c r="A53" s="5" t="str">
        <f>VLOOKUP(LEFT(RIGHT(B53,6),4),List_Sectors!$A$2:$C$30,3,FALSE)</f>
        <v>Automobile</v>
      </c>
      <c r="B53" s="37" t="s">
        <v>295</v>
      </c>
      <c r="C53" s="51">
        <f>VLOOKUP($B53,Shock_dev!$A$1:$CI$300,MATCH(DATE(C$1,1,1),Shock_dev!$A$1:$CI$1,0),FALSE)</f>
        <v>2.1276199999988421E-2</v>
      </c>
      <c r="D53" s="52">
        <f>VLOOKUP($B53,Shock_dev!$A$1:$CI$300,MATCH(DATE(D$1,1,1),Shock_dev!$A$1:$CI$1,0),FALSE)</f>
        <v>4.6745499999985896E-2</v>
      </c>
      <c r="E53" s="52">
        <f>VLOOKUP($B53,Shock_dev!$A$1:$CI$300,MATCH(DATE(E$1,1,1),Shock_dev!$A$1:$CI$1,0),FALSE)</f>
        <v>6.5258800000009387E-2</v>
      </c>
      <c r="F53" s="52">
        <f>VLOOKUP($B53,Shock_dev!$A$1:$CI$300,MATCH(DATE(F$1,1,1),Shock_dev!$A$1:$CI$1,0),FALSE)</f>
        <v>7.098269999997342E-2</v>
      </c>
      <c r="G53" s="52">
        <f>VLOOKUP($B53,Shock_dev!$A$1:$CI$300,MATCH(DATE(G$1,1,1),Shock_dev!$A$1:$CI$1,0),FALSE)</f>
        <v>6.1674500000009402E-2</v>
      </c>
      <c r="H53" s="52">
        <f>VLOOKUP($B53,Shock_dev!$A$1:$CI$300,MATCH(DATE(H$1,1,1),Shock_dev!$A$1:$CI$1,0),FALSE)</f>
        <v>3.9739100000019789E-2</v>
      </c>
      <c r="I53" s="52">
        <f>VLOOKUP($B53,Shock_dev!$A$1:$CI$300,MATCH(DATE(I$1,1,1),Shock_dev!$A$1:$CI$1,0),FALSE)</f>
        <v>4.5739999999909742E-3</v>
      </c>
      <c r="J53" s="52">
        <f>VLOOKUP($B53,Shock_dev!$A$1:$CI$300,MATCH(DATE(J$1,1,1),Shock_dev!$A$1:$CI$1,0),FALSE)</f>
        <v>-3.4002099999980828E-2</v>
      </c>
      <c r="K53" s="52">
        <f>VLOOKUP($B53,Shock_dev!$A$1:$CI$300,MATCH(DATE(K$1,1,1),Shock_dev!$A$1:$CI$1,0),FALSE)</f>
        <v>-7.1431799999999157E-2</v>
      </c>
      <c r="L53" s="52">
        <f>VLOOKUP($B53,Shock_dev!$A$1:$CI$300,MATCH(DATE(L$1,1,1),Shock_dev!$A$1:$CI$1,0),FALSE)</f>
        <v>-0.11035359999999628</v>
      </c>
      <c r="M53" s="52">
        <f>VLOOKUP($B53,Shock_dev!$A$1:$CI$300,MATCH(DATE(M$1,1,1),Shock_dev!$A$1:$CI$1,0),FALSE)</f>
        <v>-0.14682160000000977</v>
      </c>
      <c r="N53" s="52">
        <f>VLOOKUP($B53,Shock_dev!$A$1:$CI$300,MATCH(DATE(N$1,1,1),Shock_dev!$A$1:$CI$1,0),FALSE)</f>
        <v>-0.17750100000000657</v>
      </c>
      <c r="O53" s="52">
        <f>VLOOKUP($B53,Shock_dev!$A$1:$CI$300,MATCH(DATE(O$1,1,1),Shock_dev!$A$1:$CI$1,0),FALSE)</f>
        <v>-0.20770070000000374</v>
      </c>
      <c r="P53" s="52">
        <f>VLOOKUP($B53,Shock_dev!$A$1:$CI$300,MATCH(DATE(P$1,1,1),Shock_dev!$A$1:$CI$1,0),FALSE)</f>
        <v>-0.23894409999999766</v>
      </c>
      <c r="Q53" s="52">
        <f>VLOOKUP($B53,Shock_dev!$A$1:$CI$300,MATCH(DATE(Q$1,1,1),Shock_dev!$A$1:$CI$1,0),FALSE)</f>
        <v>-0.26821140000001265</v>
      </c>
      <c r="R53" s="52">
        <f>VLOOKUP($B53,Shock_dev!$A$1:$CI$300,MATCH(DATE(R$1,1,1),Shock_dev!$A$1:$CI$1,0),FALSE)</f>
        <v>-0.29502420000000029</v>
      </c>
      <c r="S53" s="52">
        <f>VLOOKUP($B53,Shock_dev!$A$1:$CI$300,MATCH(DATE(S$1,1,1),Shock_dev!$A$1:$CI$1,0),FALSE)</f>
        <v>-0.31161360000001537</v>
      </c>
      <c r="T53" s="52">
        <f>VLOOKUP($B53,Shock_dev!$A$1:$CI$300,MATCH(DATE(T$1,1,1),Shock_dev!$A$1:$CI$1,0),FALSE)</f>
        <v>-0.31770410000001448</v>
      </c>
      <c r="U53" s="52">
        <f>VLOOKUP($B53,Shock_dev!$A$1:$CI$300,MATCH(DATE(U$1,1,1),Shock_dev!$A$1:$CI$1,0),FALSE)</f>
        <v>-0.31331950000000575</v>
      </c>
      <c r="V53" s="52">
        <f>VLOOKUP($B53,Shock_dev!$A$1:$CI$300,MATCH(DATE(V$1,1,1),Shock_dev!$A$1:$CI$1,0),FALSE)</f>
        <v>-0.29941539999998668</v>
      </c>
      <c r="W53" s="52">
        <f>VLOOKUP($B53,Shock_dev!$A$1:$CI$300,MATCH(DATE(W$1,1,1),Shock_dev!$A$1:$CI$1,0),FALSE)</f>
        <v>-0.27724929999999404</v>
      </c>
      <c r="X53" s="52">
        <f>VLOOKUP($B53,Shock_dev!$A$1:$CI$300,MATCH(DATE(X$1,1,1),Shock_dev!$A$1:$CI$1,0),FALSE)</f>
        <v>-0.25023290000001452</v>
      </c>
      <c r="Y53" s="52">
        <f>VLOOKUP($B53,Shock_dev!$A$1:$CI$300,MATCH(DATE(Y$1,1,1),Shock_dev!$A$1:$CI$1,0),FALSE)</f>
        <v>-0.22023880000000418</v>
      </c>
      <c r="Z53" s="52">
        <f>VLOOKUP($B53,Shock_dev!$A$1:$CI$300,MATCH(DATE(Z$1,1,1),Shock_dev!$A$1:$CI$1,0),FALSE)</f>
        <v>-0.18906999999998675</v>
      </c>
      <c r="AA53" s="52">
        <f>VLOOKUP($B53,Shock_dev!$A$1:$CI$300,MATCH(DATE(AA$1,1,1),Shock_dev!$A$1:$CI$1,0),FALSE)</f>
        <v>-0.15921539999999368</v>
      </c>
      <c r="AB53" s="52">
        <f>VLOOKUP($B53,Shock_dev!$A$1:$CI$300,MATCH(DATE(AB$1,1,1),Shock_dev!$A$1:$CI$1,0),FALSE)</f>
        <v>-0.1312558999999851</v>
      </c>
      <c r="AC53" s="52">
        <f>VLOOKUP($B53,Shock_dev!$A$1:$CI$300,MATCH(DATE(AC$1,1,1),Shock_dev!$A$1:$CI$1,0),FALSE)</f>
        <v>-0.10562050000001477</v>
      </c>
      <c r="AD53" s="52">
        <f>VLOOKUP($B53,Shock_dev!$A$1:$CI$300,MATCH(DATE(AD$1,1,1),Shock_dev!$A$1:$CI$1,0),FALSE)</f>
        <v>-8.2655100000010862E-2</v>
      </c>
      <c r="AE53" s="52">
        <f>VLOOKUP($B53,Shock_dev!$A$1:$CI$300,MATCH(DATE(AE$1,1,1),Shock_dev!$A$1:$CI$1,0),FALSE)</f>
        <v>-6.2573299999996834E-2</v>
      </c>
      <c r="AF53" s="52">
        <f>VLOOKUP($B53,Shock_dev!$A$1:$CI$300,MATCH(DATE(AF$1,1,1),Shock_dev!$A$1:$CI$1,0),FALSE)</f>
        <v>-4.5538300000004028E-2</v>
      </c>
      <c r="AG53" s="52"/>
      <c r="AH53" s="65">
        <f t="shared" si="1"/>
        <v>5.3187539999993302E-2</v>
      </c>
      <c r="AI53" s="65">
        <f t="shared" si="2"/>
        <v>-3.4294879999993103E-2</v>
      </c>
      <c r="AJ53" s="65">
        <f t="shared" si="3"/>
        <v>-0.20783576000000609</v>
      </c>
      <c r="AK53" s="65">
        <f t="shared" si="4"/>
        <v>-0.30741536000000452</v>
      </c>
      <c r="AL53" s="65">
        <f t="shared" si="5"/>
        <v>-0.21920127999999864</v>
      </c>
      <c r="AM53" s="65">
        <f t="shared" si="6"/>
        <v>-8.5528620000002317E-2</v>
      </c>
      <c r="AN53" s="66"/>
      <c r="AO53" s="65">
        <f t="shared" si="7"/>
        <v>9.4463300000000999E-3</v>
      </c>
      <c r="AP53" s="65">
        <f t="shared" si="8"/>
        <v>-0.2576255600000053</v>
      </c>
      <c r="AQ53" s="65">
        <f t="shared" si="9"/>
        <v>-0.15236495000000047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296</v>
      </c>
      <c r="C54" s="51">
        <f>VLOOKUP($B54,Shock_dev!$A$1:$CI$300,MATCH(DATE(C$1,1,1),Shock_dev!$A$1:$CI$1,0),FALSE)</f>
        <v>0.54724960999999439</v>
      </c>
      <c r="D54" s="52">
        <f>VLOOKUP($B54,Shock_dev!$A$1:$CI$300,MATCH(DATE(D$1,1,1),Shock_dev!$A$1:$CI$1,0),FALSE)</f>
        <v>0.88697899999999663</v>
      </c>
      <c r="E54" s="52">
        <f>VLOOKUP($B54,Shock_dev!$A$1:$CI$300,MATCH(DATE(E$1,1,1),Shock_dev!$A$1:$CI$1,0),FALSE)</f>
        <v>1.0698055000000011</v>
      </c>
      <c r="F54" s="52">
        <f>VLOOKUP($B54,Shock_dev!$A$1:$CI$300,MATCH(DATE(F$1,1,1),Shock_dev!$A$1:$CI$1,0),FALSE)</f>
        <v>1.1653517000000022</v>
      </c>
      <c r="G54" s="52">
        <f>VLOOKUP($B54,Shock_dev!$A$1:$CI$300,MATCH(DATE(G$1,1,1),Shock_dev!$A$1:$CI$1,0),FALSE)</f>
        <v>1.1979479000000026</v>
      </c>
      <c r="H54" s="52">
        <f>VLOOKUP($B54,Shock_dev!$A$1:$CI$300,MATCH(DATE(H$1,1,1),Shock_dev!$A$1:$CI$1,0),FALSE)</f>
        <v>1.2222842999999983</v>
      </c>
      <c r="I54" s="52">
        <f>VLOOKUP($B54,Shock_dev!$A$1:$CI$300,MATCH(DATE(I$1,1,1),Shock_dev!$A$1:$CI$1,0),FALSE)</f>
        <v>1.1437092000000035</v>
      </c>
      <c r="J54" s="52">
        <f>VLOOKUP($B54,Shock_dev!$A$1:$CI$300,MATCH(DATE(J$1,1,1),Shock_dev!$A$1:$CI$1,0),FALSE)</f>
        <v>1.1672346000000005</v>
      </c>
      <c r="K54" s="52">
        <f>VLOOKUP($B54,Shock_dev!$A$1:$CI$300,MATCH(DATE(K$1,1,1),Shock_dev!$A$1:$CI$1,0),FALSE)</f>
        <v>1.229846099999989</v>
      </c>
      <c r="L54" s="52">
        <f>VLOOKUP($B54,Shock_dev!$A$1:$CI$300,MATCH(DATE(L$1,1,1),Shock_dev!$A$1:$CI$1,0),FALSE)</f>
        <v>1.1882578000000024</v>
      </c>
      <c r="M54" s="52">
        <f>VLOOKUP($B54,Shock_dev!$A$1:$CI$300,MATCH(DATE(M$1,1,1),Shock_dev!$A$1:$CI$1,0),FALSE)</f>
        <v>1.1744848999999959</v>
      </c>
      <c r="N54" s="52">
        <f>VLOOKUP($B54,Shock_dev!$A$1:$CI$300,MATCH(DATE(N$1,1,1),Shock_dev!$A$1:$CI$1,0),FALSE)</f>
        <v>1.2120266000000015</v>
      </c>
      <c r="O54" s="52">
        <f>VLOOKUP($B54,Shock_dev!$A$1:$CI$300,MATCH(DATE(O$1,1,1),Shock_dev!$A$1:$CI$1,0),FALSE)</f>
        <v>1.1247084000000029</v>
      </c>
      <c r="P54" s="52">
        <f>VLOOKUP($B54,Shock_dev!$A$1:$CI$300,MATCH(DATE(P$1,1,1),Shock_dev!$A$1:$CI$1,0),FALSE)</f>
        <v>0.95458190000000798</v>
      </c>
      <c r="Q54" s="52">
        <f>VLOOKUP($B54,Shock_dev!$A$1:$CI$300,MATCH(DATE(Q$1,1,1),Shock_dev!$A$1:$CI$1,0),FALSE)</f>
        <v>0.78670299999998861</v>
      </c>
      <c r="R54" s="52">
        <f>VLOOKUP($B54,Shock_dev!$A$1:$CI$300,MATCH(DATE(R$1,1,1),Shock_dev!$A$1:$CI$1,0),FALSE)</f>
        <v>0.57225019999999915</v>
      </c>
      <c r="S54" s="52">
        <f>VLOOKUP($B54,Shock_dev!$A$1:$CI$300,MATCH(DATE(S$1,1,1),Shock_dev!$A$1:$CI$1,0),FALSE)</f>
        <v>0.47848409999998864</v>
      </c>
      <c r="T54" s="52">
        <f>VLOOKUP($B54,Shock_dev!$A$1:$CI$300,MATCH(DATE(T$1,1,1),Shock_dev!$A$1:$CI$1,0),FALSE)</f>
        <v>0.40019499999999653</v>
      </c>
      <c r="U54" s="52">
        <f>VLOOKUP($B54,Shock_dev!$A$1:$CI$300,MATCH(DATE(U$1,1,1),Shock_dev!$A$1:$CI$1,0),FALSE)</f>
        <v>0.34608000000000061</v>
      </c>
      <c r="V54" s="52">
        <f>VLOOKUP($B54,Shock_dev!$A$1:$CI$300,MATCH(DATE(V$1,1,1),Shock_dev!$A$1:$CI$1,0),FALSE)</f>
        <v>0.31630610000000559</v>
      </c>
      <c r="W54" s="52">
        <f>VLOOKUP($B54,Shock_dev!$A$1:$CI$300,MATCH(DATE(W$1,1,1),Shock_dev!$A$1:$CI$1,0),FALSE)</f>
        <v>0.3180319999999881</v>
      </c>
      <c r="X54" s="52">
        <f>VLOOKUP($B54,Shock_dev!$A$1:$CI$300,MATCH(DATE(X$1,1,1),Shock_dev!$A$1:$CI$1,0),FALSE)</f>
        <v>0.3075719999999933</v>
      </c>
      <c r="Y54" s="52">
        <f>VLOOKUP($B54,Shock_dev!$A$1:$CI$300,MATCH(DATE(Y$1,1,1),Shock_dev!$A$1:$CI$1,0),FALSE)</f>
        <v>0.30760809999999594</v>
      </c>
      <c r="Z54" s="52">
        <f>VLOOKUP($B54,Shock_dev!$A$1:$CI$300,MATCH(DATE(Z$1,1,1),Shock_dev!$A$1:$CI$1,0),FALSE)</f>
        <v>0.31457360000000278</v>
      </c>
      <c r="AA54" s="52">
        <f>VLOOKUP($B54,Shock_dev!$A$1:$CI$300,MATCH(DATE(AA$1,1,1),Shock_dev!$A$1:$CI$1,0),FALSE)</f>
        <v>0.30200150000000292</v>
      </c>
      <c r="AB54" s="52">
        <f>VLOOKUP($B54,Shock_dev!$A$1:$CI$300,MATCH(DATE(AB$1,1,1),Shock_dev!$A$1:$CI$1,0),FALSE)</f>
        <v>0.29680259999999237</v>
      </c>
      <c r="AC54" s="52">
        <f>VLOOKUP($B54,Shock_dev!$A$1:$CI$300,MATCH(DATE(AC$1,1,1),Shock_dev!$A$1:$CI$1,0),FALSE)</f>
        <v>0.29747790000000407</v>
      </c>
      <c r="AD54" s="52">
        <f>VLOOKUP($B54,Shock_dev!$A$1:$CI$300,MATCH(DATE(AD$1,1,1),Shock_dev!$A$1:$CI$1,0),FALSE)</f>
        <v>0.30068870000000913</v>
      </c>
      <c r="AE54" s="52">
        <f>VLOOKUP($B54,Shock_dev!$A$1:$CI$300,MATCH(DATE(AE$1,1,1),Shock_dev!$A$1:$CI$1,0),FALSE)</f>
        <v>0.30518960000000561</v>
      </c>
      <c r="AF54" s="52">
        <f>VLOOKUP($B54,Shock_dev!$A$1:$CI$300,MATCH(DATE(AF$1,1,1),Shock_dev!$A$1:$CI$1,0),FALSE)</f>
        <v>0.30860190000001353</v>
      </c>
      <c r="AG54" s="52"/>
      <c r="AH54" s="65">
        <f t="shared" si="1"/>
        <v>0.97346674199999939</v>
      </c>
      <c r="AI54" s="65">
        <f t="shared" si="2"/>
        <v>1.1902663999999987</v>
      </c>
      <c r="AJ54" s="65">
        <f t="shared" si="3"/>
        <v>1.0505009599999995</v>
      </c>
      <c r="AK54" s="65">
        <f t="shared" si="4"/>
        <v>0.42266307999999808</v>
      </c>
      <c r="AL54" s="65">
        <f t="shared" si="5"/>
        <v>0.30995743999999659</v>
      </c>
      <c r="AM54" s="65">
        <f t="shared" si="6"/>
        <v>0.30175214000000494</v>
      </c>
      <c r="AN54" s="66"/>
      <c r="AO54" s="65">
        <f t="shared" si="7"/>
        <v>1.0818665709999991</v>
      </c>
      <c r="AP54" s="65">
        <f t="shared" si="8"/>
        <v>0.73658201999999884</v>
      </c>
      <c r="AQ54" s="65">
        <f t="shared" si="9"/>
        <v>0.30585479000000076</v>
      </c>
    </row>
    <row r="55" spans="1:43" x14ac:dyDescent="0.25">
      <c r="A55" s="5" t="str">
        <f>VLOOKUP(LEFT(RIGHT(B55,6),4),List_Sectors!$A$2:$C$30,3,FALSE)</f>
        <v>Papier et carton</v>
      </c>
      <c r="B55" s="37" t="s">
        <v>297</v>
      </c>
      <c r="C55" s="51">
        <f>VLOOKUP($B55,Shock_dev!$A$1:$CI$300,MATCH(DATE(C$1,1,1),Shock_dev!$A$1:$CI$1,0),FALSE)</f>
        <v>2.6219069999996236E-2</v>
      </c>
      <c r="D55" s="52">
        <f>VLOOKUP($B55,Shock_dev!$A$1:$CI$300,MATCH(DATE(D$1,1,1),Shock_dev!$A$1:$CI$1,0),FALSE)</f>
        <v>5.0291010000002245E-2</v>
      </c>
      <c r="E55" s="52">
        <f>VLOOKUP($B55,Shock_dev!$A$1:$CI$300,MATCH(DATE(E$1,1,1),Shock_dev!$A$1:$CI$1,0),FALSE)</f>
        <v>6.7306280000003937E-2</v>
      </c>
      <c r="F55" s="52">
        <f>VLOOKUP($B55,Shock_dev!$A$1:$CI$300,MATCH(DATE(F$1,1,1),Shock_dev!$A$1:$CI$1,0),FALSE)</f>
        <v>7.6565509999994674E-2</v>
      </c>
      <c r="G55" s="52">
        <f>VLOOKUP($B55,Shock_dev!$A$1:$CI$300,MATCH(DATE(G$1,1,1),Shock_dev!$A$1:$CI$1,0),FALSE)</f>
        <v>7.7896469999998885E-2</v>
      </c>
      <c r="H55" s="52">
        <f>VLOOKUP($B55,Shock_dev!$A$1:$CI$300,MATCH(DATE(H$1,1,1),Shock_dev!$A$1:$CI$1,0),FALSE)</f>
        <v>7.39711000000014E-2</v>
      </c>
      <c r="I55" s="52">
        <f>VLOOKUP($B55,Shock_dev!$A$1:$CI$300,MATCH(DATE(I$1,1,1),Shock_dev!$A$1:$CI$1,0),FALSE)</f>
        <v>6.1604670000001249E-2</v>
      </c>
      <c r="J55" s="52">
        <f>VLOOKUP($B55,Shock_dev!$A$1:$CI$300,MATCH(DATE(J$1,1,1),Shock_dev!$A$1:$CI$1,0),FALSE)</f>
        <v>5.0681089999997653E-2</v>
      </c>
      <c r="K55" s="52">
        <f>VLOOKUP($B55,Shock_dev!$A$1:$CI$300,MATCH(DATE(K$1,1,1),Shock_dev!$A$1:$CI$1,0),FALSE)</f>
        <v>4.1587159999998846E-2</v>
      </c>
      <c r="L55" s="52">
        <f>VLOOKUP($B55,Shock_dev!$A$1:$CI$300,MATCH(DATE(L$1,1,1),Shock_dev!$A$1:$CI$1,0),FALSE)</f>
        <v>2.8546099999999797E-2</v>
      </c>
      <c r="M55" s="52">
        <f>VLOOKUP($B55,Shock_dev!$A$1:$CI$300,MATCH(DATE(M$1,1,1),Shock_dev!$A$1:$CI$1,0),FALSE)</f>
        <v>1.657546999999937E-2</v>
      </c>
      <c r="N55" s="52">
        <f>VLOOKUP($B55,Shock_dev!$A$1:$CI$300,MATCH(DATE(N$1,1,1),Shock_dev!$A$1:$CI$1,0),FALSE)</f>
        <v>8.003600000002109E-3</v>
      </c>
      <c r="O55" s="52">
        <f>VLOOKUP($B55,Shock_dev!$A$1:$CI$300,MATCH(DATE(O$1,1,1),Shock_dev!$A$1:$CI$1,0),FALSE)</f>
        <v>-4.6984699999939039E-3</v>
      </c>
      <c r="P55" s="52">
        <f>VLOOKUP($B55,Shock_dev!$A$1:$CI$300,MATCH(DATE(P$1,1,1),Shock_dev!$A$1:$CI$1,0),FALSE)</f>
        <v>-2.1550500000003581E-2</v>
      </c>
      <c r="Q55" s="52">
        <f>VLOOKUP($B55,Shock_dev!$A$1:$CI$300,MATCH(DATE(Q$1,1,1),Shock_dev!$A$1:$CI$1,0),FALSE)</f>
        <v>-3.8813379999993458E-2</v>
      </c>
      <c r="R55" s="52">
        <f>VLOOKUP($B55,Shock_dev!$A$1:$CI$300,MATCH(DATE(R$1,1,1),Shock_dev!$A$1:$CI$1,0),FALSE)</f>
        <v>-5.759342999999717E-2</v>
      </c>
      <c r="S55" s="52">
        <f>VLOOKUP($B55,Shock_dev!$A$1:$CI$300,MATCH(DATE(S$1,1,1),Shock_dev!$A$1:$CI$1,0),FALSE)</f>
        <v>-6.9641579999995429E-2</v>
      </c>
      <c r="T55" s="52">
        <f>VLOOKUP($B55,Shock_dev!$A$1:$CI$300,MATCH(DATE(T$1,1,1),Shock_dev!$A$1:$CI$1,0),FALSE)</f>
        <v>-7.7448079999996366E-2</v>
      </c>
      <c r="U55" s="52">
        <f>VLOOKUP($B55,Shock_dev!$A$1:$CI$300,MATCH(DATE(U$1,1,1),Shock_dev!$A$1:$CI$1,0),FALSE)</f>
        <v>-8.085599000000343E-2</v>
      </c>
      <c r="V55" s="52">
        <f>VLOOKUP($B55,Shock_dev!$A$1:$CI$300,MATCH(DATE(V$1,1,1),Shock_dev!$A$1:$CI$1,0),FALSE)</f>
        <v>-8.0114840000000243E-2</v>
      </c>
      <c r="W55" s="52">
        <f>VLOOKUP($B55,Shock_dev!$A$1:$CI$300,MATCH(DATE(W$1,1,1),Shock_dev!$A$1:$CI$1,0),FALSE)</f>
        <v>-7.5312150000002021E-2</v>
      </c>
      <c r="X55" s="52">
        <f>VLOOKUP($B55,Shock_dev!$A$1:$CI$300,MATCH(DATE(X$1,1,1),Shock_dev!$A$1:$CI$1,0),FALSE)</f>
        <v>-6.8948770000005766E-2</v>
      </c>
      <c r="Y55" s="52">
        <f>VLOOKUP($B55,Shock_dev!$A$1:$CI$300,MATCH(DATE(Y$1,1,1),Shock_dev!$A$1:$CI$1,0),FALSE)</f>
        <v>-6.1024110000005294E-2</v>
      </c>
      <c r="Z55" s="52">
        <f>VLOOKUP($B55,Shock_dev!$A$1:$CI$300,MATCH(DATE(Z$1,1,1),Shock_dev!$A$1:$CI$1,0),FALSE)</f>
        <v>-5.2164830000009488E-2</v>
      </c>
      <c r="AA55" s="52">
        <f>VLOOKUP($B55,Shock_dev!$A$1:$CI$300,MATCH(DATE(AA$1,1,1),Shock_dev!$A$1:$CI$1,0),FALSE)</f>
        <v>-4.4084769999997775E-2</v>
      </c>
      <c r="AB55" s="52">
        <f>VLOOKUP($B55,Shock_dev!$A$1:$CI$300,MATCH(DATE(AB$1,1,1),Shock_dev!$A$1:$CI$1,0),FALSE)</f>
        <v>-3.6194159999993758E-2</v>
      </c>
      <c r="AC55" s="52">
        <f>VLOOKUP($B55,Shock_dev!$A$1:$CI$300,MATCH(DATE(AC$1,1,1),Shock_dev!$A$1:$CI$1,0),FALSE)</f>
        <v>-2.8593900000004169E-2</v>
      </c>
      <c r="AD55" s="52">
        <f>VLOOKUP($B55,Shock_dev!$A$1:$CI$300,MATCH(DATE(AD$1,1,1),Shock_dev!$A$1:$CI$1,0),FALSE)</f>
        <v>-2.1491689999990626E-2</v>
      </c>
      <c r="AE55" s="52">
        <f>VLOOKUP($B55,Shock_dev!$A$1:$CI$300,MATCH(DATE(AE$1,1,1),Shock_dev!$A$1:$CI$1,0),FALSE)</f>
        <v>-1.5022470000005228E-2</v>
      </c>
      <c r="AF55" s="52">
        <f>VLOOKUP($B55,Shock_dev!$A$1:$CI$300,MATCH(DATE(AF$1,1,1),Shock_dev!$A$1:$CI$1,0),FALSE)</f>
        <v>-9.3527500000050168E-3</v>
      </c>
      <c r="AG55" s="52"/>
      <c r="AH55" s="65">
        <f t="shared" si="1"/>
        <v>5.9655667999999197E-2</v>
      </c>
      <c r="AI55" s="65">
        <f t="shared" si="2"/>
        <v>5.127802399999979E-2</v>
      </c>
      <c r="AJ55" s="65">
        <f t="shared" si="3"/>
        <v>-8.096655999997893E-3</v>
      </c>
      <c r="AK55" s="65">
        <f t="shared" si="4"/>
        <v>-7.3130783999998533E-2</v>
      </c>
      <c r="AL55" s="65">
        <f t="shared" si="5"/>
        <v>-6.030692600000407E-2</v>
      </c>
      <c r="AM55" s="65">
        <f t="shared" si="6"/>
        <v>-2.2130993999999758E-2</v>
      </c>
      <c r="AN55" s="66"/>
      <c r="AO55" s="65">
        <f t="shared" si="7"/>
        <v>5.5466845999999494E-2</v>
      </c>
      <c r="AP55" s="65">
        <f t="shared" si="8"/>
        <v>-4.0613719999998216E-2</v>
      </c>
      <c r="AQ55" s="65">
        <f t="shared" si="9"/>
        <v>-4.1218960000001914E-2</v>
      </c>
    </row>
    <row r="56" spans="1:43" x14ac:dyDescent="0.25">
      <c r="A56" s="5" t="str">
        <f>VLOOKUP(LEFT(RIGHT(B56,6),4),List_Sectors!$A$2:$C$30,3,FALSE)</f>
        <v>Plastique</v>
      </c>
      <c r="B56" s="37" t="s">
        <v>298</v>
      </c>
      <c r="C56" s="51">
        <f>VLOOKUP($B56,Shock_dev!$A$1:$CI$300,MATCH(DATE(C$1,1,1),Shock_dev!$A$1:$CI$1,0),FALSE)</f>
        <v>0.20343090000000075</v>
      </c>
      <c r="D56" s="52">
        <f>VLOOKUP($B56,Shock_dev!$A$1:$CI$300,MATCH(DATE(D$1,1,1),Shock_dev!$A$1:$CI$1,0),FALSE)</f>
        <v>0.33849010000000135</v>
      </c>
      <c r="E56" s="52">
        <f>VLOOKUP($B56,Shock_dev!$A$1:$CI$300,MATCH(DATE(E$1,1,1),Shock_dev!$A$1:$CI$1,0),FALSE)</f>
        <v>0.41376249999999004</v>
      </c>
      <c r="F56" s="52">
        <f>VLOOKUP($B56,Shock_dev!$A$1:$CI$300,MATCH(DATE(F$1,1,1),Shock_dev!$A$1:$CI$1,0),FALSE)</f>
        <v>0.44942869999999857</v>
      </c>
      <c r="G56" s="52">
        <f>VLOOKUP($B56,Shock_dev!$A$1:$CI$300,MATCH(DATE(G$1,1,1),Shock_dev!$A$1:$CI$1,0),FALSE)</f>
        <v>0.45289909999999622</v>
      </c>
      <c r="H56" s="52">
        <f>VLOOKUP($B56,Shock_dev!$A$1:$CI$300,MATCH(DATE(H$1,1,1),Shock_dev!$A$1:$CI$1,0),FALSE)</f>
        <v>0.44509469999999851</v>
      </c>
      <c r="I56" s="52">
        <f>VLOOKUP($B56,Shock_dev!$A$1:$CI$300,MATCH(DATE(I$1,1,1),Shock_dev!$A$1:$CI$1,0),FALSE)</f>
        <v>0.39336409999998523</v>
      </c>
      <c r="J56" s="52">
        <f>VLOOKUP($B56,Shock_dev!$A$1:$CI$300,MATCH(DATE(J$1,1,1),Shock_dev!$A$1:$CI$1,0),FALSE)</f>
        <v>0.37479270000000042</v>
      </c>
      <c r="K56" s="52">
        <f>VLOOKUP($B56,Shock_dev!$A$1:$CI$300,MATCH(DATE(K$1,1,1),Shock_dev!$A$1:$CI$1,0),FALSE)</f>
        <v>0.37107459999998582</v>
      </c>
      <c r="L56" s="52">
        <f>VLOOKUP($B56,Shock_dev!$A$1:$CI$300,MATCH(DATE(L$1,1,1),Shock_dev!$A$1:$CI$1,0),FALSE)</f>
        <v>0.33073849999999538</v>
      </c>
      <c r="M56" s="52">
        <f>VLOOKUP($B56,Shock_dev!$A$1:$CI$300,MATCH(DATE(M$1,1,1),Shock_dev!$A$1:$CI$1,0),FALSE)</f>
        <v>0.30142710000001216</v>
      </c>
      <c r="N56" s="52">
        <f>VLOOKUP($B56,Shock_dev!$A$1:$CI$300,MATCH(DATE(N$1,1,1),Shock_dev!$A$1:$CI$1,0),FALSE)</f>
        <v>0.29363879999999654</v>
      </c>
      <c r="O56" s="52">
        <f>VLOOKUP($B56,Shock_dev!$A$1:$CI$300,MATCH(DATE(O$1,1,1),Shock_dev!$A$1:$CI$1,0),FALSE)</f>
        <v>0.24315719999998464</v>
      </c>
      <c r="P56" s="52">
        <f>VLOOKUP($B56,Shock_dev!$A$1:$CI$300,MATCH(DATE(P$1,1,1),Shock_dev!$A$1:$CI$1,0),FALSE)</f>
        <v>0.16310119999999984</v>
      </c>
      <c r="Q56" s="52">
        <f>VLOOKUP($B56,Shock_dev!$A$1:$CI$300,MATCH(DATE(Q$1,1,1),Shock_dev!$A$1:$CI$1,0),FALSE)</f>
        <v>8.4946999999999662E-2</v>
      </c>
      <c r="R56" s="52">
        <f>VLOOKUP($B56,Shock_dev!$A$1:$CI$300,MATCH(DATE(R$1,1,1),Shock_dev!$A$1:$CI$1,0),FALSE)</f>
        <v>-7.4493000000188658E-3</v>
      </c>
      <c r="S56" s="52">
        <f>VLOOKUP($B56,Shock_dev!$A$1:$CI$300,MATCH(DATE(S$1,1,1),Shock_dev!$A$1:$CI$1,0),FALSE)</f>
        <v>-5.1355999999998403E-2</v>
      </c>
      <c r="T56" s="52">
        <f>VLOOKUP($B56,Shock_dev!$A$1:$CI$300,MATCH(DATE(T$1,1,1),Shock_dev!$A$1:$CI$1,0),FALSE)</f>
        <v>-8.2516499999996995E-2</v>
      </c>
      <c r="U56" s="52">
        <f>VLOOKUP($B56,Shock_dev!$A$1:$CI$300,MATCH(DATE(U$1,1,1),Shock_dev!$A$1:$CI$1,0),FALSE)</f>
        <v>-9.8330700000019533E-2</v>
      </c>
      <c r="V56" s="52">
        <f>VLOOKUP($B56,Shock_dev!$A$1:$CI$300,MATCH(DATE(V$1,1,1),Shock_dev!$A$1:$CI$1,0),FALSE)</f>
        <v>-9.9513199999989865E-2</v>
      </c>
      <c r="W56" s="52">
        <f>VLOOKUP($B56,Shock_dev!$A$1:$CI$300,MATCH(DATE(W$1,1,1),Shock_dev!$A$1:$CI$1,0),FALSE)</f>
        <v>-8.4476800000004459E-2</v>
      </c>
      <c r="X56" s="52">
        <f>VLOOKUP($B56,Shock_dev!$A$1:$CI$300,MATCH(DATE(X$1,1,1),Shock_dev!$A$1:$CI$1,0),FALSE)</f>
        <v>-7.0518000000021175E-2</v>
      </c>
      <c r="Y56" s="52">
        <f>VLOOKUP($B56,Shock_dev!$A$1:$CI$300,MATCH(DATE(Y$1,1,1),Shock_dev!$A$1:$CI$1,0),FALSE)</f>
        <v>-5.1091799999994691E-2</v>
      </c>
      <c r="Z56" s="52">
        <f>VLOOKUP($B56,Shock_dev!$A$1:$CI$300,MATCH(DATE(Z$1,1,1),Shock_dev!$A$1:$CI$1,0),FALSE)</f>
        <v>-2.8500799999989113E-2</v>
      </c>
      <c r="AA56" s="52">
        <f>VLOOKUP($B56,Shock_dev!$A$1:$CI$300,MATCH(DATE(AA$1,1,1),Shock_dev!$A$1:$CI$1,0),FALSE)</f>
        <v>-1.3459000000011656E-2</v>
      </c>
      <c r="AB56" s="52">
        <f>VLOOKUP($B56,Shock_dev!$A$1:$CI$300,MATCH(DATE(AB$1,1,1),Shock_dev!$A$1:$CI$1,0),FALSE)</f>
        <v>2.9323999999917305E-3</v>
      </c>
      <c r="AC56" s="52">
        <f>VLOOKUP($B56,Shock_dev!$A$1:$CI$300,MATCH(DATE(AC$1,1,1),Shock_dev!$A$1:$CI$1,0),FALSE)</f>
        <v>1.9971599999990985E-2</v>
      </c>
      <c r="AD56" s="52">
        <f>VLOOKUP($B56,Shock_dev!$A$1:$CI$300,MATCH(DATE(AD$1,1,1),Shock_dev!$A$1:$CI$1,0),FALSE)</f>
        <v>3.6294400000002724E-2</v>
      </c>
      <c r="AE56" s="52">
        <f>VLOOKUP($B56,Shock_dev!$A$1:$CI$300,MATCH(DATE(AE$1,1,1),Shock_dev!$A$1:$CI$1,0),FALSE)</f>
        <v>5.1309799999984307E-2</v>
      </c>
      <c r="AF56" s="52">
        <f>VLOOKUP($B56,Shock_dev!$A$1:$CI$300,MATCH(DATE(AF$1,1,1),Shock_dev!$A$1:$CI$1,0),FALSE)</f>
        <v>6.4066199999984974E-2</v>
      </c>
      <c r="AG56" s="52"/>
      <c r="AH56" s="65">
        <f t="shared" si="1"/>
        <v>0.37160225999999741</v>
      </c>
      <c r="AI56" s="65">
        <f t="shared" si="2"/>
        <v>0.3830129199999931</v>
      </c>
      <c r="AJ56" s="65">
        <f t="shared" si="3"/>
        <v>0.21725425999999856</v>
      </c>
      <c r="AK56" s="65">
        <f t="shared" si="4"/>
        <v>-6.7833140000004732E-2</v>
      </c>
      <c r="AL56" s="65">
        <f t="shared" si="5"/>
        <v>-4.9609280000004218E-2</v>
      </c>
      <c r="AM56" s="65">
        <f t="shared" si="6"/>
        <v>3.4914879999990947E-2</v>
      </c>
      <c r="AN56" s="66"/>
      <c r="AO56" s="65">
        <f t="shared" si="7"/>
        <v>0.37730758999999525</v>
      </c>
      <c r="AP56" s="65">
        <f t="shared" si="8"/>
        <v>7.4710559999996914E-2</v>
      </c>
      <c r="AQ56" s="65">
        <f t="shared" si="9"/>
        <v>-7.3472000000066352E-3</v>
      </c>
    </row>
    <row r="57" spans="1:43" x14ac:dyDescent="0.25">
      <c r="A57" s="5" t="str">
        <f>VLOOKUP(LEFT(RIGHT(B57,6),4),List_Sectors!$A$2:$C$30,3,FALSE)</f>
        <v>Métallurgie</v>
      </c>
      <c r="B57" s="37" t="s">
        <v>299</v>
      </c>
      <c r="C57" s="51">
        <f>VLOOKUP($B57,Shock_dev!$A$1:$CI$300,MATCH(DATE(C$1,1,1),Shock_dev!$A$1:$CI$1,0),FALSE)</f>
        <v>0.7970169000000169</v>
      </c>
      <c r="D57" s="52">
        <f>VLOOKUP($B57,Shock_dev!$A$1:$CI$300,MATCH(DATE(D$1,1,1),Shock_dev!$A$1:$CI$1,0),FALSE)</f>
        <v>1.3071297999999842</v>
      </c>
      <c r="E57" s="52">
        <f>VLOOKUP($B57,Shock_dev!$A$1:$CI$300,MATCH(DATE(E$1,1,1),Shock_dev!$A$1:$CI$1,0),FALSE)</f>
        <v>1.5795965000000365</v>
      </c>
      <c r="F57" s="52">
        <f>VLOOKUP($B57,Shock_dev!$A$1:$CI$300,MATCH(DATE(F$1,1,1),Shock_dev!$A$1:$CI$1,0),FALSE)</f>
        <v>1.7069276999999943</v>
      </c>
      <c r="G57" s="52">
        <f>VLOOKUP($B57,Shock_dev!$A$1:$CI$300,MATCH(DATE(G$1,1,1),Shock_dev!$A$1:$CI$1,0),FALSE)</f>
        <v>1.7235162000000059</v>
      </c>
      <c r="H57" s="52">
        <f>VLOOKUP($B57,Shock_dev!$A$1:$CI$300,MATCH(DATE(H$1,1,1),Shock_dev!$A$1:$CI$1,0),FALSE)</f>
        <v>1.7113362000000052</v>
      </c>
      <c r="I57" s="52">
        <f>VLOOKUP($B57,Shock_dev!$A$1:$CI$300,MATCH(DATE(I$1,1,1),Shock_dev!$A$1:$CI$1,0),FALSE)</f>
        <v>1.5383515999999986</v>
      </c>
      <c r="J57" s="52">
        <f>VLOOKUP($B57,Shock_dev!$A$1:$CI$300,MATCH(DATE(J$1,1,1),Shock_dev!$A$1:$CI$1,0),FALSE)</f>
        <v>1.5051167999999961</v>
      </c>
      <c r="K57" s="52">
        <f>VLOOKUP($B57,Shock_dev!$A$1:$CI$300,MATCH(DATE(K$1,1,1),Shock_dev!$A$1:$CI$1,0),FALSE)</f>
        <v>1.5308927000000381</v>
      </c>
      <c r="L57" s="52">
        <f>VLOOKUP($B57,Shock_dev!$A$1:$CI$300,MATCH(DATE(L$1,1,1),Shock_dev!$A$1:$CI$1,0),FALSE)</f>
        <v>1.4098046000000295</v>
      </c>
      <c r="M57" s="52">
        <f>VLOOKUP($B57,Shock_dev!$A$1:$CI$300,MATCH(DATE(M$1,1,1),Shock_dev!$A$1:$CI$1,0),FALSE)</f>
        <v>1.3311775000000239</v>
      </c>
      <c r="N57" s="52">
        <f>VLOOKUP($B57,Shock_dev!$A$1:$CI$300,MATCH(DATE(N$1,1,1),Shock_dev!$A$1:$CI$1,0),FALSE)</f>
        <v>1.3338114000000019</v>
      </c>
      <c r="O57" s="52">
        <f>VLOOKUP($B57,Shock_dev!$A$1:$CI$300,MATCH(DATE(O$1,1,1),Shock_dev!$A$1:$CI$1,0),FALSE)</f>
        <v>1.1635284000000183</v>
      </c>
      <c r="P57" s="52">
        <f>VLOOKUP($B57,Shock_dev!$A$1:$CI$300,MATCH(DATE(P$1,1,1),Shock_dev!$A$1:$CI$1,0),FALSE)</f>
        <v>0.87643210000004501</v>
      </c>
      <c r="Q57" s="52">
        <f>VLOOKUP($B57,Shock_dev!$A$1:$CI$300,MATCH(DATE(Q$1,1,1),Shock_dev!$A$1:$CI$1,0),FALSE)</f>
        <v>0.5973781999999801</v>
      </c>
      <c r="R57" s="52">
        <f>VLOOKUP($B57,Shock_dev!$A$1:$CI$300,MATCH(DATE(R$1,1,1),Shock_dev!$A$1:$CI$1,0),FALSE)</f>
        <v>0.26005649999996194</v>
      </c>
      <c r="S57" s="52">
        <f>VLOOKUP($B57,Shock_dev!$A$1:$CI$300,MATCH(DATE(S$1,1,1),Shock_dev!$A$1:$CI$1,0),FALSE)</f>
        <v>0.10900500000002467</v>
      </c>
      <c r="T57" s="52">
        <f>VLOOKUP($B57,Shock_dev!$A$1:$CI$300,MATCH(DATE(T$1,1,1),Shock_dev!$A$1:$CI$1,0),FALSE)</f>
        <v>-2.3447000000373919E-3</v>
      </c>
      <c r="U57" s="52">
        <f>VLOOKUP($B57,Shock_dev!$A$1:$CI$300,MATCH(DATE(U$1,1,1),Shock_dev!$A$1:$CI$1,0),FALSE)</f>
        <v>-6.3988800000004176E-2</v>
      </c>
      <c r="V57" s="52">
        <f>VLOOKUP($B57,Shock_dev!$A$1:$CI$300,MATCH(DATE(V$1,1,1),Shock_dev!$A$1:$CI$1,0),FALSE)</f>
        <v>-7.7760899999987032E-2</v>
      </c>
      <c r="W57" s="52">
        <f>VLOOKUP($B57,Shock_dev!$A$1:$CI$300,MATCH(DATE(W$1,1,1),Shock_dev!$A$1:$CI$1,0),FALSE)</f>
        <v>-3.5889800000006744E-2</v>
      </c>
      <c r="X57" s="52">
        <f>VLOOKUP($B57,Shock_dev!$A$1:$CI$300,MATCH(DATE(X$1,1,1),Shock_dev!$A$1:$CI$1,0),FALSE)</f>
        <v>-4.6580000000062682E-3</v>
      </c>
      <c r="Y57" s="52">
        <f>VLOOKUP($B57,Shock_dev!$A$1:$CI$300,MATCH(DATE(Y$1,1,1),Shock_dev!$A$1:$CI$1,0),FALSE)</f>
        <v>4.4676600000002509E-2</v>
      </c>
      <c r="Z57" s="52">
        <f>VLOOKUP($B57,Shock_dev!$A$1:$CI$300,MATCH(DATE(Z$1,1,1),Shock_dev!$A$1:$CI$1,0),FALSE)</f>
        <v>0.1048223999999891</v>
      </c>
      <c r="AA57" s="52">
        <f>VLOOKUP($B57,Shock_dev!$A$1:$CI$300,MATCH(DATE(AA$1,1,1),Shock_dev!$A$1:$CI$1,0),FALSE)</f>
        <v>0.13521120000001474</v>
      </c>
      <c r="AB57" s="52">
        <f>VLOOKUP($B57,Shock_dev!$A$1:$CI$300,MATCH(DATE(AB$1,1,1),Shock_dev!$A$1:$CI$1,0),FALSE)</f>
        <v>0.17265059999999721</v>
      </c>
      <c r="AC57" s="52">
        <f>VLOOKUP($B57,Shock_dev!$A$1:$CI$300,MATCH(DATE(AC$1,1,1),Shock_dev!$A$1:$CI$1,0),FALSE)</f>
        <v>0.21473090000000639</v>
      </c>
      <c r="AD57" s="52">
        <f>VLOOKUP($B57,Shock_dev!$A$1:$CI$300,MATCH(DATE(AD$1,1,1),Shock_dev!$A$1:$CI$1,0),FALSE)</f>
        <v>0.25621830000000045</v>
      </c>
      <c r="AE57" s="52">
        <f>VLOOKUP($B57,Shock_dev!$A$1:$CI$300,MATCH(DATE(AE$1,1,1),Shock_dev!$A$1:$CI$1,0),FALSE)</f>
        <v>0.29496549999998933</v>
      </c>
      <c r="AF57" s="52">
        <f>VLOOKUP($B57,Shock_dev!$A$1:$CI$300,MATCH(DATE(AF$1,1,1),Shock_dev!$A$1:$CI$1,0),FALSE)</f>
        <v>0.32737029999998413</v>
      </c>
      <c r="AG57" s="52"/>
      <c r="AH57" s="65">
        <f t="shared" si="1"/>
        <v>1.4228374200000076</v>
      </c>
      <c r="AI57" s="65">
        <f t="shared" si="2"/>
        <v>1.5391003800000136</v>
      </c>
      <c r="AJ57" s="65">
        <f t="shared" si="3"/>
        <v>1.0604655200000139</v>
      </c>
      <c r="AK57" s="65">
        <f t="shared" si="4"/>
        <v>4.4993419999991603E-2</v>
      </c>
      <c r="AL57" s="65">
        <f t="shared" si="5"/>
        <v>4.8832479999998665E-2</v>
      </c>
      <c r="AM57" s="65">
        <f t="shared" si="6"/>
        <v>0.25318711999999549</v>
      </c>
      <c r="AN57" s="66"/>
      <c r="AO57" s="65">
        <f t="shared" si="7"/>
        <v>1.4809689000000106</v>
      </c>
      <c r="AP57" s="65">
        <f t="shared" si="8"/>
        <v>0.55272947000000272</v>
      </c>
      <c r="AQ57" s="65">
        <f t="shared" si="9"/>
        <v>0.15100979999999709</v>
      </c>
    </row>
    <row r="58" spans="1:43" x14ac:dyDescent="0.25">
      <c r="A58" s="5" t="str">
        <f>VLOOKUP(LEFT(RIGHT(B58,6),4),List_Sectors!$A$2:$C$30,3,FALSE)</f>
        <v>Autres fabrications</v>
      </c>
      <c r="B58" s="37" t="s">
        <v>300</v>
      </c>
      <c r="C58" s="51">
        <f>VLOOKUP($B58,Shock_dev!$A$1:$CI$300,MATCH(DATE(C$1,1,1),Shock_dev!$A$1:$CI$1,0),FALSE)</f>
        <v>0.44011799999998402</v>
      </c>
      <c r="D58" s="52">
        <f>VLOOKUP($B58,Shock_dev!$A$1:$CI$300,MATCH(DATE(D$1,1,1),Shock_dev!$A$1:$CI$1,0),FALSE)</f>
        <v>0.91810700000019096</v>
      </c>
      <c r="E58" s="52">
        <f>VLOOKUP($B58,Shock_dev!$A$1:$CI$300,MATCH(DATE(E$1,1,1),Shock_dev!$A$1:$CI$1,0),FALSE)</f>
        <v>1.3056609999998727</v>
      </c>
      <c r="F58" s="52">
        <f>VLOOKUP($B58,Shock_dev!$A$1:$CI$300,MATCH(DATE(F$1,1,1),Shock_dev!$A$1:$CI$1,0),FALSE)</f>
        <v>1.5489529999999831</v>
      </c>
      <c r="G58" s="52">
        <f>VLOOKUP($B58,Shock_dev!$A$1:$CI$300,MATCH(DATE(G$1,1,1),Shock_dev!$A$1:$CI$1,0),FALSE)</f>
        <v>1.6260870000000978</v>
      </c>
      <c r="H58" s="52">
        <f>VLOOKUP($B58,Shock_dev!$A$1:$CI$300,MATCH(DATE(H$1,1,1),Shock_dev!$A$1:$CI$1,0),FALSE)</f>
        <v>1.5779849999998987</v>
      </c>
      <c r="I58" s="52">
        <f>VLOOKUP($B58,Shock_dev!$A$1:$CI$300,MATCH(DATE(I$1,1,1),Shock_dev!$A$1:$CI$1,0),FALSE)</f>
        <v>1.3592270000001463</v>
      </c>
      <c r="J58" s="52">
        <f>VLOOKUP($B58,Shock_dev!$A$1:$CI$300,MATCH(DATE(J$1,1,1),Shock_dev!$A$1:$CI$1,0),FALSE)</f>
        <v>1.1347430000000713</v>
      </c>
      <c r="K58" s="52">
        <f>VLOOKUP($B58,Shock_dev!$A$1:$CI$300,MATCH(DATE(K$1,1,1),Shock_dev!$A$1:$CI$1,0),FALSE)</f>
        <v>0.93619499999999789</v>
      </c>
      <c r="L58" s="52">
        <f>VLOOKUP($B58,Shock_dev!$A$1:$CI$300,MATCH(DATE(L$1,1,1),Shock_dev!$A$1:$CI$1,0),FALSE)</f>
        <v>0.67782299999998941</v>
      </c>
      <c r="M58" s="52">
        <f>VLOOKUP($B58,Shock_dev!$A$1:$CI$300,MATCH(DATE(M$1,1,1),Shock_dev!$A$1:$CI$1,0),FALSE)</f>
        <v>0.43291799999997238</v>
      </c>
      <c r="N58" s="52">
        <f>VLOOKUP($B58,Shock_dev!$A$1:$CI$300,MATCH(DATE(N$1,1,1),Shock_dev!$A$1:$CI$1,0),FALSE)</f>
        <v>0.24678600000015649</v>
      </c>
      <c r="O58" s="52">
        <f>VLOOKUP($B58,Shock_dev!$A$1:$CI$300,MATCH(DATE(O$1,1,1),Shock_dev!$A$1:$CI$1,0),FALSE)</f>
        <v>7.5900000001638546E-4</v>
      </c>
      <c r="P58" s="52">
        <f>VLOOKUP($B58,Shock_dev!$A$1:$CI$300,MATCH(DATE(P$1,1,1),Shock_dev!$A$1:$CI$1,0),FALSE)</f>
        <v>-0.32255300000019815</v>
      </c>
      <c r="Q58" s="52">
        <f>VLOOKUP($B58,Shock_dev!$A$1:$CI$300,MATCH(DATE(Q$1,1,1),Shock_dev!$A$1:$CI$1,0),FALSE)</f>
        <v>-0.6680060000001049</v>
      </c>
      <c r="R58" s="52">
        <f>VLOOKUP($B58,Shock_dev!$A$1:$CI$300,MATCH(DATE(R$1,1,1),Shock_dev!$A$1:$CI$1,0),FALSE)</f>
        <v>-1.0471440000001166</v>
      </c>
      <c r="S58" s="52">
        <f>VLOOKUP($B58,Shock_dev!$A$1:$CI$300,MATCH(DATE(S$1,1,1),Shock_dev!$A$1:$CI$1,0),FALSE)</f>
        <v>-1.3193870000000061</v>
      </c>
      <c r="T58" s="52">
        <f>VLOOKUP($B58,Shock_dev!$A$1:$CI$300,MATCH(DATE(T$1,1,1),Shock_dev!$A$1:$CI$1,0),FALSE)</f>
        <v>-1.5052390000000742</v>
      </c>
      <c r="U58" s="52">
        <f>VLOOKUP($B58,Shock_dev!$A$1:$CI$300,MATCH(DATE(U$1,1,1),Shock_dev!$A$1:$CI$1,0),FALSE)</f>
        <v>-1.5994310000000951</v>
      </c>
      <c r="V58" s="52">
        <f>VLOOKUP($B58,Shock_dev!$A$1:$CI$300,MATCH(DATE(V$1,1,1),Shock_dev!$A$1:$CI$1,0),FALSE)</f>
        <v>-1.6062170000000151</v>
      </c>
      <c r="W58" s="52">
        <f>VLOOKUP($B58,Shock_dev!$A$1:$CI$300,MATCH(DATE(W$1,1,1),Shock_dev!$A$1:$CI$1,0),FALSE)</f>
        <v>-1.5284950000000208</v>
      </c>
      <c r="X58" s="52">
        <f>VLOOKUP($B58,Shock_dev!$A$1:$CI$300,MATCH(DATE(X$1,1,1),Shock_dev!$A$1:$CI$1,0),FALSE)</f>
        <v>-1.4092689999999948</v>
      </c>
      <c r="Y58" s="52">
        <f>VLOOKUP($B58,Shock_dev!$A$1:$CI$300,MATCH(DATE(Y$1,1,1),Shock_dev!$A$1:$CI$1,0),FALSE)</f>
        <v>-1.2553510000000188</v>
      </c>
      <c r="Z58" s="52">
        <f>VLOOKUP($B58,Shock_dev!$A$1:$CI$300,MATCH(DATE(Z$1,1,1),Shock_dev!$A$1:$CI$1,0),FALSE)</f>
        <v>-1.0801239999998415</v>
      </c>
      <c r="AA58" s="52">
        <f>VLOOKUP($B58,Shock_dev!$A$1:$CI$300,MATCH(DATE(AA$1,1,1),Shock_dev!$A$1:$CI$1,0),FALSE)</f>
        <v>-0.9147689999999784</v>
      </c>
      <c r="AB58" s="52">
        <f>VLOOKUP($B58,Shock_dev!$A$1:$CI$300,MATCH(DATE(AB$1,1,1),Shock_dev!$A$1:$CI$1,0),FALSE)</f>
        <v>-0.7543470000000525</v>
      </c>
      <c r="AC58" s="52">
        <f>VLOOKUP($B58,Shock_dev!$A$1:$CI$300,MATCH(DATE(AC$1,1,1),Shock_dev!$A$1:$CI$1,0),FALSE)</f>
        <v>-0.60074700000018311</v>
      </c>
      <c r="AD58" s="52">
        <f>VLOOKUP($B58,Shock_dev!$A$1:$CI$300,MATCH(DATE(AD$1,1,1),Shock_dev!$A$1:$CI$1,0),FALSE)</f>
        <v>-0.45720899999992071</v>
      </c>
      <c r="AE58" s="52">
        <f>VLOOKUP($B58,Shock_dev!$A$1:$CI$300,MATCH(DATE(AE$1,1,1),Shock_dev!$A$1:$CI$1,0),FALSE)</f>
        <v>-0.3261649999999463</v>
      </c>
      <c r="AF58" s="52">
        <f>VLOOKUP($B58,Shock_dev!$A$1:$CI$300,MATCH(DATE(AF$1,1,1),Shock_dev!$A$1:$CI$1,0),FALSE)</f>
        <v>-0.21066700000005767</v>
      </c>
      <c r="AG58" s="52"/>
      <c r="AH58" s="65">
        <f t="shared" si="1"/>
        <v>1.1677852000000257</v>
      </c>
      <c r="AI58" s="65">
        <f t="shared" si="2"/>
        <v>1.1371946000000208</v>
      </c>
      <c r="AJ58" s="65">
        <f t="shared" si="3"/>
        <v>-6.2019200000031562E-2</v>
      </c>
      <c r="AK58" s="65">
        <f t="shared" si="4"/>
        <v>-1.4154836000000615</v>
      </c>
      <c r="AL58" s="65">
        <f t="shared" si="5"/>
        <v>-1.2376015999999708</v>
      </c>
      <c r="AM58" s="65">
        <f t="shared" si="6"/>
        <v>-0.46982700000003208</v>
      </c>
      <c r="AN58" s="66"/>
      <c r="AO58" s="65">
        <f t="shared" si="7"/>
        <v>1.1524899000000233</v>
      </c>
      <c r="AP58" s="65">
        <f t="shared" si="8"/>
        <v>-0.73875140000004647</v>
      </c>
      <c r="AQ58" s="65">
        <f t="shared" si="9"/>
        <v>-0.85371430000000137</v>
      </c>
    </row>
    <row r="59" spans="1:43" x14ac:dyDescent="0.25">
      <c r="A59" s="5" t="str">
        <f>VLOOKUP(LEFT(RIGHT(B59,6),4),List_Sectors!$A$2:$C$30,3,FALSE)</f>
        <v>Immobilier</v>
      </c>
      <c r="B59" s="37" t="s">
        <v>301</v>
      </c>
      <c r="C59" s="51">
        <f>VLOOKUP($B59,Shock_dev!$A$1:$CI$300,MATCH(DATE(C$1,1,1),Shock_dev!$A$1:$CI$1,0),FALSE)</f>
        <v>0.53348299999993287</v>
      </c>
      <c r="D59" s="52">
        <f>VLOOKUP($B59,Shock_dev!$A$1:$CI$300,MATCH(DATE(D$1,1,1),Shock_dev!$A$1:$CI$1,0),FALSE)</f>
        <v>1.1554169999999431</v>
      </c>
      <c r="E59" s="52">
        <f>VLOOKUP($B59,Shock_dev!$A$1:$CI$300,MATCH(DATE(E$1,1,1),Shock_dev!$A$1:$CI$1,0),FALSE)</f>
        <v>1.6504909999998745</v>
      </c>
      <c r="F59" s="52">
        <f>VLOOKUP($B59,Shock_dev!$A$1:$CI$300,MATCH(DATE(F$1,1,1),Shock_dev!$A$1:$CI$1,0),FALSE)</f>
        <v>1.9697719999999208</v>
      </c>
      <c r="G59" s="52">
        <f>VLOOKUP($B59,Shock_dev!$A$1:$CI$300,MATCH(DATE(G$1,1,1),Shock_dev!$A$1:$CI$1,0),FALSE)</f>
        <v>2.1215410000002066</v>
      </c>
      <c r="H59" s="52">
        <f>VLOOKUP($B59,Shock_dev!$A$1:$CI$300,MATCH(DATE(H$1,1,1),Shock_dev!$A$1:$CI$1,0),FALSE)</f>
        <v>2.1773949999999331</v>
      </c>
      <c r="I59" s="52">
        <f>VLOOKUP($B59,Shock_dev!$A$1:$CI$300,MATCH(DATE(I$1,1,1),Shock_dev!$A$1:$CI$1,0),FALSE)</f>
        <v>2.0931539999999131</v>
      </c>
      <c r="J59" s="52">
        <f>VLOOKUP($B59,Shock_dev!$A$1:$CI$300,MATCH(DATE(J$1,1,1),Shock_dev!$A$1:$CI$1,0),FALSE)</f>
        <v>2.0503539999999703</v>
      </c>
      <c r="K59" s="52">
        <f>VLOOKUP($B59,Shock_dev!$A$1:$CI$300,MATCH(DATE(K$1,1,1),Shock_dev!$A$1:$CI$1,0),FALSE)</f>
        <v>2.0875100000000657</v>
      </c>
      <c r="L59" s="52">
        <f>VLOOKUP($B59,Shock_dev!$A$1:$CI$300,MATCH(DATE(L$1,1,1),Shock_dev!$A$1:$CI$1,0),FALSE)</f>
        <v>2.0770070000000942</v>
      </c>
      <c r="M59" s="52">
        <f>VLOOKUP($B59,Shock_dev!$A$1:$CI$300,MATCH(DATE(M$1,1,1),Shock_dev!$A$1:$CI$1,0),FALSE)</f>
        <v>2.073660000000018</v>
      </c>
      <c r="N59" s="52">
        <f>VLOOKUP($B59,Shock_dev!$A$1:$CI$300,MATCH(DATE(N$1,1,1),Shock_dev!$A$1:$CI$1,0),FALSE)</f>
        <v>2.1292399999999816</v>
      </c>
      <c r="O59" s="52">
        <f>VLOOKUP($B59,Shock_dev!$A$1:$CI$300,MATCH(DATE(O$1,1,1),Shock_dev!$A$1:$CI$1,0),FALSE)</f>
        <v>2.0952030000000832</v>
      </c>
      <c r="P59" s="52">
        <f>VLOOKUP($B59,Shock_dev!$A$1:$CI$300,MATCH(DATE(P$1,1,1),Shock_dev!$A$1:$CI$1,0),FALSE)</f>
        <v>1.9289590000000771</v>
      </c>
      <c r="Q59" s="52">
        <f>VLOOKUP($B59,Shock_dev!$A$1:$CI$300,MATCH(DATE(Q$1,1,1),Shock_dev!$A$1:$CI$1,0),FALSE)</f>
        <v>1.6956059999999979</v>
      </c>
      <c r="R59" s="52">
        <f>VLOOKUP($B59,Shock_dev!$A$1:$CI$300,MATCH(DATE(R$1,1,1),Shock_dev!$A$1:$CI$1,0),FALSE)</f>
        <v>1.3861249999999927</v>
      </c>
      <c r="S59" s="52">
        <f>VLOOKUP($B59,Shock_dev!$A$1:$CI$300,MATCH(DATE(S$1,1,1),Shock_dev!$A$1:$CI$1,0),FALSE)</f>
        <v>1.1597660000002179</v>
      </c>
      <c r="T59" s="52">
        <f>VLOOKUP($B59,Shock_dev!$A$1:$CI$300,MATCH(DATE(T$1,1,1),Shock_dev!$A$1:$CI$1,0),FALSE)</f>
        <v>0.99717499999997017</v>
      </c>
      <c r="U59" s="52">
        <f>VLOOKUP($B59,Shock_dev!$A$1:$CI$300,MATCH(DATE(U$1,1,1),Shock_dev!$A$1:$CI$1,0),FALSE)</f>
        <v>0.88825999999994565</v>
      </c>
      <c r="V59" s="52">
        <f>VLOOKUP($B59,Shock_dev!$A$1:$CI$300,MATCH(DATE(V$1,1,1),Shock_dev!$A$1:$CI$1,0),FALSE)</f>
        <v>0.82351999999991676</v>
      </c>
      <c r="W59" s="52">
        <f>VLOOKUP($B59,Shock_dev!$A$1:$CI$300,MATCH(DATE(W$1,1,1),Shock_dev!$A$1:$CI$1,0),FALSE)</f>
        <v>0.80247599999984232</v>
      </c>
      <c r="X59" s="52">
        <f>VLOOKUP($B59,Shock_dev!$A$1:$CI$300,MATCH(DATE(X$1,1,1),Shock_dev!$A$1:$CI$1,0),FALSE)</f>
        <v>0.78161300000010669</v>
      </c>
      <c r="Y59" s="52">
        <f>VLOOKUP($B59,Shock_dev!$A$1:$CI$300,MATCH(DATE(Y$1,1,1),Shock_dev!$A$1:$CI$1,0),FALSE)</f>
        <v>0.76027499999986503</v>
      </c>
      <c r="Z59" s="52">
        <f>VLOOKUP($B59,Shock_dev!$A$1:$CI$300,MATCH(DATE(Z$1,1,1),Shock_dev!$A$1:$CI$1,0),FALSE)</f>
        <v>0.7370739999998932</v>
      </c>
      <c r="AA59" s="52">
        <f>VLOOKUP($B59,Shock_dev!$A$1:$CI$300,MATCH(DATE(AA$1,1,1),Shock_dev!$A$1:$CI$1,0),FALSE)</f>
        <v>0.68718600000011065</v>
      </c>
      <c r="AB59" s="52">
        <f>VLOOKUP($B59,Shock_dev!$A$1:$CI$300,MATCH(DATE(AB$1,1,1),Shock_dev!$A$1:$CI$1,0),FALSE)</f>
        <v>0.62568199999986973</v>
      </c>
      <c r="AC59" s="52">
        <f>VLOOKUP($B59,Shock_dev!$A$1:$CI$300,MATCH(DATE(AC$1,1,1),Shock_dev!$A$1:$CI$1,0),FALSE)</f>
        <v>0.56174600000008468</v>
      </c>
      <c r="AD59" s="52">
        <f>VLOOKUP($B59,Shock_dev!$A$1:$CI$300,MATCH(DATE(AD$1,1,1),Shock_dev!$A$1:$CI$1,0),FALSE)</f>
        <v>0.49830199999996694</v>
      </c>
      <c r="AE59" s="52">
        <f>VLOOKUP($B59,Shock_dev!$A$1:$CI$300,MATCH(DATE(AE$1,1,1),Shock_dev!$A$1:$CI$1,0),FALSE)</f>
        <v>0.4364140000000134</v>
      </c>
      <c r="AF59" s="52">
        <f>VLOOKUP($B59,Shock_dev!$A$1:$CI$300,MATCH(DATE(AF$1,1,1),Shock_dev!$A$1:$CI$1,0),FALSE)</f>
        <v>0.37492199999996956</v>
      </c>
      <c r="AG59" s="52"/>
      <c r="AH59" s="65">
        <f t="shared" si="1"/>
        <v>1.4861407999999756</v>
      </c>
      <c r="AI59" s="65">
        <f t="shared" si="2"/>
        <v>2.0970839999999953</v>
      </c>
      <c r="AJ59" s="65">
        <f t="shared" si="3"/>
        <v>1.9845336000000315</v>
      </c>
      <c r="AK59" s="65">
        <f t="shared" si="4"/>
        <v>1.0509692000000086</v>
      </c>
      <c r="AL59" s="65">
        <f t="shared" si="5"/>
        <v>0.75372479999996356</v>
      </c>
      <c r="AM59" s="65">
        <f t="shared" si="6"/>
        <v>0.49941319999998085</v>
      </c>
      <c r="AN59" s="66"/>
      <c r="AO59" s="65">
        <f t="shared" si="7"/>
        <v>1.7916123999999853</v>
      </c>
      <c r="AP59" s="65">
        <f t="shared" si="8"/>
        <v>1.5177514000000201</v>
      </c>
      <c r="AQ59" s="65">
        <f t="shared" si="9"/>
        <v>0.62656899999997218</v>
      </c>
    </row>
    <row r="60" spans="1:43" x14ac:dyDescent="0.25">
      <c r="A60" s="5" t="str">
        <f>VLOOKUP(LEFT(RIGHT(B60,6),4),List_Sectors!$A$2:$C$30,3,FALSE)</f>
        <v>Route</v>
      </c>
      <c r="B60" s="37" t="s">
        <v>302</v>
      </c>
      <c r="C60" s="51">
        <f>VLOOKUP($B60,Shock_dev!$A$1:$CI$300,MATCH(DATE(C$1,1,1),Shock_dev!$A$1:$CI$1,0),FALSE)</f>
        <v>3.7553299999999012E-2</v>
      </c>
      <c r="D60" s="52">
        <f>VLOOKUP($B60,Shock_dev!$A$1:$CI$300,MATCH(DATE(D$1,1,1),Shock_dev!$A$1:$CI$1,0),FALSE)</f>
        <v>8.1043500000006929E-2</v>
      </c>
      <c r="E60" s="52">
        <f>VLOOKUP($B60,Shock_dev!$A$1:$CI$300,MATCH(DATE(E$1,1,1),Shock_dev!$A$1:$CI$1,0),FALSE)</f>
        <v>0.11445799999999906</v>
      </c>
      <c r="F60" s="52">
        <f>VLOOKUP($B60,Shock_dev!$A$1:$CI$300,MATCH(DATE(F$1,1,1),Shock_dev!$A$1:$CI$1,0),FALSE)</f>
        <v>0.13448379999999815</v>
      </c>
      <c r="G60" s="52">
        <f>VLOOKUP($B60,Shock_dev!$A$1:$CI$300,MATCH(DATE(G$1,1,1),Shock_dev!$A$1:$CI$1,0),FALSE)</f>
        <v>0.14230279999999595</v>
      </c>
      <c r="H60" s="52">
        <f>VLOOKUP($B60,Shock_dev!$A$1:$CI$300,MATCH(DATE(H$1,1,1),Shock_dev!$A$1:$CI$1,0),FALSE)</f>
        <v>0.14356490000000122</v>
      </c>
      <c r="I60" s="52">
        <f>VLOOKUP($B60,Shock_dev!$A$1:$CI$300,MATCH(DATE(I$1,1,1),Shock_dev!$A$1:$CI$1,0),FALSE)</f>
        <v>0.13563040000001081</v>
      </c>
      <c r="J60" s="52">
        <f>VLOOKUP($B60,Shock_dev!$A$1:$CI$300,MATCH(DATE(J$1,1,1),Shock_dev!$A$1:$CI$1,0),FALSE)</f>
        <v>0.13146509999999978</v>
      </c>
      <c r="K60" s="52">
        <f>VLOOKUP($B60,Shock_dev!$A$1:$CI$300,MATCH(DATE(K$1,1,1),Shock_dev!$A$1:$CI$1,0),FALSE)</f>
        <v>0.1338843000000054</v>
      </c>
      <c r="L60" s="52">
        <f>VLOOKUP($B60,Shock_dev!$A$1:$CI$300,MATCH(DATE(L$1,1,1),Shock_dev!$A$1:$CI$1,0),FALSE)</f>
        <v>0.13365840000000162</v>
      </c>
      <c r="M60" s="52">
        <f>VLOOKUP($B60,Shock_dev!$A$1:$CI$300,MATCH(DATE(M$1,1,1),Shock_dev!$A$1:$CI$1,0),FALSE)</f>
        <v>0.13432559999999683</v>
      </c>
      <c r="N60" s="52">
        <f>VLOOKUP($B60,Shock_dev!$A$1:$CI$300,MATCH(DATE(N$1,1,1),Shock_dev!$A$1:$CI$1,0),FALSE)</f>
        <v>0.13945580000000746</v>
      </c>
      <c r="O60" s="52">
        <f>VLOOKUP($B60,Shock_dev!$A$1:$CI$300,MATCH(DATE(O$1,1,1),Shock_dev!$A$1:$CI$1,0),FALSE)</f>
        <v>0.13845769999998936</v>
      </c>
      <c r="P60" s="52">
        <f>VLOOKUP($B60,Shock_dev!$A$1:$CI$300,MATCH(DATE(P$1,1,1),Shock_dev!$A$1:$CI$1,0),FALSE)</f>
        <v>0.12818969999999297</v>
      </c>
      <c r="Q60" s="52">
        <f>VLOOKUP($B60,Shock_dev!$A$1:$CI$300,MATCH(DATE(Q$1,1,1),Shock_dev!$A$1:$CI$1,0),FALSE)</f>
        <v>0.11334910000000775</v>
      </c>
      <c r="R60" s="52">
        <f>VLOOKUP($B60,Shock_dev!$A$1:$CI$300,MATCH(DATE(R$1,1,1),Shock_dev!$A$1:$CI$1,0),FALSE)</f>
        <v>9.3467099999998027E-2</v>
      </c>
      <c r="S60" s="52">
        <f>VLOOKUP($B60,Shock_dev!$A$1:$CI$300,MATCH(DATE(S$1,1,1),Shock_dev!$A$1:$CI$1,0),FALSE)</f>
        <v>7.9768299999997794E-2</v>
      </c>
      <c r="T60" s="52">
        <f>VLOOKUP($B60,Shock_dev!$A$1:$CI$300,MATCH(DATE(T$1,1,1),Shock_dev!$A$1:$CI$1,0),FALSE)</f>
        <v>7.0832600000002799E-2</v>
      </c>
      <c r="U60" s="52">
        <f>VLOOKUP($B60,Shock_dev!$A$1:$CI$300,MATCH(DATE(U$1,1,1),Shock_dev!$A$1:$CI$1,0),FALSE)</f>
        <v>6.5633400000010056E-2</v>
      </c>
      <c r="V60" s="52">
        <f>VLOOKUP($B60,Shock_dev!$A$1:$CI$300,MATCH(DATE(V$1,1,1),Shock_dev!$A$1:$CI$1,0),FALSE)</f>
        <v>6.3241099999999051E-2</v>
      </c>
      <c r="W60" s="52">
        <f>VLOOKUP($B60,Shock_dev!$A$1:$CI$300,MATCH(DATE(W$1,1,1),Shock_dev!$A$1:$CI$1,0),FALSE)</f>
        <v>6.3445000000001528E-2</v>
      </c>
      <c r="X60" s="52">
        <f>VLOOKUP($B60,Shock_dev!$A$1:$CI$300,MATCH(DATE(X$1,1,1),Shock_dev!$A$1:$CI$1,0),FALSE)</f>
        <v>6.3071199999995997E-2</v>
      </c>
      <c r="Y60" s="52">
        <f>VLOOKUP($B60,Shock_dev!$A$1:$CI$300,MATCH(DATE(Y$1,1,1),Shock_dev!$A$1:$CI$1,0),FALSE)</f>
        <v>6.2034699999998111E-2</v>
      </c>
      <c r="Z60" s="52">
        <f>VLOOKUP($B60,Shock_dev!$A$1:$CI$300,MATCH(DATE(Z$1,1,1),Shock_dev!$A$1:$CI$1,0),FALSE)</f>
        <v>6.0307600000015782E-2</v>
      </c>
      <c r="AA60" s="52">
        <f>VLOOKUP($B60,Shock_dev!$A$1:$CI$300,MATCH(DATE(AA$1,1,1),Shock_dev!$A$1:$CI$1,0),FALSE)</f>
        <v>5.6234799999998586E-2</v>
      </c>
      <c r="AB60" s="52">
        <f>VLOOKUP($B60,Shock_dev!$A$1:$CI$300,MATCH(DATE(AB$1,1,1),Shock_dev!$A$1:$CI$1,0),FALSE)</f>
        <v>5.0984099999993759E-2</v>
      </c>
      <c r="AC60" s="52">
        <f>VLOOKUP($B60,Shock_dev!$A$1:$CI$300,MATCH(DATE(AC$1,1,1),Shock_dev!$A$1:$CI$1,0),FALSE)</f>
        <v>4.533380000000875E-2</v>
      </c>
      <c r="AD60" s="52">
        <f>VLOOKUP($B60,Shock_dev!$A$1:$CI$300,MATCH(DATE(AD$1,1,1),Shock_dev!$A$1:$CI$1,0),FALSE)</f>
        <v>3.9578500000004624E-2</v>
      </c>
      <c r="AE60" s="52">
        <f>VLOOKUP($B60,Shock_dev!$A$1:$CI$300,MATCH(DATE(AE$1,1,1),Shock_dev!$A$1:$CI$1,0),FALSE)</f>
        <v>3.3850000000001046E-2</v>
      </c>
      <c r="AF60" s="52">
        <f>VLOOKUP($B60,Shock_dev!$A$1:$CI$300,MATCH(DATE(AF$1,1,1),Shock_dev!$A$1:$CI$1,0),FALSE)</f>
        <v>2.8106800000017529E-2</v>
      </c>
      <c r="AG60" s="52"/>
      <c r="AH60" s="65">
        <f t="shared" si="1"/>
        <v>0.10196827999999983</v>
      </c>
      <c r="AI60" s="65">
        <f t="shared" si="2"/>
        <v>0.13564062000000376</v>
      </c>
      <c r="AJ60" s="65">
        <f t="shared" si="3"/>
        <v>0.13075557999999887</v>
      </c>
      <c r="AK60" s="65">
        <f t="shared" si="4"/>
        <v>7.4588500000001542E-2</v>
      </c>
      <c r="AL60" s="65">
        <f t="shared" si="5"/>
        <v>6.1018660000002001E-2</v>
      </c>
      <c r="AM60" s="65">
        <f t="shared" si="6"/>
        <v>3.9570640000005139E-2</v>
      </c>
      <c r="AN60" s="66"/>
      <c r="AO60" s="65">
        <f t="shared" si="7"/>
        <v>0.1188044500000018</v>
      </c>
      <c r="AP60" s="65">
        <f t="shared" si="8"/>
        <v>0.10267204000000021</v>
      </c>
      <c r="AQ60" s="65">
        <f t="shared" si="9"/>
        <v>5.029465000000357E-2</v>
      </c>
    </row>
    <row r="61" spans="1:43" x14ac:dyDescent="0.25">
      <c r="A61" s="5" t="str">
        <f>VLOOKUP(LEFT(RIGHT(B61,6),4),List_Sectors!$A$2:$C$30,3,FALSE)</f>
        <v>Rail</v>
      </c>
      <c r="B61" s="37" t="s">
        <v>303</v>
      </c>
      <c r="C61" s="51">
        <f>VLOOKUP($B61,Shock_dev!$A$1:$CI$300,MATCH(DATE(C$1,1,1),Shock_dev!$A$1:$CI$1,0),FALSE)</f>
        <v>1.3469960000005443E-3</v>
      </c>
      <c r="D61" s="52">
        <f>VLOOKUP($B61,Shock_dev!$A$1:$CI$300,MATCH(DATE(D$1,1,1),Shock_dev!$A$1:$CI$1,0),FALSE)</f>
        <v>2.922218000000143E-3</v>
      </c>
      <c r="E61" s="52">
        <f>VLOOKUP($B61,Shock_dev!$A$1:$CI$300,MATCH(DATE(E$1,1,1),Shock_dev!$A$1:$CI$1,0),FALSE)</f>
        <v>4.1495789999999033E-3</v>
      </c>
      <c r="F61" s="52">
        <f>VLOOKUP($B61,Shock_dev!$A$1:$CI$300,MATCH(DATE(F$1,1,1),Shock_dev!$A$1:$CI$1,0),FALSE)</f>
        <v>4.9010129999995655E-3</v>
      </c>
      <c r="G61" s="52">
        <f>VLOOKUP($B61,Shock_dev!$A$1:$CI$300,MATCH(DATE(G$1,1,1),Shock_dev!$A$1:$CI$1,0),FALSE)</f>
        <v>5.2097220000000277E-3</v>
      </c>
      <c r="H61" s="52">
        <f>VLOOKUP($B61,Shock_dev!$A$1:$CI$300,MATCH(DATE(H$1,1,1),Shock_dev!$A$1:$CI$1,0),FALSE)</f>
        <v>5.2721110000000238E-3</v>
      </c>
      <c r="I61" s="52">
        <f>VLOOKUP($B61,Shock_dev!$A$1:$CI$300,MATCH(DATE(I$1,1,1),Shock_dev!$A$1:$CI$1,0),FALSE)</f>
        <v>4.9916620000001188E-3</v>
      </c>
      <c r="J61" s="52">
        <f>VLOOKUP($B61,Shock_dev!$A$1:$CI$300,MATCH(DATE(J$1,1,1),Shock_dev!$A$1:$CI$1,0),FALSE)</f>
        <v>4.832442999999742E-3</v>
      </c>
      <c r="K61" s="52">
        <f>VLOOKUP($B61,Shock_dev!$A$1:$CI$300,MATCH(DATE(K$1,1,1),Shock_dev!$A$1:$CI$1,0),FALSE)</f>
        <v>4.9009060000004823E-3</v>
      </c>
      <c r="L61" s="52">
        <f>VLOOKUP($B61,Shock_dev!$A$1:$CI$300,MATCH(DATE(L$1,1,1),Shock_dev!$A$1:$CI$1,0),FALSE)</f>
        <v>4.8717199999996907E-3</v>
      </c>
      <c r="M61" s="52">
        <f>VLOOKUP($B61,Shock_dev!$A$1:$CI$300,MATCH(DATE(M$1,1,1),Shock_dev!$A$1:$CI$1,0),FALSE)</f>
        <v>4.8728970000002647E-3</v>
      </c>
      <c r="N61" s="52">
        <f>VLOOKUP($B61,Shock_dev!$A$1:$CI$300,MATCH(DATE(N$1,1,1),Shock_dev!$A$1:$CI$1,0),FALSE)</f>
        <v>5.0347930000000929E-3</v>
      </c>
      <c r="O61" s="52">
        <f>VLOOKUP($B61,Shock_dev!$A$1:$CI$300,MATCH(DATE(O$1,1,1),Shock_dev!$A$1:$CI$1,0),FALSE)</f>
        <v>4.9803690000000955E-3</v>
      </c>
      <c r="P61" s="52">
        <f>VLOOKUP($B61,Shock_dev!$A$1:$CI$300,MATCH(DATE(P$1,1,1),Shock_dev!$A$1:$CI$1,0),FALSE)</f>
        <v>4.5946589999994458E-3</v>
      </c>
      <c r="Q61" s="52">
        <f>VLOOKUP($B61,Shock_dev!$A$1:$CI$300,MATCH(DATE(Q$1,1,1),Shock_dev!$A$1:$CI$1,0),FALSE)</f>
        <v>4.0432719999996536E-3</v>
      </c>
      <c r="R61" s="52">
        <f>VLOOKUP($B61,Shock_dev!$A$1:$CI$300,MATCH(DATE(R$1,1,1),Shock_dev!$A$1:$CI$1,0),FALSE)</f>
        <v>3.3092820000000245E-3</v>
      </c>
      <c r="S61" s="52">
        <f>VLOOKUP($B61,Shock_dev!$A$1:$CI$300,MATCH(DATE(S$1,1,1),Shock_dev!$A$1:$CI$1,0),FALSE)</f>
        <v>2.7957019999993449E-3</v>
      </c>
      <c r="T61" s="52">
        <f>VLOOKUP($B61,Shock_dev!$A$1:$CI$300,MATCH(DATE(T$1,1,1),Shock_dev!$A$1:$CI$1,0),FALSE)</f>
        <v>2.4565370000004805E-3</v>
      </c>
      <c r="U61" s="52">
        <f>VLOOKUP($B61,Shock_dev!$A$1:$CI$300,MATCH(DATE(U$1,1,1),Shock_dev!$A$1:$CI$1,0),FALSE)</f>
        <v>2.2580850000002428E-3</v>
      </c>
      <c r="V61" s="52">
        <f>VLOOKUP($B61,Shock_dev!$A$1:$CI$300,MATCH(DATE(V$1,1,1),Shock_dev!$A$1:$CI$1,0),FALSE)</f>
        <v>2.1685460000000489E-3</v>
      </c>
      <c r="W61" s="52">
        <f>VLOOKUP($B61,Shock_dev!$A$1:$CI$300,MATCH(DATE(W$1,1,1),Shock_dev!$A$1:$CI$1,0),FALSE)</f>
        <v>2.1805720000003248E-3</v>
      </c>
      <c r="X61" s="52">
        <f>VLOOKUP($B61,Shock_dev!$A$1:$CI$300,MATCH(DATE(X$1,1,1),Shock_dev!$A$1:$CI$1,0),FALSE)</f>
        <v>2.1797590000005584E-3</v>
      </c>
      <c r="Y61" s="52">
        <f>VLOOKUP($B61,Shock_dev!$A$1:$CI$300,MATCH(DATE(Y$1,1,1),Shock_dev!$A$1:$CI$1,0),FALSE)</f>
        <v>2.1608469999998547E-3</v>
      </c>
      <c r="Z61" s="52">
        <f>VLOOKUP($B61,Shock_dev!$A$1:$CI$300,MATCH(DATE(Z$1,1,1),Shock_dev!$A$1:$CI$1,0),FALSE)</f>
        <v>2.1207040000001953E-3</v>
      </c>
      <c r="AA61" s="52">
        <f>VLOOKUP($B61,Shock_dev!$A$1:$CI$300,MATCH(DATE(AA$1,1,1),Shock_dev!$A$1:$CI$1,0),FALSE)</f>
        <v>1.998023000000515E-3</v>
      </c>
      <c r="AB61" s="52">
        <f>VLOOKUP($B61,Shock_dev!$A$1:$CI$300,MATCH(DATE(AB$1,1,1),Shock_dev!$A$1:$CI$1,0),FALSE)</f>
        <v>1.8324319999996064E-3</v>
      </c>
      <c r="AC61" s="52">
        <f>VLOOKUP($B61,Shock_dev!$A$1:$CI$300,MATCH(DATE(AC$1,1,1),Shock_dev!$A$1:$CI$1,0),FALSE)</f>
        <v>1.6505740000001268E-3</v>
      </c>
      <c r="AD61" s="52">
        <f>VLOOKUP($B61,Shock_dev!$A$1:$CI$300,MATCH(DATE(AD$1,1,1),Shock_dev!$A$1:$CI$1,0),FALSE)</f>
        <v>1.4624129999996072E-3</v>
      </c>
      <c r="AE61" s="52">
        <f>VLOOKUP($B61,Shock_dev!$A$1:$CI$300,MATCH(DATE(AE$1,1,1),Shock_dev!$A$1:$CI$1,0),FALSE)</f>
        <v>1.2723949999999817E-3</v>
      </c>
      <c r="AF61" s="52">
        <f>VLOOKUP($B61,Shock_dev!$A$1:$CI$300,MATCH(DATE(AF$1,1,1),Shock_dev!$A$1:$CI$1,0),FALSE)</f>
        <v>1.0789259999999246E-3</v>
      </c>
      <c r="AG61" s="52"/>
      <c r="AH61" s="65">
        <f t="shared" si="1"/>
        <v>3.7059056000000369E-3</v>
      </c>
      <c r="AI61" s="65">
        <f t="shared" si="2"/>
        <v>4.9737684000000114E-3</v>
      </c>
      <c r="AJ61" s="65">
        <f t="shared" si="3"/>
        <v>4.7051979999999105E-3</v>
      </c>
      <c r="AK61" s="65">
        <f t="shared" si="4"/>
        <v>2.5976304000000284E-3</v>
      </c>
      <c r="AL61" s="65">
        <f t="shared" si="5"/>
        <v>2.1279810000002898E-3</v>
      </c>
      <c r="AM61" s="65">
        <f t="shared" si="6"/>
        <v>1.4593479999998494E-3</v>
      </c>
      <c r="AN61" s="66"/>
      <c r="AO61" s="65">
        <f t="shared" si="7"/>
        <v>4.3398370000000243E-3</v>
      </c>
      <c r="AP61" s="65">
        <f t="shared" si="8"/>
        <v>3.6514141999999692E-3</v>
      </c>
      <c r="AQ61" s="65">
        <f t="shared" si="9"/>
        <v>1.7936645000000695E-3</v>
      </c>
    </row>
    <row r="62" spans="1:43" x14ac:dyDescent="0.25">
      <c r="A62" s="5" t="str">
        <f>VLOOKUP(LEFT(RIGHT(B62,6),4),List_Sectors!$A$2:$C$30,3,FALSE)</f>
        <v>Eau</v>
      </c>
      <c r="B62" s="37" t="s">
        <v>307</v>
      </c>
      <c r="C62" s="51">
        <f>VLOOKUP($B62,Shock_dev!$A$1:$CI$300,MATCH(DATE(C$1,1,1),Shock_dev!$A$1:$CI$1,0),FALSE)</f>
        <v>2.4270840000006899E-3</v>
      </c>
      <c r="D62" s="52">
        <f>VLOOKUP($B62,Shock_dev!$A$1:$CI$300,MATCH(DATE(D$1,1,1),Shock_dev!$A$1:$CI$1,0),FALSE)</f>
        <v>5.2267360000000096E-3</v>
      </c>
      <c r="E62" s="52">
        <f>VLOOKUP($B62,Shock_dev!$A$1:$CI$300,MATCH(DATE(E$1,1,1),Shock_dev!$A$1:$CI$1,0),FALSE)</f>
        <v>7.3619559999995587E-3</v>
      </c>
      <c r="F62" s="52">
        <f>VLOOKUP($B62,Shock_dev!$A$1:$CI$300,MATCH(DATE(F$1,1,1),Shock_dev!$A$1:$CI$1,0),FALSE)</f>
        <v>8.6254629999995558E-3</v>
      </c>
      <c r="G62" s="52">
        <f>VLOOKUP($B62,Shock_dev!$A$1:$CI$300,MATCH(DATE(G$1,1,1),Shock_dev!$A$1:$CI$1,0),FALSE)</f>
        <v>9.1020070000000786E-3</v>
      </c>
      <c r="H62" s="52">
        <f>VLOOKUP($B62,Shock_dev!$A$1:$CI$300,MATCH(DATE(H$1,1,1),Shock_dev!$A$1:$CI$1,0),FALSE)</f>
        <v>9.1628459999997247E-3</v>
      </c>
      <c r="I62" s="52">
        <f>VLOOKUP($B62,Shock_dev!$A$1:$CI$300,MATCH(DATE(I$1,1,1),Shock_dev!$A$1:$CI$1,0),FALSE)</f>
        <v>8.6397430000006992E-3</v>
      </c>
      <c r="J62" s="52">
        <f>VLOOKUP($B62,Shock_dev!$A$1:$CI$300,MATCH(DATE(J$1,1,1),Shock_dev!$A$1:$CI$1,0),FALSE)</f>
        <v>8.3715790000002954E-3</v>
      </c>
      <c r="K62" s="52">
        <f>VLOOKUP($B62,Shock_dev!$A$1:$CI$300,MATCH(DATE(K$1,1,1),Shock_dev!$A$1:$CI$1,0),FALSE)</f>
        <v>8.5366419999992615E-3</v>
      </c>
      <c r="L62" s="52">
        <f>VLOOKUP($B62,Shock_dev!$A$1:$CI$300,MATCH(DATE(L$1,1,1),Shock_dev!$A$1:$CI$1,0),FALSE)</f>
        <v>8.533517000000046E-3</v>
      </c>
      <c r="M62" s="52">
        <f>VLOOKUP($B62,Shock_dev!$A$1:$CI$300,MATCH(DATE(M$1,1,1),Shock_dev!$A$1:$CI$1,0),FALSE)</f>
        <v>8.5892250000014769E-3</v>
      </c>
      <c r="N62" s="52">
        <f>VLOOKUP($B62,Shock_dev!$A$1:$CI$300,MATCH(DATE(N$1,1,1),Shock_dev!$A$1:$CI$1,0),FALSE)</f>
        <v>8.9329589999991299E-3</v>
      </c>
      <c r="O62" s="52">
        <f>VLOOKUP($B62,Shock_dev!$A$1:$CI$300,MATCH(DATE(O$1,1,1),Shock_dev!$A$1:$CI$1,0),FALSE)</f>
        <v>8.8781680000007412E-3</v>
      </c>
      <c r="P62" s="52">
        <f>VLOOKUP($B62,Shock_dev!$A$1:$CI$300,MATCH(DATE(P$1,1,1),Shock_dev!$A$1:$CI$1,0),FALSE)</f>
        <v>8.2231579999998416E-3</v>
      </c>
      <c r="Q62" s="52">
        <f>VLOOKUP($B62,Shock_dev!$A$1:$CI$300,MATCH(DATE(Q$1,1,1),Shock_dev!$A$1:$CI$1,0),FALSE)</f>
        <v>7.2742439999995412E-3</v>
      </c>
      <c r="R62" s="52">
        <f>VLOOKUP($B62,Shock_dev!$A$1:$CI$300,MATCH(DATE(R$1,1,1),Shock_dev!$A$1:$CI$1,0),FALSE)</f>
        <v>6.0020739999995243E-3</v>
      </c>
      <c r="S62" s="52">
        <f>VLOOKUP($B62,Shock_dev!$A$1:$CI$300,MATCH(DATE(S$1,1,1),Shock_dev!$A$1:$CI$1,0),FALSE)</f>
        <v>5.1319270000007577E-3</v>
      </c>
      <c r="T62" s="52">
        <f>VLOOKUP($B62,Shock_dev!$A$1:$CI$300,MATCH(DATE(T$1,1,1),Shock_dev!$A$1:$CI$1,0),FALSE)</f>
        <v>4.5686170000003301E-3</v>
      </c>
      <c r="U62" s="52">
        <f>VLOOKUP($B62,Shock_dev!$A$1:$CI$300,MATCH(DATE(U$1,1,1),Shock_dev!$A$1:$CI$1,0),FALSE)</f>
        <v>4.2427470000010459E-3</v>
      </c>
      <c r="V62" s="52">
        <f>VLOOKUP($B62,Shock_dev!$A$1:$CI$300,MATCH(DATE(V$1,1,1),Shock_dev!$A$1:$CI$1,0),FALSE)</f>
        <v>4.0926579999993606E-3</v>
      </c>
      <c r="W62" s="52">
        <f>VLOOKUP($B62,Shock_dev!$A$1:$CI$300,MATCH(DATE(W$1,1,1),Shock_dev!$A$1:$CI$1,0),FALSE)</f>
        <v>4.1043130000009143E-3</v>
      </c>
      <c r="X62" s="52">
        <f>VLOOKUP($B62,Shock_dev!$A$1:$CI$300,MATCH(DATE(X$1,1,1),Shock_dev!$A$1:$CI$1,0),FALSE)</f>
        <v>4.0729289999994478E-3</v>
      </c>
      <c r="Y62" s="52">
        <f>VLOOKUP($B62,Shock_dev!$A$1:$CI$300,MATCH(DATE(Y$1,1,1),Shock_dev!$A$1:$CI$1,0),FALSE)</f>
        <v>3.994558000000481E-3</v>
      </c>
      <c r="Z62" s="52">
        <f>VLOOKUP($B62,Shock_dev!$A$1:$CI$300,MATCH(DATE(Z$1,1,1),Shock_dev!$A$1:$CI$1,0),FALSE)</f>
        <v>3.869137999998884E-3</v>
      </c>
      <c r="AA62" s="52">
        <f>VLOOKUP($B62,Shock_dev!$A$1:$CI$300,MATCH(DATE(AA$1,1,1),Shock_dev!$A$1:$CI$1,0),FALSE)</f>
        <v>3.5912610000004008E-3</v>
      </c>
      <c r="AB62" s="52">
        <f>VLOOKUP($B62,Shock_dev!$A$1:$CI$300,MATCH(DATE(AB$1,1,1),Shock_dev!$A$1:$CI$1,0),FALSE)</f>
        <v>3.2380849999995576E-3</v>
      </c>
      <c r="AC62" s="52">
        <f>VLOOKUP($B62,Shock_dev!$A$1:$CI$300,MATCH(DATE(AC$1,1,1),Shock_dev!$A$1:$CI$1,0),FALSE)</f>
        <v>2.8609830000014824E-3</v>
      </c>
      <c r="AD62" s="52">
        <f>VLOOKUP($B62,Shock_dev!$A$1:$CI$300,MATCH(DATE(AD$1,1,1),Shock_dev!$A$1:$CI$1,0),FALSE)</f>
        <v>2.479437999999945E-3</v>
      </c>
      <c r="AE62" s="52">
        <f>VLOOKUP($B62,Shock_dev!$A$1:$CI$300,MATCH(DATE(AE$1,1,1),Shock_dev!$A$1:$CI$1,0),FALSE)</f>
        <v>2.1020720000013426E-3</v>
      </c>
      <c r="AF62" s="52">
        <f>VLOOKUP($B62,Shock_dev!$A$1:$CI$300,MATCH(DATE(AF$1,1,1),Shock_dev!$A$1:$CI$1,0),FALSE)</f>
        <v>1.7261510000015079E-3</v>
      </c>
      <c r="AG62" s="52"/>
      <c r="AH62" s="65">
        <f t="shared" si="1"/>
        <v>6.5486491999999785E-3</v>
      </c>
      <c r="AI62" s="65">
        <f t="shared" si="2"/>
        <v>8.6488654000000057E-3</v>
      </c>
      <c r="AJ62" s="65">
        <f t="shared" si="3"/>
        <v>8.3795508000001455E-3</v>
      </c>
      <c r="AK62" s="65">
        <f t="shared" si="4"/>
        <v>4.8076046000002041E-3</v>
      </c>
      <c r="AL62" s="65">
        <f t="shared" si="5"/>
        <v>3.9264398000000257E-3</v>
      </c>
      <c r="AM62" s="65">
        <f t="shared" si="6"/>
        <v>2.4813458000007673E-3</v>
      </c>
      <c r="AN62" s="66"/>
      <c r="AO62" s="65">
        <f t="shared" si="7"/>
        <v>7.5987572999999921E-3</v>
      </c>
      <c r="AP62" s="65">
        <f t="shared" si="8"/>
        <v>6.5935777000001748E-3</v>
      </c>
      <c r="AQ62" s="65">
        <f t="shared" si="9"/>
        <v>3.2038928000003965E-3</v>
      </c>
    </row>
    <row r="63" spans="1:43" x14ac:dyDescent="0.25">
      <c r="A63" s="5" t="str">
        <f>VLOOKUP(LEFT(RIGHT(B63,6),4),List_Sectors!$A$2:$C$30,3,FALSE)</f>
        <v>Ponts &amp; tunnels</v>
      </c>
      <c r="B63" s="37" t="s">
        <v>304</v>
      </c>
      <c r="C63" s="51">
        <f>VLOOKUP($B63,Shock_dev!$A$1:$CI$300,MATCH(DATE(C$1,1,1),Shock_dev!$A$1:$CI$1,0),FALSE)</f>
        <v>2.1935329999998032E-3</v>
      </c>
      <c r="D63" s="52">
        <f>VLOOKUP($B63,Shock_dev!$A$1:$CI$300,MATCH(DATE(D$1,1,1),Shock_dev!$A$1:$CI$1,0),FALSE)</f>
        <v>4.7565220000000963E-3</v>
      </c>
      <c r="E63" s="52">
        <f>VLOOKUP($B63,Shock_dev!$A$1:$CI$300,MATCH(DATE(E$1,1,1),Shock_dev!$A$1:$CI$1,0),FALSE)</f>
        <v>6.7497860000003129E-3</v>
      </c>
      <c r="F63" s="52">
        <f>VLOOKUP($B63,Shock_dev!$A$1:$CI$300,MATCH(DATE(F$1,1,1),Shock_dev!$A$1:$CI$1,0),FALSE)</f>
        <v>7.9661569999993631E-3</v>
      </c>
      <c r="G63" s="52">
        <f>VLOOKUP($B63,Shock_dev!$A$1:$CI$300,MATCH(DATE(G$1,1,1),Shock_dev!$A$1:$CI$1,0),FALSE)</f>
        <v>8.4618840000008078E-3</v>
      </c>
      <c r="H63" s="52">
        <f>VLOOKUP($B63,Shock_dev!$A$1:$CI$300,MATCH(DATE(H$1,1,1),Shock_dev!$A$1:$CI$1,0),FALSE)</f>
        <v>8.5585849999993968E-3</v>
      </c>
      <c r="I63" s="52">
        <f>VLOOKUP($B63,Shock_dev!$A$1:$CI$300,MATCH(DATE(I$1,1,1),Shock_dev!$A$1:$CI$1,0),FALSE)</f>
        <v>8.0999520000002434E-3</v>
      </c>
      <c r="J63" s="52">
        <f>VLOOKUP($B63,Shock_dev!$A$1:$CI$300,MATCH(DATE(J$1,1,1),Shock_dev!$A$1:$CI$1,0),FALSE)</f>
        <v>7.841952000000596E-3</v>
      </c>
      <c r="K63" s="52">
        <f>VLOOKUP($B63,Shock_dev!$A$1:$CI$300,MATCH(DATE(K$1,1,1),Shock_dev!$A$1:$CI$1,0),FALSE)</f>
        <v>7.9571720000002344E-3</v>
      </c>
      <c r="L63" s="52">
        <f>VLOOKUP($B63,Shock_dev!$A$1:$CI$300,MATCH(DATE(L$1,1,1),Shock_dev!$A$1:$CI$1,0),FALSE)</f>
        <v>7.9145280000005869E-3</v>
      </c>
      <c r="M63" s="52">
        <f>VLOOKUP($B63,Shock_dev!$A$1:$CI$300,MATCH(DATE(M$1,1,1),Shock_dev!$A$1:$CI$1,0),FALSE)</f>
        <v>7.9217229999999361E-3</v>
      </c>
      <c r="N63" s="52">
        <f>VLOOKUP($B63,Shock_dev!$A$1:$CI$300,MATCH(DATE(N$1,1,1),Shock_dev!$A$1:$CI$1,0),FALSE)</f>
        <v>8.1905359999998595E-3</v>
      </c>
      <c r="O63" s="52">
        <f>VLOOKUP($B63,Shock_dev!$A$1:$CI$300,MATCH(DATE(O$1,1,1),Shock_dev!$A$1:$CI$1,0),FALSE)</f>
        <v>8.1064090000007027E-3</v>
      </c>
      <c r="P63" s="52">
        <f>VLOOKUP($B63,Shock_dev!$A$1:$CI$300,MATCH(DATE(P$1,1,1),Shock_dev!$A$1:$CI$1,0),FALSE)</f>
        <v>7.4822150000004584E-3</v>
      </c>
      <c r="Q63" s="52">
        <f>VLOOKUP($B63,Shock_dev!$A$1:$CI$300,MATCH(DATE(Q$1,1,1),Shock_dev!$A$1:$CI$1,0),FALSE)</f>
        <v>6.5882109999995109E-3</v>
      </c>
      <c r="R63" s="52">
        <f>VLOOKUP($B63,Shock_dev!$A$1:$CI$300,MATCH(DATE(R$1,1,1),Shock_dev!$A$1:$CI$1,0),FALSE)</f>
        <v>5.3971339999998591E-3</v>
      </c>
      <c r="S63" s="52">
        <f>VLOOKUP($B63,Shock_dev!$A$1:$CI$300,MATCH(DATE(S$1,1,1),Shock_dev!$A$1:$CI$1,0),FALSE)</f>
        <v>4.5652169999996772E-3</v>
      </c>
      <c r="T63" s="52">
        <f>VLOOKUP($B63,Shock_dev!$A$1:$CI$300,MATCH(DATE(T$1,1,1),Shock_dev!$A$1:$CI$1,0),FALSE)</f>
        <v>4.0168349999998298E-3</v>
      </c>
      <c r="U63" s="52">
        <f>VLOOKUP($B63,Shock_dev!$A$1:$CI$300,MATCH(DATE(U$1,1,1),Shock_dev!$A$1:$CI$1,0),FALSE)</f>
        <v>3.6962510000000393E-3</v>
      </c>
      <c r="V63" s="52">
        <f>VLOOKUP($B63,Shock_dev!$A$1:$CI$300,MATCH(DATE(V$1,1,1),Shock_dev!$A$1:$CI$1,0),FALSE)</f>
        <v>3.5511790000004595E-3</v>
      </c>
      <c r="W63" s="52">
        <f>VLOOKUP($B63,Shock_dev!$A$1:$CI$300,MATCH(DATE(W$1,1,1),Shock_dev!$A$1:$CI$1,0),FALSE)</f>
        <v>3.5695070000008045E-3</v>
      </c>
      <c r="X63" s="52">
        <f>VLOOKUP($B63,Shock_dev!$A$1:$CI$300,MATCH(DATE(X$1,1,1),Shock_dev!$A$1:$CI$1,0),FALSE)</f>
        <v>3.5650280000005807E-3</v>
      </c>
      <c r="Y63" s="52">
        <f>VLOOKUP($B63,Shock_dev!$A$1:$CI$300,MATCH(DATE(Y$1,1,1),Shock_dev!$A$1:$CI$1,0),FALSE)</f>
        <v>3.5295800000003652E-3</v>
      </c>
      <c r="Z63" s="52">
        <f>VLOOKUP($B63,Shock_dev!$A$1:$CI$300,MATCH(DATE(Z$1,1,1),Shock_dev!$A$1:$CI$1,0),FALSE)</f>
        <v>3.4585930000003984E-3</v>
      </c>
      <c r="AA63" s="52">
        <f>VLOOKUP($B63,Shock_dev!$A$1:$CI$300,MATCH(DATE(AA$1,1,1),Shock_dev!$A$1:$CI$1,0),FALSE)</f>
        <v>3.2527419999999196E-3</v>
      </c>
      <c r="AB63" s="52">
        <f>VLOOKUP($B63,Shock_dev!$A$1:$CI$300,MATCH(DATE(AB$1,1,1),Shock_dev!$A$1:$CI$1,0),FALSE)</f>
        <v>2.9770730000002743E-3</v>
      </c>
      <c r="AC63" s="52">
        <f>VLOOKUP($B63,Shock_dev!$A$1:$CI$300,MATCH(DATE(AC$1,1,1),Shock_dev!$A$1:$CI$1,0),FALSE)</f>
        <v>2.6753639999999024E-3</v>
      </c>
      <c r="AD63" s="52">
        <f>VLOOKUP($B63,Shock_dev!$A$1:$CI$300,MATCH(DATE(AD$1,1,1),Shock_dev!$A$1:$CI$1,0),FALSE)</f>
        <v>2.3640460000002861E-3</v>
      </c>
      <c r="AE63" s="52">
        <f>VLOOKUP($B63,Shock_dev!$A$1:$CI$300,MATCH(DATE(AE$1,1,1),Shock_dev!$A$1:$CI$1,0),FALSE)</f>
        <v>2.0504560000000893E-3</v>
      </c>
      <c r="AF63" s="52">
        <f>VLOOKUP($B63,Shock_dev!$A$1:$CI$300,MATCH(DATE(AF$1,1,1),Shock_dev!$A$1:$CI$1,0),FALSE)</f>
        <v>1.7320249999999149E-3</v>
      </c>
      <c r="AG63" s="52"/>
      <c r="AH63" s="65">
        <f t="shared" si="1"/>
        <v>6.0255764000000768E-3</v>
      </c>
      <c r="AI63" s="65">
        <f t="shared" si="2"/>
        <v>8.0744378000002122E-3</v>
      </c>
      <c r="AJ63" s="65">
        <f t="shared" si="3"/>
        <v>7.6578188000000933E-3</v>
      </c>
      <c r="AK63" s="65">
        <f t="shared" si="4"/>
        <v>4.2453231999999728E-3</v>
      </c>
      <c r="AL63" s="65">
        <f t="shared" si="5"/>
        <v>3.4750900000004139E-3</v>
      </c>
      <c r="AM63" s="65">
        <f t="shared" si="6"/>
        <v>2.3597928000000934E-3</v>
      </c>
      <c r="AN63" s="66"/>
      <c r="AO63" s="65">
        <f t="shared" si="7"/>
        <v>7.0500071000001441E-3</v>
      </c>
      <c r="AP63" s="65">
        <f t="shared" si="8"/>
        <v>5.9515710000000331E-3</v>
      </c>
      <c r="AQ63" s="65">
        <f t="shared" si="9"/>
        <v>2.9174414000002536E-3</v>
      </c>
    </row>
    <row r="64" spans="1:43" x14ac:dyDescent="0.25">
      <c r="A64" s="5" t="str">
        <f>VLOOKUP(LEFT(RIGHT(B64,6),4),List_Sectors!$A$2:$C$30,3,FALSE)</f>
        <v>Conduites</v>
      </c>
      <c r="B64" s="37" t="s">
        <v>305</v>
      </c>
      <c r="C64" s="51">
        <f>VLOOKUP($B64,Shock_dev!$A$1:$CI$300,MATCH(DATE(C$1,1,1),Shock_dev!$A$1:$CI$1,0),FALSE)</f>
        <v>9.6673799999997811E-3</v>
      </c>
      <c r="D64" s="52">
        <f>VLOOKUP($B64,Shock_dev!$A$1:$CI$300,MATCH(DATE(D$1,1,1),Shock_dev!$A$1:$CI$1,0),FALSE)</f>
        <v>2.1049819999998221E-2</v>
      </c>
      <c r="E64" s="52">
        <f>VLOOKUP($B64,Shock_dev!$A$1:$CI$300,MATCH(DATE(E$1,1,1),Shock_dev!$A$1:$CI$1,0),FALSE)</f>
        <v>2.9989360000001852E-2</v>
      </c>
      <c r="F64" s="52">
        <f>VLOOKUP($B64,Shock_dev!$A$1:$CI$300,MATCH(DATE(F$1,1,1),Shock_dev!$A$1:$CI$1,0),FALSE)</f>
        <v>3.5518459999998697E-2</v>
      </c>
      <c r="G64" s="52">
        <f>VLOOKUP($B64,Shock_dev!$A$1:$CI$300,MATCH(DATE(G$1,1,1),Shock_dev!$A$1:$CI$1,0),FALSE)</f>
        <v>3.7838149999998905E-2</v>
      </c>
      <c r="H64" s="52">
        <f>VLOOKUP($B64,Shock_dev!$A$1:$CI$300,MATCH(DATE(H$1,1,1),Shock_dev!$A$1:$CI$1,0),FALSE)</f>
        <v>3.83377799999991E-2</v>
      </c>
      <c r="I64" s="52">
        <f>VLOOKUP($B64,Shock_dev!$A$1:$CI$300,MATCH(DATE(I$1,1,1),Shock_dev!$A$1:$CI$1,0),FALSE)</f>
        <v>3.6324560000000616E-2</v>
      </c>
      <c r="J64" s="52">
        <f>VLOOKUP($B64,Shock_dev!$A$1:$CI$300,MATCH(DATE(J$1,1,1),Shock_dev!$A$1:$CI$1,0),FALSE)</f>
        <v>0.18567365999999907</v>
      </c>
      <c r="K64" s="52">
        <f>VLOOKUP($B64,Shock_dev!$A$1:$CI$300,MATCH(DATE(K$1,1,1),Shock_dev!$A$1:$CI$1,0),FALSE)</f>
        <v>0.26544164999999964</v>
      </c>
      <c r="L64" s="52">
        <f>VLOOKUP($B64,Shock_dev!$A$1:$CI$300,MATCH(DATE(L$1,1,1),Shock_dev!$A$1:$CI$1,0),FALSE)</f>
        <v>0.30111199999999982</v>
      </c>
      <c r="M64" s="52">
        <f>VLOOKUP($B64,Shock_dev!$A$1:$CI$300,MATCH(DATE(M$1,1,1),Shock_dev!$A$1:$CI$1,0),FALSE)</f>
        <v>0.31337608000000117</v>
      </c>
      <c r="N64" s="52">
        <f>VLOOKUP($B64,Shock_dev!$A$1:$CI$300,MATCH(DATE(N$1,1,1),Shock_dev!$A$1:$CI$1,0),FALSE)</f>
        <v>0.31506470999999792</v>
      </c>
      <c r="O64" s="52">
        <f>VLOOKUP($B64,Shock_dev!$A$1:$CI$300,MATCH(DATE(O$1,1,1),Shock_dev!$A$1:$CI$1,0),FALSE)</f>
        <v>0.31009603999999769</v>
      </c>
      <c r="P64" s="52">
        <f>VLOOKUP($B64,Shock_dev!$A$1:$CI$300,MATCH(DATE(P$1,1,1),Shock_dev!$A$1:$CI$1,0),FALSE)</f>
        <v>0.30106874999999889</v>
      </c>
      <c r="Q64" s="52">
        <f>VLOOKUP($B64,Shock_dev!$A$1:$CI$300,MATCH(DATE(Q$1,1,1),Shock_dev!$A$1:$CI$1,0),FALSE)</f>
        <v>0.29079264000000649</v>
      </c>
      <c r="R64" s="52">
        <f>VLOOKUP($B64,Shock_dev!$A$1:$CI$300,MATCH(DATE(R$1,1,1),Shock_dev!$A$1:$CI$1,0),FALSE)</f>
        <v>0.27980913000000385</v>
      </c>
      <c r="S64" s="52">
        <f>VLOOKUP($B64,Shock_dev!$A$1:$CI$300,MATCH(DATE(S$1,1,1),Shock_dev!$A$1:$CI$1,0),FALSE)</f>
        <v>0.27118478999999951</v>
      </c>
      <c r="T64" s="52">
        <f>VLOOKUP($B64,Shock_dev!$A$1:$CI$300,MATCH(DATE(T$1,1,1),Shock_dev!$A$1:$CI$1,0),FALSE)</f>
        <v>0.12640444999999545</v>
      </c>
      <c r="U64" s="52">
        <f>VLOOKUP($B64,Shock_dev!$A$1:$CI$300,MATCH(DATE(U$1,1,1),Shock_dev!$A$1:$CI$1,0),FALSE)</f>
        <v>4.9145749999993882E-2</v>
      </c>
      <c r="V64" s="52">
        <f>VLOOKUP($B64,Shock_dev!$A$1:$CI$300,MATCH(DATE(V$1,1,1),Shock_dev!$A$1:$CI$1,0),FALSE)</f>
        <v>1.2834400000002688E-2</v>
      </c>
      <c r="W64" s="52">
        <f>VLOOKUP($B64,Shock_dev!$A$1:$CI$300,MATCH(DATE(W$1,1,1),Shock_dev!$A$1:$CI$1,0),FALSE)</f>
        <v>-9.3107000000003382E-4</v>
      </c>
      <c r="X64" s="52">
        <f>VLOOKUP($B64,Shock_dev!$A$1:$CI$300,MATCH(DATE(X$1,1,1),Shock_dev!$A$1:$CI$1,0),FALSE)</f>
        <v>-3.9110100000030457E-3</v>
      </c>
      <c r="Y64" s="52">
        <f>VLOOKUP($B64,Shock_dev!$A$1:$CI$300,MATCH(DATE(Y$1,1,1),Shock_dev!$A$1:$CI$1,0),FALSE)</f>
        <v>-2.2303100000016229E-3</v>
      </c>
      <c r="Z64" s="52">
        <f>VLOOKUP($B64,Shock_dev!$A$1:$CI$300,MATCH(DATE(Z$1,1,1),Shock_dev!$A$1:$CI$1,0),FALSE)</f>
        <v>9.1379000000557653E-4</v>
      </c>
      <c r="AA64" s="52">
        <f>VLOOKUP($B64,Shock_dev!$A$1:$CI$300,MATCH(DATE(AA$1,1,1),Shock_dev!$A$1:$CI$1,0),FALSE)</f>
        <v>3.5621399999996584E-3</v>
      </c>
      <c r="AB64" s="52">
        <f>VLOOKUP($B64,Shock_dev!$A$1:$CI$300,MATCH(DATE(AB$1,1,1),Shock_dev!$A$1:$CI$1,0),FALSE)</f>
        <v>5.3714900000016996E-3</v>
      </c>
      <c r="AC64" s="52">
        <f>VLOOKUP($B64,Shock_dev!$A$1:$CI$300,MATCH(DATE(AC$1,1,1),Shock_dev!$A$1:$CI$1,0),FALSE)</f>
        <v>6.3630799999998544E-3</v>
      </c>
      <c r="AD64" s="52">
        <f>VLOOKUP($B64,Shock_dev!$A$1:$CI$300,MATCH(DATE(AD$1,1,1),Shock_dev!$A$1:$CI$1,0),FALSE)</f>
        <v>6.6477599999998915E-3</v>
      </c>
      <c r="AE64" s="52">
        <f>VLOOKUP($B64,Shock_dev!$A$1:$CI$300,MATCH(DATE(AE$1,1,1),Shock_dev!$A$1:$CI$1,0),FALSE)</f>
        <v>6.3746599999987552E-3</v>
      </c>
      <c r="AF64" s="52">
        <f>VLOOKUP($B64,Shock_dev!$A$1:$CI$300,MATCH(DATE(AF$1,1,1),Shock_dev!$A$1:$CI$1,0),FALSE)</f>
        <v>5.6633300000044073E-3</v>
      </c>
      <c r="AG64" s="52"/>
      <c r="AH64" s="65">
        <f t="shared" si="1"/>
        <v>2.6812633999999492E-2</v>
      </c>
      <c r="AI64" s="65">
        <f t="shared" si="2"/>
        <v>0.16537792999999965</v>
      </c>
      <c r="AJ64" s="65">
        <f t="shared" si="3"/>
        <v>0.30607964400000043</v>
      </c>
      <c r="AK64" s="65">
        <f t="shared" si="4"/>
        <v>0.14787570399999908</v>
      </c>
      <c r="AL64" s="65">
        <f t="shared" si="5"/>
        <v>-5.1929199999989351E-4</v>
      </c>
      <c r="AM64" s="65">
        <f t="shared" si="6"/>
        <v>6.0840640000009213E-3</v>
      </c>
      <c r="AN64" s="66"/>
      <c r="AO64" s="65">
        <f t="shared" si="7"/>
        <v>9.6095281999999574E-2</v>
      </c>
      <c r="AP64" s="65">
        <f t="shared" si="8"/>
        <v>0.22697767399999974</v>
      </c>
      <c r="AQ64" s="65">
        <f t="shared" si="9"/>
        <v>2.7823860000005139E-3</v>
      </c>
    </row>
    <row r="65" spans="1:43" x14ac:dyDescent="0.25">
      <c r="A65" s="5" t="str">
        <f>VLOOKUP(LEFT(RIGHT(B65,6),4),List_Sectors!$A$2:$C$30,3,FALSE)</f>
        <v>Electricité &amp; télécom</v>
      </c>
      <c r="B65" s="37" t="s">
        <v>306</v>
      </c>
      <c r="C65" s="51">
        <f>VLOOKUP($B65,Shock_dev!$A$1:$CI$300,MATCH(DATE(C$1,1,1),Shock_dev!$A$1:$CI$1,0),FALSE)</f>
        <v>9.7819799999996349E-3</v>
      </c>
      <c r="D65" s="52">
        <f>VLOOKUP($B65,Shock_dev!$A$1:$CI$300,MATCH(DATE(D$1,1,1),Shock_dev!$A$1:$CI$1,0),FALSE)</f>
        <v>2.1086119999999653E-2</v>
      </c>
      <c r="E65" s="52">
        <f>VLOOKUP($B65,Shock_dev!$A$1:$CI$300,MATCH(DATE(E$1,1,1),Shock_dev!$A$1:$CI$1,0),FALSE)</f>
        <v>2.9750140000000869E-2</v>
      </c>
      <c r="F65" s="52">
        <f>VLOOKUP($B65,Shock_dev!$A$1:$CI$300,MATCH(DATE(F$1,1,1),Shock_dev!$A$1:$CI$1,0),FALSE)</f>
        <v>3.4925210000000817E-2</v>
      </c>
      <c r="G65" s="52">
        <f>VLOOKUP($B65,Shock_dev!$A$1:$CI$300,MATCH(DATE(G$1,1,1),Shock_dev!$A$1:$CI$1,0),FALSE)</f>
        <v>3.6929499999999393E-2</v>
      </c>
      <c r="H65" s="52">
        <f>VLOOKUP($B65,Shock_dev!$A$1:$CI$300,MATCH(DATE(H$1,1,1),Shock_dev!$A$1:$CI$1,0),FALSE)</f>
        <v>3.7240499999999344E-2</v>
      </c>
      <c r="I65" s="52">
        <f>VLOOKUP($B65,Shock_dev!$A$1:$CI$300,MATCH(DATE(I$1,1,1),Shock_dev!$A$1:$CI$1,0),FALSE)</f>
        <v>3.5170709999999161E-2</v>
      </c>
      <c r="J65" s="52">
        <f>VLOOKUP($B65,Shock_dev!$A$1:$CI$300,MATCH(DATE(J$1,1,1),Shock_dev!$A$1:$CI$1,0),FALSE)</f>
        <v>3.4098900000000043E-2</v>
      </c>
      <c r="K65" s="52">
        <f>VLOOKUP($B65,Shock_dev!$A$1:$CI$300,MATCH(DATE(K$1,1,1),Shock_dev!$A$1:$CI$1,0),FALSE)</f>
        <v>3.474967999999734E-2</v>
      </c>
      <c r="L65" s="52">
        <f>VLOOKUP($B65,Shock_dev!$A$1:$CI$300,MATCH(DATE(L$1,1,1),Shock_dev!$A$1:$CI$1,0),FALSE)</f>
        <v>3.471226999999999E-2</v>
      </c>
      <c r="M65" s="52">
        <f>VLOOKUP($B65,Shock_dev!$A$1:$CI$300,MATCH(DATE(M$1,1,1),Shock_dev!$A$1:$CI$1,0),FALSE)</f>
        <v>3.4909550000001843E-2</v>
      </c>
      <c r="N65" s="52">
        <f>VLOOKUP($B65,Shock_dev!$A$1:$CI$300,MATCH(DATE(N$1,1,1),Shock_dev!$A$1:$CI$1,0),FALSE)</f>
        <v>3.6268479999996828E-2</v>
      </c>
      <c r="O65" s="52">
        <f>VLOOKUP($B65,Shock_dev!$A$1:$CI$300,MATCH(DATE(O$1,1,1),Shock_dev!$A$1:$CI$1,0),FALSE)</f>
        <v>3.6026559999996266E-2</v>
      </c>
      <c r="P65" s="52">
        <f>VLOOKUP($B65,Shock_dev!$A$1:$CI$300,MATCH(DATE(P$1,1,1),Shock_dev!$A$1:$CI$1,0),FALSE)</f>
        <v>3.3370189999999411E-2</v>
      </c>
      <c r="Q65" s="52">
        <f>VLOOKUP($B65,Shock_dev!$A$1:$CI$300,MATCH(DATE(Q$1,1,1),Shock_dev!$A$1:$CI$1,0),FALSE)</f>
        <v>2.9526769999996816E-2</v>
      </c>
      <c r="R65" s="52">
        <f>VLOOKUP($B65,Shock_dev!$A$1:$CI$300,MATCH(DATE(R$1,1,1),Shock_dev!$A$1:$CI$1,0),FALSE)</f>
        <v>2.4373220000001083E-2</v>
      </c>
      <c r="S65" s="52">
        <f>VLOOKUP($B65,Shock_dev!$A$1:$CI$300,MATCH(DATE(S$1,1,1),Shock_dev!$A$1:$CI$1,0),FALSE)</f>
        <v>2.0832779999999218E-2</v>
      </c>
      <c r="T65" s="52">
        <f>VLOOKUP($B65,Shock_dev!$A$1:$CI$300,MATCH(DATE(T$1,1,1),Shock_dev!$A$1:$CI$1,0),FALSE)</f>
        <v>1.8527820000002748E-2</v>
      </c>
      <c r="U65" s="52">
        <f>VLOOKUP($B65,Shock_dev!$A$1:$CI$300,MATCH(DATE(U$1,1,1),Shock_dev!$A$1:$CI$1,0),FALSE)</f>
        <v>1.7187950000000285E-2</v>
      </c>
      <c r="V65" s="52">
        <f>VLOOKUP($B65,Shock_dev!$A$1:$CI$300,MATCH(DATE(V$1,1,1),Shock_dev!$A$1:$CI$1,0),FALSE)</f>
        <v>1.6569930000002842E-2</v>
      </c>
      <c r="W65" s="52">
        <f>VLOOKUP($B65,Shock_dev!$A$1:$CI$300,MATCH(DATE(W$1,1,1),Shock_dev!$A$1:$CI$1,0),FALSE)</f>
        <v>1.6618959999995297E-2</v>
      </c>
      <c r="X65" s="52">
        <f>VLOOKUP($B65,Shock_dev!$A$1:$CI$300,MATCH(DATE(X$1,1,1),Shock_dev!$A$1:$CI$1,0),FALSE)</f>
        <v>1.6508979999997564E-2</v>
      </c>
      <c r="Y65" s="52">
        <f>VLOOKUP($B65,Shock_dev!$A$1:$CI$300,MATCH(DATE(Y$1,1,1),Shock_dev!$A$1:$CI$1,0),FALSE)</f>
        <v>1.6220869999997944E-2</v>
      </c>
      <c r="Z65" s="52">
        <f>VLOOKUP($B65,Shock_dev!$A$1:$CI$300,MATCH(DATE(Z$1,1,1),Shock_dev!$A$1:$CI$1,0),FALSE)</f>
        <v>1.5749560000003271E-2</v>
      </c>
      <c r="AA65" s="52">
        <f>VLOOKUP($B65,Shock_dev!$A$1:$CI$300,MATCH(DATE(AA$1,1,1),Shock_dev!$A$1:$CI$1,0),FALSE)</f>
        <v>1.4665890000003401E-2</v>
      </c>
      <c r="AB65" s="52">
        <f>VLOOKUP($B65,Shock_dev!$A$1:$CI$300,MATCH(DATE(AB$1,1,1),Shock_dev!$A$1:$CI$1,0),FALSE)</f>
        <v>1.3276600000004635E-2</v>
      </c>
      <c r="AC65" s="52">
        <f>VLOOKUP($B65,Shock_dev!$A$1:$CI$300,MATCH(DATE(AC$1,1,1),Shock_dev!$A$1:$CI$1,0),FALSE)</f>
        <v>1.1785420000002489E-2</v>
      </c>
      <c r="AD65" s="52">
        <f>VLOOKUP($B65,Shock_dev!$A$1:$CI$300,MATCH(DATE(AD$1,1,1),Shock_dev!$A$1:$CI$1,0),FALSE)</f>
        <v>1.0269469999997227E-2</v>
      </c>
      <c r="AE65" s="52">
        <f>VLOOKUP($B65,Shock_dev!$A$1:$CI$300,MATCH(DATE(AE$1,1,1),Shock_dev!$A$1:$CI$1,0),FALSE)</f>
        <v>8.7632900000045311E-3</v>
      </c>
      <c r="AF65" s="52">
        <f>VLOOKUP($B65,Shock_dev!$A$1:$CI$300,MATCH(DATE(AF$1,1,1),Shock_dev!$A$1:$CI$1,0),FALSE)</f>
        <v>7.2560699999968392E-3</v>
      </c>
      <c r="AG65" s="52"/>
      <c r="AH65" s="65">
        <f t="shared" si="1"/>
        <v>2.6494590000000075E-2</v>
      </c>
      <c r="AI65" s="65">
        <f t="shared" si="2"/>
        <v>3.5194411999999176E-2</v>
      </c>
      <c r="AJ65" s="65">
        <f t="shared" si="3"/>
        <v>3.4020309999998236E-2</v>
      </c>
      <c r="AK65" s="65">
        <f t="shared" si="4"/>
        <v>1.9498340000001235E-2</v>
      </c>
      <c r="AL65" s="65">
        <f t="shared" si="5"/>
        <v>1.5952851999999497E-2</v>
      </c>
      <c r="AM65" s="65">
        <f t="shared" si="6"/>
        <v>1.0270170000001144E-2</v>
      </c>
      <c r="AN65" s="66"/>
      <c r="AO65" s="65">
        <f t="shared" si="7"/>
        <v>3.0844500999999625E-2</v>
      </c>
      <c r="AP65" s="65">
        <f t="shared" si="8"/>
        <v>2.6759324999999737E-2</v>
      </c>
      <c r="AQ65" s="65">
        <f t="shared" si="9"/>
        <v>1.311151100000032E-2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308</v>
      </c>
      <c r="C66" s="51">
        <f>VLOOKUP($B66,Shock_dev!$A$1:$CI$300,MATCH(DATE(C$1,1,1),Shock_dev!$A$1:$CI$1,0),FALSE)</f>
        <v>0.33588261000000053</v>
      </c>
      <c r="D66" s="52">
        <f>VLOOKUP($B66,Shock_dev!$A$1:$CI$300,MATCH(DATE(D$1,1,1),Shock_dev!$A$1:$CI$1,0),FALSE)</f>
        <v>0.52505319999999855</v>
      </c>
      <c r="E66" s="52">
        <f>VLOOKUP($B66,Shock_dev!$A$1:$CI$300,MATCH(DATE(E$1,1,1),Shock_dev!$A$1:$CI$1,0),FALSE)</f>
        <v>0.62931601000000015</v>
      </c>
      <c r="F66" s="52">
        <f>VLOOKUP($B66,Shock_dev!$A$1:$CI$300,MATCH(DATE(F$1,1,1),Shock_dev!$A$1:$CI$1,0),FALSE)</f>
        <v>0.70045533999999954</v>
      </c>
      <c r="G66" s="52">
        <f>VLOOKUP($B66,Shock_dev!$A$1:$CI$300,MATCH(DATE(G$1,1,1),Shock_dev!$A$1:$CI$1,0),FALSE)</f>
        <v>0.75427767999999951</v>
      </c>
      <c r="H66" s="52">
        <f>VLOOKUP($B66,Shock_dev!$A$1:$CI$300,MATCH(DATE(H$1,1,1),Shock_dev!$A$1:$CI$1,0),FALSE)</f>
        <v>0.80972024000000076</v>
      </c>
      <c r="I66" s="52">
        <f>VLOOKUP($B66,Shock_dev!$A$1:$CI$300,MATCH(DATE(I$1,1,1),Shock_dev!$A$1:$CI$1,0),FALSE)</f>
        <v>0.85604561000000068</v>
      </c>
      <c r="J66" s="52">
        <f>VLOOKUP($B66,Shock_dev!$A$1:$CI$300,MATCH(DATE(J$1,1,1),Shock_dev!$A$1:$CI$1,0),FALSE)</f>
        <v>0.8836849400000002</v>
      </c>
      <c r="K66" s="52">
        <f>VLOOKUP($B66,Shock_dev!$A$1:$CI$300,MATCH(DATE(K$1,1,1),Shock_dev!$A$1:$CI$1,0),FALSE)</f>
        <v>0.89741332000000007</v>
      </c>
      <c r="L66" s="52">
        <f>VLOOKUP($B66,Shock_dev!$A$1:$CI$300,MATCH(DATE(L$1,1,1),Shock_dev!$A$1:$CI$1,0),FALSE)</f>
        <v>0.90654974999999993</v>
      </c>
      <c r="M66" s="52">
        <f>VLOOKUP($B66,Shock_dev!$A$1:$CI$300,MATCH(DATE(M$1,1,1),Shock_dev!$A$1:$CI$1,0),FALSE)</f>
        <v>0.79740736000000112</v>
      </c>
      <c r="N66" s="52">
        <f>VLOOKUP($B66,Shock_dev!$A$1:$CI$300,MATCH(DATE(N$1,1,1),Shock_dev!$A$1:$CI$1,0),FALSE)</f>
        <v>0.74708940999999918</v>
      </c>
      <c r="O66" s="52">
        <f>VLOOKUP($B66,Shock_dev!$A$1:$CI$300,MATCH(DATE(O$1,1,1),Shock_dev!$A$1:$CI$1,0),FALSE)</f>
        <v>0.72295495999999915</v>
      </c>
      <c r="P66" s="52">
        <f>VLOOKUP($B66,Shock_dev!$A$1:$CI$300,MATCH(DATE(P$1,1,1),Shock_dev!$A$1:$CI$1,0),FALSE)</f>
        <v>0.7260775000000006</v>
      </c>
      <c r="Q66" s="52">
        <f>VLOOKUP($B66,Shock_dev!$A$1:$CI$300,MATCH(DATE(Q$1,1,1),Shock_dev!$A$1:$CI$1,0),FALSE)</f>
        <v>0.74792384000000034</v>
      </c>
      <c r="R66" s="52">
        <f>VLOOKUP($B66,Shock_dev!$A$1:$CI$300,MATCH(DATE(R$1,1,1),Shock_dev!$A$1:$CI$1,0),FALSE)</f>
        <v>0.77841409000000006</v>
      </c>
      <c r="S66" s="52">
        <f>VLOOKUP($B66,Shock_dev!$A$1:$CI$300,MATCH(DATE(S$1,1,1),Shock_dev!$A$1:$CI$1,0),FALSE)</f>
        <v>0.82180841000000093</v>
      </c>
      <c r="T66" s="52">
        <f>VLOOKUP($B66,Shock_dev!$A$1:$CI$300,MATCH(DATE(T$1,1,1),Shock_dev!$A$1:$CI$1,0),FALSE)</f>
        <v>0.84837339000000078</v>
      </c>
      <c r="U66" s="52">
        <f>VLOOKUP($B66,Shock_dev!$A$1:$CI$300,MATCH(DATE(U$1,1,1),Shock_dev!$A$1:$CI$1,0),FALSE)</f>
        <v>0.86048825000000129</v>
      </c>
      <c r="V66" s="52">
        <f>VLOOKUP($B66,Shock_dev!$A$1:$CI$300,MATCH(DATE(V$1,1,1),Shock_dev!$A$1:$CI$1,0),FALSE)</f>
        <v>0.8602821899999995</v>
      </c>
      <c r="W66" s="52">
        <f>VLOOKUP($B66,Shock_dev!$A$1:$CI$300,MATCH(DATE(W$1,1,1),Shock_dev!$A$1:$CI$1,0),FALSE)</f>
        <v>0.88738501000000092</v>
      </c>
      <c r="X66" s="52">
        <f>VLOOKUP($B66,Shock_dev!$A$1:$CI$300,MATCH(DATE(X$1,1,1),Shock_dev!$A$1:$CI$1,0),FALSE)</f>
        <v>0.89594555000000042</v>
      </c>
      <c r="Y66" s="52">
        <f>VLOOKUP($B66,Shock_dev!$A$1:$CI$300,MATCH(DATE(Y$1,1,1),Shock_dev!$A$1:$CI$1,0),FALSE)</f>
        <v>0.89390396000000116</v>
      </c>
      <c r="Z66" s="52">
        <f>VLOOKUP($B66,Shock_dev!$A$1:$CI$300,MATCH(DATE(Z$1,1,1),Shock_dev!$A$1:$CI$1,0),FALSE)</f>
        <v>0.88655199000000096</v>
      </c>
      <c r="AA66" s="52">
        <f>VLOOKUP($B66,Shock_dev!$A$1:$CI$300,MATCH(DATE(AA$1,1,1),Shock_dev!$A$1:$CI$1,0),FALSE)</f>
        <v>0.87673546999999985</v>
      </c>
      <c r="AB66" s="52">
        <f>VLOOKUP($B66,Shock_dev!$A$1:$CI$300,MATCH(DATE(AB$1,1,1),Shock_dev!$A$1:$CI$1,0),FALSE)</f>
        <v>0.86611124999999944</v>
      </c>
      <c r="AC66" s="52">
        <f>VLOOKUP($B66,Shock_dev!$A$1:$CI$300,MATCH(DATE(AC$1,1,1),Shock_dev!$A$1:$CI$1,0),FALSE)</f>
        <v>0.85547912000000004</v>
      </c>
      <c r="AD66" s="52">
        <f>VLOOKUP($B66,Shock_dev!$A$1:$CI$300,MATCH(DATE(AD$1,1,1),Shock_dev!$A$1:$CI$1,0),FALSE)</f>
        <v>0.84515438999999937</v>
      </c>
      <c r="AE66" s="52">
        <f>VLOOKUP($B66,Shock_dev!$A$1:$CI$300,MATCH(DATE(AE$1,1,1),Shock_dev!$A$1:$CI$1,0),FALSE)</f>
        <v>0.83929191000000003</v>
      </c>
      <c r="AF66" s="52">
        <f>VLOOKUP($B66,Shock_dev!$A$1:$CI$300,MATCH(DATE(AF$1,1,1),Shock_dev!$A$1:$CI$1,0),FALSE)</f>
        <v>0.83185851</v>
      </c>
      <c r="AG66" s="52"/>
      <c r="AH66" s="65">
        <f t="shared" si="1"/>
        <v>0.58899696799999968</v>
      </c>
      <c r="AI66" s="65">
        <f t="shared" si="2"/>
        <v>0.87068277200000033</v>
      </c>
      <c r="AJ66" s="65">
        <f t="shared" si="3"/>
        <v>0.74829061400000008</v>
      </c>
      <c r="AK66" s="65">
        <f t="shared" si="4"/>
        <v>0.83387326600000056</v>
      </c>
      <c r="AL66" s="65">
        <f t="shared" si="5"/>
        <v>0.88810439600000068</v>
      </c>
      <c r="AM66" s="65">
        <f t="shared" si="6"/>
        <v>0.84757903599999973</v>
      </c>
      <c r="AN66" s="66"/>
      <c r="AO66" s="65">
        <f t="shared" si="7"/>
        <v>0.72983986999999995</v>
      </c>
      <c r="AP66" s="65">
        <f t="shared" si="8"/>
        <v>0.79108194000000032</v>
      </c>
      <c r="AQ66" s="65">
        <f t="shared" si="9"/>
        <v>0.86784171600000026</v>
      </c>
    </row>
    <row r="67" spans="1:43" x14ac:dyDescent="0.25">
      <c r="A67" s="5" t="str">
        <f>VLOOKUP(LEFT(RIGHT(B67,6),4),List_Sectors!$A$2:$C$30,3,FALSE)</f>
        <v>Démolition</v>
      </c>
      <c r="B67" s="37" t="s">
        <v>309</v>
      </c>
      <c r="C67" s="51">
        <f>VLOOKUP($B67,Shock_dev!$A$1:$CI$300,MATCH(DATE(C$1,1,1),Shock_dev!$A$1:$CI$1,0),FALSE)</f>
        <v>7.637857779</v>
      </c>
      <c r="D67" s="52">
        <f>VLOOKUP($B67,Shock_dev!$A$1:$CI$300,MATCH(DATE(D$1,1,1),Shock_dev!$A$1:$CI$1,0),FALSE)</f>
        <v>14.239221485999998</v>
      </c>
      <c r="E67" s="52">
        <f>VLOOKUP($B67,Shock_dev!$A$1:$CI$300,MATCH(DATE(E$1,1,1),Shock_dev!$A$1:$CI$1,0),FALSE)</f>
        <v>18.561054220999999</v>
      </c>
      <c r="F67" s="52">
        <f>VLOOKUP($B67,Shock_dev!$A$1:$CI$300,MATCH(DATE(F$1,1,1),Shock_dev!$A$1:$CI$1,0),FALSE)</f>
        <v>20.855329902999998</v>
      </c>
      <c r="G67" s="52">
        <f>VLOOKUP($B67,Shock_dev!$A$1:$CI$300,MATCH(DATE(G$1,1,1),Shock_dev!$A$1:$CI$1,0),FALSE)</f>
        <v>21.519638240999999</v>
      </c>
      <c r="H67" s="52">
        <f>VLOOKUP($B67,Shock_dev!$A$1:$CI$300,MATCH(DATE(H$1,1,1),Shock_dev!$A$1:$CI$1,0),FALSE)</f>
        <v>21.951884616000001</v>
      </c>
      <c r="I67" s="52">
        <f>VLOOKUP($B67,Shock_dev!$A$1:$CI$300,MATCH(DATE(I$1,1,1),Shock_dev!$A$1:$CI$1,0),FALSE)</f>
        <v>20.032206754000001</v>
      </c>
      <c r="J67" s="52">
        <f>VLOOKUP($B67,Shock_dev!$A$1:$CI$300,MATCH(DATE(J$1,1,1),Shock_dev!$A$1:$CI$1,0),FALSE)</f>
        <v>20.724566935000002</v>
      </c>
      <c r="K67" s="52">
        <f>VLOOKUP($B67,Shock_dev!$A$1:$CI$300,MATCH(DATE(K$1,1,1),Shock_dev!$A$1:$CI$1,0),FALSE)</f>
        <v>21.998352830000002</v>
      </c>
      <c r="L67" s="52">
        <f>VLOOKUP($B67,Shock_dev!$A$1:$CI$300,MATCH(DATE(L$1,1,1),Shock_dev!$A$1:$CI$1,0),FALSE)</f>
        <v>20.986444007999999</v>
      </c>
      <c r="M67" s="52">
        <f>VLOOKUP($B67,Shock_dev!$A$1:$CI$300,MATCH(DATE(M$1,1,1),Shock_dev!$A$1:$CI$1,0),FALSE)</f>
        <v>21.126344806999999</v>
      </c>
      <c r="N67" s="52">
        <f>VLOOKUP($B67,Shock_dev!$A$1:$CI$300,MATCH(DATE(N$1,1,1),Shock_dev!$A$1:$CI$1,0),FALSE)</f>
        <v>22.140047146000001</v>
      </c>
      <c r="O67" s="52">
        <f>VLOOKUP($B67,Shock_dev!$A$1:$CI$300,MATCH(DATE(O$1,1,1),Shock_dev!$A$1:$CI$1,0),FALSE)</f>
        <v>20.327781413</v>
      </c>
      <c r="P67" s="52">
        <f>VLOOKUP($B67,Shock_dev!$A$1:$CI$300,MATCH(DATE(P$1,1,1),Shock_dev!$A$1:$CI$1,0),FALSE)</f>
        <v>17.065617709999998</v>
      </c>
      <c r="Q67" s="52">
        <f>VLOOKUP($B67,Shock_dev!$A$1:$CI$300,MATCH(DATE(Q$1,1,1),Shock_dev!$A$1:$CI$1,0),FALSE)</f>
        <v>14.189124539999998</v>
      </c>
      <c r="R67" s="52">
        <f>VLOOKUP($B67,Shock_dev!$A$1:$CI$300,MATCH(DATE(R$1,1,1),Shock_dev!$A$1:$CI$1,0),FALSE)</f>
        <v>10.287813082</v>
      </c>
      <c r="S67" s="52">
        <f>VLOOKUP($B67,Shock_dev!$A$1:$CI$300,MATCH(DATE(S$1,1,1),Shock_dev!$A$1:$CI$1,0),FALSE)</f>
        <v>9.1610021120000003</v>
      </c>
      <c r="T67" s="52">
        <f>VLOOKUP($B67,Shock_dev!$A$1:$CI$300,MATCH(DATE(T$1,1,1),Shock_dev!$A$1:$CI$1,0),FALSE)</f>
        <v>7.9304400840000007</v>
      </c>
      <c r="U67" s="52">
        <f>VLOOKUP($B67,Shock_dev!$A$1:$CI$300,MATCH(DATE(U$1,1,1),Shock_dev!$A$1:$CI$1,0),FALSE)</f>
        <v>7.0154235510000005</v>
      </c>
      <c r="V67" s="52">
        <f>VLOOKUP($B67,Shock_dev!$A$1:$CI$300,MATCH(DATE(V$1,1,1),Shock_dev!$A$1:$CI$1,0),FALSE)</f>
        <v>6.4349226870000011</v>
      </c>
      <c r="W67" s="52">
        <f>VLOOKUP($B67,Shock_dev!$A$1:$CI$300,MATCH(DATE(W$1,1,1),Shock_dev!$A$1:$CI$1,0),FALSE)</f>
        <v>6.2950988690000003</v>
      </c>
      <c r="X67" s="52">
        <f>VLOOKUP($B67,Shock_dev!$A$1:$CI$300,MATCH(DATE(X$1,1,1),Shock_dev!$A$1:$CI$1,0),FALSE)</f>
        <v>5.8233730259999996</v>
      </c>
      <c r="Y67" s="52">
        <f>VLOOKUP($B67,Shock_dev!$A$1:$CI$300,MATCH(DATE(Y$1,1,1),Shock_dev!$A$1:$CI$1,0),FALSE)</f>
        <v>5.6096813529999991</v>
      </c>
      <c r="Z67" s="52">
        <f>VLOOKUP($B67,Shock_dev!$A$1:$CI$300,MATCH(DATE(Z$1,1,1),Shock_dev!$A$1:$CI$1,0),FALSE)</f>
        <v>5.524158527</v>
      </c>
      <c r="AA67" s="52">
        <f>VLOOKUP($B67,Shock_dev!$A$1:$CI$300,MATCH(DATE(AA$1,1,1),Shock_dev!$A$1:$CI$1,0),FALSE)</f>
        <v>5.0505408849999993</v>
      </c>
      <c r="AB67" s="52">
        <f>VLOOKUP($B67,Shock_dev!$A$1:$CI$300,MATCH(DATE(AB$1,1,1),Shock_dev!$A$1:$CI$1,0),FALSE)</f>
        <v>4.813411373000001</v>
      </c>
      <c r="AC67" s="52">
        <f>VLOOKUP($B67,Shock_dev!$A$1:$CI$300,MATCH(DATE(AC$1,1,1),Shock_dev!$A$1:$CI$1,0),FALSE)</f>
        <v>4.7008407850000005</v>
      </c>
      <c r="AD67" s="52">
        <f>VLOOKUP($B67,Shock_dev!$A$1:$CI$300,MATCH(DATE(AD$1,1,1),Shock_dev!$A$1:$CI$1,0),FALSE)</f>
        <v>4.6472425810000004</v>
      </c>
      <c r="AE67" s="52">
        <f>VLOOKUP($B67,Shock_dev!$A$1:$CI$300,MATCH(DATE(AE$1,1,1),Shock_dev!$A$1:$CI$1,0),FALSE)</f>
        <v>4.6291328909999994</v>
      </c>
      <c r="AF67" s="52">
        <f>VLOOKUP($B67,Shock_dev!$A$1:$CI$300,MATCH(DATE(AF$1,1,1),Shock_dev!$A$1:$CI$1,0),FALSE)</f>
        <v>4.6121627659999991</v>
      </c>
      <c r="AG67" s="52"/>
      <c r="AH67" s="65">
        <f t="shared" si="1"/>
        <v>16.562620325999998</v>
      </c>
      <c r="AI67" s="65">
        <f t="shared" si="2"/>
        <v>21.1386910286</v>
      </c>
      <c r="AJ67" s="65">
        <f t="shared" si="3"/>
        <v>18.969783123199996</v>
      </c>
      <c r="AK67" s="65">
        <f t="shared" si="4"/>
        <v>8.1659203032000001</v>
      </c>
      <c r="AL67" s="65">
        <f t="shared" si="5"/>
        <v>5.6605705319999995</v>
      </c>
      <c r="AM67" s="65">
        <f t="shared" si="6"/>
        <v>4.6805580791999999</v>
      </c>
      <c r="AN67" s="66"/>
      <c r="AO67" s="65">
        <f t="shared" si="7"/>
        <v>18.850655677299997</v>
      </c>
      <c r="AP67" s="65">
        <f t="shared" si="8"/>
        <v>13.567851713199998</v>
      </c>
      <c r="AQ67" s="65">
        <f t="shared" si="9"/>
        <v>5.1705643055999992</v>
      </c>
    </row>
    <row r="68" spans="1:43" x14ac:dyDescent="0.25">
      <c r="A68" s="5" t="str">
        <f>VLOOKUP(LEFT(RIGHT(B68,6),4),List_Sectors!$A$2:$C$30,3,FALSE)</f>
        <v>Préparation de site</v>
      </c>
      <c r="B68" s="37" t="s">
        <v>310</v>
      </c>
      <c r="C68" s="51">
        <f>VLOOKUP($B68,Shock_dev!$A$1:$CI$300,MATCH(DATE(C$1,1,1),Shock_dev!$A$1:$CI$1,0),FALSE)</f>
        <v>11.601165629999997</v>
      </c>
      <c r="D68" s="52">
        <f>VLOOKUP($B68,Shock_dev!$A$1:$CI$300,MATCH(DATE(D$1,1,1),Shock_dev!$A$1:$CI$1,0),FALSE)</f>
        <v>17.050132829999995</v>
      </c>
      <c r="E68" s="52">
        <f>VLOOKUP($B68,Shock_dev!$A$1:$CI$300,MATCH(DATE(E$1,1,1),Shock_dev!$A$1:$CI$1,0),FALSE)</f>
        <v>19.932314720000008</v>
      </c>
      <c r="F68" s="52">
        <f>VLOOKUP($B68,Shock_dev!$A$1:$CI$300,MATCH(DATE(F$1,1,1),Shock_dev!$A$1:$CI$1,0),FALSE)</f>
        <v>21.485123709999996</v>
      </c>
      <c r="G68" s="52">
        <f>VLOOKUP($B68,Shock_dev!$A$1:$CI$300,MATCH(DATE(G$1,1,1),Shock_dev!$A$1:$CI$1,0),FALSE)</f>
        <v>22.008686120000007</v>
      </c>
      <c r="H68" s="52">
        <f>VLOOKUP($B68,Shock_dev!$A$1:$CI$300,MATCH(DATE(H$1,1,1),Shock_dev!$A$1:$CI$1,0),FALSE)</f>
        <v>22.608264760000012</v>
      </c>
      <c r="I68" s="52">
        <f>VLOOKUP($B68,Shock_dev!$A$1:$CI$300,MATCH(DATE(I$1,1,1),Shock_dev!$A$1:$CI$1,0),FALSE)</f>
        <v>20.986769649999999</v>
      </c>
      <c r="J68" s="52">
        <f>VLOOKUP($B68,Shock_dev!$A$1:$CI$300,MATCH(DATE(J$1,1,1),Shock_dev!$A$1:$CI$1,0),FALSE)</f>
        <v>21.95821355999999</v>
      </c>
      <c r="K68" s="52">
        <f>VLOOKUP($B68,Shock_dev!$A$1:$CI$300,MATCH(DATE(K$1,1,1),Shock_dev!$A$1:$CI$1,0),FALSE)</f>
        <v>23.534668409999995</v>
      </c>
      <c r="L68" s="52">
        <f>VLOOKUP($B68,Shock_dev!$A$1:$CI$300,MATCH(DATE(L$1,1,1),Shock_dev!$A$1:$CI$1,0),FALSE)</f>
        <v>22.671090639999989</v>
      </c>
      <c r="M68" s="52">
        <f>VLOOKUP($B68,Shock_dev!$A$1:$CI$300,MATCH(DATE(M$1,1,1),Shock_dev!$A$1:$CI$1,0),FALSE)</f>
        <v>22.95936897</v>
      </c>
      <c r="N68" s="52">
        <f>VLOOKUP($B68,Shock_dev!$A$1:$CI$300,MATCH(DATE(N$1,1,1),Shock_dev!$A$1:$CI$1,0),FALSE)</f>
        <v>24.164136290000002</v>
      </c>
      <c r="O68" s="52">
        <f>VLOOKUP($B68,Shock_dev!$A$1:$CI$300,MATCH(DATE(O$1,1,1),Shock_dev!$A$1:$CI$1,0),FALSE)</f>
        <v>22.339968169999992</v>
      </c>
      <c r="P68" s="52">
        <f>VLOOKUP($B68,Shock_dev!$A$1:$CI$300,MATCH(DATE(P$1,1,1),Shock_dev!$A$1:$CI$1,0),FALSE)</f>
        <v>18.952760529999992</v>
      </c>
      <c r="Q68" s="52">
        <f>VLOOKUP($B68,Shock_dev!$A$1:$CI$300,MATCH(DATE(Q$1,1,1),Shock_dev!$A$1:$CI$1,0),FALSE)</f>
        <v>15.823949839999997</v>
      </c>
      <c r="R68" s="52">
        <f>VLOOKUP($B68,Shock_dev!$A$1:$CI$300,MATCH(DATE(R$1,1,1),Shock_dev!$A$1:$CI$1,0),FALSE)</f>
        <v>11.597909889999997</v>
      </c>
      <c r="S68" s="52">
        <f>VLOOKUP($B68,Shock_dev!$A$1:$CI$300,MATCH(DATE(S$1,1,1),Shock_dev!$A$1:$CI$1,0),FALSE)</f>
        <v>10.145774369999998</v>
      </c>
      <c r="T68" s="52">
        <f>VLOOKUP($B68,Shock_dev!$A$1:$CI$300,MATCH(DATE(T$1,1,1),Shock_dev!$A$1:$CI$1,0),FALSE)</f>
        <v>8.6887530700000042</v>
      </c>
      <c r="U68" s="52">
        <f>VLOOKUP($B68,Shock_dev!$A$1:$CI$300,MATCH(DATE(U$1,1,1),Shock_dev!$A$1:$CI$1,0),FALSE)</f>
        <v>7.6320019400000092</v>
      </c>
      <c r="V68" s="52">
        <f>VLOOKUP($B68,Shock_dev!$A$1:$CI$300,MATCH(DATE(V$1,1,1),Shock_dev!$A$1:$CI$1,0),FALSE)</f>
        <v>6.9828892099999962</v>
      </c>
      <c r="W68" s="52">
        <f>VLOOKUP($B68,Shock_dev!$A$1:$CI$300,MATCH(DATE(W$1,1,1),Shock_dev!$A$1:$CI$1,0),FALSE)</f>
        <v>6.8521865299999973</v>
      </c>
      <c r="X68" s="52">
        <f>VLOOKUP($B68,Shock_dev!$A$1:$CI$300,MATCH(DATE(X$1,1,1),Shock_dev!$A$1:$CI$1,0),FALSE)</f>
        <v>6.3617370999999991</v>
      </c>
      <c r="Y68" s="52">
        <f>VLOOKUP($B68,Shock_dev!$A$1:$CI$300,MATCH(DATE(Y$1,1,1),Shock_dev!$A$1:$CI$1,0),FALSE)</f>
        <v>6.1525948300000124</v>
      </c>
      <c r="Z68" s="52">
        <f>VLOOKUP($B68,Shock_dev!$A$1:$CI$300,MATCH(DATE(Z$1,1,1),Shock_dev!$A$1:$CI$1,0),FALSE)</f>
        <v>6.0828529699999905</v>
      </c>
      <c r="AA68" s="52">
        <f>VLOOKUP($B68,Shock_dev!$A$1:$CI$300,MATCH(DATE(AA$1,1,1),Shock_dev!$A$1:$CI$1,0),FALSE)</f>
        <v>5.5780714200000006</v>
      </c>
      <c r="AB68" s="52">
        <f>VLOOKUP($B68,Shock_dev!$A$1:$CI$300,MATCH(DATE(AB$1,1,1),Shock_dev!$A$1:$CI$1,0),FALSE)</f>
        <v>5.320847239999992</v>
      </c>
      <c r="AC68" s="52">
        <f>VLOOKUP($B68,Shock_dev!$A$1:$CI$300,MATCH(DATE(AC$1,1,1),Shock_dev!$A$1:$CI$1,0),FALSE)</f>
        <v>5.198273240000006</v>
      </c>
      <c r="AD68" s="52">
        <f>VLOOKUP($B68,Shock_dev!$A$1:$CI$300,MATCH(DATE(AD$1,1,1),Shock_dev!$A$1:$CI$1,0),FALSE)</f>
        <v>5.1391930200000076</v>
      </c>
      <c r="AE68" s="52">
        <f>VLOOKUP($B68,Shock_dev!$A$1:$CI$300,MATCH(DATE(AE$1,1,1),Shock_dev!$A$1:$CI$1,0),FALSE)</f>
        <v>5.1175943499999903</v>
      </c>
      <c r="AF68" s="52">
        <f>VLOOKUP($B68,Shock_dev!$A$1:$CI$300,MATCH(DATE(AF$1,1,1),Shock_dev!$A$1:$CI$1,0),FALSE)</f>
        <v>5.0953898699999911</v>
      </c>
      <c r="AG68" s="52"/>
      <c r="AH68" s="65">
        <f t="shared" si="1"/>
        <v>18.415484601999999</v>
      </c>
      <c r="AI68" s="65">
        <f t="shared" si="2"/>
        <v>22.351801403999996</v>
      </c>
      <c r="AJ68" s="65">
        <f t="shared" si="3"/>
        <v>20.848036759999996</v>
      </c>
      <c r="AK68" s="65">
        <f t="shared" si="4"/>
        <v>9.0094656960000012</v>
      </c>
      <c r="AL68" s="65">
        <f t="shared" si="5"/>
        <v>6.20548857</v>
      </c>
      <c r="AM68" s="65">
        <f t="shared" si="6"/>
        <v>5.1742595439999972</v>
      </c>
      <c r="AN68" s="66"/>
      <c r="AO68" s="65">
        <f t="shared" si="7"/>
        <v>20.383643002999996</v>
      </c>
      <c r="AP68" s="65">
        <f t="shared" si="8"/>
        <v>14.928751227999999</v>
      </c>
      <c r="AQ68" s="65">
        <f t="shared" si="9"/>
        <v>5.689874056999999</v>
      </c>
    </row>
    <row r="69" spans="1:43" x14ac:dyDescent="0.25">
      <c r="A69" s="5" t="str">
        <f>VLOOKUP(LEFT(RIGHT(B69,6),4),List_Sectors!$A$2:$C$30,3,FALSE)</f>
        <v>Forage</v>
      </c>
      <c r="B69" s="37" t="s">
        <v>311</v>
      </c>
      <c r="C69" s="51">
        <f>VLOOKUP($B69,Shock_dev!$A$1:$CI$300,MATCH(DATE(C$1,1,1),Shock_dev!$A$1:$CI$1,0),FALSE)</f>
        <v>7.9382199999988856E-4</v>
      </c>
      <c r="D69" s="52">
        <f>VLOOKUP($B69,Shock_dev!$A$1:$CI$300,MATCH(DATE(D$1,1,1),Shock_dev!$A$1:$CI$1,0),FALSE)</f>
        <v>1.7234730000001974E-3</v>
      </c>
      <c r="E69" s="52">
        <f>VLOOKUP($B69,Shock_dev!$A$1:$CI$300,MATCH(DATE(E$1,1,1),Shock_dev!$A$1:$CI$1,0),FALSE)</f>
        <v>2.4479770000001011E-3</v>
      </c>
      <c r="F69" s="52">
        <f>VLOOKUP($B69,Shock_dev!$A$1:$CI$300,MATCH(DATE(F$1,1,1),Shock_dev!$A$1:$CI$1,0),FALSE)</f>
        <v>2.8904629999999543E-3</v>
      </c>
      <c r="G69" s="52">
        <f>VLOOKUP($B69,Shock_dev!$A$1:$CI$300,MATCH(DATE(G$1,1,1),Shock_dev!$A$1:$CI$1,0),FALSE)</f>
        <v>3.0698669999997819E-3</v>
      </c>
      <c r="H69" s="52">
        <f>VLOOKUP($B69,Shock_dev!$A$1:$CI$300,MATCH(DATE(H$1,1,1),Shock_dev!$A$1:$CI$1,0),FALSE)</f>
        <v>3.1019050000002935E-3</v>
      </c>
      <c r="I69" s="52">
        <f>VLOOKUP($B69,Shock_dev!$A$1:$CI$300,MATCH(DATE(I$1,1,1),Shock_dev!$A$1:$CI$1,0),FALSE)</f>
        <v>2.9301789999998107E-3</v>
      </c>
      <c r="J69" s="52">
        <f>VLOOKUP($B69,Shock_dev!$A$1:$CI$300,MATCH(DATE(J$1,1,1),Shock_dev!$A$1:$CI$1,0),FALSE)</f>
        <v>2.8285549999997883E-3</v>
      </c>
      <c r="K69" s="52">
        <f>VLOOKUP($B69,Shock_dev!$A$1:$CI$300,MATCH(DATE(K$1,1,1),Shock_dev!$A$1:$CI$1,0),FALSE)</f>
        <v>2.8607940000000553E-3</v>
      </c>
      <c r="L69" s="52">
        <f>VLOOKUP($B69,Shock_dev!$A$1:$CI$300,MATCH(DATE(L$1,1,1),Shock_dev!$A$1:$CI$1,0),FALSE)</f>
        <v>2.8358430000001711E-3</v>
      </c>
      <c r="M69" s="52">
        <f>VLOOKUP($B69,Shock_dev!$A$1:$CI$300,MATCH(DATE(M$1,1,1),Shock_dev!$A$1:$CI$1,0),FALSE)</f>
        <v>2.8291380000000643E-3</v>
      </c>
      <c r="N69" s="52">
        <f>VLOOKUP($B69,Shock_dev!$A$1:$CI$300,MATCH(DATE(N$1,1,1),Shock_dev!$A$1:$CI$1,0),FALSE)</f>
        <v>2.9178249999999295E-3</v>
      </c>
      <c r="O69" s="52">
        <f>VLOOKUP($B69,Shock_dev!$A$1:$CI$300,MATCH(DATE(O$1,1,1),Shock_dev!$A$1:$CI$1,0),FALSE)</f>
        <v>2.8800259999997024E-3</v>
      </c>
      <c r="P69" s="52">
        <f>VLOOKUP($B69,Shock_dev!$A$1:$CI$300,MATCH(DATE(P$1,1,1),Shock_dev!$A$1:$CI$1,0),FALSE)</f>
        <v>2.6476829999997342E-3</v>
      </c>
      <c r="Q69" s="52">
        <f>VLOOKUP($B69,Shock_dev!$A$1:$CI$300,MATCH(DATE(Q$1,1,1),Shock_dev!$A$1:$CI$1,0),FALSE)</f>
        <v>2.3183030000000215E-3</v>
      </c>
      <c r="R69" s="52">
        <f>VLOOKUP($B69,Shock_dev!$A$1:$CI$300,MATCH(DATE(R$1,1,1),Shock_dev!$A$1:$CI$1,0),FALSE)</f>
        <v>1.882240000000035E-3</v>
      </c>
      <c r="S69" s="52">
        <f>VLOOKUP($B69,Shock_dev!$A$1:$CI$300,MATCH(DATE(S$1,1,1),Shock_dev!$A$1:$CI$1,0),FALSE)</f>
        <v>1.5772140000001045E-3</v>
      </c>
      <c r="T69" s="52">
        <f>VLOOKUP($B69,Shock_dev!$A$1:$CI$300,MATCH(DATE(T$1,1,1),Shock_dev!$A$1:$CI$1,0),FALSE)</f>
        <v>1.3767369999997392E-3</v>
      </c>
      <c r="U69" s="52">
        <f>VLOOKUP($B69,Shock_dev!$A$1:$CI$300,MATCH(DATE(U$1,1,1),Shock_dev!$A$1:$CI$1,0),FALSE)</f>
        <v>1.2610030000002048E-3</v>
      </c>
      <c r="V69" s="52">
        <f>VLOOKUP($B69,Shock_dev!$A$1:$CI$300,MATCH(DATE(V$1,1,1),Shock_dev!$A$1:$CI$1,0),FALSE)</f>
        <v>1.2111109999999314E-3</v>
      </c>
      <c r="W69" s="52">
        <f>VLOOKUP($B69,Shock_dev!$A$1:$CI$300,MATCH(DATE(W$1,1,1),Shock_dev!$A$1:$CI$1,0),FALSE)</f>
        <v>1.2224399999998248E-3</v>
      </c>
      <c r="X69" s="52">
        <f>VLOOKUP($B69,Shock_dev!$A$1:$CI$300,MATCH(DATE(X$1,1,1),Shock_dev!$A$1:$CI$1,0),FALSE)</f>
        <v>1.2272260000001367E-3</v>
      </c>
      <c r="Y69" s="52">
        <f>VLOOKUP($B69,Shock_dev!$A$1:$CI$300,MATCH(DATE(Y$1,1,1),Shock_dev!$A$1:$CI$1,0),FALSE)</f>
        <v>1.2218829999999237E-3</v>
      </c>
      <c r="Z69" s="52">
        <f>VLOOKUP($B69,Shock_dev!$A$1:$CI$300,MATCH(DATE(Z$1,1,1),Shock_dev!$A$1:$CI$1,0),FALSE)</f>
        <v>1.2041970000002955E-3</v>
      </c>
      <c r="AA69" s="52">
        <f>VLOOKUP($B69,Shock_dev!$A$1:$CI$300,MATCH(DATE(AA$1,1,1),Shock_dev!$A$1:$CI$1,0),FALSE)</f>
        <v>1.1377420000000527E-3</v>
      </c>
      <c r="AB69" s="52">
        <f>VLOOKUP($B69,Shock_dev!$A$1:$CI$300,MATCH(DATE(AB$1,1,1),Shock_dev!$A$1:$CI$1,0),FALSE)</f>
        <v>1.0455760000001035E-3</v>
      </c>
      <c r="AC69" s="52">
        <f>VLOOKUP($B69,Shock_dev!$A$1:$CI$300,MATCH(DATE(AC$1,1,1),Shock_dev!$A$1:$CI$1,0),FALSE)</f>
        <v>9.4328300000023901E-4</v>
      </c>
      <c r="AD69" s="52">
        <f>VLOOKUP($B69,Shock_dev!$A$1:$CI$300,MATCH(DATE(AD$1,1,1),Shock_dev!$A$1:$CI$1,0),FALSE)</f>
        <v>8.3667499999995343E-4</v>
      </c>
      <c r="AE69" s="52">
        <f>VLOOKUP($B69,Shock_dev!$A$1:$CI$300,MATCH(DATE(AE$1,1,1),Shock_dev!$A$1:$CI$1,0),FALSE)</f>
        <v>7.2834300000002017E-4</v>
      </c>
      <c r="AF69" s="52">
        <f>VLOOKUP($B69,Shock_dev!$A$1:$CI$300,MATCH(DATE(AF$1,1,1),Shock_dev!$A$1:$CI$1,0),FALSE)</f>
        <v>6.1733899999971698E-4</v>
      </c>
      <c r="AG69" s="52"/>
      <c r="AH69" s="65">
        <f t="shared" si="1"/>
        <v>2.1851203999999846E-3</v>
      </c>
      <c r="AI69" s="65">
        <f t="shared" si="2"/>
        <v>2.9114552000000238E-3</v>
      </c>
      <c r="AJ69" s="65">
        <f t="shared" si="3"/>
        <v>2.7185949999998906E-3</v>
      </c>
      <c r="AK69" s="65">
        <f t="shared" si="4"/>
        <v>1.461661000000003E-3</v>
      </c>
      <c r="AL69" s="65">
        <f t="shared" si="5"/>
        <v>1.2026976000000466E-3</v>
      </c>
      <c r="AM69" s="65">
        <f t="shared" si="6"/>
        <v>8.342432000000066E-4</v>
      </c>
      <c r="AN69" s="66"/>
      <c r="AO69" s="65">
        <f t="shared" si="7"/>
        <v>2.5482878000000044E-3</v>
      </c>
      <c r="AP69" s="65">
        <f t="shared" si="8"/>
        <v>2.0901279999999468E-3</v>
      </c>
      <c r="AQ69" s="65">
        <f t="shared" si="9"/>
        <v>1.0184704000000266E-3</v>
      </c>
    </row>
    <row r="70" spans="1:43" x14ac:dyDescent="0.25">
      <c r="A70" s="5" t="str">
        <f>VLOOKUP(LEFT(RIGHT(B70,6),4),List_Sectors!$A$2:$C$30,3,FALSE)</f>
        <v>Transport</v>
      </c>
      <c r="B70" s="57" t="s">
        <v>312</v>
      </c>
      <c r="C70" s="51">
        <f>VLOOKUP($B70,Shock_dev!$A$1:$CI$300,MATCH(DATE(C$1,1,1),Shock_dev!$A$1:$CI$1,0),FALSE)</f>
        <v>0.33916569999996682</v>
      </c>
      <c r="D70" s="52">
        <f>VLOOKUP($B70,Shock_dev!$A$1:$CI$300,MATCH(DATE(D$1,1,1),Shock_dev!$A$1:$CI$1,0),FALSE)</f>
        <v>0.68163429999992786</v>
      </c>
      <c r="E70" s="52">
        <f>VLOOKUP($B70,Shock_dev!$A$1:$CI$300,MATCH(DATE(E$1,1,1),Shock_dev!$A$1:$CI$1,0),FALSE)</f>
        <v>0.9458466999999473</v>
      </c>
      <c r="F70" s="52">
        <f>VLOOKUP($B70,Shock_dev!$A$1:$CI$300,MATCH(DATE(F$1,1,1),Shock_dev!$A$1:$CI$1,0),FALSE)</f>
        <v>1.1069323000000395</v>
      </c>
      <c r="G70" s="52">
        <f>VLOOKUP($B70,Shock_dev!$A$1:$CI$300,MATCH(DATE(G$1,1,1),Shock_dev!$A$1:$CI$1,0),FALSE)</f>
        <v>1.1555631999999605</v>
      </c>
      <c r="H70" s="52">
        <f>VLOOKUP($B70,Shock_dev!$A$1:$CI$300,MATCH(DATE(H$1,1,1),Shock_dev!$A$1:$CI$1,0),FALSE)</f>
        <v>1.1244145000000572</v>
      </c>
      <c r="I70" s="52">
        <f>VLOOKUP($B70,Shock_dev!$A$1:$CI$300,MATCH(DATE(I$1,1,1),Shock_dev!$A$1:$CI$1,0),FALSE)</f>
        <v>0.97482549999995172</v>
      </c>
      <c r="J70" s="52">
        <f>VLOOKUP($B70,Shock_dev!$A$1:$CI$300,MATCH(DATE(J$1,1,1),Shock_dev!$A$1:$CI$1,0),FALSE)</f>
        <v>0.83287300000006326</v>
      </c>
      <c r="K70" s="52">
        <f>VLOOKUP($B70,Shock_dev!$A$1:$CI$300,MATCH(DATE(K$1,1,1),Shock_dev!$A$1:$CI$1,0),FALSE)</f>
        <v>0.71264059999998608</v>
      </c>
      <c r="L70" s="52">
        <f>VLOOKUP($B70,Shock_dev!$A$1:$CI$300,MATCH(DATE(L$1,1,1),Shock_dev!$A$1:$CI$1,0),FALSE)</f>
        <v>0.543085700000006</v>
      </c>
      <c r="M70" s="52">
        <f>VLOOKUP($B70,Shock_dev!$A$1:$CI$300,MATCH(DATE(M$1,1,1),Shock_dev!$A$1:$CI$1,0),FALSE)</f>
        <v>0.38401379999993424</v>
      </c>
      <c r="N70" s="52">
        <f>VLOOKUP($B70,Shock_dev!$A$1:$CI$300,MATCH(DATE(N$1,1,1),Shock_dev!$A$1:$CI$1,0),FALSE)</f>
        <v>0.2677349000000504</v>
      </c>
      <c r="O70" s="52">
        <f>VLOOKUP($B70,Shock_dev!$A$1:$CI$300,MATCH(DATE(O$1,1,1),Shock_dev!$A$1:$CI$1,0),FALSE)</f>
        <v>9.9946100000011029E-2</v>
      </c>
      <c r="P70" s="52">
        <f>VLOOKUP($B70,Shock_dev!$A$1:$CI$300,MATCH(DATE(P$1,1,1),Shock_dev!$A$1:$CI$1,0),FALSE)</f>
        <v>-0.12658829999998034</v>
      </c>
      <c r="Q70" s="52">
        <f>VLOOKUP($B70,Shock_dev!$A$1:$CI$300,MATCH(DATE(Q$1,1,1),Shock_dev!$A$1:$CI$1,0),FALSE)</f>
        <v>-0.36674750000008771</v>
      </c>
      <c r="R70" s="52">
        <f>VLOOKUP($B70,Shock_dev!$A$1:$CI$300,MATCH(DATE(R$1,1,1),Shock_dev!$A$1:$CI$1,0),FALSE)</f>
        <v>-0.63236840000001848</v>
      </c>
      <c r="S70" s="52">
        <f>VLOOKUP($B70,Shock_dev!$A$1:$CI$300,MATCH(DATE(S$1,1,1),Shock_dev!$A$1:$CI$1,0),FALSE)</f>
        <v>-0.81650950000005196</v>
      </c>
      <c r="T70" s="52">
        <f>VLOOKUP($B70,Shock_dev!$A$1:$CI$300,MATCH(DATE(T$1,1,1),Shock_dev!$A$1:$CI$1,0),FALSE)</f>
        <v>-0.94298279999998158</v>
      </c>
      <c r="U70" s="52">
        <f>VLOOKUP($B70,Shock_dev!$A$1:$CI$300,MATCH(DATE(U$1,1,1),Shock_dev!$A$1:$CI$1,0),FALSE)</f>
        <v>-1.008739500000047</v>
      </c>
      <c r="V70" s="52">
        <f>VLOOKUP($B70,Shock_dev!$A$1:$CI$300,MATCH(DATE(V$1,1,1),Shock_dev!$A$1:$CI$1,0),FALSE)</f>
        <v>-1.0166012000000819</v>
      </c>
      <c r="W70" s="52">
        <f>VLOOKUP($B70,Shock_dev!$A$1:$CI$300,MATCH(DATE(W$1,1,1),Shock_dev!$A$1:$CI$1,0),FALSE)</f>
        <v>-0.96760879999999361</v>
      </c>
      <c r="X70" s="52">
        <f>VLOOKUP($B70,Shock_dev!$A$1:$CI$300,MATCH(DATE(X$1,1,1),Shock_dev!$A$1:$CI$1,0),FALSE)</f>
        <v>-0.89372719999994388</v>
      </c>
      <c r="Y70" s="52">
        <f>VLOOKUP($B70,Shock_dev!$A$1:$CI$300,MATCH(DATE(Y$1,1,1),Shock_dev!$A$1:$CI$1,0),FALSE)</f>
        <v>-0.79696259999991526</v>
      </c>
      <c r="Z70" s="52">
        <f>VLOOKUP($B70,Shock_dev!$A$1:$CI$300,MATCH(DATE(Z$1,1,1),Shock_dev!$A$1:$CI$1,0),FALSE)</f>
        <v>-0.68588050000005296</v>
      </c>
      <c r="AA70" s="52">
        <f>VLOOKUP($B70,Shock_dev!$A$1:$CI$300,MATCH(DATE(AA$1,1,1),Shock_dev!$A$1:$CI$1,0),FALSE)</f>
        <v>-0.5830782000000454</v>
      </c>
      <c r="AB70" s="52">
        <f>VLOOKUP($B70,Shock_dev!$A$1:$CI$300,MATCH(DATE(AB$1,1,1),Shock_dev!$A$1:$CI$1,0),FALSE)</f>
        <v>-0.48256889999993291</v>
      </c>
      <c r="AC70" s="52">
        <f>VLOOKUP($B70,Shock_dev!$A$1:$CI$300,MATCH(DATE(AC$1,1,1),Shock_dev!$A$1:$CI$1,0),FALSE)</f>
        <v>-0.38547679999999218</v>
      </c>
      <c r="AD70" s="52">
        <f>VLOOKUP($B70,Shock_dev!$A$1:$CI$300,MATCH(DATE(AD$1,1,1),Shock_dev!$A$1:$CI$1,0),FALSE)</f>
        <v>-0.29425719999994726</v>
      </c>
      <c r="AE70" s="52">
        <f>VLOOKUP($B70,Shock_dev!$A$1:$CI$300,MATCH(DATE(AE$1,1,1),Shock_dev!$A$1:$CI$1,0),FALSE)</f>
        <v>-0.21065879999991921</v>
      </c>
      <c r="AF70" s="52">
        <f>VLOOKUP($B70,Shock_dev!$A$1:$CI$300,MATCH(DATE(AF$1,1,1),Shock_dev!$A$1:$CI$1,0),FALSE)</f>
        <v>-0.13691849999997885</v>
      </c>
      <c r="AG70" s="52"/>
      <c r="AH70" s="65">
        <f t="shared" si="1"/>
        <v>0.84582843999996837</v>
      </c>
      <c r="AI70" s="65">
        <f t="shared" si="2"/>
        <v>0.83756786000001282</v>
      </c>
      <c r="AJ70" s="65">
        <f t="shared" si="3"/>
        <v>5.1671799999985522E-2</v>
      </c>
      <c r="AK70" s="65">
        <f t="shared" si="4"/>
        <v>-0.88344028000003616</v>
      </c>
      <c r="AL70" s="65">
        <f t="shared" si="5"/>
        <v>-0.78545145999999022</v>
      </c>
      <c r="AM70" s="65">
        <f t="shared" si="6"/>
        <v>-0.30197603999995409</v>
      </c>
      <c r="AN70" s="66"/>
      <c r="AO70" s="65">
        <f t="shared" si="7"/>
        <v>0.8416981499999906</v>
      </c>
      <c r="AP70" s="65">
        <f t="shared" si="8"/>
        <v>-0.41588424000002533</v>
      </c>
      <c r="AQ70" s="65">
        <f t="shared" si="9"/>
        <v>-0.54371374999997213</v>
      </c>
    </row>
    <row r="71" spans="1:43" x14ac:dyDescent="0.25">
      <c r="A71" s="5" t="str">
        <f>VLOOKUP(LEFT(RIGHT(B71,6),4),List_Sectors!$A$2:$C$30,3,FALSE)</f>
        <v>Services</v>
      </c>
      <c r="B71" s="57" t="s">
        <v>313</v>
      </c>
      <c r="C71" s="51">
        <f>VLOOKUP($B71,Shock_dev!$A$1:$CI$300,MATCH(DATE(C$1,1,1),Shock_dev!$A$1:$CI$1,0),FALSE)</f>
        <v>12.206689999999071</v>
      </c>
      <c r="D71" s="52">
        <f>VLOOKUP($B71,Shock_dev!$A$1:$CI$300,MATCH(DATE(D$1,1,1),Shock_dev!$A$1:$CI$1,0),FALSE)</f>
        <v>24.000060000002122</v>
      </c>
      <c r="E71" s="52">
        <f>VLOOKUP($B71,Shock_dev!$A$1:$CI$300,MATCH(DATE(E$1,1,1),Shock_dev!$A$1:$CI$1,0),FALSE)</f>
        <v>33.539440000000468</v>
      </c>
      <c r="F71" s="52">
        <f>VLOOKUP($B71,Shock_dev!$A$1:$CI$300,MATCH(DATE(F$1,1,1),Shock_dev!$A$1:$CI$1,0),FALSE)</f>
        <v>40.486679999998159</v>
      </c>
      <c r="G71" s="52">
        <f>VLOOKUP($B71,Shock_dev!$A$1:$CI$300,MATCH(DATE(G$1,1,1),Shock_dev!$A$1:$CI$1,0),FALSE)</f>
        <v>44.583220000000438</v>
      </c>
      <c r="H71" s="52">
        <f>VLOOKUP($B71,Shock_dev!$A$1:$CI$300,MATCH(DATE(H$1,1,1),Shock_dev!$A$1:$CI$1,0),FALSE)</f>
        <v>46.806710000000749</v>
      </c>
      <c r="I71" s="52">
        <f>VLOOKUP($B71,Shock_dev!$A$1:$CI$300,MATCH(DATE(I$1,1,1),Shock_dev!$A$1:$CI$1,0),FALSE)</f>
        <v>45.391540000000532</v>
      </c>
      <c r="J71" s="52">
        <f>VLOOKUP($B71,Shock_dev!$A$1:$CI$300,MATCH(DATE(J$1,1,1),Shock_dev!$A$1:$CI$1,0),FALSE)</f>
        <v>44.60906999999861</v>
      </c>
      <c r="K71" s="52">
        <f>VLOOKUP($B71,Shock_dev!$A$1:$CI$300,MATCH(DATE(K$1,1,1),Shock_dev!$A$1:$CI$1,0),FALSE)</f>
        <v>44.444439999999304</v>
      </c>
      <c r="L71" s="52">
        <f>VLOOKUP($B71,Shock_dev!$A$1:$CI$300,MATCH(DATE(L$1,1,1),Shock_dev!$A$1:$CI$1,0),FALSE)</f>
        <v>42.157870000002731</v>
      </c>
      <c r="M71" s="52">
        <f>VLOOKUP($B71,Shock_dev!$A$1:$CI$300,MATCH(DATE(M$1,1,1),Shock_dev!$A$1:$CI$1,0),FALSE)</f>
        <v>39.974330000000919</v>
      </c>
      <c r="N71" s="52">
        <f>VLOOKUP($B71,Shock_dev!$A$1:$CI$300,MATCH(DATE(N$1,1,1),Shock_dev!$A$1:$CI$1,0),FALSE)</f>
        <v>38.897890000000189</v>
      </c>
      <c r="O71" s="52">
        <f>VLOOKUP($B71,Shock_dev!$A$1:$CI$300,MATCH(DATE(O$1,1,1),Shock_dev!$A$1:$CI$1,0),FALSE)</f>
        <v>35.450100000001839</v>
      </c>
      <c r="P71" s="52">
        <f>VLOOKUP($B71,Shock_dev!$A$1:$CI$300,MATCH(DATE(P$1,1,1),Shock_dev!$A$1:$CI$1,0),FALSE)</f>
        <v>29.549769999997807</v>
      </c>
      <c r="Q71" s="52">
        <f>VLOOKUP($B71,Shock_dev!$A$1:$CI$300,MATCH(DATE(Q$1,1,1),Shock_dev!$A$1:$CI$1,0),FALSE)</f>
        <v>22.762580000002345</v>
      </c>
      <c r="R71" s="52">
        <f>VLOOKUP($B71,Shock_dev!$A$1:$CI$300,MATCH(DATE(R$1,1,1),Shock_dev!$A$1:$CI$1,0),FALSE)</f>
        <v>14.438640000000305</v>
      </c>
      <c r="S71" s="52">
        <f>VLOOKUP($B71,Shock_dev!$A$1:$CI$300,MATCH(DATE(S$1,1,1),Shock_dev!$A$1:$CI$1,0),FALSE)</f>
        <v>8.325619999999617</v>
      </c>
      <c r="T71" s="52">
        <f>VLOOKUP($B71,Shock_dev!$A$1:$CI$300,MATCH(DATE(T$1,1,1),Shock_dev!$A$1:$CI$1,0),FALSE)</f>
        <v>3.3199099999983446</v>
      </c>
      <c r="U71" s="52">
        <f>VLOOKUP($B71,Shock_dev!$A$1:$CI$300,MATCH(DATE(U$1,1,1),Shock_dev!$A$1:$CI$1,0),FALSE)</f>
        <v>-0.3519799999994575</v>
      </c>
      <c r="V71" s="52">
        <f>VLOOKUP($B71,Shock_dev!$A$1:$CI$300,MATCH(DATE(V$1,1,1),Shock_dev!$A$1:$CI$1,0),FALSE)</f>
        <v>-2.6409999999996217</v>
      </c>
      <c r="W71" s="52">
        <f>VLOOKUP($B71,Shock_dev!$A$1:$CI$300,MATCH(DATE(W$1,1,1),Shock_dev!$A$1:$CI$1,0),FALSE)</f>
        <v>-3.4022699999986799</v>
      </c>
      <c r="X71" s="52">
        <f>VLOOKUP($B71,Shock_dev!$A$1:$CI$300,MATCH(DATE(X$1,1,1),Shock_dev!$A$1:$CI$1,0),FALSE)</f>
        <v>-3.6050599999980477</v>
      </c>
      <c r="Y71" s="52">
        <f>VLOOKUP($B71,Shock_dev!$A$1:$CI$300,MATCH(DATE(Y$1,1,1),Shock_dev!$A$1:$CI$1,0),FALSE)</f>
        <v>-3.0942199999990407</v>
      </c>
      <c r="Z71" s="52">
        <f>VLOOKUP($B71,Shock_dev!$A$1:$CI$300,MATCH(DATE(Z$1,1,1),Shock_dev!$A$1:$CI$1,0),FALSE)</f>
        <v>-2.0428999999967346</v>
      </c>
      <c r="AA71" s="52">
        <f>VLOOKUP($B71,Shock_dev!$A$1:$CI$300,MATCH(DATE(AA$1,1,1),Shock_dev!$A$1:$CI$1,0),FALSE)</f>
        <v>-1.1537499999976717</v>
      </c>
      <c r="AB71" s="52">
        <f>VLOOKUP($B71,Shock_dev!$A$1:$CI$300,MATCH(DATE(AB$1,1,1),Shock_dev!$A$1:$CI$1,0),FALSE)</f>
        <v>-0.10656999999991967</v>
      </c>
      <c r="AC71" s="52">
        <f>VLOOKUP($B71,Shock_dev!$A$1:$CI$300,MATCH(DATE(AC$1,1,1),Shock_dev!$A$1:$CI$1,0),FALSE)</f>
        <v>1.073419999996986</v>
      </c>
      <c r="AD71" s="52">
        <f>VLOOKUP($B71,Shock_dev!$A$1:$CI$300,MATCH(DATE(AD$1,1,1),Shock_dev!$A$1:$CI$1,0),FALSE)</f>
        <v>2.3064699999995355</v>
      </c>
      <c r="AE71" s="52">
        <f>VLOOKUP($B71,Shock_dev!$A$1:$CI$300,MATCH(DATE(AE$1,1,1),Shock_dev!$A$1:$CI$1,0),FALSE)</f>
        <v>3.5358300000007148</v>
      </c>
      <c r="AF71" s="52">
        <f>VLOOKUP($B71,Shock_dev!$A$1:$CI$300,MATCH(DATE(AF$1,1,1),Shock_dev!$A$1:$CI$1,0),FALSE)</f>
        <v>4.6801200000008976</v>
      </c>
      <c r="AG71" s="52"/>
      <c r="AH71" s="65">
        <f t="shared" si="1"/>
        <v>30.963218000000051</v>
      </c>
      <c r="AI71" s="65">
        <f t="shared" si="2"/>
        <v>44.681926000000388</v>
      </c>
      <c r="AJ71" s="65">
        <f t="shared" si="3"/>
        <v>33.32693400000062</v>
      </c>
      <c r="AK71" s="65">
        <f t="shared" si="4"/>
        <v>4.6182379999998373</v>
      </c>
      <c r="AL71" s="65">
        <f t="shared" si="5"/>
        <v>-2.6596399999980349</v>
      </c>
      <c r="AM71" s="65">
        <f t="shared" si="6"/>
        <v>2.297853999999643</v>
      </c>
      <c r="AN71" s="66"/>
      <c r="AO71" s="65">
        <f t="shared" si="7"/>
        <v>37.822572000000221</v>
      </c>
      <c r="AP71" s="65">
        <f t="shared" si="8"/>
        <v>18.972586000000227</v>
      </c>
      <c r="AQ71" s="65">
        <f t="shared" si="9"/>
        <v>-0.18089299999919595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314</v>
      </c>
      <c r="C72" s="51">
        <f>VLOOKUP($B72,Shock_dev!$A$1:$CI$300,MATCH(DATE(C$1,1,1),Shock_dev!$A$1:$CI$1,0),FALSE)</f>
        <v>0.10891419999998675</v>
      </c>
      <c r="D72" s="52">
        <f>VLOOKUP($B72,Shock_dev!$A$1:$CI$300,MATCH(DATE(D$1,1,1),Shock_dev!$A$1:$CI$1,0),FALSE)</f>
        <v>0.21297810000001505</v>
      </c>
      <c r="E72" s="52">
        <f>VLOOKUP($B72,Shock_dev!$A$1:$CI$300,MATCH(DATE(E$1,1,1),Shock_dev!$A$1:$CI$1,0),FALSE)</f>
        <v>0.2938175999999828</v>
      </c>
      <c r="F72" s="52">
        <f>VLOOKUP($B72,Shock_dev!$A$1:$CI$300,MATCH(DATE(F$1,1,1),Shock_dev!$A$1:$CI$1,0),FALSE)</f>
        <v>0.34933430000000953</v>
      </c>
      <c r="G72" s="52">
        <f>VLOOKUP($B72,Shock_dev!$A$1:$CI$300,MATCH(DATE(G$1,1,1),Shock_dev!$A$1:$CI$1,0),FALSE)</f>
        <v>0.37895770000000084</v>
      </c>
      <c r="H72" s="52">
        <f>VLOOKUP($B72,Shock_dev!$A$1:$CI$300,MATCH(DATE(H$1,1,1),Shock_dev!$A$1:$CI$1,0),FALSE)</f>
        <v>0.39286899999999036</v>
      </c>
      <c r="I72" s="52">
        <f>VLOOKUP($B72,Shock_dev!$A$1:$CI$300,MATCH(DATE(I$1,1,1),Shock_dev!$A$1:$CI$1,0),FALSE)</f>
        <v>0.37630260000000249</v>
      </c>
      <c r="J72" s="52">
        <f>VLOOKUP($B72,Shock_dev!$A$1:$CI$300,MATCH(DATE(J$1,1,1),Shock_dev!$A$1:$CI$1,0),FALSE)</f>
        <v>0.36754019999997922</v>
      </c>
      <c r="K72" s="52">
        <f>VLOOKUP($B72,Shock_dev!$A$1:$CI$300,MATCH(DATE(K$1,1,1),Shock_dev!$A$1:$CI$1,0),FALSE)</f>
        <v>0.36671039999998811</v>
      </c>
      <c r="L72" s="52">
        <f>VLOOKUP($B72,Shock_dev!$A$1:$CI$300,MATCH(DATE(L$1,1,1),Shock_dev!$A$1:$CI$1,0),FALSE)</f>
        <v>0.34829069999997841</v>
      </c>
      <c r="M72" s="52">
        <f>VLOOKUP($B72,Shock_dev!$A$1:$CI$300,MATCH(DATE(M$1,1,1),Shock_dev!$A$1:$CI$1,0),FALSE)</f>
        <v>0.33168479999997658</v>
      </c>
      <c r="N72" s="52">
        <f>VLOOKUP($B72,Shock_dev!$A$1:$CI$300,MATCH(DATE(N$1,1,1),Shock_dev!$A$1:$CI$1,0),FALSE)</f>
        <v>0.32522449999999026</v>
      </c>
      <c r="O72" s="52">
        <f>VLOOKUP($B72,Shock_dev!$A$1:$CI$300,MATCH(DATE(O$1,1,1),Shock_dev!$A$1:$CI$1,0),FALSE)</f>
        <v>0.29747040000000879</v>
      </c>
      <c r="P72" s="52">
        <f>VLOOKUP($B72,Shock_dev!$A$1:$CI$300,MATCH(DATE(P$1,1,1),Shock_dev!$A$1:$CI$1,0),FALSE)</f>
        <v>0.24728329999999232</v>
      </c>
      <c r="Q72" s="52">
        <f>VLOOKUP($B72,Shock_dev!$A$1:$CI$300,MATCH(DATE(Q$1,1,1),Shock_dev!$A$1:$CI$1,0),FALSE)</f>
        <v>0.18919209999998543</v>
      </c>
      <c r="R72" s="52">
        <f>VLOOKUP($B72,Shock_dev!$A$1:$CI$300,MATCH(DATE(R$1,1,1),Shock_dev!$A$1:$CI$1,0),FALSE)</f>
        <v>0.11790139999999383</v>
      </c>
      <c r="S72" s="52">
        <f>VLOOKUP($B72,Shock_dev!$A$1:$CI$300,MATCH(DATE(S$1,1,1),Shock_dev!$A$1:$CI$1,0),FALSE)</f>
        <v>6.6729899999984355E-2</v>
      </c>
      <c r="T72" s="52">
        <f>VLOOKUP($B72,Shock_dev!$A$1:$CI$300,MATCH(DATE(T$1,1,1),Shock_dev!$A$1:$CI$1,0),FALSE)</f>
        <v>2.5892799999979843E-2</v>
      </c>
      <c r="U72" s="52">
        <f>VLOOKUP($B72,Shock_dev!$A$1:$CI$300,MATCH(DATE(U$1,1,1),Shock_dev!$A$1:$CI$1,0),FALSE)</f>
        <v>-3.6774000000150409E-3</v>
      </c>
      <c r="V72" s="52">
        <f>VLOOKUP($B72,Shock_dev!$A$1:$CI$300,MATCH(DATE(V$1,1,1),Shock_dev!$A$1:$CI$1,0),FALSE)</f>
        <v>-2.198899999999071E-2</v>
      </c>
      <c r="W72" s="52">
        <f>VLOOKUP($B72,Shock_dev!$A$1:$CI$300,MATCH(DATE(W$1,1,1),Shock_dev!$A$1:$CI$1,0),FALSE)</f>
        <v>-2.8080999999986034E-2</v>
      </c>
      <c r="X72" s="52">
        <f>VLOOKUP($B72,Shock_dev!$A$1:$CI$300,MATCH(DATE(X$1,1,1),Shock_dev!$A$1:$CI$1,0),FALSE)</f>
        <v>-3.0490600000007362E-2</v>
      </c>
      <c r="Y72" s="52">
        <f>VLOOKUP($B72,Shock_dev!$A$1:$CI$300,MATCH(DATE(Y$1,1,1),Shock_dev!$A$1:$CI$1,0),FALSE)</f>
        <v>-2.7722599999975728E-2</v>
      </c>
      <c r="Z72" s="52">
        <f>VLOOKUP($B72,Shock_dev!$A$1:$CI$300,MATCH(DATE(Z$1,1,1),Shock_dev!$A$1:$CI$1,0),FALSE)</f>
        <v>-2.0965400000022782E-2</v>
      </c>
      <c r="AA72" s="52">
        <f>VLOOKUP($B72,Shock_dev!$A$1:$CI$300,MATCH(DATE(AA$1,1,1),Shock_dev!$A$1:$CI$1,0),FALSE)</f>
        <v>-1.6205500000012307E-2</v>
      </c>
      <c r="AB72" s="52">
        <f>VLOOKUP($B72,Shock_dev!$A$1:$CI$300,MATCH(DATE(AB$1,1,1),Shock_dev!$A$1:$CI$1,0),FALSE)</f>
        <v>-1.0266300000012052E-2</v>
      </c>
      <c r="AC72" s="52">
        <f>VLOOKUP($B72,Shock_dev!$A$1:$CI$300,MATCH(DATE(AC$1,1,1),Shock_dev!$A$1:$CI$1,0),FALSE)</f>
        <v>-3.0099000000234355E-3</v>
      </c>
      <c r="AD72" s="52">
        <f>VLOOKUP($B72,Shock_dev!$A$1:$CI$300,MATCH(DATE(AD$1,1,1),Shock_dev!$A$1:$CI$1,0),FALSE)</f>
        <v>5.0229999999942265E-3</v>
      </c>
      <c r="AE72" s="52">
        <f>VLOOKUP($B72,Shock_dev!$A$1:$CI$300,MATCH(DATE(AE$1,1,1),Shock_dev!$A$1:$CI$1,0),FALSE)</f>
        <v>1.3397700000012946E-2</v>
      </c>
      <c r="AF72" s="52">
        <f>VLOOKUP($B72,Shock_dev!$A$1:$CI$300,MATCH(DATE(AF$1,1,1),Shock_dev!$A$1:$CI$1,0),FALSE)</f>
        <v>2.1455599999995911E-2</v>
      </c>
      <c r="AG72" s="52"/>
      <c r="AH72" s="65">
        <f t="shared" si="1"/>
        <v>0.26880037999999901</v>
      </c>
      <c r="AI72" s="65">
        <f t="shared" si="2"/>
        <v>0.37034257999998771</v>
      </c>
      <c r="AJ72" s="65">
        <f t="shared" si="3"/>
        <v>0.27817101999999067</v>
      </c>
      <c r="AK72" s="65">
        <f t="shared" si="4"/>
        <v>3.6971539999990456E-2</v>
      </c>
      <c r="AL72" s="65">
        <f t="shared" si="5"/>
        <v>-2.4693020000000843E-2</v>
      </c>
      <c r="AM72" s="65">
        <f t="shared" si="6"/>
        <v>5.320019999993519E-3</v>
      </c>
      <c r="AN72" s="66"/>
      <c r="AO72" s="65">
        <f t="shared" si="7"/>
        <v>0.31957147999999336</v>
      </c>
      <c r="AP72" s="65">
        <f t="shared" si="8"/>
        <v>0.15757127999999057</v>
      </c>
      <c r="AQ72" s="65">
        <f t="shared" si="9"/>
        <v>-9.6865000000036609E-3</v>
      </c>
    </row>
    <row r="73" spans="1:43" s="62" customFormat="1" ht="15.75" x14ac:dyDescent="0.25">
      <c r="A73" s="62" t="s">
        <v>424</v>
      </c>
      <c r="C73" s="60" t="str">
        <f t="shared" ref="C73:AQ73" si="10">IF(ROUND(C50-SUM(C51:C72),4)=0,"","ERROR")</f>
        <v/>
      </c>
      <c r="D73" s="60" t="str">
        <f t="shared" si="10"/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19.638670113999996</v>
      </c>
      <c r="D77" s="52">
        <f t="shared" ref="D77:AF77" si="11">SUM(D60:D69)</f>
        <v>31.952215904999996</v>
      </c>
      <c r="E77" s="52">
        <f t="shared" si="11"/>
        <v>39.317591749000016</v>
      </c>
      <c r="F77" s="52">
        <f t="shared" si="11"/>
        <v>43.270219518999994</v>
      </c>
      <c r="G77" s="52">
        <f t="shared" si="11"/>
        <v>44.525515970999997</v>
      </c>
      <c r="H77" s="52">
        <f t="shared" si="11"/>
        <v>45.615108243000016</v>
      </c>
      <c r="I77" s="52">
        <f t="shared" si="11"/>
        <v>42.106809220000017</v>
      </c>
      <c r="J77" s="52">
        <f t="shared" si="11"/>
        <v>43.941577623999997</v>
      </c>
      <c r="K77" s="52">
        <f t="shared" si="11"/>
        <v>46.888765704000001</v>
      </c>
      <c r="L77" s="52">
        <f t="shared" si="11"/>
        <v>45.05772267599999</v>
      </c>
      <c r="M77" s="52">
        <f t="shared" si="11"/>
        <v>45.389945350000005</v>
      </c>
      <c r="N77" s="52">
        <f t="shared" si="11"/>
        <v>47.567137948999999</v>
      </c>
      <c r="O77" s="52">
        <f t="shared" si="11"/>
        <v>43.900129814999971</v>
      </c>
      <c r="P77" s="52">
        <f t="shared" si="11"/>
        <v>37.230032094999977</v>
      </c>
      <c r="Q77" s="52">
        <f t="shared" si="11"/>
        <v>31.214890760000007</v>
      </c>
      <c r="R77" s="52">
        <f t="shared" si="11"/>
        <v>23.078377241999998</v>
      </c>
      <c r="S77" s="52">
        <f t="shared" si="11"/>
        <v>20.514440821999997</v>
      </c>
      <c r="T77" s="52">
        <f t="shared" si="11"/>
        <v>17.695750140000008</v>
      </c>
      <c r="U77" s="52">
        <f t="shared" si="11"/>
        <v>15.651338927000015</v>
      </c>
      <c r="V77" s="52">
        <f t="shared" si="11"/>
        <v>14.381763011</v>
      </c>
      <c r="W77" s="52">
        <f t="shared" si="11"/>
        <v>14.124880130999998</v>
      </c>
      <c r="X77" s="52">
        <f t="shared" si="11"/>
        <v>13.16776978799999</v>
      </c>
      <c r="Y77" s="52">
        <f t="shared" si="11"/>
        <v>12.743112271000008</v>
      </c>
      <c r="Z77" s="52">
        <f t="shared" si="11"/>
        <v>12.581187069000016</v>
      </c>
      <c r="AA77" s="52">
        <f t="shared" si="11"/>
        <v>11.589790373000003</v>
      </c>
      <c r="AB77" s="52">
        <f t="shared" si="11"/>
        <v>11.079095218999992</v>
      </c>
      <c r="AC77" s="52">
        <f t="shared" si="11"/>
        <v>10.826205649000018</v>
      </c>
      <c r="AD77" s="52">
        <f t="shared" si="11"/>
        <v>10.695228293000008</v>
      </c>
      <c r="AE77" s="52">
        <f t="shared" si="11"/>
        <v>10.641160366999996</v>
      </c>
      <c r="AF77" s="52">
        <f t="shared" si="11"/>
        <v>10.585591787000011</v>
      </c>
      <c r="AG77" s="67"/>
      <c r="AH77" s="65">
        <f>AVERAGE(C77:G77)</f>
        <v>35.740842651600005</v>
      </c>
      <c r="AI77" s="65">
        <f>AVERAGE(H77:L77)</f>
        <v>44.721996693400008</v>
      </c>
      <c r="AJ77" s="65">
        <f>AVERAGE(M77:Q77)</f>
        <v>41.060427193799995</v>
      </c>
      <c r="AK77" s="65">
        <f>AVERAGE(R77:V77)</f>
        <v>18.264334028400008</v>
      </c>
      <c r="AL77" s="65">
        <f>AVERAGE(W77:AA77)</f>
        <v>12.841347926400005</v>
      </c>
      <c r="AM77" s="65">
        <f>AVERAGE(AB77:AF77)</f>
        <v>10.765456263000006</v>
      </c>
      <c r="AN77" s="66"/>
      <c r="AO77" s="65">
        <f>AVERAGE(AH77:AI77)</f>
        <v>40.23141967250001</v>
      </c>
      <c r="AP77" s="65">
        <f>AVERAGE(AJ77:AK77)</f>
        <v>29.662380611100001</v>
      </c>
      <c r="AQ77" s="65">
        <f>AVERAGE(AL77:AM77)</f>
        <v>11.803402094700004</v>
      </c>
    </row>
    <row r="78" spans="1:43" s="9" customFormat="1" x14ac:dyDescent="0.25">
      <c r="A78" s="13" t="s">
        <v>399</v>
      </c>
      <c r="B78" s="13"/>
      <c r="C78" s="52">
        <f>SUM(C70:C71)</f>
        <v>12.545855699999038</v>
      </c>
      <c r="D78" s="52">
        <f t="shared" ref="D78:AF78" si="12">SUM(D70:D71)</f>
        <v>24.68169430000205</v>
      </c>
      <c r="E78" s="52">
        <f t="shared" si="12"/>
        <v>34.485286700000415</v>
      </c>
      <c r="F78" s="52">
        <f t="shared" si="12"/>
        <v>41.593612299998199</v>
      </c>
      <c r="G78" s="52">
        <f t="shared" si="12"/>
        <v>45.738783200000398</v>
      </c>
      <c r="H78" s="52">
        <f t="shared" si="12"/>
        <v>47.931124500000806</v>
      </c>
      <c r="I78" s="52">
        <f t="shared" si="12"/>
        <v>46.366365500000484</v>
      </c>
      <c r="J78" s="52">
        <f t="shared" si="12"/>
        <v>45.441942999998673</v>
      </c>
      <c r="K78" s="52">
        <f t="shared" si="12"/>
        <v>45.15708059999929</v>
      </c>
      <c r="L78" s="52">
        <f t="shared" si="12"/>
        <v>42.700955700002737</v>
      </c>
      <c r="M78" s="52">
        <f t="shared" si="12"/>
        <v>40.358343800000853</v>
      </c>
      <c r="N78" s="52">
        <f t="shared" si="12"/>
        <v>39.165624900000239</v>
      </c>
      <c r="O78" s="52">
        <f t="shared" si="12"/>
        <v>35.55004610000185</v>
      </c>
      <c r="P78" s="52">
        <f t="shared" si="12"/>
        <v>29.423181699997826</v>
      </c>
      <c r="Q78" s="52">
        <f t="shared" si="12"/>
        <v>22.395832500002257</v>
      </c>
      <c r="R78" s="52">
        <f t="shared" si="12"/>
        <v>13.806271600000287</v>
      </c>
      <c r="S78" s="52">
        <f t="shared" si="12"/>
        <v>7.509110499999565</v>
      </c>
      <c r="T78" s="52">
        <f t="shared" si="12"/>
        <v>2.376927199998363</v>
      </c>
      <c r="U78" s="52">
        <f t="shared" si="12"/>
        <v>-1.3607194999995045</v>
      </c>
      <c r="V78" s="52">
        <f t="shared" si="12"/>
        <v>-3.6576011999997036</v>
      </c>
      <c r="W78" s="52">
        <f t="shared" si="12"/>
        <v>-4.3698787999986735</v>
      </c>
      <c r="X78" s="52">
        <f t="shared" si="12"/>
        <v>-4.4987871999979916</v>
      </c>
      <c r="Y78" s="52">
        <f t="shared" si="12"/>
        <v>-3.891182599998956</v>
      </c>
      <c r="Z78" s="52">
        <f t="shared" si="12"/>
        <v>-2.7287804999967875</v>
      </c>
      <c r="AA78" s="52">
        <f t="shared" si="12"/>
        <v>-1.7368281999977171</v>
      </c>
      <c r="AB78" s="52">
        <f t="shared" si="12"/>
        <v>-0.58913889999985258</v>
      </c>
      <c r="AC78" s="52">
        <f t="shared" si="12"/>
        <v>0.68794319999699383</v>
      </c>
      <c r="AD78" s="52">
        <f t="shared" si="12"/>
        <v>2.0122127999995882</v>
      </c>
      <c r="AE78" s="52">
        <f t="shared" si="12"/>
        <v>3.3251712000007956</v>
      </c>
      <c r="AF78" s="52">
        <f t="shared" si="12"/>
        <v>4.5432015000009187</v>
      </c>
      <c r="AG78" s="67"/>
      <c r="AH78" s="65">
        <f>AVERAGE(C78:G78)</f>
        <v>31.809046440000021</v>
      </c>
      <c r="AI78" s="65">
        <f>AVERAGE(H78:L78)</f>
        <v>45.519493860000395</v>
      </c>
      <c r="AJ78" s="65">
        <f>AVERAGE(M78:Q78)</f>
        <v>33.378605800000607</v>
      </c>
      <c r="AK78" s="65">
        <f>AVERAGE(R78:V78)</f>
        <v>3.7347977199998015</v>
      </c>
      <c r="AL78" s="65">
        <f>AVERAGE(W78:AA78)</f>
        <v>-3.4450914599980251</v>
      </c>
      <c r="AM78" s="65">
        <f>AVERAGE(AB78:AF78)</f>
        <v>1.9958779599996888</v>
      </c>
      <c r="AN78" s="66"/>
      <c r="AO78" s="65">
        <f>AVERAGE(AH78:AI78)</f>
        <v>38.664270150000206</v>
      </c>
      <c r="AP78" s="65">
        <f>AVERAGE(AJ78:AK78)</f>
        <v>18.556701760000205</v>
      </c>
      <c r="AQ78" s="65">
        <f>AVERAGE(AL78:AM78)</f>
        <v>-0.72460674999916819</v>
      </c>
    </row>
    <row r="79" spans="1:43" s="9" customFormat="1" x14ac:dyDescent="0.25">
      <c r="A79" s="13" t="s">
        <v>421</v>
      </c>
      <c r="B79" s="13"/>
      <c r="C79" s="52">
        <f>SUM(C53:C58)</f>
        <v>2.0353106799999807</v>
      </c>
      <c r="D79" s="52">
        <f t="shared" ref="D79:AF79" si="13">SUM(D53:D58)</f>
        <v>3.5477424100001613</v>
      </c>
      <c r="E79" s="52">
        <f t="shared" si="13"/>
        <v>4.5013905799999137</v>
      </c>
      <c r="F79" s="52">
        <f t="shared" si="13"/>
        <v>5.0182093099999463</v>
      </c>
      <c r="G79" s="52">
        <f t="shared" si="13"/>
        <v>5.1400211700001108</v>
      </c>
      <c r="H79" s="52">
        <f t="shared" si="13"/>
        <v>5.0704103999999219</v>
      </c>
      <c r="I79" s="52">
        <f t="shared" si="13"/>
        <v>4.5008305700001259</v>
      </c>
      <c r="J79" s="52">
        <f t="shared" si="13"/>
        <v>4.1985660900000852</v>
      </c>
      <c r="K79" s="52">
        <f t="shared" si="13"/>
        <v>4.0381637600000104</v>
      </c>
      <c r="L79" s="52">
        <f t="shared" si="13"/>
        <v>3.5248164000000202</v>
      </c>
      <c r="M79" s="52">
        <f t="shared" si="13"/>
        <v>3.109761369999994</v>
      </c>
      <c r="N79" s="52">
        <f t="shared" si="13"/>
        <v>2.9167654000001519</v>
      </c>
      <c r="O79" s="52">
        <f t="shared" si="13"/>
        <v>2.3197538300000247</v>
      </c>
      <c r="P79" s="52">
        <f t="shared" si="13"/>
        <v>1.4110675999998534</v>
      </c>
      <c r="Q79" s="52">
        <f t="shared" si="13"/>
        <v>0.49399741999985736</v>
      </c>
      <c r="R79" s="52">
        <f t="shared" si="13"/>
        <v>-0.57490423000017188</v>
      </c>
      <c r="S79" s="52">
        <f t="shared" si="13"/>
        <v>-1.164509080000002</v>
      </c>
      <c r="T79" s="52">
        <f t="shared" si="13"/>
        <v>-1.5850573800001229</v>
      </c>
      <c r="U79" s="52">
        <f t="shared" si="13"/>
        <v>-1.8098459900001274</v>
      </c>
      <c r="V79" s="52">
        <f t="shared" si="13"/>
        <v>-1.8467152399999733</v>
      </c>
      <c r="W79" s="52">
        <f t="shared" si="13"/>
        <v>-1.68339105000004</v>
      </c>
      <c r="X79" s="52">
        <f t="shared" si="13"/>
        <v>-1.4960546700000492</v>
      </c>
      <c r="Y79" s="52">
        <f t="shared" si="13"/>
        <v>-1.2354210100000245</v>
      </c>
      <c r="Z79" s="52">
        <f t="shared" si="13"/>
        <v>-0.93046362999983501</v>
      </c>
      <c r="AA79" s="52">
        <f t="shared" si="13"/>
        <v>-0.69431546999996385</v>
      </c>
      <c r="AB79" s="52">
        <f t="shared" si="13"/>
        <v>-0.44941146000005006</v>
      </c>
      <c r="AC79" s="52">
        <f t="shared" si="13"/>
        <v>-0.20278100000020061</v>
      </c>
      <c r="AD79" s="52">
        <f t="shared" si="13"/>
        <v>3.1845610000090119E-2</v>
      </c>
      <c r="AE79" s="52">
        <f t="shared" si="13"/>
        <v>0.24770413000003089</v>
      </c>
      <c r="AF79" s="52">
        <f t="shared" si="13"/>
        <v>0.43448034999991592</v>
      </c>
      <c r="AG79" s="67"/>
      <c r="AH79" s="65">
        <f t="shared" si="1"/>
        <v>4.0485348300000226</v>
      </c>
      <c r="AI79" s="65">
        <f t="shared" si="2"/>
        <v>4.2665574440000329</v>
      </c>
      <c r="AJ79" s="65">
        <f t="shared" si="3"/>
        <v>2.0502691239999762</v>
      </c>
      <c r="AK79" s="65">
        <f t="shared" si="4"/>
        <v>-1.3962063840000796</v>
      </c>
      <c r="AL79" s="65">
        <f t="shared" si="5"/>
        <v>-1.2079291659999825</v>
      </c>
      <c r="AM79" s="65">
        <f t="shared" si="6"/>
        <v>1.2367525999957251E-2</v>
      </c>
      <c r="AN79" s="66"/>
      <c r="AO79" s="65">
        <f t="shared" si="7"/>
        <v>4.1575461370000273</v>
      </c>
      <c r="AP79" s="65">
        <f t="shared" si="8"/>
        <v>0.32703136999994831</v>
      </c>
      <c r="AQ79" s="65">
        <f t="shared" si="9"/>
        <v>-0.59778082000001265</v>
      </c>
    </row>
    <row r="80" spans="1:43" s="9" customFormat="1" x14ac:dyDescent="0.25">
      <c r="A80" s="13" t="s">
        <v>423</v>
      </c>
      <c r="B80" s="13"/>
      <c r="C80" s="52">
        <f>C59</f>
        <v>0.53348299999993287</v>
      </c>
      <c r="D80" s="52">
        <f t="shared" ref="D80:AF80" si="14">D59</f>
        <v>1.1554169999999431</v>
      </c>
      <c r="E80" s="52">
        <f t="shared" si="14"/>
        <v>1.6504909999998745</v>
      </c>
      <c r="F80" s="52">
        <f t="shared" si="14"/>
        <v>1.9697719999999208</v>
      </c>
      <c r="G80" s="52">
        <f t="shared" si="14"/>
        <v>2.1215410000002066</v>
      </c>
      <c r="H80" s="52">
        <f t="shared" si="14"/>
        <v>2.1773949999999331</v>
      </c>
      <c r="I80" s="52">
        <f t="shared" si="14"/>
        <v>2.0931539999999131</v>
      </c>
      <c r="J80" s="52">
        <f t="shared" si="14"/>
        <v>2.0503539999999703</v>
      </c>
      <c r="K80" s="52">
        <f t="shared" si="14"/>
        <v>2.0875100000000657</v>
      </c>
      <c r="L80" s="52">
        <f t="shared" si="14"/>
        <v>2.0770070000000942</v>
      </c>
      <c r="M80" s="52">
        <f t="shared" si="14"/>
        <v>2.073660000000018</v>
      </c>
      <c r="N80" s="52">
        <f t="shared" si="14"/>
        <v>2.1292399999999816</v>
      </c>
      <c r="O80" s="52">
        <f t="shared" si="14"/>
        <v>2.0952030000000832</v>
      </c>
      <c r="P80" s="52">
        <f t="shared" si="14"/>
        <v>1.9289590000000771</v>
      </c>
      <c r="Q80" s="52">
        <f t="shared" si="14"/>
        <v>1.6956059999999979</v>
      </c>
      <c r="R80" s="52">
        <f t="shared" si="14"/>
        <v>1.3861249999999927</v>
      </c>
      <c r="S80" s="52">
        <f t="shared" si="14"/>
        <v>1.1597660000002179</v>
      </c>
      <c r="T80" s="52">
        <f t="shared" si="14"/>
        <v>0.99717499999997017</v>
      </c>
      <c r="U80" s="52">
        <f t="shared" si="14"/>
        <v>0.88825999999994565</v>
      </c>
      <c r="V80" s="52">
        <f t="shared" si="14"/>
        <v>0.82351999999991676</v>
      </c>
      <c r="W80" s="52">
        <f t="shared" si="14"/>
        <v>0.80247599999984232</v>
      </c>
      <c r="X80" s="52">
        <f t="shared" si="14"/>
        <v>0.78161300000010669</v>
      </c>
      <c r="Y80" s="52">
        <f t="shared" si="14"/>
        <v>0.76027499999986503</v>
      </c>
      <c r="Z80" s="52">
        <f t="shared" si="14"/>
        <v>0.7370739999998932</v>
      </c>
      <c r="AA80" s="52">
        <f t="shared" si="14"/>
        <v>0.68718600000011065</v>
      </c>
      <c r="AB80" s="52">
        <f t="shared" si="14"/>
        <v>0.62568199999986973</v>
      </c>
      <c r="AC80" s="52">
        <f t="shared" si="14"/>
        <v>0.56174600000008468</v>
      </c>
      <c r="AD80" s="52">
        <f t="shared" si="14"/>
        <v>0.49830199999996694</v>
      </c>
      <c r="AE80" s="52">
        <f t="shared" si="14"/>
        <v>0.4364140000000134</v>
      </c>
      <c r="AF80" s="52">
        <f t="shared" si="14"/>
        <v>0.37492199999996956</v>
      </c>
      <c r="AG80" s="67"/>
      <c r="AH80" s="65">
        <f t="shared" si="1"/>
        <v>1.4861407999999756</v>
      </c>
      <c r="AI80" s="65">
        <f t="shared" si="2"/>
        <v>2.0970839999999953</v>
      </c>
      <c r="AJ80" s="65">
        <f t="shared" si="3"/>
        <v>1.9845336000000315</v>
      </c>
      <c r="AK80" s="65">
        <f t="shared" si="4"/>
        <v>1.0509692000000086</v>
      </c>
      <c r="AL80" s="65">
        <f t="shared" si="5"/>
        <v>0.75372479999996356</v>
      </c>
      <c r="AM80" s="65">
        <f t="shared" si="6"/>
        <v>0.49941319999998085</v>
      </c>
      <c r="AN80" s="66"/>
      <c r="AO80" s="65">
        <f t="shared" si="7"/>
        <v>1.7916123999999853</v>
      </c>
      <c r="AP80" s="65">
        <f t="shared" si="8"/>
        <v>1.5177514000000201</v>
      </c>
      <c r="AQ80" s="65">
        <f t="shared" si="9"/>
        <v>0.62656899999997218</v>
      </c>
    </row>
    <row r="81" spans="1:43" s="9" customFormat="1" x14ac:dyDescent="0.25">
      <c r="A81" s="13" t="s">
        <v>426</v>
      </c>
      <c r="B81" s="13"/>
      <c r="C81" s="52">
        <f>C72</f>
        <v>0.10891419999998675</v>
      </c>
      <c r="D81" s="52">
        <f t="shared" ref="D81:AF81" si="15">D72</f>
        <v>0.21297810000001505</v>
      </c>
      <c r="E81" s="52">
        <f t="shared" si="15"/>
        <v>0.2938175999999828</v>
      </c>
      <c r="F81" s="52">
        <f t="shared" si="15"/>
        <v>0.34933430000000953</v>
      </c>
      <c r="G81" s="52">
        <f t="shared" si="15"/>
        <v>0.37895770000000084</v>
      </c>
      <c r="H81" s="52">
        <f t="shared" si="15"/>
        <v>0.39286899999999036</v>
      </c>
      <c r="I81" s="52">
        <f t="shared" si="15"/>
        <v>0.37630260000000249</v>
      </c>
      <c r="J81" s="52">
        <f t="shared" si="15"/>
        <v>0.36754019999997922</v>
      </c>
      <c r="K81" s="52">
        <f t="shared" si="15"/>
        <v>0.36671039999998811</v>
      </c>
      <c r="L81" s="52">
        <f t="shared" si="15"/>
        <v>0.34829069999997841</v>
      </c>
      <c r="M81" s="52">
        <f t="shared" si="15"/>
        <v>0.33168479999997658</v>
      </c>
      <c r="N81" s="52">
        <f t="shared" si="15"/>
        <v>0.32522449999999026</v>
      </c>
      <c r="O81" s="52">
        <f t="shared" si="15"/>
        <v>0.29747040000000879</v>
      </c>
      <c r="P81" s="52">
        <f t="shared" si="15"/>
        <v>0.24728329999999232</v>
      </c>
      <c r="Q81" s="52">
        <f t="shared" si="15"/>
        <v>0.18919209999998543</v>
      </c>
      <c r="R81" s="52">
        <f t="shared" si="15"/>
        <v>0.11790139999999383</v>
      </c>
      <c r="S81" s="52">
        <f t="shared" si="15"/>
        <v>6.6729899999984355E-2</v>
      </c>
      <c r="T81" s="52">
        <f t="shared" si="15"/>
        <v>2.5892799999979843E-2</v>
      </c>
      <c r="U81" s="52">
        <f t="shared" si="15"/>
        <v>-3.6774000000150409E-3</v>
      </c>
      <c r="V81" s="52">
        <f t="shared" si="15"/>
        <v>-2.198899999999071E-2</v>
      </c>
      <c r="W81" s="52">
        <f t="shared" si="15"/>
        <v>-2.8080999999986034E-2</v>
      </c>
      <c r="X81" s="52">
        <f t="shared" si="15"/>
        <v>-3.0490600000007362E-2</v>
      </c>
      <c r="Y81" s="52">
        <f t="shared" si="15"/>
        <v>-2.7722599999975728E-2</v>
      </c>
      <c r="Z81" s="52">
        <f t="shared" si="15"/>
        <v>-2.0965400000022782E-2</v>
      </c>
      <c r="AA81" s="52">
        <f t="shared" si="15"/>
        <v>-1.6205500000012307E-2</v>
      </c>
      <c r="AB81" s="52">
        <f t="shared" si="15"/>
        <v>-1.0266300000012052E-2</v>
      </c>
      <c r="AC81" s="52">
        <f t="shared" si="15"/>
        <v>-3.0099000000234355E-3</v>
      </c>
      <c r="AD81" s="52">
        <f t="shared" si="15"/>
        <v>5.0229999999942265E-3</v>
      </c>
      <c r="AE81" s="52">
        <f t="shared" si="15"/>
        <v>1.3397700000012946E-2</v>
      </c>
      <c r="AF81" s="52">
        <f t="shared" si="15"/>
        <v>2.1455599999995911E-2</v>
      </c>
      <c r="AG81" s="67"/>
      <c r="AH81" s="65">
        <f>AVERAGE(C81:G81)</f>
        <v>0.26880037999999901</v>
      </c>
      <c r="AI81" s="65">
        <f>AVERAGE(H81:L81)</f>
        <v>0.37034257999998771</v>
      </c>
      <c r="AJ81" s="65">
        <f>AVERAGE(M81:Q81)</f>
        <v>0.27817101999999067</v>
      </c>
      <c r="AK81" s="65">
        <f>AVERAGE(R81:V81)</f>
        <v>3.6971539999990456E-2</v>
      </c>
      <c r="AL81" s="65">
        <f>AVERAGE(W81:AA81)</f>
        <v>-2.4693020000000843E-2</v>
      </c>
      <c r="AM81" s="65">
        <f>AVERAGE(AB81:AF81)</f>
        <v>5.320019999993519E-3</v>
      </c>
      <c r="AN81" s="66"/>
      <c r="AO81" s="65">
        <f>AVERAGE(AH81:AI81)</f>
        <v>0.31957147999999336</v>
      </c>
      <c r="AP81" s="65">
        <f>AVERAGE(AJ81:AK81)</f>
        <v>0.15757127999999057</v>
      </c>
      <c r="AQ81" s="65">
        <f>AVERAGE(AL81:AM81)</f>
        <v>-9.6865000000036609E-3</v>
      </c>
    </row>
    <row r="82" spans="1:43" s="9" customFormat="1" x14ac:dyDescent="0.25">
      <c r="A82" s="13" t="s">
        <v>425</v>
      </c>
      <c r="B82" s="13"/>
      <c r="C82" s="52">
        <f>SUM(C51:C52)</f>
        <v>0.47974382000002436</v>
      </c>
      <c r="D82" s="52">
        <f t="shared" ref="D82:AF82" si="16">SUM(D51:D52)</f>
        <v>0.93708364999997684</v>
      </c>
      <c r="E82" s="52">
        <f t="shared" si="16"/>
        <v>1.2979676399999391</v>
      </c>
      <c r="F82" s="52">
        <f t="shared" si="16"/>
        <v>1.5432496699999803</v>
      </c>
      <c r="G82" s="52">
        <f t="shared" si="16"/>
        <v>1.6578884700000316</v>
      </c>
      <c r="H82" s="52">
        <f t="shared" si="16"/>
        <v>1.6794970700000817</v>
      </c>
      <c r="I82" s="52">
        <f t="shared" si="16"/>
        <v>1.5417728999999412</v>
      </c>
      <c r="J82" s="52">
        <f t="shared" si="16"/>
        <v>1.4186931400000731</v>
      </c>
      <c r="K82" s="52">
        <f t="shared" si="16"/>
        <v>1.3157902499999778</v>
      </c>
      <c r="L82" s="52">
        <f t="shared" si="16"/>
        <v>1.1314425899999776</v>
      </c>
      <c r="M82" s="52">
        <f t="shared" si="16"/>
        <v>0.95760962999995058</v>
      </c>
      <c r="N82" s="52">
        <f t="shared" si="16"/>
        <v>0.83605615000006139</v>
      </c>
      <c r="O82" s="52">
        <f t="shared" si="16"/>
        <v>0.63159491000004664</v>
      </c>
      <c r="P82" s="52">
        <f t="shared" si="16"/>
        <v>0.34249635000007572</v>
      </c>
      <c r="Q82" s="52">
        <f t="shared" si="16"/>
        <v>3.1333510000010278E-2</v>
      </c>
      <c r="R82" s="52">
        <f t="shared" si="16"/>
        <v>-0.32564884000005634</v>
      </c>
      <c r="S82" s="52">
        <f t="shared" si="16"/>
        <v>-0.57866177999999024</v>
      </c>
      <c r="T82" s="52">
        <f t="shared" si="16"/>
        <v>-0.76952209999993215</v>
      </c>
      <c r="U82" s="52">
        <f t="shared" si="16"/>
        <v>-0.88866087000008065</v>
      </c>
      <c r="V82" s="52">
        <f t="shared" si="16"/>
        <v>-0.9357424799999734</v>
      </c>
      <c r="W82" s="52">
        <f t="shared" si="16"/>
        <v>-0.90827539000001423</v>
      </c>
      <c r="X82" s="52">
        <f t="shared" si="16"/>
        <v>-0.84847534999995844</v>
      </c>
      <c r="Y82" s="52">
        <f t="shared" si="16"/>
        <v>-0.75446639000004723</v>
      </c>
      <c r="Z82" s="52">
        <f t="shared" si="16"/>
        <v>-0.63712896999999202</v>
      </c>
      <c r="AA82" s="52">
        <f t="shared" si="16"/>
        <v>-0.52741352999997559</v>
      </c>
      <c r="AB82" s="52">
        <f t="shared" si="16"/>
        <v>-0.41516633000006209</v>
      </c>
      <c r="AC82" s="52">
        <f t="shared" si="16"/>
        <v>-0.30311870999996415</v>
      </c>
      <c r="AD82" s="52">
        <f t="shared" si="16"/>
        <v>-0.19537147999993465</v>
      </c>
      <c r="AE82" s="52">
        <f t="shared" si="16"/>
        <v>-9.4625940000014452E-2</v>
      </c>
      <c r="AF82" s="52">
        <f t="shared" si="16"/>
        <v>-4.2589800000030209E-3</v>
      </c>
      <c r="AG82" s="67"/>
      <c r="AH82" s="65">
        <f>AVERAGE(C82:G82)</f>
        <v>1.1831866499999903</v>
      </c>
      <c r="AI82" s="65">
        <f>AVERAGE(H82:L82)</f>
        <v>1.4174391900000103</v>
      </c>
      <c r="AJ82" s="65">
        <f>AVERAGE(M82:Q82)</f>
        <v>0.5598181100000289</v>
      </c>
      <c r="AK82" s="65">
        <f>AVERAGE(R82:V82)</f>
        <v>-0.69964721400000651</v>
      </c>
      <c r="AL82" s="65">
        <f>AVERAGE(W82:AA82)</f>
        <v>-0.73515192599999746</v>
      </c>
      <c r="AM82" s="65">
        <f>AVERAGE(AB82:AF82)</f>
        <v>-0.20250828799999568</v>
      </c>
      <c r="AN82" s="66"/>
      <c r="AO82" s="65">
        <f>AVERAGE(AH82:AI82)</f>
        <v>1.3003129200000003</v>
      </c>
      <c r="AP82" s="65">
        <f>AVERAGE(AJ82:AK82)</f>
        <v>-6.9914551999988805E-2</v>
      </c>
      <c r="AQ82" s="65">
        <f>AVERAGE(AL82:AM82)</f>
        <v>-0.46883010699999655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F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ref="AG83:AQ83" si="18">IF(ROUND(AG50-SUM(AG77:AG82),4)=0,"","ERROR")</f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9">A60</f>
        <v>Route</v>
      </c>
      <c r="B87" s="13"/>
      <c r="C87" s="52">
        <f t="shared" ref="C87:C92" si="20">C60</f>
        <v>3.7553299999999012E-2</v>
      </c>
      <c r="D87" s="52">
        <f t="shared" ref="D87:AF92" si="21">D60</f>
        <v>8.1043500000006929E-2</v>
      </c>
      <c r="E87" s="52">
        <f t="shared" si="21"/>
        <v>0.11445799999999906</v>
      </c>
      <c r="F87" s="52">
        <f t="shared" si="21"/>
        <v>0.13448379999999815</v>
      </c>
      <c r="G87" s="52">
        <f t="shared" si="21"/>
        <v>0.14230279999999595</v>
      </c>
      <c r="H87" s="52">
        <f t="shared" si="21"/>
        <v>0.14356490000000122</v>
      </c>
      <c r="I87" s="52">
        <f t="shared" si="21"/>
        <v>0.13563040000001081</v>
      </c>
      <c r="J87" s="52">
        <f t="shared" si="21"/>
        <v>0.13146509999999978</v>
      </c>
      <c r="K87" s="52">
        <f t="shared" si="21"/>
        <v>0.1338843000000054</v>
      </c>
      <c r="L87" s="52">
        <f t="shared" si="21"/>
        <v>0.13365840000000162</v>
      </c>
      <c r="M87" s="52">
        <f t="shared" si="21"/>
        <v>0.13432559999999683</v>
      </c>
      <c r="N87" s="52">
        <f t="shared" si="21"/>
        <v>0.13945580000000746</v>
      </c>
      <c r="O87" s="52">
        <f t="shared" si="21"/>
        <v>0.13845769999998936</v>
      </c>
      <c r="P87" s="52">
        <f t="shared" si="21"/>
        <v>0.12818969999999297</v>
      </c>
      <c r="Q87" s="52">
        <f t="shared" si="21"/>
        <v>0.11334910000000775</v>
      </c>
      <c r="R87" s="52">
        <f t="shared" si="21"/>
        <v>9.3467099999998027E-2</v>
      </c>
      <c r="S87" s="52">
        <f t="shared" si="21"/>
        <v>7.9768299999997794E-2</v>
      </c>
      <c r="T87" s="52">
        <f t="shared" si="21"/>
        <v>7.0832600000002799E-2</v>
      </c>
      <c r="U87" s="52">
        <f t="shared" si="21"/>
        <v>6.5633400000010056E-2</v>
      </c>
      <c r="V87" s="52">
        <f t="shared" si="21"/>
        <v>6.3241099999999051E-2</v>
      </c>
      <c r="W87" s="52">
        <f t="shared" si="21"/>
        <v>6.3445000000001528E-2</v>
      </c>
      <c r="X87" s="52">
        <f t="shared" si="21"/>
        <v>6.3071199999995997E-2</v>
      </c>
      <c r="Y87" s="52">
        <f t="shared" si="21"/>
        <v>6.2034699999998111E-2</v>
      </c>
      <c r="Z87" s="52">
        <f t="shared" si="21"/>
        <v>6.0307600000015782E-2</v>
      </c>
      <c r="AA87" s="52">
        <f t="shared" si="21"/>
        <v>5.6234799999998586E-2</v>
      </c>
      <c r="AB87" s="52">
        <f t="shared" si="21"/>
        <v>5.0984099999993759E-2</v>
      </c>
      <c r="AC87" s="52">
        <f t="shared" si="21"/>
        <v>4.533380000000875E-2</v>
      </c>
      <c r="AD87" s="52">
        <f t="shared" si="21"/>
        <v>3.9578500000004624E-2</v>
      </c>
      <c r="AE87" s="52">
        <f t="shared" si="21"/>
        <v>3.3850000000001046E-2</v>
      </c>
      <c r="AF87" s="52">
        <f t="shared" si="21"/>
        <v>2.8106800000017529E-2</v>
      </c>
      <c r="AH87" s="65">
        <f t="shared" ref="AH87:AH93" si="22">AVERAGE(C87:G87)</f>
        <v>0.10196827999999983</v>
      </c>
      <c r="AI87" s="65">
        <f t="shared" ref="AI87:AI93" si="23">AVERAGE(H87:L87)</f>
        <v>0.13564062000000376</v>
      </c>
      <c r="AJ87" s="65">
        <f t="shared" ref="AJ87:AJ93" si="24">AVERAGE(M87:Q87)</f>
        <v>0.13075557999999887</v>
      </c>
      <c r="AK87" s="65">
        <f t="shared" ref="AK87:AK93" si="25">AVERAGE(R87:V87)</f>
        <v>7.4588500000001542E-2</v>
      </c>
      <c r="AL87" s="65">
        <f t="shared" ref="AL87:AL93" si="26">AVERAGE(W87:AA87)</f>
        <v>6.1018660000002001E-2</v>
      </c>
      <c r="AM87" s="65">
        <f t="shared" ref="AM87:AM93" si="27">AVERAGE(AB87:AF87)</f>
        <v>3.9570640000005139E-2</v>
      </c>
      <c r="AN87" s="66"/>
      <c r="AO87" s="65">
        <f t="shared" ref="AO87:AO93" si="28">AVERAGE(AH87:AI87)</f>
        <v>0.1188044500000018</v>
      </c>
      <c r="AP87" s="65">
        <f t="shared" ref="AP87:AP93" si="29">AVERAGE(AJ87:AK87)</f>
        <v>0.10267204000000021</v>
      </c>
      <c r="AQ87" s="65">
        <f t="shared" ref="AQ87:AQ93" si="30">AVERAGE(AL87:AM87)</f>
        <v>5.029465000000357E-2</v>
      </c>
    </row>
    <row r="88" spans="1:43" s="9" customFormat="1" x14ac:dyDescent="0.25">
      <c r="A88" s="13" t="str">
        <f t="shared" si="19"/>
        <v>Rail</v>
      </c>
      <c r="B88" s="13"/>
      <c r="C88" s="52">
        <f t="shared" si="20"/>
        <v>1.3469960000005443E-3</v>
      </c>
      <c r="D88" s="52">
        <f t="shared" ref="D88:R88" si="31">D61</f>
        <v>2.922218000000143E-3</v>
      </c>
      <c r="E88" s="52">
        <f t="shared" si="31"/>
        <v>4.1495789999999033E-3</v>
      </c>
      <c r="F88" s="52">
        <f t="shared" si="31"/>
        <v>4.9010129999995655E-3</v>
      </c>
      <c r="G88" s="52">
        <f t="shared" si="31"/>
        <v>5.2097220000000277E-3</v>
      </c>
      <c r="H88" s="52">
        <f t="shared" si="31"/>
        <v>5.2721110000000238E-3</v>
      </c>
      <c r="I88" s="52">
        <f t="shared" si="31"/>
        <v>4.9916620000001188E-3</v>
      </c>
      <c r="J88" s="52">
        <f t="shared" si="31"/>
        <v>4.832442999999742E-3</v>
      </c>
      <c r="K88" s="52">
        <f t="shared" si="31"/>
        <v>4.9009060000004823E-3</v>
      </c>
      <c r="L88" s="52">
        <f t="shared" si="31"/>
        <v>4.8717199999996907E-3</v>
      </c>
      <c r="M88" s="52">
        <f t="shared" si="31"/>
        <v>4.8728970000002647E-3</v>
      </c>
      <c r="N88" s="52">
        <f t="shared" si="31"/>
        <v>5.0347930000000929E-3</v>
      </c>
      <c r="O88" s="52">
        <f t="shared" si="31"/>
        <v>4.9803690000000955E-3</v>
      </c>
      <c r="P88" s="52">
        <f t="shared" si="31"/>
        <v>4.5946589999994458E-3</v>
      </c>
      <c r="Q88" s="52">
        <f t="shared" si="31"/>
        <v>4.0432719999996536E-3</v>
      </c>
      <c r="R88" s="52">
        <f t="shared" si="31"/>
        <v>3.3092820000000245E-3</v>
      </c>
      <c r="S88" s="52">
        <f t="shared" si="21"/>
        <v>2.7957019999993449E-3</v>
      </c>
      <c r="T88" s="52">
        <f t="shared" si="21"/>
        <v>2.4565370000004805E-3</v>
      </c>
      <c r="U88" s="52">
        <f t="shared" si="21"/>
        <v>2.2580850000002428E-3</v>
      </c>
      <c r="V88" s="52">
        <f t="shared" si="21"/>
        <v>2.1685460000000489E-3</v>
      </c>
      <c r="W88" s="52">
        <f t="shared" si="21"/>
        <v>2.1805720000003248E-3</v>
      </c>
      <c r="X88" s="52">
        <f t="shared" si="21"/>
        <v>2.1797590000005584E-3</v>
      </c>
      <c r="Y88" s="52">
        <f t="shared" si="21"/>
        <v>2.1608469999998547E-3</v>
      </c>
      <c r="Z88" s="52">
        <f t="shared" si="21"/>
        <v>2.1207040000001953E-3</v>
      </c>
      <c r="AA88" s="52">
        <f t="shared" si="21"/>
        <v>1.998023000000515E-3</v>
      </c>
      <c r="AB88" s="52">
        <f t="shared" si="21"/>
        <v>1.8324319999996064E-3</v>
      </c>
      <c r="AC88" s="52">
        <f t="shared" si="21"/>
        <v>1.6505740000001268E-3</v>
      </c>
      <c r="AD88" s="52">
        <f t="shared" si="21"/>
        <v>1.4624129999996072E-3</v>
      </c>
      <c r="AE88" s="52">
        <f t="shared" si="21"/>
        <v>1.2723949999999817E-3</v>
      </c>
      <c r="AF88" s="52">
        <f t="shared" si="21"/>
        <v>1.0789259999999246E-3</v>
      </c>
      <c r="AH88" s="65">
        <f t="shared" si="22"/>
        <v>3.7059056000000369E-3</v>
      </c>
      <c r="AI88" s="65">
        <f t="shared" si="23"/>
        <v>4.9737684000000114E-3</v>
      </c>
      <c r="AJ88" s="65">
        <f t="shared" si="24"/>
        <v>4.7051979999999105E-3</v>
      </c>
      <c r="AK88" s="65">
        <f t="shared" si="25"/>
        <v>2.5976304000000284E-3</v>
      </c>
      <c r="AL88" s="65">
        <f t="shared" si="26"/>
        <v>2.1279810000002898E-3</v>
      </c>
      <c r="AM88" s="65">
        <f t="shared" si="27"/>
        <v>1.4593479999998494E-3</v>
      </c>
      <c r="AN88" s="66"/>
      <c r="AO88" s="65">
        <f t="shared" si="28"/>
        <v>4.3398370000000243E-3</v>
      </c>
      <c r="AP88" s="65">
        <f t="shared" si="29"/>
        <v>3.6514141999999692E-3</v>
      </c>
      <c r="AQ88" s="65">
        <f t="shared" si="30"/>
        <v>1.7936645000000695E-3</v>
      </c>
    </row>
    <row r="89" spans="1:43" s="9" customFormat="1" x14ac:dyDescent="0.25">
      <c r="A89" s="13" t="str">
        <f t="shared" si="19"/>
        <v>Eau</v>
      </c>
      <c r="B89" s="13"/>
      <c r="C89" s="52">
        <f t="shared" si="20"/>
        <v>2.4270840000006899E-3</v>
      </c>
      <c r="D89" s="52">
        <f t="shared" si="21"/>
        <v>5.2267360000000096E-3</v>
      </c>
      <c r="E89" s="52">
        <f t="shared" si="21"/>
        <v>7.3619559999995587E-3</v>
      </c>
      <c r="F89" s="52">
        <f t="shared" si="21"/>
        <v>8.6254629999995558E-3</v>
      </c>
      <c r="G89" s="52">
        <f t="shared" si="21"/>
        <v>9.1020070000000786E-3</v>
      </c>
      <c r="H89" s="52">
        <f t="shared" si="21"/>
        <v>9.1628459999997247E-3</v>
      </c>
      <c r="I89" s="52">
        <f t="shared" si="21"/>
        <v>8.6397430000006992E-3</v>
      </c>
      <c r="J89" s="52">
        <f t="shared" si="21"/>
        <v>8.3715790000002954E-3</v>
      </c>
      <c r="K89" s="52">
        <f t="shared" si="21"/>
        <v>8.5366419999992615E-3</v>
      </c>
      <c r="L89" s="52">
        <f t="shared" si="21"/>
        <v>8.533517000000046E-3</v>
      </c>
      <c r="M89" s="52">
        <f t="shared" si="21"/>
        <v>8.5892250000014769E-3</v>
      </c>
      <c r="N89" s="52">
        <f t="shared" si="21"/>
        <v>8.9329589999991299E-3</v>
      </c>
      <c r="O89" s="52">
        <f t="shared" si="21"/>
        <v>8.8781680000007412E-3</v>
      </c>
      <c r="P89" s="52">
        <f t="shared" si="21"/>
        <v>8.2231579999998416E-3</v>
      </c>
      <c r="Q89" s="52">
        <f t="shared" si="21"/>
        <v>7.2742439999995412E-3</v>
      </c>
      <c r="R89" s="52">
        <f t="shared" si="21"/>
        <v>6.0020739999995243E-3</v>
      </c>
      <c r="S89" s="52">
        <f t="shared" si="21"/>
        <v>5.1319270000007577E-3</v>
      </c>
      <c r="T89" s="52">
        <f t="shared" si="21"/>
        <v>4.5686170000003301E-3</v>
      </c>
      <c r="U89" s="52">
        <f t="shared" si="21"/>
        <v>4.2427470000010459E-3</v>
      </c>
      <c r="V89" s="52">
        <f t="shared" si="21"/>
        <v>4.0926579999993606E-3</v>
      </c>
      <c r="W89" s="52">
        <f t="shared" si="21"/>
        <v>4.1043130000009143E-3</v>
      </c>
      <c r="X89" s="52">
        <f t="shared" si="21"/>
        <v>4.0729289999994478E-3</v>
      </c>
      <c r="Y89" s="52">
        <f t="shared" si="21"/>
        <v>3.994558000000481E-3</v>
      </c>
      <c r="Z89" s="52">
        <f t="shared" si="21"/>
        <v>3.869137999998884E-3</v>
      </c>
      <c r="AA89" s="52">
        <f t="shared" si="21"/>
        <v>3.5912610000004008E-3</v>
      </c>
      <c r="AB89" s="52">
        <f t="shared" si="21"/>
        <v>3.2380849999995576E-3</v>
      </c>
      <c r="AC89" s="52">
        <f t="shared" si="21"/>
        <v>2.8609830000014824E-3</v>
      </c>
      <c r="AD89" s="52">
        <f t="shared" si="21"/>
        <v>2.479437999999945E-3</v>
      </c>
      <c r="AE89" s="52">
        <f t="shared" si="21"/>
        <v>2.1020720000013426E-3</v>
      </c>
      <c r="AF89" s="52">
        <f t="shared" si="21"/>
        <v>1.7261510000015079E-3</v>
      </c>
      <c r="AH89" s="65">
        <f t="shared" si="22"/>
        <v>6.5486491999999785E-3</v>
      </c>
      <c r="AI89" s="65">
        <f t="shared" si="23"/>
        <v>8.6488654000000057E-3</v>
      </c>
      <c r="AJ89" s="65">
        <f t="shared" si="24"/>
        <v>8.3795508000001455E-3</v>
      </c>
      <c r="AK89" s="65">
        <f t="shared" si="25"/>
        <v>4.8076046000002041E-3</v>
      </c>
      <c r="AL89" s="65">
        <f t="shared" si="26"/>
        <v>3.9264398000000257E-3</v>
      </c>
      <c r="AM89" s="65">
        <f t="shared" si="27"/>
        <v>2.4813458000007673E-3</v>
      </c>
      <c r="AN89" s="66"/>
      <c r="AO89" s="65">
        <f t="shared" si="28"/>
        <v>7.5987572999999921E-3</v>
      </c>
      <c r="AP89" s="65">
        <f t="shared" si="29"/>
        <v>6.5935777000001748E-3</v>
      </c>
      <c r="AQ89" s="65">
        <f t="shared" si="30"/>
        <v>3.2038928000003965E-3</v>
      </c>
    </row>
    <row r="90" spans="1:43" s="9" customFormat="1" x14ac:dyDescent="0.25">
      <c r="A90" s="13" t="str">
        <f t="shared" si="19"/>
        <v>Ponts &amp; tunnels</v>
      </c>
      <c r="B90" s="13"/>
      <c r="C90" s="52">
        <f t="shared" si="20"/>
        <v>2.1935329999998032E-3</v>
      </c>
      <c r="D90" s="52">
        <f t="shared" si="21"/>
        <v>4.7565220000000963E-3</v>
      </c>
      <c r="E90" s="52">
        <f t="shared" si="21"/>
        <v>6.7497860000003129E-3</v>
      </c>
      <c r="F90" s="52">
        <f t="shared" si="21"/>
        <v>7.9661569999993631E-3</v>
      </c>
      <c r="G90" s="52">
        <f t="shared" si="21"/>
        <v>8.4618840000008078E-3</v>
      </c>
      <c r="H90" s="52">
        <f t="shared" si="21"/>
        <v>8.5585849999993968E-3</v>
      </c>
      <c r="I90" s="52">
        <f t="shared" si="21"/>
        <v>8.0999520000002434E-3</v>
      </c>
      <c r="J90" s="52">
        <f t="shared" si="21"/>
        <v>7.841952000000596E-3</v>
      </c>
      <c r="K90" s="52">
        <f t="shared" si="21"/>
        <v>7.9571720000002344E-3</v>
      </c>
      <c r="L90" s="52">
        <f t="shared" si="21"/>
        <v>7.9145280000005869E-3</v>
      </c>
      <c r="M90" s="52">
        <f t="shared" si="21"/>
        <v>7.9217229999999361E-3</v>
      </c>
      <c r="N90" s="52">
        <f t="shared" si="21"/>
        <v>8.1905359999998595E-3</v>
      </c>
      <c r="O90" s="52">
        <f t="shared" si="21"/>
        <v>8.1064090000007027E-3</v>
      </c>
      <c r="P90" s="52">
        <f t="shared" si="21"/>
        <v>7.4822150000004584E-3</v>
      </c>
      <c r="Q90" s="52">
        <f t="shared" si="21"/>
        <v>6.5882109999995109E-3</v>
      </c>
      <c r="R90" s="52">
        <f t="shared" si="21"/>
        <v>5.3971339999998591E-3</v>
      </c>
      <c r="S90" s="52">
        <f t="shared" si="21"/>
        <v>4.5652169999996772E-3</v>
      </c>
      <c r="T90" s="52">
        <f t="shared" si="21"/>
        <v>4.0168349999998298E-3</v>
      </c>
      <c r="U90" s="52">
        <f t="shared" si="21"/>
        <v>3.6962510000000393E-3</v>
      </c>
      <c r="V90" s="52">
        <f t="shared" si="21"/>
        <v>3.5511790000004595E-3</v>
      </c>
      <c r="W90" s="52">
        <f t="shared" si="21"/>
        <v>3.5695070000008045E-3</v>
      </c>
      <c r="X90" s="52">
        <f t="shared" si="21"/>
        <v>3.5650280000005807E-3</v>
      </c>
      <c r="Y90" s="52">
        <f t="shared" si="21"/>
        <v>3.5295800000003652E-3</v>
      </c>
      <c r="Z90" s="52">
        <f t="shared" si="21"/>
        <v>3.4585930000003984E-3</v>
      </c>
      <c r="AA90" s="52">
        <f t="shared" si="21"/>
        <v>3.2527419999999196E-3</v>
      </c>
      <c r="AB90" s="52">
        <f t="shared" si="21"/>
        <v>2.9770730000002743E-3</v>
      </c>
      <c r="AC90" s="52">
        <f t="shared" si="21"/>
        <v>2.6753639999999024E-3</v>
      </c>
      <c r="AD90" s="52">
        <f t="shared" si="21"/>
        <v>2.3640460000002861E-3</v>
      </c>
      <c r="AE90" s="52">
        <f t="shared" si="21"/>
        <v>2.0504560000000893E-3</v>
      </c>
      <c r="AF90" s="52">
        <f t="shared" si="21"/>
        <v>1.7320249999999149E-3</v>
      </c>
      <c r="AH90" s="65">
        <f t="shared" si="22"/>
        <v>6.0255764000000768E-3</v>
      </c>
      <c r="AI90" s="65">
        <f t="shared" si="23"/>
        <v>8.0744378000002122E-3</v>
      </c>
      <c r="AJ90" s="65">
        <f t="shared" si="24"/>
        <v>7.6578188000000933E-3</v>
      </c>
      <c r="AK90" s="65">
        <f t="shared" si="25"/>
        <v>4.2453231999999728E-3</v>
      </c>
      <c r="AL90" s="65">
        <f t="shared" si="26"/>
        <v>3.4750900000004139E-3</v>
      </c>
      <c r="AM90" s="65">
        <f t="shared" si="27"/>
        <v>2.3597928000000934E-3</v>
      </c>
      <c r="AN90" s="66"/>
      <c r="AO90" s="65">
        <f t="shared" si="28"/>
        <v>7.0500071000001441E-3</v>
      </c>
      <c r="AP90" s="65">
        <f t="shared" si="29"/>
        <v>5.9515710000000331E-3</v>
      </c>
      <c r="AQ90" s="65">
        <f t="shared" si="30"/>
        <v>2.9174414000002536E-3</v>
      </c>
    </row>
    <row r="91" spans="1:43" s="9" customFormat="1" x14ac:dyDescent="0.25">
      <c r="A91" s="13" t="str">
        <f t="shared" si="19"/>
        <v>Conduites</v>
      </c>
      <c r="B91" s="13"/>
      <c r="C91" s="52">
        <f t="shared" si="20"/>
        <v>9.6673799999997811E-3</v>
      </c>
      <c r="D91" s="52">
        <f t="shared" si="21"/>
        <v>2.1049819999998221E-2</v>
      </c>
      <c r="E91" s="52">
        <f t="shared" si="21"/>
        <v>2.9989360000001852E-2</v>
      </c>
      <c r="F91" s="52">
        <f t="shared" si="21"/>
        <v>3.5518459999998697E-2</v>
      </c>
      <c r="G91" s="52">
        <f t="shared" si="21"/>
        <v>3.7838149999998905E-2</v>
      </c>
      <c r="H91" s="52">
        <f t="shared" si="21"/>
        <v>3.83377799999991E-2</v>
      </c>
      <c r="I91" s="52">
        <f t="shared" si="21"/>
        <v>3.6324560000000616E-2</v>
      </c>
      <c r="J91" s="52">
        <f t="shared" si="21"/>
        <v>0.18567365999999907</v>
      </c>
      <c r="K91" s="52">
        <f t="shared" si="21"/>
        <v>0.26544164999999964</v>
      </c>
      <c r="L91" s="52">
        <f t="shared" si="21"/>
        <v>0.30111199999999982</v>
      </c>
      <c r="M91" s="52">
        <f t="shared" si="21"/>
        <v>0.31337608000000117</v>
      </c>
      <c r="N91" s="52">
        <f t="shared" si="21"/>
        <v>0.31506470999999792</v>
      </c>
      <c r="O91" s="52">
        <f t="shared" si="21"/>
        <v>0.31009603999999769</v>
      </c>
      <c r="P91" s="52">
        <f t="shared" si="21"/>
        <v>0.30106874999999889</v>
      </c>
      <c r="Q91" s="52">
        <f t="shared" si="21"/>
        <v>0.29079264000000649</v>
      </c>
      <c r="R91" s="52">
        <f t="shared" si="21"/>
        <v>0.27980913000000385</v>
      </c>
      <c r="S91" s="52">
        <f t="shared" si="21"/>
        <v>0.27118478999999951</v>
      </c>
      <c r="T91" s="52">
        <f t="shared" si="21"/>
        <v>0.12640444999999545</v>
      </c>
      <c r="U91" s="52">
        <f t="shared" si="21"/>
        <v>4.9145749999993882E-2</v>
      </c>
      <c r="V91" s="52">
        <f t="shared" si="21"/>
        <v>1.2834400000002688E-2</v>
      </c>
      <c r="W91" s="52">
        <f t="shared" si="21"/>
        <v>-9.3107000000003382E-4</v>
      </c>
      <c r="X91" s="52">
        <f t="shared" si="21"/>
        <v>-3.9110100000030457E-3</v>
      </c>
      <c r="Y91" s="52">
        <f t="shared" si="21"/>
        <v>-2.2303100000016229E-3</v>
      </c>
      <c r="Z91" s="52">
        <f t="shared" si="21"/>
        <v>9.1379000000557653E-4</v>
      </c>
      <c r="AA91" s="52">
        <f t="shared" si="21"/>
        <v>3.5621399999996584E-3</v>
      </c>
      <c r="AB91" s="52">
        <f t="shared" si="21"/>
        <v>5.3714900000016996E-3</v>
      </c>
      <c r="AC91" s="52">
        <f t="shared" si="21"/>
        <v>6.3630799999998544E-3</v>
      </c>
      <c r="AD91" s="52">
        <f t="shared" si="21"/>
        <v>6.6477599999998915E-3</v>
      </c>
      <c r="AE91" s="52">
        <f t="shared" si="21"/>
        <v>6.3746599999987552E-3</v>
      </c>
      <c r="AF91" s="52">
        <f t="shared" si="21"/>
        <v>5.6633300000044073E-3</v>
      </c>
      <c r="AH91" s="65">
        <f t="shared" si="22"/>
        <v>2.6812633999999492E-2</v>
      </c>
      <c r="AI91" s="65">
        <f t="shared" si="23"/>
        <v>0.16537792999999965</v>
      </c>
      <c r="AJ91" s="65">
        <f t="shared" si="24"/>
        <v>0.30607964400000043</v>
      </c>
      <c r="AK91" s="65">
        <f t="shared" si="25"/>
        <v>0.14787570399999908</v>
      </c>
      <c r="AL91" s="65">
        <f t="shared" si="26"/>
        <v>-5.1929199999989351E-4</v>
      </c>
      <c r="AM91" s="65">
        <f t="shared" si="27"/>
        <v>6.0840640000009213E-3</v>
      </c>
      <c r="AN91" s="66"/>
      <c r="AO91" s="65">
        <f t="shared" si="28"/>
        <v>9.6095281999999574E-2</v>
      </c>
      <c r="AP91" s="65">
        <f t="shared" si="29"/>
        <v>0.22697767399999974</v>
      </c>
      <c r="AQ91" s="65">
        <f t="shared" si="30"/>
        <v>2.7823860000005139E-3</v>
      </c>
    </row>
    <row r="92" spans="1:43" s="9" customFormat="1" x14ac:dyDescent="0.25">
      <c r="A92" s="13" t="str">
        <f t="shared" si="19"/>
        <v>Electricité &amp; télécom</v>
      </c>
      <c r="B92" s="13"/>
      <c r="C92" s="52">
        <f t="shared" si="20"/>
        <v>9.7819799999996349E-3</v>
      </c>
      <c r="D92" s="52">
        <f t="shared" si="21"/>
        <v>2.1086119999999653E-2</v>
      </c>
      <c r="E92" s="52">
        <f t="shared" si="21"/>
        <v>2.9750140000000869E-2</v>
      </c>
      <c r="F92" s="52">
        <f t="shared" si="21"/>
        <v>3.4925210000000817E-2</v>
      </c>
      <c r="G92" s="52">
        <f t="shared" si="21"/>
        <v>3.6929499999999393E-2</v>
      </c>
      <c r="H92" s="52">
        <f t="shared" si="21"/>
        <v>3.7240499999999344E-2</v>
      </c>
      <c r="I92" s="52">
        <f t="shared" si="21"/>
        <v>3.5170709999999161E-2</v>
      </c>
      <c r="J92" s="52">
        <f t="shared" si="21"/>
        <v>3.4098900000000043E-2</v>
      </c>
      <c r="K92" s="52">
        <f t="shared" si="21"/>
        <v>3.474967999999734E-2</v>
      </c>
      <c r="L92" s="52">
        <f t="shared" si="21"/>
        <v>3.471226999999999E-2</v>
      </c>
      <c r="M92" s="52">
        <f t="shared" si="21"/>
        <v>3.4909550000001843E-2</v>
      </c>
      <c r="N92" s="52">
        <f t="shared" si="21"/>
        <v>3.6268479999996828E-2</v>
      </c>
      <c r="O92" s="52">
        <f t="shared" si="21"/>
        <v>3.6026559999996266E-2</v>
      </c>
      <c r="P92" s="52">
        <f t="shared" si="21"/>
        <v>3.3370189999999411E-2</v>
      </c>
      <c r="Q92" s="52">
        <f t="shared" si="21"/>
        <v>2.9526769999996816E-2</v>
      </c>
      <c r="R92" s="52">
        <f t="shared" si="21"/>
        <v>2.4373220000001083E-2</v>
      </c>
      <c r="S92" s="52">
        <f t="shared" si="21"/>
        <v>2.0832779999999218E-2</v>
      </c>
      <c r="T92" s="52">
        <f t="shared" si="21"/>
        <v>1.8527820000002748E-2</v>
      </c>
      <c r="U92" s="52">
        <f t="shared" si="21"/>
        <v>1.7187950000000285E-2</v>
      </c>
      <c r="V92" s="52">
        <f t="shared" si="21"/>
        <v>1.6569930000002842E-2</v>
      </c>
      <c r="W92" s="52">
        <f t="shared" si="21"/>
        <v>1.6618959999995297E-2</v>
      </c>
      <c r="X92" s="52">
        <f t="shared" si="21"/>
        <v>1.6508979999997564E-2</v>
      </c>
      <c r="Y92" s="52">
        <f t="shared" si="21"/>
        <v>1.6220869999997944E-2</v>
      </c>
      <c r="Z92" s="52">
        <f t="shared" si="21"/>
        <v>1.5749560000003271E-2</v>
      </c>
      <c r="AA92" s="52">
        <f t="shared" si="21"/>
        <v>1.4665890000003401E-2</v>
      </c>
      <c r="AB92" s="52">
        <f t="shared" si="21"/>
        <v>1.3276600000004635E-2</v>
      </c>
      <c r="AC92" s="52">
        <f t="shared" si="21"/>
        <v>1.1785420000002489E-2</v>
      </c>
      <c r="AD92" s="52">
        <f t="shared" si="21"/>
        <v>1.0269469999997227E-2</v>
      </c>
      <c r="AE92" s="52">
        <f t="shared" si="21"/>
        <v>8.7632900000045311E-3</v>
      </c>
      <c r="AF92" s="52">
        <f t="shared" si="21"/>
        <v>7.2560699999968392E-3</v>
      </c>
      <c r="AH92" s="65">
        <f t="shared" si="22"/>
        <v>2.6494590000000075E-2</v>
      </c>
      <c r="AI92" s="65">
        <f t="shared" si="23"/>
        <v>3.5194411999999176E-2</v>
      </c>
      <c r="AJ92" s="65">
        <f t="shared" si="24"/>
        <v>3.4020309999998236E-2</v>
      </c>
      <c r="AK92" s="65">
        <f t="shared" si="25"/>
        <v>1.9498340000001235E-2</v>
      </c>
      <c r="AL92" s="65">
        <f t="shared" si="26"/>
        <v>1.5952851999999497E-2</v>
      </c>
      <c r="AM92" s="65">
        <f t="shared" si="27"/>
        <v>1.0270170000001144E-2</v>
      </c>
      <c r="AN92" s="66"/>
      <c r="AO92" s="65">
        <f t="shared" si="28"/>
        <v>3.0844500999999625E-2</v>
      </c>
      <c r="AP92" s="65">
        <f t="shared" si="29"/>
        <v>2.6759324999999737E-2</v>
      </c>
      <c r="AQ92" s="65">
        <f t="shared" si="30"/>
        <v>1.311151100000032E-2</v>
      </c>
    </row>
    <row r="93" spans="1:43" s="9" customFormat="1" x14ac:dyDescent="0.25">
      <c r="A93" s="71" t="s">
        <v>442</v>
      </c>
      <c r="B93" s="13"/>
      <c r="C93" s="52">
        <f>SUM(C66:C69)</f>
        <v>19.575699840999995</v>
      </c>
      <c r="D93" s="52">
        <f t="shared" ref="D93:AF93" si="32">SUM(D66:D69)</f>
        <v>31.816130988999994</v>
      </c>
      <c r="E93" s="52">
        <f t="shared" si="32"/>
        <v>39.125132928000014</v>
      </c>
      <c r="F93" s="52">
        <f t="shared" si="32"/>
        <v>43.043799415999992</v>
      </c>
      <c r="G93" s="52">
        <f t="shared" si="32"/>
        <v>44.285671908000005</v>
      </c>
      <c r="H93" s="52">
        <f t="shared" si="32"/>
        <v>45.372971521000018</v>
      </c>
      <c r="I93" s="52">
        <f t="shared" si="32"/>
        <v>41.877952192999999</v>
      </c>
      <c r="J93" s="52">
        <f t="shared" si="32"/>
        <v>43.569293989999991</v>
      </c>
      <c r="K93" s="52">
        <f t="shared" si="32"/>
        <v>46.433295353999995</v>
      </c>
      <c r="L93" s="52">
        <f t="shared" si="32"/>
        <v>44.566920240999991</v>
      </c>
      <c r="M93" s="52">
        <f t="shared" si="32"/>
        <v>44.885950275000006</v>
      </c>
      <c r="N93" s="52">
        <f t="shared" si="32"/>
        <v>47.054190671000001</v>
      </c>
      <c r="O93" s="52">
        <f t="shared" si="32"/>
        <v>43.393584568999991</v>
      </c>
      <c r="P93" s="52">
        <f t="shared" si="32"/>
        <v>36.747103422999992</v>
      </c>
      <c r="Q93" s="52">
        <f t="shared" si="32"/>
        <v>30.763316522999997</v>
      </c>
      <c r="R93" s="52">
        <f t="shared" si="32"/>
        <v>22.666019301999995</v>
      </c>
      <c r="S93" s="52">
        <f t="shared" si="32"/>
        <v>20.130162106</v>
      </c>
      <c r="T93" s="52">
        <f t="shared" si="32"/>
        <v>17.468943281000008</v>
      </c>
      <c r="U93" s="52">
        <f t="shared" si="32"/>
        <v>15.50917474400001</v>
      </c>
      <c r="V93" s="52">
        <f t="shared" si="32"/>
        <v>14.279305197999996</v>
      </c>
      <c r="W93" s="52">
        <f t="shared" si="32"/>
        <v>14.035892848999998</v>
      </c>
      <c r="X93" s="52">
        <f t="shared" si="32"/>
        <v>13.082282901999999</v>
      </c>
      <c r="Y93" s="52">
        <f t="shared" si="32"/>
        <v>12.657402026000012</v>
      </c>
      <c r="Z93" s="52">
        <f t="shared" si="32"/>
        <v>12.494767683999992</v>
      </c>
      <c r="AA93" s="52">
        <f t="shared" si="32"/>
        <v>11.506485517000002</v>
      </c>
      <c r="AB93" s="52">
        <f t="shared" si="32"/>
        <v>11.001415438999992</v>
      </c>
      <c r="AC93" s="52">
        <f t="shared" si="32"/>
        <v>10.755536428000006</v>
      </c>
      <c r="AD93" s="52">
        <f t="shared" si="32"/>
        <v>10.632426666000008</v>
      </c>
      <c r="AE93" s="52">
        <f t="shared" si="32"/>
        <v>10.58674749399999</v>
      </c>
      <c r="AF93" s="52">
        <f t="shared" si="32"/>
        <v>10.54002848499999</v>
      </c>
      <c r="AH93" s="65">
        <f t="shared" si="22"/>
        <v>35.569287016399997</v>
      </c>
      <c r="AI93" s="65">
        <f t="shared" si="23"/>
        <v>44.364086659800002</v>
      </c>
      <c r="AJ93" s="65">
        <f t="shared" si="24"/>
        <v>40.568829092199998</v>
      </c>
      <c r="AK93" s="65">
        <f t="shared" si="25"/>
        <v>18.010720926200001</v>
      </c>
      <c r="AL93" s="65">
        <f t="shared" si="26"/>
        <v>12.755366195600001</v>
      </c>
      <c r="AM93" s="65">
        <f t="shared" si="27"/>
        <v>10.703230902399998</v>
      </c>
      <c r="AN93" s="66"/>
      <c r="AO93" s="65">
        <f t="shared" si="28"/>
        <v>39.966686838100003</v>
      </c>
      <c r="AP93" s="65">
        <f t="shared" si="29"/>
        <v>29.2897750092</v>
      </c>
      <c r="AQ93" s="65">
        <f t="shared" si="30"/>
        <v>11.729298548999999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F94" si="33">IF(ROUND(D77-SUM(D87:D93),4)=0,"","ERROR")</f>
        <v/>
      </c>
      <c r="E94" s="73" t="str">
        <f t="shared" si="33"/>
        <v/>
      </c>
      <c r="F94" s="73" t="str">
        <f t="shared" si="33"/>
        <v/>
      </c>
      <c r="G94" s="73" t="str">
        <f t="shared" si="33"/>
        <v/>
      </c>
      <c r="H94" s="73" t="str">
        <f t="shared" si="33"/>
        <v/>
      </c>
      <c r="I94" s="73" t="str">
        <f t="shared" si="33"/>
        <v/>
      </c>
      <c r="J94" s="73" t="str">
        <f t="shared" si="33"/>
        <v/>
      </c>
      <c r="K94" s="73" t="str">
        <f t="shared" si="33"/>
        <v/>
      </c>
      <c r="L94" s="73" t="str">
        <f t="shared" si="33"/>
        <v/>
      </c>
      <c r="M94" s="73" t="str">
        <f t="shared" si="33"/>
        <v/>
      </c>
      <c r="N94" s="73" t="str">
        <f t="shared" si="33"/>
        <v/>
      </c>
      <c r="O94" s="73" t="str">
        <f t="shared" si="33"/>
        <v/>
      </c>
      <c r="P94" s="73" t="str">
        <f t="shared" si="33"/>
        <v/>
      </c>
      <c r="Q94" s="73" t="str">
        <f t="shared" si="33"/>
        <v/>
      </c>
      <c r="R94" s="73" t="str">
        <f t="shared" si="33"/>
        <v/>
      </c>
      <c r="S94" s="73" t="str">
        <f t="shared" si="33"/>
        <v/>
      </c>
      <c r="T94" s="73" t="str">
        <f t="shared" si="33"/>
        <v/>
      </c>
      <c r="U94" s="73" t="str">
        <f t="shared" si="33"/>
        <v/>
      </c>
      <c r="V94" s="73" t="str">
        <f t="shared" si="33"/>
        <v/>
      </c>
      <c r="W94" s="73" t="str">
        <f t="shared" si="33"/>
        <v/>
      </c>
      <c r="X94" s="73" t="str">
        <f t="shared" si="33"/>
        <v/>
      </c>
      <c r="Y94" s="73" t="str">
        <f t="shared" si="33"/>
        <v/>
      </c>
      <c r="Z94" s="73" t="str">
        <f t="shared" si="33"/>
        <v/>
      </c>
      <c r="AA94" s="73" t="str">
        <f t="shared" si="33"/>
        <v/>
      </c>
      <c r="AB94" s="73" t="str">
        <f t="shared" si="33"/>
        <v/>
      </c>
      <c r="AC94" s="73" t="str">
        <f t="shared" si="33"/>
        <v/>
      </c>
      <c r="AD94" s="73" t="str">
        <f t="shared" si="33"/>
        <v/>
      </c>
      <c r="AE94" s="73" t="str">
        <f t="shared" si="33"/>
        <v/>
      </c>
      <c r="AF94" s="73" t="str">
        <f t="shared" si="33"/>
        <v/>
      </c>
      <c r="AG94" s="73" t="str">
        <f t="shared" ref="AG94:AQ94" si="34">IF(ROUND(AG77-SUM(AG87:AG93),4)=0,"","ERROR")</f>
        <v/>
      </c>
      <c r="AH94" s="73" t="str">
        <f t="shared" si="34"/>
        <v/>
      </c>
      <c r="AI94" s="73" t="str">
        <f t="shared" si="34"/>
        <v/>
      </c>
      <c r="AJ94" s="73" t="str">
        <f t="shared" si="34"/>
        <v/>
      </c>
      <c r="AK94" s="73" t="str">
        <f t="shared" si="34"/>
        <v/>
      </c>
      <c r="AL94" s="73" t="str">
        <f t="shared" si="34"/>
        <v/>
      </c>
      <c r="AM94" s="73" t="str">
        <f t="shared" si="34"/>
        <v/>
      </c>
      <c r="AN94" s="73" t="str">
        <f t="shared" si="34"/>
        <v/>
      </c>
      <c r="AO94" s="73" t="str">
        <f t="shared" si="34"/>
        <v/>
      </c>
      <c r="AP94" s="73" t="str">
        <f t="shared" si="34"/>
        <v/>
      </c>
      <c r="AQ94" s="73" t="str">
        <f t="shared" si="34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100"/>
  <sheetViews>
    <sheetView zoomScale="150" zoomScaleNormal="150" zoomScalePageLayoutView="150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K33" sqref="K33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0"/>
      <c r="D48" s="100"/>
      <c r="E48" s="100"/>
      <c r="F48" s="100"/>
      <c r="G48" s="100"/>
      <c r="H48" s="100"/>
      <c r="I48" s="100"/>
      <c r="J48" s="100"/>
      <c r="K48" s="9"/>
    </row>
    <row r="50" spans="1:43" x14ac:dyDescent="0.25">
      <c r="A50" s="5"/>
      <c r="B50" s="37" t="s">
        <v>466</v>
      </c>
      <c r="C50" s="51">
        <f>VLOOKUP($B50,Shock_dev!$A$1:$CI$300,MATCH(DATE(C$1,1,1),Shock_dev!$A$1:$CI$1,0),FALSE)</f>
        <v>9666</v>
      </c>
      <c r="D50" s="52">
        <f>VLOOKUP($B50,Shock_dev!$A$1:$CI$300,MATCH(DATE(D$1,1,1),Shock_dev!$A$1:$CI$1,0),FALSE)</f>
        <v>10753.679999999702</v>
      </c>
      <c r="E50" s="52">
        <f>VLOOKUP($B50,Shock_dev!$A$1:$CI$300,MATCH(DATE(E$1,1,1),Shock_dev!$A$1:$CI$1,0),FALSE)</f>
        <v>11843.929999999702</v>
      </c>
      <c r="F50" s="52">
        <f>VLOOKUP($B50,Shock_dev!$A$1:$CI$300,MATCH(DATE(F$1,1,1),Shock_dev!$A$1:$CI$1,0),FALSE)</f>
        <v>12638.046000000089</v>
      </c>
      <c r="G50" s="52">
        <f>VLOOKUP($B50,Shock_dev!$A$1:$CI$300,MATCH(DATE(G$1,1,1),Shock_dev!$A$1:$CI$1,0),FALSE)</f>
        <v>12897.552000000142</v>
      </c>
      <c r="H50" s="52">
        <f>VLOOKUP($B50,Shock_dev!$A$1:$CI$300,MATCH(DATE(H$1,1,1),Shock_dev!$A$1:$CI$1,0),FALSE)</f>
        <v>13419.148000000045</v>
      </c>
      <c r="I50" s="52">
        <f>VLOOKUP($B50,Shock_dev!$A$1:$CI$300,MATCH(DATE(I$1,1,1),Shock_dev!$A$1:$CI$1,0),FALSE)</f>
        <v>12027.476999999955</v>
      </c>
      <c r="J50" s="52">
        <f>VLOOKUP($B50,Shock_dev!$A$1:$CI$300,MATCH(DATE(J$1,1,1),Shock_dev!$A$1:$CI$1,0),FALSE)</f>
        <v>13362.320000000298</v>
      </c>
      <c r="K50" s="52">
        <f>VLOOKUP($B50,Shock_dev!$A$1:$CI$300,MATCH(DATE(K$1,1,1),Shock_dev!$A$1:$CI$1,0),FALSE)</f>
        <v>14374.657999999821</v>
      </c>
      <c r="L50" s="52">
        <f>VLOOKUP($B50,Shock_dev!$A$1:$CI$300,MATCH(DATE(L$1,1,1),Shock_dev!$A$1:$CI$1,0),FALSE)</f>
        <v>13171.484000000171</v>
      </c>
      <c r="M50" s="52">
        <f>VLOOKUP($B50,Shock_dev!$A$1:$CI$300,MATCH(DATE(M$1,1,1),Shock_dev!$A$1:$CI$1,0),FALSE)</f>
        <v>13497.071000000462</v>
      </c>
      <c r="N50" s="52">
        <f>VLOOKUP($B50,Shock_dev!$A$1:$CI$300,MATCH(DATE(N$1,1,1),Shock_dev!$A$1:$CI$1,0),FALSE)</f>
        <v>14407.090000000782</v>
      </c>
      <c r="O50" s="52">
        <f>VLOOKUP($B50,Shock_dev!$A$1:$CI$300,MATCH(DATE(O$1,1,1),Shock_dev!$A$1:$CI$1,0),FALSE)</f>
        <v>12448.75</v>
      </c>
      <c r="P50" s="52">
        <f>VLOOKUP($B50,Shock_dev!$A$1:$CI$300,MATCH(DATE(P$1,1,1),Shock_dev!$A$1:$CI$1,0),FALSE)</f>
        <v>10064.251999999397</v>
      </c>
      <c r="Q50" s="52">
        <f>VLOOKUP($B50,Shock_dev!$A$1:$CI$300,MATCH(DATE(Q$1,1,1),Shock_dev!$A$1:$CI$1,0),FALSE)</f>
        <v>8307.8989999992773</v>
      </c>
      <c r="R50" s="52">
        <f>VLOOKUP($B50,Shock_dev!$A$1:$CI$300,MATCH(DATE(R$1,1,1),Shock_dev!$A$1:$CI$1,0),FALSE)</f>
        <v>5442.8780000004917</v>
      </c>
      <c r="S50" s="52">
        <f>VLOOKUP($B50,Shock_dev!$A$1:$CI$300,MATCH(DATE(S$1,1,1),Shock_dev!$A$1:$CI$1,0),FALSE)</f>
        <v>5344.5239999992773</v>
      </c>
      <c r="T50" s="52">
        <f>VLOOKUP($B50,Shock_dev!$A$1:$CI$300,MATCH(DATE(T$1,1,1),Shock_dev!$A$1:$CI$1,0),FALSE)</f>
        <v>4299.4060000004247</v>
      </c>
      <c r="U50" s="52">
        <f>VLOOKUP($B50,Shock_dev!$A$1:$CI$300,MATCH(DATE(U$1,1,1),Shock_dev!$A$1:$CI$1,0),FALSE)</f>
        <v>3702.1759999999776</v>
      </c>
      <c r="V50" s="52">
        <f>VLOOKUP($B50,Shock_dev!$A$1:$CI$300,MATCH(DATE(V$1,1,1),Shock_dev!$A$1:$CI$1,0),FALSE)</f>
        <v>3392.2299999995157</v>
      </c>
      <c r="W50" s="52">
        <f>VLOOKUP($B50,Shock_dev!$A$1:$CI$300,MATCH(DATE(W$1,1,1),Shock_dev!$A$1:$CI$1,0),FALSE)</f>
        <v>3527.7960000000894</v>
      </c>
      <c r="X50" s="52">
        <f>VLOOKUP($B50,Shock_dev!$A$1:$CI$300,MATCH(DATE(X$1,1,1),Shock_dev!$A$1:$CI$1,0),FALSE)</f>
        <v>3151.8039999995381</v>
      </c>
      <c r="Y50" s="52">
        <f>VLOOKUP($B50,Shock_dev!$A$1:$CI$300,MATCH(DATE(Y$1,1,1),Shock_dev!$A$1:$CI$1,0),FALSE)</f>
        <v>3186.7120000002906</v>
      </c>
      <c r="Z50" s="52">
        <f>VLOOKUP($B50,Shock_dev!$A$1:$CI$300,MATCH(DATE(Z$1,1,1),Shock_dev!$A$1:$CI$1,0),FALSE)</f>
        <v>3277.6460000006482</v>
      </c>
      <c r="AA50" s="52">
        <f>VLOOKUP($B50,Shock_dev!$A$1:$CI$300,MATCH(DATE(AA$1,1,1),Shock_dev!$A$1:$CI$1,0),FALSE)</f>
        <v>2914.2719999998808</v>
      </c>
      <c r="AB50" s="52">
        <f>VLOOKUP($B50,Shock_dev!$A$1:$CI$300,MATCH(DATE(AB$1,1,1),Shock_dev!$A$1:$CI$1,0),FALSE)</f>
        <v>2940.6929999999702</v>
      </c>
      <c r="AC50" s="52">
        <f>VLOOKUP($B50,Shock_dev!$A$1:$CI$300,MATCH(DATE(AC$1,1,1),Shock_dev!$A$1:$CI$1,0),FALSE)</f>
        <v>3009.7290000002831</v>
      </c>
      <c r="AD50" s="52">
        <f>VLOOKUP($B50,Shock_dev!$A$1:$CI$300,MATCH(DATE(AD$1,1,1),Shock_dev!$A$1:$CI$1,0),FALSE)</f>
        <v>3092.0779999997467</v>
      </c>
      <c r="AE50" s="52">
        <f>VLOOKUP($B50,Shock_dev!$A$1:$CI$300,MATCH(DATE(AE$1,1,1),Shock_dev!$A$1:$CI$1,0),FALSE)</f>
        <v>3194.5210000006482</v>
      </c>
      <c r="AF50" s="52">
        <f>VLOOKUP($B50,Shock_dev!$A$1:$CI$300,MATCH(DATE(AF$1,1,1),Shock_dev!$A$1:$CI$1,0),FALSE)</f>
        <v>3274.25</v>
      </c>
      <c r="AG50" s="52"/>
      <c r="AH50" s="65">
        <f>AVERAGE(C50:G50)</f>
        <v>11559.841599999927</v>
      </c>
      <c r="AI50" s="65">
        <f>AVERAGE(H50:L50)</f>
        <v>13271.017400000059</v>
      </c>
      <c r="AJ50" s="65">
        <f>AVERAGE(M50:Q50)</f>
        <v>11745.012399999983</v>
      </c>
      <c r="AK50" s="65">
        <f>AVERAGE(R50:V50)</f>
        <v>4436.2427999999372</v>
      </c>
      <c r="AL50" s="65">
        <f>AVERAGE(W50:AA50)</f>
        <v>3211.6460000000893</v>
      </c>
      <c r="AM50" s="65">
        <f>AVERAGE(AB50:AF50)</f>
        <v>3102.2542000001295</v>
      </c>
      <c r="AN50" s="66"/>
      <c r="AO50" s="65">
        <f>AVERAGE(AH50:AI50)</f>
        <v>12415.429499999993</v>
      </c>
      <c r="AP50" s="65">
        <f>AVERAGE(AJ50:AK50)</f>
        <v>8090.6275999999598</v>
      </c>
      <c r="AQ50" s="65">
        <f>AVERAGE(AL50:AM50)</f>
        <v>3156.9501000001092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468</v>
      </c>
      <c r="C51" s="51">
        <f>VLOOKUP($B51,Shock_dev!$A$1:$CI$300,MATCH(DATE(C$1,1,1),Shock_dev!$A$1:$CI$1,0),FALSE)</f>
        <v>36.593130000008387</v>
      </c>
      <c r="D51" s="52">
        <f>VLOOKUP($B51,Shock_dev!$A$1:$CI$300,MATCH(DATE(D$1,1,1),Shock_dev!$A$1:$CI$1,0),FALSE)</f>
        <v>61.714179999995395</v>
      </c>
      <c r="E51" s="52">
        <f>VLOOKUP($B51,Shock_dev!$A$1:$CI$300,MATCH(DATE(E$1,1,1),Shock_dev!$A$1:$CI$1,0),FALSE)</f>
        <v>76.512330000012298</v>
      </c>
      <c r="F51" s="52">
        <f>VLOOKUP($B51,Shock_dev!$A$1:$CI$300,MATCH(DATE(F$1,1,1),Shock_dev!$A$1:$CI$1,0),FALSE)</f>
        <v>82.347829999998794</v>
      </c>
      <c r="G51" s="52">
        <f>VLOOKUP($B51,Shock_dev!$A$1:$CI$300,MATCH(DATE(G$1,1,1),Shock_dev!$A$1:$CI$1,0),FALSE)</f>
        <v>80.258950000003097</v>
      </c>
      <c r="H51" s="52">
        <f>VLOOKUP($B51,Shock_dev!$A$1:$CI$300,MATCH(DATE(H$1,1,1),Shock_dev!$A$1:$CI$1,0),FALSE)</f>
        <v>74.891439999992144</v>
      </c>
      <c r="I51" s="52">
        <f>VLOOKUP($B51,Shock_dev!$A$1:$CI$300,MATCH(DATE(I$1,1,1),Shock_dev!$A$1:$CI$1,0),FALSE)</f>
        <v>60.617879999990691</v>
      </c>
      <c r="J51" s="52">
        <f>VLOOKUP($B51,Shock_dev!$A$1:$CI$300,MATCH(DATE(J$1,1,1),Shock_dev!$A$1:$CI$1,0),FALSE)</f>
        <v>52.970920000007027</v>
      </c>
      <c r="K51" s="52">
        <f>VLOOKUP($B51,Shock_dev!$A$1:$CI$300,MATCH(DATE(K$1,1,1),Shock_dev!$A$1:$CI$1,0),FALSE)</f>
        <v>48.493330000012065</v>
      </c>
      <c r="L51" s="52">
        <f>VLOOKUP($B51,Shock_dev!$A$1:$CI$300,MATCH(DATE(L$1,1,1),Shock_dev!$A$1:$CI$1,0),FALSE)</f>
        <v>37.281919999993988</v>
      </c>
      <c r="M51" s="52">
        <f>VLOOKUP($B51,Shock_dev!$A$1:$CI$300,MATCH(DATE(M$1,1,1),Shock_dev!$A$1:$CI$1,0),FALSE)</f>
        <v>28.653579999998328</v>
      </c>
      <c r="N51" s="52">
        <f>VLOOKUP($B51,Shock_dev!$A$1:$CI$300,MATCH(DATE(N$1,1,1),Shock_dev!$A$1:$CI$1,0),FALSE)</f>
        <v>24.283620000001974</v>
      </c>
      <c r="O51" s="52">
        <f>VLOOKUP($B51,Shock_dev!$A$1:$CI$300,MATCH(DATE(O$1,1,1),Shock_dev!$A$1:$CI$1,0),FALSE)</f>
        <v>11.298799999989569</v>
      </c>
      <c r="P51" s="52">
        <f>VLOOKUP($B51,Shock_dev!$A$1:$CI$300,MATCH(DATE(P$1,1,1),Shock_dev!$A$1:$CI$1,0),FALSE)</f>
        <v>-7.699800000002142</v>
      </c>
      <c r="Q51" s="52">
        <f>VLOOKUP($B51,Shock_dev!$A$1:$CI$300,MATCH(DATE(Q$1,1,1),Shock_dev!$A$1:$CI$1,0),FALSE)</f>
        <v>-26.386199999993551</v>
      </c>
      <c r="R51" s="52">
        <f>VLOOKUP($B51,Shock_dev!$A$1:$CI$300,MATCH(DATE(R$1,1,1),Shock_dev!$A$1:$CI$1,0),FALSE)</f>
        <v>-47.872300000002724</v>
      </c>
      <c r="S51" s="52">
        <f>VLOOKUP($B51,Shock_dev!$A$1:$CI$300,MATCH(DATE(S$1,1,1),Shock_dev!$A$1:$CI$1,0),FALSE)</f>
        <v>-58.623899999991409</v>
      </c>
      <c r="T51" s="52">
        <f>VLOOKUP($B51,Shock_dev!$A$1:$CI$300,MATCH(DATE(T$1,1,1),Shock_dev!$A$1:$CI$1,0),FALSE)</f>
        <v>-66.150699999998324</v>
      </c>
      <c r="U51" s="52">
        <f>VLOOKUP($B51,Shock_dev!$A$1:$CI$300,MATCH(DATE(U$1,1,1),Shock_dev!$A$1:$CI$1,0),FALSE)</f>
        <v>-69.706300000005285</v>
      </c>
      <c r="V51" s="52">
        <f>VLOOKUP($B51,Shock_dev!$A$1:$CI$300,MATCH(DATE(V$1,1,1),Shock_dev!$A$1:$CI$1,0),FALSE)</f>
        <v>-69.701600000000326</v>
      </c>
      <c r="W51" s="52">
        <f>VLOOKUP($B51,Shock_dev!$A$1:$CI$300,MATCH(DATE(W$1,1,1),Shock_dev!$A$1:$CI$1,0),FALSE)</f>
        <v>-65.928599999999278</v>
      </c>
      <c r="X51" s="52">
        <f>VLOOKUP($B51,Shock_dev!$A$1:$CI$300,MATCH(DATE(X$1,1,1),Shock_dev!$A$1:$CI$1,0),FALSE)</f>
        <v>-62.157200000001467</v>
      </c>
      <c r="Y51" s="52">
        <f>VLOOKUP($B51,Shock_dev!$A$1:$CI$300,MATCH(DATE(Y$1,1,1),Shock_dev!$A$1:$CI$1,0),FALSE)</f>
        <v>-56.959800000011455</v>
      </c>
      <c r="Z51" s="52">
        <f>VLOOKUP($B51,Shock_dev!$A$1:$CI$300,MATCH(DATE(Z$1,1,1),Shock_dev!$A$1:$CI$1,0),FALSE)</f>
        <v>-50.923999999999069</v>
      </c>
      <c r="AA51" s="52">
        <f>VLOOKUP($B51,Shock_dev!$A$1:$CI$300,MATCH(DATE(AA$1,1,1),Shock_dev!$A$1:$CI$1,0),FALSE)</f>
        <v>-46.428100000004633</v>
      </c>
      <c r="AB51" s="52">
        <f>VLOOKUP($B51,Shock_dev!$A$1:$CI$300,MATCH(DATE(AB$1,1,1),Shock_dev!$A$1:$CI$1,0),FALSE)</f>
        <v>-41.473100000002887</v>
      </c>
      <c r="AC51" s="52">
        <f>VLOOKUP($B51,Shock_dev!$A$1:$CI$300,MATCH(DATE(AC$1,1,1),Shock_dev!$A$1:$CI$1,0),FALSE)</f>
        <v>-36.260299999994459</v>
      </c>
      <c r="AD51" s="52">
        <f>VLOOKUP($B51,Shock_dev!$A$1:$CI$300,MATCH(DATE(AD$1,1,1),Shock_dev!$A$1:$CI$1,0),FALSE)</f>
        <v>-31.063399999999092</v>
      </c>
      <c r="AE51" s="52">
        <f>VLOOKUP($B51,Shock_dev!$A$1:$CI$300,MATCH(DATE(AE$1,1,1),Shock_dev!$A$1:$CI$1,0),FALSE)</f>
        <v>-26.044899999993504</v>
      </c>
      <c r="AF51" s="52">
        <f>VLOOKUP($B51,Shock_dev!$A$1:$CI$300,MATCH(DATE(AF$1,1,1),Shock_dev!$A$1:$CI$1,0),FALSE)</f>
        <v>-21.470700000005309</v>
      </c>
      <c r="AG51" s="52"/>
      <c r="AH51" s="65">
        <f t="shared" ref="AH51:AH80" si="1">AVERAGE(C51:G51)</f>
        <v>67.485284000003588</v>
      </c>
      <c r="AI51" s="65">
        <f t="shared" ref="AI51:AI80" si="2">AVERAGE(H51:L51)</f>
        <v>54.851097999999183</v>
      </c>
      <c r="AJ51" s="65">
        <f t="shared" ref="AJ51:AJ80" si="3">AVERAGE(M51:Q51)</f>
        <v>6.0299999999988358</v>
      </c>
      <c r="AK51" s="65">
        <f t="shared" ref="AK51:AK80" si="4">AVERAGE(R51:V51)</f>
        <v>-62.410959999999612</v>
      </c>
      <c r="AL51" s="65">
        <f t="shared" ref="AL51:AL80" si="5">AVERAGE(W51:AA51)</f>
        <v>-56.479540000003183</v>
      </c>
      <c r="AM51" s="65">
        <f t="shared" ref="AM51:AM80" si="6">AVERAGE(AB51:AF51)</f>
        <v>-31.262479999999051</v>
      </c>
      <c r="AN51" s="66"/>
      <c r="AO51" s="65">
        <f t="shared" ref="AO51:AO80" si="7">AVERAGE(AH51:AI51)</f>
        <v>61.168191000001386</v>
      </c>
      <c r="AP51" s="65">
        <f t="shared" ref="AP51:AP80" si="8">AVERAGE(AJ51:AK51)</f>
        <v>-28.190480000000388</v>
      </c>
      <c r="AQ51" s="65">
        <f t="shared" ref="AQ51:AQ80" si="9">AVERAGE(AL51:AM51)</f>
        <v>-43.871010000001121</v>
      </c>
    </row>
    <row r="52" spans="1:43" x14ac:dyDescent="0.25">
      <c r="A52" s="5" t="str">
        <f>VLOOKUP(LEFT(RIGHT(B52,6),4),List_Sectors!$A$2:$C$30,3,FALSE)</f>
        <v>Forestrie</v>
      </c>
      <c r="B52" s="37" t="s">
        <v>469</v>
      </c>
      <c r="C52" s="51">
        <f>VLOOKUP($B52,Shock_dev!$A$1:$CI$300,MATCH(DATE(C$1,1,1),Shock_dev!$A$1:$CI$1,0),FALSE)</f>
        <v>85.828690000002098</v>
      </c>
      <c r="D52" s="52">
        <f>VLOOKUP($B52,Shock_dev!$A$1:$CI$300,MATCH(DATE(D$1,1,1),Shock_dev!$A$1:$CI$1,0),FALSE)</f>
        <v>100.32801000000109</v>
      </c>
      <c r="E52" s="52">
        <f>VLOOKUP($B52,Shock_dev!$A$1:$CI$300,MATCH(DATE(E$1,1,1),Shock_dev!$A$1:$CI$1,0),FALSE)</f>
        <v>106.34084000000075</v>
      </c>
      <c r="F52" s="52">
        <f>VLOOKUP($B52,Shock_dev!$A$1:$CI$300,MATCH(DATE(F$1,1,1),Shock_dev!$A$1:$CI$1,0),FALSE)</f>
        <v>110.87378999999783</v>
      </c>
      <c r="G52" s="52">
        <f>VLOOKUP($B52,Shock_dev!$A$1:$CI$300,MATCH(DATE(G$1,1,1),Shock_dev!$A$1:$CI$1,0),FALSE)</f>
        <v>111.93375000000015</v>
      </c>
      <c r="H52" s="52">
        <f>VLOOKUP($B52,Shock_dev!$A$1:$CI$300,MATCH(DATE(H$1,1,1),Shock_dev!$A$1:$CI$1,0),FALSE)</f>
        <v>116.17661999999837</v>
      </c>
      <c r="I52" s="52">
        <f>VLOOKUP($B52,Shock_dev!$A$1:$CI$300,MATCH(DATE(I$1,1,1),Shock_dev!$A$1:$CI$1,0),FALSE)</f>
        <v>103.76942999999665</v>
      </c>
      <c r="J52" s="52">
        <f>VLOOKUP($B52,Shock_dev!$A$1:$CI$300,MATCH(DATE(J$1,1,1),Shock_dev!$A$1:$CI$1,0),FALSE)</f>
        <v>115.69543999999951</v>
      </c>
      <c r="K52" s="52">
        <f>VLOOKUP($B52,Shock_dev!$A$1:$CI$300,MATCH(DATE(K$1,1,1),Shock_dev!$A$1:$CI$1,0),FALSE)</f>
        <v>126.06700000000274</v>
      </c>
      <c r="L52" s="52">
        <f>VLOOKUP($B52,Shock_dev!$A$1:$CI$300,MATCH(DATE(L$1,1,1),Shock_dev!$A$1:$CI$1,0),FALSE)</f>
        <v>115.65496999999959</v>
      </c>
      <c r="M52" s="52">
        <f>VLOOKUP($B52,Shock_dev!$A$1:$CI$300,MATCH(DATE(M$1,1,1),Shock_dev!$A$1:$CI$1,0),FALSE)</f>
        <v>118.01398999999947</v>
      </c>
      <c r="N52" s="52">
        <f>VLOOKUP($B52,Shock_dev!$A$1:$CI$300,MATCH(DATE(N$1,1,1),Shock_dev!$A$1:$CI$1,0),FALSE)</f>
        <v>126.90648000000147</v>
      </c>
      <c r="O52" s="52">
        <f>VLOOKUP($B52,Shock_dev!$A$1:$CI$300,MATCH(DATE(O$1,1,1),Shock_dev!$A$1:$CI$1,0),FALSE)</f>
        <v>109.92811000000074</v>
      </c>
      <c r="P52" s="52">
        <f>VLOOKUP($B52,Shock_dev!$A$1:$CI$300,MATCH(DATE(P$1,1,1),Shock_dev!$A$1:$CI$1,0),FALSE)</f>
        <v>88.185880000000907</v>
      </c>
      <c r="Q52" s="52">
        <f>VLOOKUP($B52,Shock_dev!$A$1:$CI$300,MATCH(DATE(Q$1,1,1),Shock_dev!$A$1:$CI$1,0),FALSE)</f>
        <v>73.019769999998971</v>
      </c>
      <c r="R52" s="52">
        <f>VLOOKUP($B52,Shock_dev!$A$1:$CI$300,MATCH(DATE(R$1,1,1),Shock_dev!$A$1:$CI$1,0),FALSE)</f>
        <v>48.66758999999729</v>
      </c>
      <c r="S52" s="52">
        <f>VLOOKUP($B52,Shock_dev!$A$1:$CI$300,MATCH(DATE(S$1,1,1),Shock_dev!$A$1:$CI$1,0),FALSE)</f>
        <v>49.126540000001114</v>
      </c>
      <c r="T52" s="52">
        <f>VLOOKUP($B52,Shock_dev!$A$1:$CI$300,MATCH(DATE(T$1,1,1),Shock_dev!$A$1:$CI$1,0),FALSE)</f>
        <v>41.928100000000995</v>
      </c>
      <c r="U52" s="52">
        <f>VLOOKUP($B52,Shock_dev!$A$1:$CI$300,MATCH(DATE(U$1,1,1),Shock_dev!$A$1:$CI$1,0),FALSE)</f>
        <v>37.632560000001831</v>
      </c>
      <c r="V52" s="52">
        <f>VLOOKUP($B52,Shock_dev!$A$1:$CI$300,MATCH(DATE(V$1,1,1),Shock_dev!$A$1:$CI$1,0),FALSE)</f>
        <v>35.797370000000228</v>
      </c>
      <c r="W52" s="52">
        <f>VLOOKUP($B52,Shock_dev!$A$1:$CI$300,MATCH(DATE(W$1,1,1),Shock_dev!$A$1:$CI$1,0),FALSE)</f>
        <v>37.872340000001714</v>
      </c>
      <c r="X52" s="52">
        <f>VLOOKUP($B52,Shock_dev!$A$1:$CI$300,MATCH(DATE(X$1,1,1),Shock_dev!$A$1:$CI$1,0),FALSE)</f>
        <v>35.142159999999421</v>
      </c>
      <c r="Y52" s="52">
        <f>VLOOKUP($B52,Shock_dev!$A$1:$CI$300,MATCH(DATE(Y$1,1,1),Shock_dev!$A$1:$CI$1,0),FALSE)</f>
        <v>35.674979999999778</v>
      </c>
      <c r="Z52" s="52">
        <f>VLOOKUP($B52,Shock_dev!$A$1:$CI$300,MATCH(DATE(Z$1,1,1),Shock_dev!$A$1:$CI$1,0),FALSE)</f>
        <v>36.820920000001934</v>
      </c>
      <c r="AA52" s="52">
        <f>VLOOKUP($B52,Shock_dev!$A$1:$CI$300,MATCH(DATE(AA$1,1,1),Shock_dev!$A$1:$CI$1,0),FALSE)</f>
        <v>33.743040000001201</v>
      </c>
      <c r="AB52" s="52">
        <f>VLOOKUP($B52,Shock_dev!$A$1:$CI$300,MATCH(DATE(AB$1,1,1),Shock_dev!$A$1:$CI$1,0),FALSE)</f>
        <v>33.954669999999169</v>
      </c>
      <c r="AC52" s="52">
        <f>VLOOKUP($B52,Shock_dev!$A$1:$CI$300,MATCH(DATE(AC$1,1,1),Shock_dev!$A$1:$CI$1,0),FALSE)</f>
        <v>34.735150000000431</v>
      </c>
      <c r="AD52" s="52">
        <f>VLOOKUP($B52,Shock_dev!$A$1:$CI$300,MATCH(DATE(AD$1,1,1),Shock_dev!$A$1:$CI$1,0),FALSE)</f>
        <v>35.543280000001687</v>
      </c>
      <c r="AE52" s="52">
        <f>VLOOKUP($B52,Shock_dev!$A$1:$CI$300,MATCH(DATE(AE$1,1,1),Shock_dev!$A$1:$CI$1,0),FALSE)</f>
        <v>36.441249999999854</v>
      </c>
      <c r="AF52" s="52">
        <f>VLOOKUP($B52,Shock_dev!$A$1:$CI$300,MATCH(DATE(AF$1,1,1),Shock_dev!$A$1:$CI$1,0),FALSE)</f>
        <v>37.062770000000455</v>
      </c>
      <c r="AG52" s="52"/>
      <c r="AH52" s="65">
        <f t="shared" si="1"/>
        <v>103.06101600000038</v>
      </c>
      <c r="AI52" s="65">
        <f t="shared" si="2"/>
        <v>115.47269199999937</v>
      </c>
      <c r="AJ52" s="65">
        <f t="shared" si="3"/>
        <v>103.21084600000032</v>
      </c>
      <c r="AK52" s="65">
        <f t="shared" si="4"/>
        <v>42.63043200000029</v>
      </c>
      <c r="AL52" s="65">
        <f t="shared" si="5"/>
        <v>35.850688000000808</v>
      </c>
      <c r="AM52" s="65">
        <f t="shared" si="6"/>
        <v>35.547424000000319</v>
      </c>
      <c r="AN52" s="66"/>
      <c r="AO52" s="65">
        <f t="shared" si="7"/>
        <v>109.26685399999988</v>
      </c>
      <c r="AP52" s="65">
        <f t="shared" si="8"/>
        <v>72.920639000000307</v>
      </c>
      <c r="AQ52" s="65">
        <f t="shared" si="9"/>
        <v>35.699056000000567</v>
      </c>
    </row>
    <row r="53" spans="1:43" x14ac:dyDescent="0.25">
      <c r="A53" s="5" t="str">
        <f>VLOOKUP(LEFT(RIGHT(B53,6),4),List_Sectors!$A$2:$C$30,3,FALSE)</f>
        <v>Automobile</v>
      </c>
      <c r="B53" s="37" t="s">
        <v>470</v>
      </c>
      <c r="C53" s="51">
        <f>VLOOKUP($B53,Shock_dev!$A$1:$CI$300,MATCH(DATE(C$1,1,1),Shock_dev!$A$1:$CI$1,0),FALSE)</f>
        <v>20.982199999998556</v>
      </c>
      <c r="D53" s="52">
        <f>VLOOKUP($B53,Shock_dev!$A$1:$CI$300,MATCH(DATE(D$1,1,1),Shock_dev!$A$1:$CI$1,0),FALSE)</f>
        <v>31.038499999995111</v>
      </c>
      <c r="E53" s="52">
        <f>VLOOKUP($B53,Shock_dev!$A$1:$CI$300,MATCH(DATE(E$1,1,1),Shock_dev!$A$1:$CI$1,0),FALSE)</f>
        <v>30.083299999998417</v>
      </c>
      <c r="F53" s="52">
        <f>VLOOKUP($B53,Shock_dev!$A$1:$CI$300,MATCH(DATE(F$1,1,1),Shock_dev!$A$1:$CI$1,0),FALSE)</f>
        <v>19.978100000007544</v>
      </c>
      <c r="G53" s="52">
        <f>VLOOKUP($B53,Shock_dev!$A$1:$CI$300,MATCH(DATE(G$1,1,1),Shock_dev!$A$1:$CI$1,0),FALSE)</f>
        <v>2.5636999999987893</v>
      </c>
      <c r="H53" s="52">
        <f>VLOOKUP($B53,Shock_dev!$A$1:$CI$300,MATCH(DATE(H$1,1,1),Shock_dev!$A$1:$CI$1,0),FALSE)</f>
        <v>-18.164500000013504</v>
      </c>
      <c r="I53" s="52">
        <f>VLOOKUP($B53,Shock_dev!$A$1:$CI$300,MATCH(DATE(I$1,1,1),Shock_dev!$A$1:$CI$1,0),FALSE)</f>
        <v>-44.595399999991059</v>
      </c>
      <c r="J53" s="52">
        <f>VLOOKUP($B53,Shock_dev!$A$1:$CI$300,MATCH(DATE(J$1,1,1),Shock_dev!$A$1:$CI$1,0),FALSE)</f>
        <v>-66.053099999990081</v>
      </c>
      <c r="K53" s="52">
        <f>VLOOKUP($B53,Shock_dev!$A$1:$CI$300,MATCH(DATE(K$1,1,1),Shock_dev!$A$1:$CI$1,0),FALSE)</f>
        <v>-84.741799999988871</v>
      </c>
      <c r="L53" s="52">
        <f>VLOOKUP($B53,Shock_dev!$A$1:$CI$300,MATCH(DATE(L$1,1,1),Shock_dev!$A$1:$CI$1,0),FALSE)</f>
        <v>-106.75160000001779</v>
      </c>
      <c r="M53" s="52">
        <f>VLOOKUP($B53,Shock_dev!$A$1:$CI$300,MATCH(DATE(M$1,1,1),Shock_dev!$A$1:$CI$1,0),FALSE)</f>
        <v>-125.69800000000396</v>
      </c>
      <c r="N53" s="52">
        <f>VLOOKUP($B53,Shock_dev!$A$1:$CI$300,MATCH(DATE(N$1,1,1),Shock_dev!$A$1:$CI$1,0),FALSE)</f>
        <v>-140.53919999999925</v>
      </c>
      <c r="O53" s="52">
        <f>VLOOKUP($B53,Shock_dev!$A$1:$CI$300,MATCH(DATE(O$1,1,1),Shock_dev!$A$1:$CI$1,0),FALSE)</f>
        <v>-159.35409999999683</v>
      </c>
      <c r="P53" s="52">
        <f>VLOOKUP($B53,Shock_dev!$A$1:$CI$300,MATCH(DATE(P$1,1,1),Shock_dev!$A$1:$CI$1,0),FALSE)</f>
        <v>-179.54369999998016</v>
      </c>
      <c r="Q53" s="52">
        <f>VLOOKUP($B53,Shock_dev!$A$1:$CI$300,MATCH(DATE(Q$1,1,1),Shock_dev!$A$1:$CI$1,0),FALSE)</f>
        <v>-196.17070000001695</v>
      </c>
      <c r="R53" s="52">
        <f>VLOOKUP($B53,Shock_dev!$A$1:$CI$300,MATCH(DATE(R$1,1,1),Shock_dev!$A$1:$CI$1,0),FALSE)</f>
        <v>-210.67380000001867</v>
      </c>
      <c r="S53" s="52">
        <f>VLOOKUP($B53,Shock_dev!$A$1:$CI$300,MATCH(DATE(S$1,1,1),Shock_dev!$A$1:$CI$1,0),FALSE)</f>
        <v>-214.37010000000009</v>
      </c>
      <c r="T53" s="52">
        <f>VLOOKUP($B53,Shock_dev!$A$1:$CI$300,MATCH(DATE(T$1,1,1),Shock_dev!$A$1:$CI$1,0),FALSE)</f>
        <v>-212.83230000000913</v>
      </c>
      <c r="U53" s="52">
        <f>VLOOKUP($B53,Shock_dev!$A$1:$CI$300,MATCH(DATE(U$1,1,1),Shock_dev!$A$1:$CI$1,0),FALSE)</f>
        <v>-206.24199999999837</v>
      </c>
      <c r="V53" s="52">
        <f>VLOOKUP($B53,Shock_dev!$A$1:$CI$300,MATCH(DATE(V$1,1,1),Shock_dev!$A$1:$CI$1,0),FALSE)</f>
        <v>-195.56990000000224</v>
      </c>
      <c r="W53" s="52">
        <f>VLOOKUP($B53,Shock_dev!$A$1:$CI$300,MATCH(DATE(W$1,1,1),Shock_dev!$A$1:$CI$1,0),FALSE)</f>
        <v>-181.45859999998356</v>
      </c>
      <c r="X53" s="52">
        <f>VLOOKUP($B53,Shock_dev!$A$1:$CI$300,MATCH(DATE(X$1,1,1),Shock_dev!$A$1:$CI$1,0),FALSE)</f>
        <v>-166.96150000000489</v>
      </c>
      <c r="Y53" s="52">
        <f>VLOOKUP($B53,Shock_dev!$A$1:$CI$300,MATCH(DATE(Y$1,1,1),Shock_dev!$A$1:$CI$1,0),FALSE)</f>
        <v>-151.62939999997616</v>
      </c>
      <c r="Z53" s="52">
        <f>VLOOKUP($B53,Shock_dev!$A$1:$CI$300,MATCH(DATE(Z$1,1,1),Shock_dev!$A$1:$CI$1,0),FALSE)</f>
        <v>-136.2335000000021</v>
      </c>
      <c r="AA53" s="52">
        <f>VLOOKUP($B53,Shock_dev!$A$1:$CI$300,MATCH(DATE(AA$1,1,1),Shock_dev!$A$1:$CI$1,0),FALSE)</f>
        <v>-122.50880000001052</v>
      </c>
      <c r="AB53" s="52">
        <f>VLOOKUP($B53,Shock_dev!$A$1:$CI$300,MATCH(DATE(AB$1,1,1),Shock_dev!$A$1:$CI$1,0),FALSE)</f>
        <v>-109.29759999999078</v>
      </c>
      <c r="AC53" s="52">
        <f>VLOOKUP($B53,Shock_dev!$A$1:$CI$300,MATCH(DATE(AC$1,1,1),Shock_dev!$A$1:$CI$1,0),FALSE)</f>
        <v>-96.848099999973783</v>
      </c>
      <c r="AD53" s="52">
        <f>VLOOKUP($B53,Shock_dev!$A$1:$CI$300,MATCH(DATE(AD$1,1,1),Shock_dev!$A$1:$CI$1,0),FALSE)</f>
        <v>-85.449200000002747</v>
      </c>
      <c r="AE53" s="52">
        <f>VLOOKUP($B53,Shock_dev!$A$1:$CI$300,MATCH(DATE(AE$1,1,1),Shock_dev!$A$1:$CI$1,0),FALSE)</f>
        <v>-75.270199999999022</v>
      </c>
      <c r="AF53" s="52">
        <f>VLOOKUP($B53,Shock_dev!$A$1:$CI$300,MATCH(DATE(AF$1,1,1),Shock_dev!$A$1:$CI$1,0),FALSE)</f>
        <v>-66.497999999992317</v>
      </c>
      <c r="AG53" s="52"/>
      <c r="AH53" s="65">
        <f t="shared" si="1"/>
        <v>20.929159999999683</v>
      </c>
      <c r="AI53" s="65">
        <f t="shared" si="2"/>
        <v>-64.061280000000266</v>
      </c>
      <c r="AJ53" s="65">
        <f t="shared" si="3"/>
        <v>-160.26113999999944</v>
      </c>
      <c r="AK53" s="65">
        <f t="shared" si="4"/>
        <v>-207.93762000000569</v>
      </c>
      <c r="AL53" s="65">
        <f t="shared" si="5"/>
        <v>-151.75835999999543</v>
      </c>
      <c r="AM53" s="65">
        <f t="shared" si="6"/>
        <v>-86.672619999991724</v>
      </c>
      <c r="AN53" s="66"/>
      <c r="AO53" s="65">
        <f t="shared" si="7"/>
        <v>-21.566060000000292</v>
      </c>
      <c r="AP53" s="65">
        <f t="shared" si="8"/>
        <v>-184.09938000000255</v>
      </c>
      <c r="AQ53" s="65">
        <f t="shared" si="9"/>
        <v>-119.21548999999358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471</v>
      </c>
      <c r="C54" s="51">
        <f>VLOOKUP($B54,Shock_dev!$A$1:$CI$300,MATCH(DATE(C$1,1,1),Shock_dev!$A$1:$CI$1,0),FALSE)</f>
        <v>217.09131999999954</v>
      </c>
      <c r="D54" s="52">
        <f>VLOOKUP($B54,Shock_dev!$A$1:$CI$300,MATCH(DATE(D$1,1,1),Shock_dev!$A$1:$CI$1,0),FALSE)</f>
        <v>243.87488999999914</v>
      </c>
      <c r="E54" s="52">
        <f>VLOOKUP($B54,Shock_dev!$A$1:$CI$300,MATCH(DATE(E$1,1,1),Shock_dev!$A$1:$CI$1,0),FALSE)</f>
        <v>255.58837000000131</v>
      </c>
      <c r="F54" s="52">
        <f>VLOOKUP($B54,Shock_dev!$A$1:$CI$300,MATCH(DATE(F$1,1,1),Shock_dev!$A$1:$CI$1,0),FALSE)</f>
        <v>266.44409999999698</v>
      </c>
      <c r="G54" s="52">
        <f>VLOOKUP($B54,Shock_dev!$A$1:$CI$300,MATCH(DATE(G$1,1,1),Shock_dev!$A$1:$CI$1,0),FALSE)</f>
        <v>270.00206000000253</v>
      </c>
      <c r="H54" s="52">
        <f>VLOOKUP($B54,Shock_dev!$A$1:$CI$300,MATCH(DATE(H$1,1,1),Shock_dev!$A$1:$CI$1,0),FALSE)</f>
        <v>282.77174000000014</v>
      </c>
      <c r="I54" s="52">
        <f>VLOOKUP($B54,Shock_dev!$A$1:$CI$300,MATCH(DATE(I$1,1,1),Shock_dev!$A$1:$CI$1,0),FALSE)</f>
        <v>253.56756999999925</v>
      </c>
      <c r="J54" s="52">
        <f>VLOOKUP($B54,Shock_dev!$A$1:$CI$300,MATCH(DATE(J$1,1,1),Shock_dev!$A$1:$CI$1,0),FALSE)</f>
        <v>287.79928000000291</v>
      </c>
      <c r="K54" s="52">
        <f>VLOOKUP($B54,Shock_dev!$A$1:$CI$300,MATCH(DATE(K$1,1,1),Shock_dev!$A$1:$CI$1,0),FALSE)</f>
        <v>315.61195000000225</v>
      </c>
      <c r="L54" s="52">
        <f>VLOOKUP($B54,Shock_dev!$A$1:$CI$300,MATCH(DATE(L$1,1,1),Shock_dev!$A$1:$CI$1,0),FALSE)</f>
        <v>290.42511000000013</v>
      </c>
      <c r="M54" s="52">
        <f>VLOOKUP($B54,Shock_dev!$A$1:$CI$300,MATCH(DATE(M$1,1,1),Shock_dev!$A$1:$CI$1,0),FALSE)</f>
        <v>299.60733999999866</v>
      </c>
      <c r="N54" s="52">
        <f>VLOOKUP($B54,Shock_dev!$A$1:$CI$300,MATCH(DATE(N$1,1,1),Shock_dev!$A$1:$CI$1,0),FALSE)</f>
        <v>324.12043999999878</v>
      </c>
      <c r="O54" s="52">
        <f>VLOOKUP($B54,Shock_dev!$A$1:$CI$300,MATCH(DATE(O$1,1,1),Shock_dev!$A$1:$CI$1,0),FALSE)</f>
        <v>282.09403999999995</v>
      </c>
      <c r="P54" s="52">
        <f>VLOOKUP($B54,Shock_dev!$A$1:$CI$300,MATCH(DATE(P$1,1,1),Shock_dev!$A$1:$CI$1,0),FALSE)</f>
        <v>230.56678000000102</v>
      </c>
      <c r="Q54" s="52">
        <f>VLOOKUP($B54,Shock_dev!$A$1:$CI$300,MATCH(DATE(Q$1,1,1),Shock_dev!$A$1:$CI$1,0),FALSE)</f>
        <v>196.47146000000066</v>
      </c>
      <c r="R54" s="52">
        <f>VLOOKUP($B54,Shock_dev!$A$1:$CI$300,MATCH(DATE(R$1,1,1),Shock_dev!$A$1:$CI$1,0),FALSE)</f>
        <v>138.23230999999942</v>
      </c>
      <c r="S54" s="52">
        <f>VLOOKUP($B54,Shock_dev!$A$1:$CI$300,MATCH(DATE(S$1,1,1),Shock_dev!$A$1:$CI$1,0),FALSE)</f>
        <v>143.14998999999807</v>
      </c>
      <c r="T54" s="52">
        <f>VLOOKUP($B54,Shock_dev!$A$1:$CI$300,MATCH(DATE(T$1,1,1),Shock_dev!$A$1:$CI$1,0),FALSE)</f>
        <v>125.49138999999923</v>
      </c>
      <c r="U54" s="52">
        <f>VLOOKUP($B54,Shock_dev!$A$1:$CI$300,MATCH(DATE(U$1,1,1),Shock_dev!$A$1:$CI$1,0),FALSE)</f>
        <v>114.98280000000159</v>
      </c>
      <c r="V54" s="52">
        <f>VLOOKUP($B54,Shock_dev!$A$1:$CI$300,MATCH(DATE(V$1,1,1),Shock_dev!$A$1:$CI$1,0),FALSE)</f>
        <v>109.98166000000128</v>
      </c>
      <c r="W54" s="52">
        <f>VLOOKUP($B54,Shock_dev!$A$1:$CI$300,MATCH(DATE(W$1,1,1),Shock_dev!$A$1:$CI$1,0),FALSE)</f>
        <v>114.22233999999662</v>
      </c>
      <c r="X54" s="52">
        <f>VLOOKUP($B54,Shock_dev!$A$1:$CI$300,MATCH(DATE(X$1,1,1),Shock_dev!$A$1:$CI$1,0),FALSE)</f>
        <v>105.57675000000017</v>
      </c>
      <c r="Y54" s="52">
        <f>VLOOKUP($B54,Shock_dev!$A$1:$CI$300,MATCH(DATE(Y$1,1,1),Shock_dev!$A$1:$CI$1,0),FALSE)</f>
        <v>105.50611999999819</v>
      </c>
      <c r="Z54" s="52">
        <f>VLOOKUP($B54,Shock_dev!$A$1:$CI$300,MATCH(DATE(Z$1,1,1),Shock_dev!$A$1:$CI$1,0),FALSE)</f>
        <v>106.66421999999875</v>
      </c>
      <c r="AA54" s="52">
        <f>VLOOKUP($B54,Shock_dev!$A$1:$CI$300,MATCH(DATE(AA$1,1,1),Shock_dev!$A$1:$CI$1,0),FALSE)</f>
        <v>97.039929999999003</v>
      </c>
      <c r="AB54" s="52">
        <f>VLOOKUP($B54,Shock_dev!$A$1:$CI$300,MATCH(DATE(AB$1,1,1),Shock_dev!$A$1:$CI$1,0),FALSE)</f>
        <v>96.26506999999765</v>
      </c>
      <c r="AC54" s="52">
        <f>VLOOKUP($B54,Shock_dev!$A$1:$CI$300,MATCH(DATE(AC$1,1,1),Shock_dev!$A$1:$CI$1,0),FALSE)</f>
        <v>96.747220000001107</v>
      </c>
      <c r="AD54" s="52">
        <f>VLOOKUP($B54,Shock_dev!$A$1:$CI$300,MATCH(DATE(AD$1,1,1),Shock_dev!$A$1:$CI$1,0),FALSE)</f>
        <v>97.296510000000126</v>
      </c>
      <c r="AE54" s="52">
        <f>VLOOKUP($B54,Shock_dev!$A$1:$CI$300,MATCH(DATE(AE$1,1,1),Shock_dev!$A$1:$CI$1,0),FALSE)</f>
        <v>98.174030000001949</v>
      </c>
      <c r="AF54" s="52">
        <f>VLOOKUP($B54,Shock_dev!$A$1:$CI$300,MATCH(DATE(AF$1,1,1),Shock_dev!$A$1:$CI$1,0),FALSE)</f>
        <v>98.47551999999996</v>
      </c>
      <c r="AG54" s="52"/>
      <c r="AH54" s="65">
        <f t="shared" si="1"/>
        <v>250.6001479999999</v>
      </c>
      <c r="AI54" s="65">
        <f t="shared" si="2"/>
        <v>286.03513000000095</v>
      </c>
      <c r="AJ54" s="65">
        <f t="shared" si="3"/>
        <v>266.5720119999998</v>
      </c>
      <c r="AK54" s="65">
        <f t="shared" si="4"/>
        <v>126.36762999999992</v>
      </c>
      <c r="AL54" s="65">
        <f t="shared" si="5"/>
        <v>105.80187199999855</v>
      </c>
      <c r="AM54" s="65">
        <f t="shared" si="6"/>
        <v>97.391670000000161</v>
      </c>
      <c r="AN54" s="66"/>
      <c r="AO54" s="65">
        <f t="shared" si="7"/>
        <v>268.31763900000044</v>
      </c>
      <c r="AP54" s="65">
        <f t="shared" si="8"/>
        <v>196.46982099999985</v>
      </c>
      <c r="AQ54" s="65">
        <f t="shared" si="9"/>
        <v>101.59677099999936</v>
      </c>
    </row>
    <row r="55" spans="1:43" x14ac:dyDescent="0.25">
      <c r="A55" s="5" t="str">
        <f>VLOOKUP(LEFT(RIGHT(B55,6),4),List_Sectors!$A$2:$C$30,3,FALSE)</f>
        <v>Papier et carton</v>
      </c>
      <c r="B55" s="37" t="s">
        <v>472</v>
      </c>
      <c r="C55" s="51">
        <f>VLOOKUP($B55,Shock_dev!$A$1:$CI$300,MATCH(DATE(C$1,1,1),Shock_dev!$A$1:$CI$1,0),FALSE)</f>
        <v>12.443409999999858</v>
      </c>
      <c r="D55" s="52">
        <f>VLOOKUP($B55,Shock_dev!$A$1:$CI$300,MATCH(DATE(D$1,1,1),Shock_dev!$A$1:$CI$1,0),FALSE)</f>
        <v>17.290650000002643</v>
      </c>
      <c r="E55" s="52">
        <f>VLOOKUP($B55,Shock_dev!$A$1:$CI$300,MATCH(DATE(E$1,1,1),Shock_dev!$A$1:$CI$1,0),FALSE)</f>
        <v>19.511610000001383</v>
      </c>
      <c r="F55" s="52">
        <f>VLOOKUP($B55,Shock_dev!$A$1:$CI$300,MATCH(DATE(F$1,1,1),Shock_dev!$A$1:$CI$1,0),FALSE)</f>
        <v>20.029200000000856</v>
      </c>
      <c r="G55" s="52">
        <f>VLOOKUP($B55,Shock_dev!$A$1:$CI$300,MATCH(DATE(G$1,1,1),Shock_dev!$A$1:$CI$1,0),FALSE)</f>
        <v>18.893110000000888</v>
      </c>
      <c r="H55" s="52">
        <f>VLOOKUP($B55,Shock_dev!$A$1:$CI$300,MATCH(DATE(H$1,1,1),Shock_dev!$A$1:$CI$1,0),FALSE)</f>
        <v>17.38217000000077</v>
      </c>
      <c r="I55" s="52">
        <f>VLOOKUP($B55,Shock_dev!$A$1:$CI$300,MATCH(DATE(I$1,1,1),Shock_dev!$A$1:$CI$1,0),FALSE)</f>
        <v>13.101419999999052</v>
      </c>
      <c r="J55" s="52">
        <f>VLOOKUP($B55,Shock_dev!$A$1:$CI$300,MATCH(DATE(J$1,1,1),Shock_dev!$A$1:$CI$1,0),FALSE)</f>
        <v>11.756799999999203</v>
      </c>
      <c r="K55" s="52">
        <f>VLOOKUP($B55,Shock_dev!$A$1:$CI$300,MATCH(DATE(K$1,1,1),Shock_dev!$A$1:$CI$1,0),FALSE)</f>
        <v>10.819970000000467</v>
      </c>
      <c r="L55" s="52">
        <f>VLOOKUP($B55,Shock_dev!$A$1:$CI$300,MATCH(DATE(L$1,1,1),Shock_dev!$A$1:$CI$1,0),FALSE)</f>
        <v>7.2113400000016554</v>
      </c>
      <c r="M55" s="52">
        <f>VLOOKUP($B55,Shock_dev!$A$1:$CI$300,MATCH(DATE(M$1,1,1),Shock_dev!$A$1:$CI$1,0),FALSE)</f>
        <v>5.0777100000013888</v>
      </c>
      <c r="N55" s="52">
        <f>VLOOKUP($B55,Shock_dev!$A$1:$CI$300,MATCH(DATE(N$1,1,1),Shock_dev!$A$1:$CI$1,0),FALSE)</f>
        <v>4.2429300000003423</v>
      </c>
      <c r="O55" s="52">
        <f>VLOOKUP($B55,Shock_dev!$A$1:$CI$300,MATCH(DATE(O$1,1,1),Shock_dev!$A$1:$CI$1,0),FALSE)</f>
        <v>0.12503999999898952</v>
      </c>
      <c r="P55" s="52">
        <f>VLOOKUP($B55,Shock_dev!$A$1:$CI$300,MATCH(DATE(P$1,1,1),Shock_dev!$A$1:$CI$1,0),FALSE)</f>
        <v>-5.1758399999998801</v>
      </c>
      <c r="Q55" s="52">
        <f>VLOOKUP($B55,Shock_dev!$A$1:$CI$300,MATCH(DATE(Q$1,1,1),Shock_dev!$A$1:$CI$1,0),FALSE)</f>
        <v>-9.6909699999996519</v>
      </c>
      <c r="R55" s="52">
        <f>VLOOKUP($B55,Shock_dev!$A$1:$CI$300,MATCH(DATE(R$1,1,1),Shock_dev!$A$1:$CI$1,0),FALSE)</f>
        <v>-15.116500000000087</v>
      </c>
      <c r="S55" s="52">
        <f>VLOOKUP($B55,Shock_dev!$A$1:$CI$300,MATCH(DATE(S$1,1,1),Shock_dev!$A$1:$CI$1,0),FALSE)</f>
        <v>-16.656510000000708</v>
      </c>
      <c r="T55" s="52">
        <f>VLOOKUP($B55,Shock_dev!$A$1:$CI$300,MATCH(DATE(T$1,1,1),Shock_dev!$A$1:$CI$1,0),FALSE)</f>
        <v>-18.05196000000069</v>
      </c>
      <c r="U55" s="52">
        <f>VLOOKUP($B55,Shock_dev!$A$1:$CI$300,MATCH(DATE(U$1,1,1),Shock_dev!$A$1:$CI$1,0),FALSE)</f>
        <v>-18.421200000000681</v>
      </c>
      <c r="V55" s="52">
        <f>VLOOKUP($B55,Shock_dev!$A$1:$CI$300,MATCH(DATE(V$1,1,1),Shock_dev!$A$1:$CI$1,0),FALSE)</f>
        <v>-17.880440000000817</v>
      </c>
      <c r="W55" s="52">
        <f>VLOOKUP($B55,Shock_dev!$A$1:$CI$300,MATCH(DATE(W$1,1,1),Shock_dev!$A$1:$CI$1,0),FALSE)</f>
        <v>-16.327089999998861</v>
      </c>
      <c r="X55" s="52">
        <f>VLOOKUP($B55,Shock_dev!$A$1:$CI$300,MATCH(DATE(X$1,1,1),Shock_dev!$A$1:$CI$1,0),FALSE)</f>
        <v>-15.086739999998827</v>
      </c>
      <c r="Y55" s="52">
        <f>VLOOKUP($B55,Shock_dev!$A$1:$CI$300,MATCH(DATE(Y$1,1,1),Shock_dev!$A$1:$CI$1,0),FALSE)</f>
        <v>-13.343260000001465</v>
      </c>
      <c r="Z55" s="52">
        <f>VLOOKUP($B55,Shock_dev!$A$1:$CI$300,MATCH(DATE(Z$1,1,1),Shock_dev!$A$1:$CI$1,0),FALSE)</f>
        <v>-11.42410000000018</v>
      </c>
      <c r="AA55" s="52">
        <f>VLOOKUP($B55,Shock_dev!$A$1:$CI$300,MATCH(DATE(AA$1,1,1),Shock_dev!$A$1:$CI$1,0),FALSE)</f>
        <v>-10.116319999997359</v>
      </c>
      <c r="AB55" s="52">
        <f>VLOOKUP($B55,Shock_dev!$A$1:$CI$300,MATCH(DATE(AB$1,1,1),Shock_dev!$A$1:$CI$1,0),FALSE)</f>
        <v>-8.5332100000014179</v>
      </c>
      <c r="AC55" s="52">
        <f>VLOOKUP($B55,Shock_dev!$A$1:$CI$300,MATCH(DATE(AC$1,1,1),Shock_dev!$A$1:$CI$1,0),FALSE)</f>
        <v>-6.9283099999993283</v>
      </c>
      <c r="AD55" s="52">
        <f>VLOOKUP($B55,Shock_dev!$A$1:$CI$300,MATCH(DATE(AD$1,1,1),Shock_dev!$A$1:$CI$1,0),FALSE)</f>
        <v>-5.4041800000013609</v>
      </c>
      <c r="AE55" s="52">
        <f>VLOOKUP($B55,Shock_dev!$A$1:$CI$300,MATCH(DATE(AE$1,1,1),Shock_dev!$A$1:$CI$1,0),FALSE)</f>
        <v>-3.9884200000014971</v>
      </c>
      <c r="AF55" s="52">
        <f>VLOOKUP($B55,Shock_dev!$A$1:$CI$300,MATCH(DATE(AF$1,1,1),Shock_dev!$A$1:$CI$1,0),FALSE)</f>
        <v>-2.7533300000031886</v>
      </c>
      <c r="AG55" s="52"/>
      <c r="AH55" s="65">
        <f t="shared" si="1"/>
        <v>17.633596000001127</v>
      </c>
      <c r="AI55" s="65">
        <f t="shared" si="2"/>
        <v>12.054340000000229</v>
      </c>
      <c r="AJ55" s="65">
        <f t="shared" si="3"/>
        <v>-1.0842259999997623</v>
      </c>
      <c r="AK55" s="65">
        <f t="shared" si="4"/>
        <v>-17.225322000000595</v>
      </c>
      <c r="AL55" s="65">
        <f t="shared" si="5"/>
        <v>-13.259501999999339</v>
      </c>
      <c r="AM55" s="65">
        <f t="shared" si="6"/>
        <v>-5.5214900000013589</v>
      </c>
      <c r="AN55" s="66"/>
      <c r="AO55" s="65">
        <f t="shared" si="7"/>
        <v>14.843968000000679</v>
      </c>
      <c r="AP55" s="65">
        <f t="shared" si="8"/>
        <v>-9.1547740000001792</v>
      </c>
      <c r="AQ55" s="65">
        <f t="shared" si="9"/>
        <v>-9.3904960000003488</v>
      </c>
    </row>
    <row r="56" spans="1:43" x14ac:dyDescent="0.25">
      <c r="A56" s="5" t="str">
        <f>VLOOKUP(LEFT(RIGHT(B56,6),4),List_Sectors!$A$2:$C$30,3,FALSE)</f>
        <v>Plastique</v>
      </c>
      <c r="B56" s="37" t="s">
        <v>473</v>
      </c>
      <c r="C56" s="51">
        <f>VLOOKUP($B56,Shock_dev!$A$1:$CI$300,MATCH(DATE(C$1,1,1),Shock_dev!$A$1:$CI$1,0),FALSE)</f>
        <v>67.328819999998814</v>
      </c>
      <c r="D56" s="52">
        <f>VLOOKUP($B56,Shock_dev!$A$1:$CI$300,MATCH(DATE(D$1,1,1),Shock_dev!$A$1:$CI$1,0),FALSE)</f>
        <v>77.988250000002154</v>
      </c>
      <c r="E56" s="52">
        <f>VLOOKUP($B56,Shock_dev!$A$1:$CI$300,MATCH(DATE(E$1,1,1),Shock_dev!$A$1:$CI$1,0),FALSE)</f>
        <v>81.804950000001554</v>
      </c>
      <c r="F56" s="52">
        <f>VLOOKUP($B56,Shock_dev!$A$1:$CI$300,MATCH(DATE(F$1,1,1),Shock_dev!$A$1:$CI$1,0),FALSE)</f>
        <v>83.316339999997581</v>
      </c>
      <c r="G56" s="52">
        <f>VLOOKUP($B56,Shock_dev!$A$1:$CI$300,MATCH(DATE(G$1,1,1),Shock_dev!$A$1:$CI$1,0),FALSE)</f>
        <v>81.020199999999022</v>
      </c>
      <c r="H56" s="52">
        <f>VLOOKUP($B56,Shock_dev!$A$1:$CI$300,MATCH(DATE(H$1,1,1),Shock_dev!$A$1:$CI$1,0),FALSE)</f>
        <v>80.492299999998068</v>
      </c>
      <c r="I56" s="52">
        <f>VLOOKUP($B56,Shock_dev!$A$1:$CI$300,MATCH(DATE(I$1,1,1),Shock_dev!$A$1:$CI$1,0),FALSE)</f>
        <v>66.461960000000545</v>
      </c>
      <c r="J56" s="52">
        <f>VLOOKUP($B56,Shock_dev!$A$1:$CI$300,MATCH(DATE(J$1,1,1),Shock_dev!$A$1:$CI$1,0),FALSE)</f>
        <v>71.546750000001339</v>
      </c>
      <c r="K56" s="52">
        <f>VLOOKUP($B56,Shock_dev!$A$1:$CI$300,MATCH(DATE(K$1,1,1),Shock_dev!$A$1:$CI$1,0),FALSE)</f>
        <v>75.394690000000992</v>
      </c>
      <c r="L56" s="52">
        <f>VLOOKUP($B56,Shock_dev!$A$1:$CI$300,MATCH(DATE(L$1,1,1),Shock_dev!$A$1:$CI$1,0),FALSE)</f>
        <v>63.201450000000477</v>
      </c>
      <c r="M56" s="52">
        <f>VLOOKUP($B56,Shock_dev!$A$1:$CI$300,MATCH(DATE(M$1,1,1),Shock_dev!$A$1:$CI$1,0),FALSE)</f>
        <v>61.434209999999439</v>
      </c>
      <c r="N56" s="52">
        <f>VLOOKUP($B56,Shock_dev!$A$1:$CI$300,MATCH(DATE(N$1,1,1),Shock_dev!$A$1:$CI$1,0),FALSE)</f>
        <v>65.010319999993953</v>
      </c>
      <c r="O56" s="52">
        <f>VLOOKUP($B56,Shock_dev!$A$1:$CI$300,MATCH(DATE(O$1,1,1),Shock_dev!$A$1:$CI$1,0),FALSE)</f>
        <v>48.603320000001986</v>
      </c>
      <c r="P56" s="52">
        <f>VLOOKUP($B56,Shock_dev!$A$1:$CI$300,MATCH(DATE(P$1,1,1),Shock_dev!$A$1:$CI$1,0),FALSE)</f>
        <v>29.007989999998244</v>
      </c>
      <c r="Q56" s="52">
        <f>VLOOKUP($B56,Shock_dev!$A$1:$CI$300,MATCH(DATE(Q$1,1,1),Shock_dev!$A$1:$CI$1,0),FALSE)</f>
        <v>15.100230000003648</v>
      </c>
      <c r="R56" s="52">
        <f>VLOOKUP($B56,Shock_dev!$A$1:$CI$300,MATCH(DATE(R$1,1,1),Shock_dev!$A$1:$CI$1,0),FALSE)</f>
        <v>-5.3312899999946239</v>
      </c>
      <c r="S56" s="52">
        <f>VLOOKUP($B56,Shock_dev!$A$1:$CI$300,MATCH(DATE(S$1,1,1),Shock_dev!$A$1:$CI$1,0),FALSE)</f>
        <v>-5.2946499999961816</v>
      </c>
      <c r="T56" s="52">
        <f>VLOOKUP($B56,Shock_dev!$A$1:$CI$300,MATCH(DATE(T$1,1,1),Shock_dev!$A$1:$CI$1,0),FALSE)</f>
        <v>-10.456359999996494</v>
      </c>
      <c r="U56" s="52">
        <f>VLOOKUP($B56,Shock_dev!$A$1:$CI$300,MATCH(DATE(U$1,1,1),Shock_dev!$A$1:$CI$1,0),FALSE)</f>
        <v>-12.394590000003518</v>
      </c>
      <c r="V56" s="52">
        <f>VLOOKUP($B56,Shock_dev!$A$1:$CI$300,MATCH(DATE(V$1,1,1),Shock_dev!$A$1:$CI$1,0),FALSE)</f>
        <v>-11.738680000002205</v>
      </c>
      <c r="W56" s="52">
        <f>VLOOKUP($B56,Shock_dev!$A$1:$CI$300,MATCH(DATE(W$1,1,1),Shock_dev!$A$1:$CI$1,0),FALSE)</f>
        <v>-7.5348299999968731</v>
      </c>
      <c r="X56" s="52">
        <f>VLOOKUP($B56,Shock_dev!$A$1:$CI$300,MATCH(DATE(X$1,1,1),Shock_dev!$A$1:$CI$1,0),FALSE)</f>
        <v>-6.8147699999972247</v>
      </c>
      <c r="Y56" s="52">
        <f>VLOOKUP($B56,Shock_dev!$A$1:$CI$300,MATCH(DATE(Y$1,1,1),Shock_dev!$A$1:$CI$1,0),FALSE)</f>
        <v>-3.3589399999982561</v>
      </c>
      <c r="Z56" s="52">
        <f>VLOOKUP($B56,Shock_dev!$A$1:$CI$300,MATCH(DATE(Z$1,1,1),Shock_dev!$A$1:$CI$1,0),FALSE)</f>
        <v>0.55869000000529923</v>
      </c>
      <c r="AA56" s="52">
        <f>VLOOKUP($B56,Shock_dev!$A$1:$CI$300,MATCH(DATE(AA$1,1,1),Shock_dev!$A$1:$CI$1,0),FALSE)</f>
        <v>1.0621000000028289</v>
      </c>
      <c r="AB56" s="52">
        <f>VLOOKUP($B56,Shock_dev!$A$1:$CI$300,MATCH(DATE(AB$1,1,1),Shock_dev!$A$1:$CI$1,0),FALSE)</f>
        <v>4.0079800000021351</v>
      </c>
      <c r="AC56" s="52">
        <f>VLOOKUP($B56,Shock_dev!$A$1:$CI$300,MATCH(DATE(AC$1,1,1),Shock_dev!$A$1:$CI$1,0),FALSE)</f>
        <v>7.1693400000003749</v>
      </c>
      <c r="AD56" s="52">
        <f>VLOOKUP($B56,Shock_dev!$A$1:$CI$300,MATCH(DATE(AD$1,1,1),Shock_dev!$A$1:$CI$1,0),FALSE)</f>
        <v>10.121700000003329</v>
      </c>
      <c r="AE56" s="52">
        <f>VLOOKUP($B56,Shock_dev!$A$1:$CI$300,MATCH(DATE(AE$1,1,1),Shock_dev!$A$1:$CI$1,0),FALSE)</f>
        <v>12.890800000001036</v>
      </c>
      <c r="AF56" s="52">
        <f>VLOOKUP($B56,Shock_dev!$A$1:$CI$300,MATCH(DATE(AF$1,1,1),Shock_dev!$A$1:$CI$1,0),FALSE)</f>
        <v>15.16874999999709</v>
      </c>
      <c r="AG56" s="52"/>
      <c r="AH56" s="65">
        <f t="shared" si="1"/>
        <v>78.291711999999819</v>
      </c>
      <c r="AI56" s="65">
        <f t="shared" si="2"/>
        <v>71.41943000000029</v>
      </c>
      <c r="AJ56" s="65">
        <f t="shared" si="3"/>
        <v>43.831213999999456</v>
      </c>
      <c r="AK56" s="65">
        <f t="shared" si="4"/>
        <v>-9.0431139999986048</v>
      </c>
      <c r="AL56" s="65">
        <f t="shared" si="5"/>
        <v>-3.2175499999968453</v>
      </c>
      <c r="AM56" s="65">
        <f t="shared" si="6"/>
        <v>9.871714000000793</v>
      </c>
      <c r="AN56" s="66"/>
      <c r="AO56" s="65">
        <f t="shared" si="7"/>
        <v>74.855571000000054</v>
      </c>
      <c r="AP56" s="65">
        <f t="shared" si="8"/>
        <v>17.394050000000426</v>
      </c>
      <c r="AQ56" s="65">
        <f t="shared" si="9"/>
        <v>3.3270820000019738</v>
      </c>
    </row>
    <row r="57" spans="1:43" x14ac:dyDescent="0.25">
      <c r="A57" s="5" t="str">
        <f>VLOOKUP(LEFT(RIGHT(B57,6),4),List_Sectors!$A$2:$C$30,3,FALSE)</f>
        <v>Métallurgie</v>
      </c>
      <c r="B57" s="37" t="s">
        <v>474</v>
      </c>
      <c r="C57" s="51">
        <f>VLOOKUP($B57,Shock_dev!$A$1:$CI$300,MATCH(DATE(C$1,1,1),Shock_dev!$A$1:$CI$1,0),FALSE)</f>
        <v>289.93404000000737</v>
      </c>
      <c r="D57" s="52">
        <f>VLOOKUP($B57,Shock_dev!$A$1:$CI$300,MATCH(DATE(D$1,1,1),Shock_dev!$A$1:$CI$1,0),FALSE)</f>
        <v>330.22511999998824</v>
      </c>
      <c r="E57" s="52">
        <f>VLOOKUP($B57,Shock_dev!$A$1:$CI$300,MATCH(DATE(E$1,1,1),Shock_dev!$A$1:$CI$1,0),FALSE)</f>
        <v>343.67290999999386</v>
      </c>
      <c r="F57" s="52">
        <f>VLOOKUP($B57,Shock_dev!$A$1:$CI$300,MATCH(DATE(F$1,1,1),Shock_dev!$A$1:$CI$1,0),FALSE)</f>
        <v>351.33172000000195</v>
      </c>
      <c r="G57" s="52">
        <f>VLOOKUP($B57,Shock_dev!$A$1:$CI$300,MATCH(DATE(G$1,1,1),Shock_dev!$A$1:$CI$1,0),FALSE)</f>
        <v>346.07146000000648</v>
      </c>
      <c r="H57" s="52">
        <f>VLOOKUP($B57,Shock_dev!$A$1:$CI$300,MATCH(DATE(H$1,1,1),Shock_dev!$A$1:$CI$1,0),FALSE)</f>
        <v>350.96837000000232</v>
      </c>
      <c r="I57" s="52">
        <f>VLOOKUP($B57,Shock_dev!$A$1:$CI$300,MATCH(DATE(I$1,1,1),Shock_dev!$A$1:$CI$1,0),FALSE)</f>
        <v>298.99272000000929</v>
      </c>
      <c r="J57" s="52">
        <f>VLOOKUP($B57,Shock_dev!$A$1:$CI$300,MATCH(DATE(J$1,1,1),Shock_dev!$A$1:$CI$1,0),FALSE)</f>
        <v>330.7725000000064</v>
      </c>
      <c r="K57" s="52">
        <f>VLOOKUP($B57,Shock_dev!$A$1:$CI$300,MATCH(DATE(K$1,1,1),Shock_dev!$A$1:$CI$1,0),FALSE)</f>
        <v>356.04537999999593</v>
      </c>
      <c r="L57" s="52">
        <f>VLOOKUP($B57,Shock_dev!$A$1:$CI$300,MATCH(DATE(L$1,1,1),Shock_dev!$A$1:$CI$1,0),FALSE)</f>
        <v>311.30041999999958</v>
      </c>
      <c r="M57" s="52">
        <f>VLOOKUP($B57,Shock_dev!$A$1:$CI$300,MATCH(DATE(M$1,1,1),Shock_dev!$A$1:$CI$1,0),FALSE)</f>
        <v>312.01120999999694</v>
      </c>
      <c r="N57" s="52">
        <f>VLOOKUP($B57,Shock_dev!$A$1:$CI$300,MATCH(DATE(N$1,1,1),Shock_dev!$A$1:$CI$1,0),FALSE)</f>
        <v>334.9499599999981</v>
      </c>
      <c r="O57" s="52">
        <f>VLOOKUP($B57,Shock_dev!$A$1:$CI$300,MATCH(DATE(O$1,1,1),Shock_dev!$A$1:$CI$1,0),FALSE)</f>
        <v>270.5856000000058</v>
      </c>
      <c r="P57" s="52">
        <f>VLOOKUP($B57,Shock_dev!$A$1:$CI$300,MATCH(DATE(P$1,1,1),Shock_dev!$A$1:$CI$1,0),FALSE)</f>
        <v>193.16310000000522</v>
      </c>
      <c r="Q57" s="52">
        <f>VLOOKUP($B57,Shock_dev!$A$1:$CI$300,MATCH(DATE(Q$1,1,1),Shock_dev!$A$1:$CI$1,0),FALSE)</f>
        <v>140.37399999999616</v>
      </c>
      <c r="R57" s="52">
        <f>VLOOKUP($B57,Shock_dev!$A$1:$CI$300,MATCH(DATE(R$1,1,1),Shock_dev!$A$1:$CI$1,0),FALSE)</f>
        <v>58.196799999990617</v>
      </c>
      <c r="S57" s="52">
        <f>VLOOKUP($B57,Shock_dev!$A$1:$CI$300,MATCH(DATE(S$1,1,1),Shock_dev!$A$1:$CI$1,0),FALSE)</f>
        <v>62.879300000000512</v>
      </c>
      <c r="T57" s="52">
        <f>VLOOKUP($B57,Shock_dev!$A$1:$CI$300,MATCH(DATE(T$1,1,1),Shock_dev!$A$1:$CI$1,0),FALSE)</f>
        <v>41.86270000001241</v>
      </c>
      <c r="U57" s="52">
        <f>VLOOKUP($B57,Shock_dev!$A$1:$CI$300,MATCH(DATE(U$1,1,1),Shock_dev!$A$1:$CI$1,0),FALSE)</f>
        <v>32.570599999991828</v>
      </c>
      <c r="V57" s="52">
        <f>VLOOKUP($B57,Shock_dev!$A$1:$CI$300,MATCH(DATE(V$1,1,1),Shock_dev!$A$1:$CI$1,0),FALSE)</f>
        <v>32.644099999990431</v>
      </c>
      <c r="W57" s="52">
        <f>VLOOKUP($B57,Shock_dev!$A$1:$CI$300,MATCH(DATE(W$1,1,1),Shock_dev!$A$1:$CI$1,0),FALSE)</f>
        <v>46.541599999996834</v>
      </c>
      <c r="X57" s="52">
        <f>VLOOKUP($B57,Shock_dev!$A$1:$CI$300,MATCH(DATE(X$1,1,1),Shock_dev!$A$1:$CI$1,0),FALSE)</f>
        <v>44.230400000000373</v>
      </c>
      <c r="Y57" s="52">
        <f>VLOOKUP($B57,Shock_dev!$A$1:$CI$300,MATCH(DATE(Y$1,1,1),Shock_dev!$A$1:$CI$1,0),FALSE)</f>
        <v>53.349899999986519</v>
      </c>
      <c r="Z57" s="52">
        <f>VLOOKUP($B57,Shock_dev!$A$1:$CI$300,MATCH(DATE(Z$1,1,1),Shock_dev!$A$1:$CI$1,0),FALSE)</f>
        <v>64.169500000003609</v>
      </c>
      <c r="AA57" s="52">
        <f>VLOOKUP($B57,Shock_dev!$A$1:$CI$300,MATCH(DATE(AA$1,1,1),Shock_dev!$A$1:$CI$1,0),FALSE)</f>
        <v>60.239600000000792</v>
      </c>
      <c r="AB57" s="52">
        <f>VLOOKUP($B57,Shock_dev!$A$1:$CI$300,MATCH(DATE(AB$1,1,1),Shock_dev!$A$1:$CI$1,0),FALSE)</f>
        <v>67.278999999994994</v>
      </c>
      <c r="AC57" s="52">
        <f>VLOOKUP($B57,Shock_dev!$A$1:$CI$300,MATCH(DATE(AC$1,1,1),Shock_dev!$A$1:$CI$1,0),FALSE)</f>
        <v>75.49649999999383</v>
      </c>
      <c r="AD57" s="52">
        <f>VLOOKUP($B57,Shock_dev!$A$1:$CI$300,MATCH(DATE(AD$1,1,1),Shock_dev!$A$1:$CI$1,0),FALSE)</f>
        <v>83.110499999995227</v>
      </c>
      <c r="AE57" s="52">
        <f>VLOOKUP($B57,Shock_dev!$A$1:$CI$300,MATCH(DATE(AE$1,1,1),Shock_dev!$A$1:$CI$1,0),FALSE)</f>
        <v>90.3406999999861</v>
      </c>
      <c r="AF57" s="52">
        <f>VLOOKUP($B57,Shock_dev!$A$1:$CI$300,MATCH(DATE(AF$1,1,1),Shock_dev!$A$1:$CI$1,0),FALSE)</f>
        <v>95.932799999995041</v>
      </c>
      <c r="AG57" s="52"/>
      <c r="AH57" s="65">
        <f t="shared" si="1"/>
        <v>332.2470499999996</v>
      </c>
      <c r="AI57" s="65">
        <f t="shared" si="2"/>
        <v>329.61587800000268</v>
      </c>
      <c r="AJ57" s="65">
        <f t="shared" si="3"/>
        <v>250.21677400000044</v>
      </c>
      <c r="AK57" s="65">
        <f t="shared" si="4"/>
        <v>45.630699999997162</v>
      </c>
      <c r="AL57" s="65">
        <f t="shared" si="5"/>
        <v>53.706199999997622</v>
      </c>
      <c r="AM57" s="65">
        <f t="shared" si="6"/>
        <v>82.431899999993036</v>
      </c>
      <c r="AN57" s="66"/>
      <c r="AO57" s="65">
        <f t="shared" si="7"/>
        <v>330.93146400000114</v>
      </c>
      <c r="AP57" s="65">
        <f t="shared" si="8"/>
        <v>147.92373699999879</v>
      </c>
      <c r="AQ57" s="65">
        <f t="shared" si="9"/>
        <v>68.069049999995329</v>
      </c>
    </row>
    <row r="58" spans="1:43" x14ac:dyDescent="0.25">
      <c r="A58" s="5" t="str">
        <f>VLOOKUP(LEFT(RIGHT(B58,6),4),List_Sectors!$A$2:$C$30,3,FALSE)</f>
        <v>Autres fabrications</v>
      </c>
      <c r="B58" s="37" t="s">
        <v>475</v>
      </c>
      <c r="C58" s="51">
        <f>VLOOKUP($B58,Shock_dev!$A$1:$CI$300,MATCH(DATE(C$1,1,1),Shock_dev!$A$1:$CI$1,0),FALSE)</f>
        <v>200.32469999999739</v>
      </c>
      <c r="D58" s="52">
        <f>VLOOKUP($B58,Shock_dev!$A$1:$CI$300,MATCH(DATE(D$1,1,1),Shock_dev!$A$1:$CI$1,0),FALSE)</f>
        <v>310.88610000000335</v>
      </c>
      <c r="E58" s="52">
        <f>VLOOKUP($B58,Shock_dev!$A$1:$CI$300,MATCH(DATE(E$1,1,1),Shock_dev!$A$1:$CI$1,0),FALSE)</f>
        <v>375.04209999996237</v>
      </c>
      <c r="F58" s="52">
        <f>VLOOKUP($B58,Shock_dev!$A$1:$CI$300,MATCH(DATE(F$1,1,1),Shock_dev!$A$1:$CI$1,0),FALSE)</f>
        <v>400.60110000002896</v>
      </c>
      <c r="G58" s="52">
        <f>VLOOKUP($B58,Shock_dev!$A$1:$CI$300,MATCH(DATE(G$1,1,1),Shock_dev!$A$1:$CI$1,0),FALSE)</f>
        <v>389.89379999996163</v>
      </c>
      <c r="H58" s="52">
        <f>VLOOKUP($B58,Shock_dev!$A$1:$CI$300,MATCH(DATE(H$1,1,1),Shock_dev!$A$1:$CI$1,0),FALSE)</f>
        <v>365.70209999999497</v>
      </c>
      <c r="I58" s="52">
        <f>VLOOKUP($B58,Shock_dev!$A$1:$CI$300,MATCH(DATE(I$1,1,1),Shock_dev!$A$1:$CI$1,0),FALSE)</f>
        <v>293.22829999995884</v>
      </c>
      <c r="J58" s="52">
        <f>VLOOKUP($B58,Shock_dev!$A$1:$CI$300,MATCH(DATE(J$1,1,1),Shock_dev!$A$1:$CI$1,0),FALSE)</f>
        <v>261.0899999999674</v>
      </c>
      <c r="K58" s="52">
        <f>VLOOKUP($B58,Shock_dev!$A$1:$CI$300,MATCH(DATE(K$1,1,1),Shock_dev!$A$1:$CI$1,0),FALSE)</f>
        <v>239.75799999997253</v>
      </c>
      <c r="L58" s="52">
        <f>VLOOKUP($B58,Shock_dev!$A$1:$CI$300,MATCH(DATE(L$1,1,1),Shock_dev!$A$1:$CI$1,0),FALSE)</f>
        <v>178.28099999995902</v>
      </c>
      <c r="M58" s="52">
        <f>VLOOKUP($B58,Shock_dev!$A$1:$CI$300,MATCH(DATE(M$1,1,1),Shock_dev!$A$1:$CI$1,0),FALSE)</f>
        <v>135.476800000004</v>
      </c>
      <c r="N58" s="52">
        <f>VLOOKUP($B58,Shock_dev!$A$1:$CI$300,MATCH(DATE(N$1,1,1),Shock_dev!$A$1:$CI$1,0),FALSE)</f>
        <v>114.26759999996284</v>
      </c>
      <c r="O58" s="52">
        <f>VLOOKUP($B58,Shock_dev!$A$1:$CI$300,MATCH(DATE(O$1,1,1),Shock_dev!$A$1:$CI$1,0),FALSE)</f>
        <v>43.070000000006985</v>
      </c>
      <c r="P58" s="52">
        <f>VLOOKUP($B58,Shock_dev!$A$1:$CI$300,MATCH(DATE(P$1,1,1),Shock_dev!$A$1:$CI$1,0),FALSE)</f>
        <v>-54.375</v>
      </c>
      <c r="Q58" s="52">
        <f>VLOOKUP($B58,Shock_dev!$A$1:$CI$300,MATCH(DATE(Q$1,1,1),Shock_dev!$A$1:$CI$1,0),FALSE)</f>
        <v>-145.64750000002095</v>
      </c>
      <c r="R58" s="52">
        <f>VLOOKUP($B58,Shock_dev!$A$1:$CI$300,MATCH(DATE(R$1,1,1),Shock_dev!$A$1:$CI$1,0),FALSE)</f>
        <v>-252.82860000000801</v>
      </c>
      <c r="S58" s="52">
        <f>VLOOKUP($B58,Shock_dev!$A$1:$CI$300,MATCH(DATE(S$1,1,1),Shock_dev!$A$1:$CI$1,0),FALSE)</f>
        <v>-299.74970000004396</v>
      </c>
      <c r="T58" s="52">
        <f>VLOOKUP($B58,Shock_dev!$A$1:$CI$300,MATCH(DATE(T$1,1,1),Shock_dev!$A$1:$CI$1,0),FALSE)</f>
        <v>-336.6074999999837</v>
      </c>
      <c r="U58" s="52">
        <f>VLOOKUP($B58,Shock_dev!$A$1:$CI$300,MATCH(DATE(U$1,1,1),Shock_dev!$A$1:$CI$1,0),FALSE)</f>
        <v>-353.3521999999648</v>
      </c>
      <c r="V58" s="52">
        <f>VLOOKUP($B58,Shock_dev!$A$1:$CI$300,MATCH(DATE(V$1,1,1),Shock_dev!$A$1:$CI$1,0),FALSE)</f>
        <v>-352.0793999999878</v>
      </c>
      <c r="W58" s="52">
        <f>VLOOKUP($B58,Shock_dev!$A$1:$CI$300,MATCH(DATE(W$1,1,1),Shock_dev!$A$1:$CI$1,0),FALSE)</f>
        <v>-331.28029999998398</v>
      </c>
      <c r="X58" s="52">
        <f>VLOOKUP($B58,Shock_dev!$A$1:$CI$300,MATCH(DATE(X$1,1,1),Shock_dev!$A$1:$CI$1,0),FALSE)</f>
        <v>-311.8807000000379</v>
      </c>
      <c r="Y58" s="52">
        <f>VLOOKUP($B58,Shock_dev!$A$1:$CI$300,MATCH(DATE(Y$1,1,1),Shock_dev!$A$1:$CI$1,0),FALSE)</f>
        <v>-283.55770000000484</v>
      </c>
      <c r="Z58" s="52">
        <f>VLOOKUP($B58,Shock_dev!$A$1:$CI$300,MATCH(DATE(Z$1,1,1),Shock_dev!$A$1:$CI$1,0),FALSE)</f>
        <v>-250.85309999994934</v>
      </c>
      <c r="AA58" s="52">
        <f>VLOOKUP($B58,Shock_dev!$A$1:$CI$300,MATCH(DATE(AA$1,1,1),Shock_dev!$A$1:$CI$1,0),FALSE)</f>
        <v>-226.73070000007283</v>
      </c>
      <c r="AB58" s="52">
        <f>VLOOKUP($B58,Shock_dev!$A$1:$CI$300,MATCH(DATE(AB$1,1,1),Shock_dev!$A$1:$CI$1,0),FALSE)</f>
        <v>-198.82869999995455</v>
      </c>
      <c r="AC58" s="52">
        <f>VLOOKUP($B58,Shock_dev!$A$1:$CI$300,MATCH(DATE(AC$1,1,1),Shock_dev!$A$1:$CI$1,0),FALSE)</f>
        <v>-169.94729999999981</v>
      </c>
      <c r="AD58" s="52">
        <f>VLOOKUP($B58,Shock_dev!$A$1:$CI$300,MATCH(DATE(AD$1,1,1),Shock_dev!$A$1:$CI$1,0),FALSE)</f>
        <v>-141.65090000000782</v>
      </c>
      <c r="AE58" s="52">
        <f>VLOOKUP($B58,Shock_dev!$A$1:$CI$300,MATCH(DATE(AE$1,1,1),Shock_dev!$A$1:$CI$1,0),FALSE)</f>
        <v>-114.6632999998983</v>
      </c>
      <c r="AF58" s="52">
        <f>VLOOKUP($B58,Shock_dev!$A$1:$CI$300,MATCH(DATE(AF$1,1,1),Shock_dev!$A$1:$CI$1,0),FALSE)</f>
        <v>-90.353699999977835</v>
      </c>
      <c r="AG58" s="52"/>
      <c r="AH58" s="65">
        <f t="shared" si="1"/>
        <v>335.34955999999073</v>
      </c>
      <c r="AI58" s="65">
        <f t="shared" si="2"/>
        <v>267.61187999997054</v>
      </c>
      <c r="AJ58" s="65">
        <f t="shared" si="3"/>
        <v>18.558379999990574</v>
      </c>
      <c r="AK58" s="65">
        <f t="shared" si="4"/>
        <v>-318.92347999999765</v>
      </c>
      <c r="AL58" s="65">
        <f t="shared" si="5"/>
        <v>-280.86050000000978</v>
      </c>
      <c r="AM58" s="65">
        <f t="shared" si="6"/>
        <v>-143.08877999996767</v>
      </c>
      <c r="AN58" s="66"/>
      <c r="AO58" s="65">
        <f t="shared" si="7"/>
        <v>301.48071999998064</v>
      </c>
      <c r="AP58" s="65">
        <f t="shared" si="8"/>
        <v>-150.18255000000354</v>
      </c>
      <c r="AQ58" s="65">
        <f t="shared" si="9"/>
        <v>-211.97463999998871</v>
      </c>
    </row>
    <row r="59" spans="1:43" x14ac:dyDescent="0.25">
      <c r="A59" s="5" t="str">
        <f>VLOOKUP(LEFT(RIGHT(B59,6),4),List_Sectors!$A$2:$C$30,3,FALSE)</f>
        <v>Immobilier</v>
      </c>
      <c r="B59" s="37" t="s">
        <v>476</v>
      </c>
      <c r="C59" s="51">
        <f>VLOOKUP($B59,Shock_dev!$A$1:$CI$300,MATCH(DATE(C$1,1,1),Shock_dev!$A$1:$CI$1,0),FALSE)</f>
        <v>142.11199999999371</v>
      </c>
      <c r="D59" s="52">
        <f>VLOOKUP($B59,Shock_dev!$A$1:$CI$300,MATCH(DATE(D$1,1,1),Shock_dev!$A$1:$CI$1,0),FALSE)</f>
        <v>236.79370000000927</v>
      </c>
      <c r="E59" s="52">
        <f>VLOOKUP($B59,Shock_dev!$A$1:$CI$300,MATCH(DATE(E$1,1,1),Shock_dev!$A$1:$CI$1,0),FALSE)</f>
        <v>289.70079999999143</v>
      </c>
      <c r="F59" s="52">
        <f>VLOOKUP($B59,Shock_dev!$A$1:$CI$300,MATCH(DATE(F$1,1,1),Shock_dev!$A$1:$CI$1,0),FALSE)</f>
        <v>316.75689999997849</v>
      </c>
      <c r="G59" s="52">
        <f>VLOOKUP($B59,Shock_dev!$A$1:$CI$300,MATCH(DATE(G$1,1,1),Shock_dev!$A$1:$CI$1,0),FALSE)</f>
        <v>325.30850000001374</v>
      </c>
      <c r="H59" s="52">
        <f>VLOOKUP($B59,Shock_dev!$A$1:$CI$300,MATCH(DATE(H$1,1,1),Shock_dev!$A$1:$CI$1,0),FALSE)</f>
        <v>332.25080000000889</v>
      </c>
      <c r="I59" s="52">
        <f>VLOOKUP($B59,Shock_dev!$A$1:$CI$300,MATCH(DATE(I$1,1,1),Shock_dev!$A$1:$CI$1,0),FALSE)</f>
        <v>313.67099999997299</v>
      </c>
      <c r="J59" s="52">
        <f>VLOOKUP($B59,Shock_dev!$A$1:$CI$300,MATCH(DATE(J$1,1,1),Shock_dev!$A$1:$CI$1,0),FALSE)</f>
        <v>326.14100000000326</v>
      </c>
      <c r="K59" s="52">
        <f>VLOOKUP($B59,Shock_dev!$A$1:$CI$300,MATCH(DATE(K$1,1,1),Shock_dev!$A$1:$CI$1,0),FALSE)</f>
        <v>353.99169999995502</v>
      </c>
      <c r="L59" s="52">
        <f>VLOOKUP($B59,Shock_dev!$A$1:$CI$300,MATCH(DATE(L$1,1,1),Shock_dev!$A$1:$CI$1,0),FALSE)</f>
        <v>355.57440000004135</v>
      </c>
      <c r="M59" s="52">
        <f>VLOOKUP($B59,Shock_dev!$A$1:$CI$300,MATCH(DATE(M$1,1,1),Shock_dev!$A$1:$CI$1,0),FALSE)</f>
        <v>365.80829999997513</v>
      </c>
      <c r="N59" s="52">
        <f>VLOOKUP($B59,Shock_dev!$A$1:$CI$300,MATCH(DATE(N$1,1,1),Shock_dev!$A$1:$CI$1,0),FALSE)</f>
        <v>391.5052999999607</v>
      </c>
      <c r="O59" s="52">
        <f>VLOOKUP($B59,Shock_dev!$A$1:$CI$300,MATCH(DATE(O$1,1,1),Shock_dev!$A$1:$CI$1,0),FALSE)</f>
        <v>381.28810000000522</v>
      </c>
      <c r="P59" s="52">
        <f>VLOOKUP($B59,Shock_dev!$A$1:$CI$300,MATCH(DATE(P$1,1,1),Shock_dev!$A$1:$CI$1,0),FALSE)</f>
        <v>344.71460000000661</v>
      </c>
      <c r="Q59" s="52">
        <f>VLOOKUP($B59,Shock_dev!$A$1:$CI$300,MATCH(DATE(Q$1,1,1),Shock_dev!$A$1:$CI$1,0),FALSE)</f>
        <v>306.64269999996759</v>
      </c>
      <c r="R59" s="52">
        <f>VLOOKUP($B59,Shock_dev!$A$1:$CI$300,MATCH(DATE(R$1,1,1),Shock_dev!$A$1:$CI$1,0),FALSE)</f>
        <v>253.25740000000224</v>
      </c>
      <c r="S59" s="52">
        <f>VLOOKUP($B59,Shock_dev!$A$1:$CI$300,MATCH(DATE(S$1,1,1),Shock_dev!$A$1:$CI$1,0),FALSE)</f>
        <v>234.15540000004694</v>
      </c>
      <c r="T59" s="52">
        <f>VLOOKUP($B59,Shock_dev!$A$1:$CI$300,MATCH(DATE(T$1,1,1),Shock_dev!$A$1:$CI$1,0),FALSE)</f>
        <v>218.62310000002617</v>
      </c>
      <c r="U59" s="52">
        <f>VLOOKUP($B59,Shock_dev!$A$1:$CI$300,MATCH(DATE(U$1,1,1),Shock_dev!$A$1:$CI$1,0),FALSE)</f>
        <v>207.60139999998501</v>
      </c>
      <c r="V59" s="52">
        <f>VLOOKUP($B59,Shock_dev!$A$1:$CI$300,MATCH(DATE(V$1,1,1),Shock_dev!$A$1:$CI$1,0),FALSE)</f>
        <v>200.50349999999162</v>
      </c>
      <c r="W59" s="52">
        <f>VLOOKUP($B59,Shock_dev!$A$1:$CI$300,MATCH(DATE(W$1,1,1),Shock_dev!$A$1:$CI$1,0),FALSE)</f>
        <v>199.36369999998715</v>
      </c>
      <c r="X59" s="52">
        <f>VLOOKUP($B59,Shock_dev!$A$1:$CI$300,MATCH(DATE(X$1,1,1),Shock_dev!$A$1:$CI$1,0),FALSE)</f>
        <v>190.87430000002496</v>
      </c>
      <c r="Y59" s="52">
        <f>VLOOKUP($B59,Shock_dev!$A$1:$CI$300,MATCH(DATE(Y$1,1,1),Shock_dev!$A$1:$CI$1,0),FALSE)</f>
        <v>182.25870000000577</v>
      </c>
      <c r="Z59" s="52">
        <f>VLOOKUP($B59,Shock_dev!$A$1:$CI$300,MATCH(DATE(Z$1,1,1),Shock_dev!$A$1:$CI$1,0),FALSE)</f>
        <v>173.21340000000782</v>
      </c>
      <c r="AA59" s="52">
        <f>VLOOKUP($B59,Shock_dev!$A$1:$CI$300,MATCH(DATE(AA$1,1,1),Shock_dev!$A$1:$CI$1,0),FALSE)</f>
        <v>155.83620000001974</v>
      </c>
      <c r="AB59" s="52">
        <f>VLOOKUP($B59,Shock_dev!$A$1:$CI$300,MATCH(DATE(AB$1,1,1),Shock_dev!$A$1:$CI$1,0),FALSE)</f>
        <v>139.20789999997942</v>
      </c>
      <c r="AC59" s="52">
        <f>VLOOKUP($B59,Shock_dev!$A$1:$CI$300,MATCH(DATE(AC$1,1,1),Shock_dev!$A$1:$CI$1,0),FALSE)</f>
        <v>123.69520000001648</v>
      </c>
      <c r="AD59" s="52">
        <f>VLOOKUP($B59,Shock_dev!$A$1:$CI$300,MATCH(DATE(AD$1,1,1),Shock_dev!$A$1:$CI$1,0),FALSE)</f>
        <v>108.71820000000298</v>
      </c>
      <c r="AE59" s="52">
        <f>VLOOKUP($B59,Shock_dev!$A$1:$CI$300,MATCH(DATE(AE$1,1,1),Shock_dev!$A$1:$CI$1,0),FALSE)</f>
        <v>94.202199999999721</v>
      </c>
      <c r="AF59" s="52">
        <f>VLOOKUP($B59,Shock_dev!$A$1:$CI$300,MATCH(DATE(AF$1,1,1),Shock_dev!$A$1:$CI$1,0),FALSE)</f>
        <v>79.636999999987893</v>
      </c>
      <c r="AG59" s="52"/>
      <c r="AH59" s="65">
        <f t="shared" si="1"/>
        <v>262.13437999999735</v>
      </c>
      <c r="AI59" s="65">
        <f t="shared" si="2"/>
        <v>336.32577999999631</v>
      </c>
      <c r="AJ59" s="65">
        <f t="shared" si="3"/>
        <v>357.99179999998307</v>
      </c>
      <c r="AK59" s="65">
        <f t="shared" si="4"/>
        <v>222.8281600000104</v>
      </c>
      <c r="AL59" s="65">
        <f t="shared" si="5"/>
        <v>180.30926000000909</v>
      </c>
      <c r="AM59" s="65">
        <f t="shared" si="6"/>
        <v>109.0920999999973</v>
      </c>
      <c r="AN59" s="66"/>
      <c r="AO59" s="65">
        <f t="shared" si="7"/>
        <v>299.23007999999686</v>
      </c>
      <c r="AP59" s="65">
        <f t="shared" si="8"/>
        <v>290.40997999999672</v>
      </c>
      <c r="AQ59" s="65">
        <f t="shared" si="9"/>
        <v>144.70068000000319</v>
      </c>
    </row>
    <row r="60" spans="1:43" x14ac:dyDescent="0.25">
      <c r="A60" s="5" t="str">
        <f>VLOOKUP(LEFT(RIGHT(B60,6),4),List_Sectors!$A$2:$C$30,3,FALSE)</f>
        <v>Route</v>
      </c>
      <c r="B60" s="37" t="s">
        <v>477</v>
      </c>
      <c r="C60" s="51">
        <f>VLOOKUP($B60,Shock_dev!$A$1:$CI$300,MATCH(DATE(C$1,1,1),Shock_dev!$A$1:$CI$1,0),FALSE)</f>
        <v>9.1690300000009302</v>
      </c>
      <c r="D60" s="52">
        <f>VLOOKUP($B60,Shock_dev!$A$1:$CI$300,MATCH(DATE(D$1,1,1),Shock_dev!$A$1:$CI$1,0),FALSE)</f>
        <v>15.171220000000176</v>
      </c>
      <c r="E60" s="52">
        <f>VLOOKUP($B60,Shock_dev!$A$1:$CI$300,MATCH(DATE(E$1,1,1),Shock_dev!$A$1:$CI$1,0),FALSE)</f>
        <v>18.203260000002047</v>
      </c>
      <c r="F60" s="52">
        <f>VLOOKUP($B60,Shock_dev!$A$1:$CI$300,MATCH(DATE(F$1,1,1),Shock_dev!$A$1:$CI$1,0),FALSE)</f>
        <v>19.439769999997225</v>
      </c>
      <c r="G60" s="52">
        <f>VLOOKUP($B60,Shock_dev!$A$1:$CI$300,MATCH(DATE(G$1,1,1),Shock_dev!$A$1:$CI$1,0),FALSE)</f>
        <v>19.489330000000336</v>
      </c>
      <c r="H60" s="52">
        <f>VLOOKUP($B60,Shock_dev!$A$1:$CI$300,MATCH(DATE(H$1,1,1),Shock_dev!$A$1:$CI$1,0),FALSE)</f>
        <v>19.522349999999278</v>
      </c>
      <c r="I60" s="52">
        <f>VLOOKUP($B60,Shock_dev!$A$1:$CI$300,MATCH(DATE(I$1,1,1),Shock_dev!$A$1:$CI$1,0),FALSE)</f>
        <v>18.041990000001533</v>
      </c>
      <c r="J60" s="52">
        <f>VLOOKUP($B60,Shock_dev!$A$1:$CI$300,MATCH(DATE(J$1,1,1),Shock_dev!$A$1:$CI$1,0),FALSE)</f>
        <v>18.697550000000774</v>
      </c>
      <c r="K60" s="52">
        <f>VLOOKUP($B60,Shock_dev!$A$1:$CI$300,MATCH(DATE(K$1,1,1),Shock_dev!$A$1:$CI$1,0),FALSE)</f>
        <v>20.482299999999668</v>
      </c>
      <c r="L60" s="52">
        <f>VLOOKUP($B60,Shock_dev!$A$1:$CI$300,MATCH(DATE(L$1,1,1),Shock_dev!$A$1:$CI$1,0),FALSE)</f>
        <v>20.635549999999057</v>
      </c>
      <c r="M60" s="52">
        <f>VLOOKUP($B60,Shock_dev!$A$1:$CI$300,MATCH(DATE(M$1,1,1),Shock_dev!$A$1:$CI$1,0),FALSE)</f>
        <v>21.370249999999942</v>
      </c>
      <c r="N60" s="52">
        <f>VLOOKUP($B60,Shock_dev!$A$1:$CI$300,MATCH(DATE(N$1,1,1),Shock_dev!$A$1:$CI$1,0),FALSE)</f>
        <v>23.150460000000749</v>
      </c>
      <c r="O60" s="52">
        <f>VLOOKUP($B60,Shock_dev!$A$1:$CI$300,MATCH(DATE(O$1,1,1),Shock_dev!$A$1:$CI$1,0),FALSE)</f>
        <v>22.633039999996981</v>
      </c>
      <c r="P60" s="52">
        <f>VLOOKUP($B60,Shock_dev!$A$1:$CI$300,MATCH(DATE(P$1,1,1),Shock_dev!$A$1:$CI$1,0),FALSE)</f>
        <v>20.42243999999846</v>
      </c>
      <c r="Q60" s="52">
        <f>VLOOKUP($B60,Shock_dev!$A$1:$CI$300,MATCH(DATE(Q$1,1,1),Shock_dev!$A$1:$CI$1,0),FALSE)</f>
        <v>18.179339999998774</v>
      </c>
      <c r="R60" s="52">
        <f>VLOOKUP($B60,Shock_dev!$A$1:$CI$300,MATCH(DATE(R$1,1,1),Shock_dev!$A$1:$CI$1,0),FALSE)</f>
        <v>15.042129999997996</v>
      </c>
      <c r="S60" s="52">
        <f>VLOOKUP($B60,Shock_dev!$A$1:$CI$300,MATCH(DATE(S$1,1,1),Shock_dev!$A$1:$CI$1,0),FALSE)</f>
        <v>14.193839999999909</v>
      </c>
      <c r="T60" s="52">
        <f>VLOOKUP($B60,Shock_dev!$A$1:$CI$300,MATCH(DATE(T$1,1,1),Shock_dev!$A$1:$CI$1,0),FALSE)</f>
        <v>13.627019999999902</v>
      </c>
      <c r="U60" s="52">
        <f>VLOOKUP($B60,Shock_dev!$A$1:$CI$300,MATCH(DATE(U$1,1,1),Shock_dev!$A$1:$CI$1,0),FALSE)</f>
        <v>13.318990000003396</v>
      </c>
      <c r="V60" s="52">
        <f>VLOOKUP($B60,Shock_dev!$A$1:$CI$300,MATCH(DATE(V$1,1,1),Shock_dev!$A$1:$CI$1,0),FALSE)</f>
        <v>13.199630000002799</v>
      </c>
      <c r="W60" s="52">
        <f>VLOOKUP($B60,Shock_dev!$A$1:$CI$300,MATCH(DATE(W$1,1,1),Shock_dev!$A$1:$CI$1,0),FALSE)</f>
        <v>13.381099999998696</v>
      </c>
      <c r="X60" s="52">
        <f>VLOOKUP($B60,Shock_dev!$A$1:$CI$300,MATCH(DATE(X$1,1,1),Shock_dev!$A$1:$CI$1,0),FALSE)</f>
        <v>12.99094000000332</v>
      </c>
      <c r="Y60" s="52">
        <f>VLOOKUP($B60,Shock_dev!$A$1:$CI$300,MATCH(DATE(Y$1,1,1),Shock_dev!$A$1:$CI$1,0),FALSE)</f>
        <v>12.494790000000648</v>
      </c>
      <c r="Z60" s="52">
        <f>VLOOKUP($B60,Shock_dev!$A$1:$CI$300,MATCH(DATE(Z$1,1,1),Shock_dev!$A$1:$CI$1,0),FALSE)</f>
        <v>11.89325000000099</v>
      </c>
      <c r="AA60" s="52">
        <f>VLOOKUP($B60,Shock_dev!$A$1:$CI$300,MATCH(DATE(AA$1,1,1),Shock_dev!$A$1:$CI$1,0),FALSE)</f>
        <v>10.688310000001366</v>
      </c>
      <c r="AB60" s="52">
        <f>VLOOKUP($B60,Shock_dev!$A$1:$CI$300,MATCH(DATE(AB$1,1,1),Shock_dev!$A$1:$CI$1,0),FALSE)</f>
        <v>9.4820099999997183</v>
      </c>
      <c r="AC60" s="52">
        <f>VLOOKUP($B60,Shock_dev!$A$1:$CI$300,MATCH(DATE(AC$1,1,1),Shock_dev!$A$1:$CI$1,0),FALSE)</f>
        <v>8.3193700000010722</v>
      </c>
      <c r="AD60" s="52">
        <f>VLOOKUP($B60,Shock_dev!$A$1:$CI$300,MATCH(DATE(AD$1,1,1),Shock_dev!$A$1:$CI$1,0),FALSE)</f>
        <v>7.168679999998858</v>
      </c>
      <c r="AE60" s="52">
        <f>VLOOKUP($B60,Shock_dev!$A$1:$CI$300,MATCH(DATE(AE$1,1,1),Shock_dev!$A$1:$CI$1,0),FALSE)</f>
        <v>6.0290300000015122</v>
      </c>
      <c r="AF60" s="52">
        <f>VLOOKUP($B60,Shock_dev!$A$1:$CI$300,MATCH(DATE(AF$1,1,1),Shock_dev!$A$1:$CI$1,0),FALSE)</f>
        <v>4.8717499999984284</v>
      </c>
      <c r="AG60" s="52"/>
      <c r="AH60" s="65">
        <f t="shared" si="1"/>
        <v>16.294522000000143</v>
      </c>
      <c r="AI60" s="65">
        <f t="shared" si="2"/>
        <v>19.475948000000063</v>
      </c>
      <c r="AJ60" s="65">
        <f t="shared" si="3"/>
        <v>21.151105999998983</v>
      </c>
      <c r="AK60" s="65">
        <f t="shared" si="4"/>
        <v>13.876322000000801</v>
      </c>
      <c r="AL60" s="65">
        <f t="shared" si="5"/>
        <v>12.289678000001004</v>
      </c>
      <c r="AM60" s="65">
        <f t="shared" si="6"/>
        <v>7.1741679999999182</v>
      </c>
      <c r="AN60" s="66"/>
      <c r="AO60" s="65">
        <f t="shared" si="7"/>
        <v>17.885235000000101</v>
      </c>
      <c r="AP60" s="65">
        <f t="shared" si="8"/>
        <v>17.513713999999894</v>
      </c>
      <c r="AQ60" s="65">
        <f t="shared" si="9"/>
        <v>9.7319230000004602</v>
      </c>
    </row>
    <row r="61" spans="1:43" x14ac:dyDescent="0.25">
      <c r="A61" s="5" t="str">
        <f>VLOOKUP(LEFT(RIGHT(B61,6),4),List_Sectors!$A$2:$C$30,3,FALSE)</f>
        <v>Rail</v>
      </c>
      <c r="B61" s="37" t="s">
        <v>478</v>
      </c>
      <c r="C61" s="51">
        <f>VLOOKUP($B61,Shock_dev!$A$1:$CI$300,MATCH(DATE(C$1,1,1),Shock_dev!$A$1:$CI$1,0),FALSE)</f>
        <v>0.46121620000008079</v>
      </c>
      <c r="D61" s="52">
        <f>VLOOKUP($B61,Shock_dev!$A$1:$CI$300,MATCH(DATE(D$1,1,1),Shock_dev!$A$1:$CI$1,0),FALSE)</f>
        <v>0.76383780000003298</v>
      </c>
      <c r="E61" s="52">
        <f>VLOOKUP($B61,Shock_dev!$A$1:$CI$300,MATCH(DATE(E$1,1,1),Shock_dev!$A$1:$CI$1,0),FALSE)</f>
        <v>0.91689420000000155</v>
      </c>
      <c r="F61" s="52">
        <f>VLOOKUP($B61,Shock_dev!$A$1:$CI$300,MATCH(DATE(F$1,1,1),Shock_dev!$A$1:$CI$1,0),FALSE)</f>
        <v>0.9793074000000388</v>
      </c>
      <c r="G61" s="52">
        <f>VLOOKUP($B61,Shock_dev!$A$1:$CI$300,MATCH(DATE(G$1,1,1),Shock_dev!$A$1:$CI$1,0),FALSE)</f>
        <v>0.98183660000006512</v>
      </c>
      <c r="H61" s="52">
        <f>VLOOKUP($B61,Shock_dev!$A$1:$CI$300,MATCH(DATE(H$1,1,1),Shock_dev!$A$1:$CI$1,0),FALSE)</f>
        <v>0.98350629999993089</v>
      </c>
      <c r="I61" s="52">
        <f>VLOOKUP($B61,Shock_dev!$A$1:$CI$300,MATCH(DATE(I$1,1,1),Shock_dev!$A$1:$CI$1,0),FALSE)</f>
        <v>0.90918840000006185</v>
      </c>
      <c r="J61" s="52">
        <f>VLOOKUP($B61,Shock_dev!$A$1:$CI$300,MATCH(DATE(J$1,1,1),Shock_dev!$A$1:$CI$1,0),FALSE)</f>
        <v>0.94235919999994167</v>
      </c>
      <c r="K61" s="52">
        <f>VLOOKUP($B61,Shock_dev!$A$1:$CI$300,MATCH(DATE(K$1,1,1),Shock_dev!$A$1:$CI$1,0),FALSE)</f>
        <v>1.0326255999999603</v>
      </c>
      <c r="L61" s="52">
        <f>VLOOKUP($B61,Shock_dev!$A$1:$CI$300,MATCH(DATE(L$1,1,1),Shock_dev!$A$1:$CI$1,0),FALSE)</f>
        <v>1.0410620000000108</v>
      </c>
      <c r="M61" s="52">
        <f>VLOOKUP($B61,Shock_dev!$A$1:$CI$300,MATCH(DATE(M$1,1,1),Shock_dev!$A$1:$CI$1,0),FALSE)</f>
        <v>1.0787000000000262</v>
      </c>
      <c r="N61" s="52">
        <f>VLOOKUP($B61,Shock_dev!$A$1:$CI$300,MATCH(DATE(N$1,1,1),Shock_dev!$A$1:$CI$1,0),FALSE)</f>
        <v>1.1689709999998286</v>
      </c>
      <c r="O61" s="52">
        <f>VLOOKUP($B61,Shock_dev!$A$1:$CI$300,MATCH(DATE(O$1,1,1),Shock_dev!$A$1:$CI$1,0),FALSE)</f>
        <v>1.1437550000000556</v>
      </c>
      <c r="P61" s="52">
        <f>VLOOKUP($B61,Shock_dev!$A$1:$CI$300,MATCH(DATE(P$1,1,1),Shock_dev!$A$1:$CI$1,0),FALSE)</f>
        <v>1.0331800000001294</v>
      </c>
      <c r="Q61" s="52">
        <f>VLOOKUP($B61,Shock_dev!$A$1:$CI$300,MATCH(DATE(Q$1,1,1),Shock_dev!$A$1:$CI$1,0),FALSE)</f>
        <v>0.92076699999984157</v>
      </c>
      <c r="R61" s="52">
        <f>VLOOKUP($B61,Shock_dev!$A$1:$CI$300,MATCH(DATE(R$1,1,1),Shock_dev!$A$1:$CI$1,0),FALSE)</f>
        <v>0.76330400000006193</v>
      </c>
      <c r="S61" s="52">
        <f>VLOOKUP($B61,Shock_dev!$A$1:$CI$300,MATCH(DATE(S$1,1,1),Shock_dev!$A$1:$CI$1,0),FALSE)</f>
        <v>0.72084699999982149</v>
      </c>
      <c r="T61" s="52">
        <f>VLOOKUP($B61,Shock_dev!$A$1:$CI$300,MATCH(DATE(T$1,1,1),Shock_dev!$A$1:$CI$1,0),FALSE)</f>
        <v>0.69262699999990218</v>
      </c>
      <c r="U61" s="52">
        <f>VLOOKUP($B61,Shock_dev!$A$1:$CI$300,MATCH(DATE(U$1,1,1),Shock_dev!$A$1:$CI$1,0),FALSE)</f>
        <v>0.67734900000004927</v>
      </c>
      <c r="V61" s="52">
        <f>VLOOKUP($B61,Shock_dev!$A$1:$CI$300,MATCH(DATE(V$1,1,1),Shock_dev!$A$1:$CI$1,0),FALSE)</f>
        <v>0.67141300000002957</v>
      </c>
      <c r="W61" s="52">
        <f>VLOOKUP($B61,Shock_dev!$A$1:$CI$300,MATCH(DATE(W$1,1,1),Shock_dev!$A$1:$CI$1,0),FALSE)</f>
        <v>0.68043399999987741</v>
      </c>
      <c r="X61" s="52">
        <f>VLOOKUP($B61,Shock_dev!$A$1:$CI$300,MATCH(DATE(X$1,1,1),Shock_dev!$A$1:$CI$1,0),FALSE)</f>
        <v>0.66052899999999681</v>
      </c>
      <c r="Y61" s="52">
        <f>VLOOKUP($B61,Shock_dev!$A$1:$CI$300,MATCH(DATE(Y$1,1,1),Shock_dev!$A$1:$CI$1,0),FALSE)</f>
        <v>0.63506599999982427</v>
      </c>
      <c r="Z61" s="52">
        <f>VLOOKUP($B61,Shock_dev!$A$1:$CI$300,MATCH(DATE(Z$1,1,1),Shock_dev!$A$1:$CI$1,0),FALSE)</f>
        <v>0.60412400000018351</v>
      </c>
      <c r="AA61" s="52">
        <f>VLOOKUP($B61,Shock_dev!$A$1:$CI$300,MATCH(DATE(AA$1,1,1),Shock_dev!$A$1:$CI$1,0),FALSE)</f>
        <v>0.54268799999999828</v>
      </c>
      <c r="AB61" s="52">
        <f>VLOOKUP($B61,Shock_dev!$A$1:$CI$300,MATCH(DATE(AB$1,1,1),Shock_dev!$A$1:$CI$1,0),FALSE)</f>
        <v>0.4810379999998986</v>
      </c>
      <c r="AC61" s="52">
        <f>VLOOKUP($B61,Shock_dev!$A$1:$CI$300,MATCH(DATE(AC$1,1,1),Shock_dev!$A$1:$CI$1,0),FALSE)</f>
        <v>0.42151199999989331</v>
      </c>
      <c r="AD61" s="52">
        <f>VLOOKUP($B61,Shock_dev!$A$1:$CI$300,MATCH(DATE(AD$1,1,1),Shock_dev!$A$1:$CI$1,0),FALSE)</f>
        <v>0.36255200000005061</v>
      </c>
      <c r="AE61" s="52">
        <f>VLOOKUP($B61,Shock_dev!$A$1:$CI$300,MATCH(DATE(AE$1,1,1),Shock_dev!$A$1:$CI$1,0),FALSE)</f>
        <v>0.30413599999997132</v>
      </c>
      <c r="AF61" s="52">
        <f>VLOOKUP($B61,Shock_dev!$A$1:$CI$300,MATCH(DATE(AF$1,1,1),Shock_dev!$A$1:$CI$1,0),FALSE)</f>
        <v>0.24484099999995124</v>
      </c>
      <c r="AG61" s="52"/>
      <c r="AH61" s="65">
        <f t="shared" si="1"/>
        <v>0.8206184400000438</v>
      </c>
      <c r="AI61" s="65">
        <f t="shared" si="2"/>
        <v>0.98174829999998114</v>
      </c>
      <c r="AJ61" s="65">
        <f t="shared" si="3"/>
        <v>1.0690745999999762</v>
      </c>
      <c r="AK61" s="65">
        <f t="shared" si="4"/>
        <v>0.70510799999997287</v>
      </c>
      <c r="AL61" s="65">
        <f t="shared" si="5"/>
        <v>0.62456819999997604</v>
      </c>
      <c r="AM61" s="65">
        <f t="shared" si="6"/>
        <v>0.362815799999953</v>
      </c>
      <c r="AN61" s="66"/>
      <c r="AO61" s="65">
        <f t="shared" si="7"/>
        <v>0.90118337000001247</v>
      </c>
      <c r="AP61" s="65">
        <f t="shared" si="8"/>
        <v>0.88709129999997449</v>
      </c>
      <c r="AQ61" s="65">
        <f t="shared" si="9"/>
        <v>0.49369199999996449</v>
      </c>
    </row>
    <row r="62" spans="1:43" x14ac:dyDescent="0.25">
      <c r="A62" s="5" t="str">
        <f>VLOOKUP(LEFT(RIGHT(B62,6),4),List_Sectors!$A$2:$C$30,3,FALSE)</f>
        <v>Ponts &amp; tunnels</v>
      </c>
      <c r="B62" s="37" t="s">
        <v>479</v>
      </c>
      <c r="C62" s="51">
        <f>VLOOKUP($B62,Shock_dev!$A$1:$CI$300,MATCH(DATE(C$1,1,1),Shock_dev!$A$1:$CI$1,0),FALSE)</f>
        <v>0.71152700000016011</v>
      </c>
      <c r="D62" s="52">
        <f>VLOOKUP($B62,Shock_dev!$A$1:$CI$300,MATCH(DATE(D$1,1,1),Shock_dev!$A$1:$CI$1,0),FALSE)</f>
        <v>1.1788360000000466</v>
      </c>
      <c r="E62" s="52">
        <f>VLOOKUP($B62,Shock_dev!$A$1:$CI$300,MATCH(DATE(E$1,1,1),Shock_dev!$A$1:$CI$1,0),FALSE)</f>
        <v>1.4152890000000298</v>
      </c>
      <c r="F62" s="52">
        <f>VLOOKUP($B62,Shock_dev!$A$1:$CI$300,MATCH(DATE(F$1,1,1),Shock_dev!$A$1:$CI$1,0),FALSE)</f>
        <v>1.5117439999999078</v>
      </c>
      <c r="G62" s="52">
        <f>VLOOKUP($B62,Shock_dev!$A$1:$CI$300,MATCH(DATE(G$1,1,1),Shock_dev!$A$1:$CI$1,0),FALSE)</f>
        <v>1.5157120000001214</v>
      </c>
      <c r="H62" s="52">
        <f>VLOOKUP($B62,Shock_dev!$A$1:$CI$300,MATCH(DATE(H$1,1,1),Shock_dev!$A$1:$CI$1,0),FALSE)</f>
        <v>1.518284999999878</v>
      </c>
      <c r="I62" s="52">
        <f>VLOOKUP($B62,Shock_dev!$A$1:$CI$300,MATCH(DATE(I$1,1,1),Shock_dev!$A$1:$CI$1,0),FALSE)</f>
        <v>1.4036170000001675</v>
      </c>
      <c r="J62" s="52">
        <f>VLOOKUP($B62,Shock_dev!$A$1:$CI$300,MATCH(DATE(J$1,1,1),Shock_dev!$A$1:$CI$1,0),FALSE)</f>
        <v>1.4546940000000177</v>
      </c>
      <c r="K62" s="52">
        <f>VLOOKUP($B62,Shock_dev!$A$1:$CI$300,MATCH(DATE(K$1,1,1),Shock_dev!$A$1:$CI$1,0),FALSE)</f>
        <v>1.5939439999999649</v>
      </c>
      <c r="L62" s="52">
        <f>VLOOKUP($B62,Shock_dev!$A$1:$CI$300,MATCH(DATE(L$1,1,1),Shock_dev!$A$1:$CI$1,0),FALSE)</f>
        <v>1.6070110000000568</v>
      </c>
      <c r="M62" s="52">
        <f>VLOOKUP($B62,Shock_dev!$A$1:$CI$300,MATCH(DATE(M$1,1,1),Shock_dev!$A$1:$CI$1,0),FALSE)</f>
        <v>1.6650500000000648</v>
      </c>
      <c r="N62" s="52">
        <f>VLOOKUP($B62,Shock_dev!$A$1:$CI$300,MATCH(DATE(N$1,1,1),Shock_dev!$A$1:$CI$1,0),FALSE)</f>
        <v>1.8043099999999868</v>
      </c>
      <c r="O62" s="52">
        <f>VLOOKUP($B62,Shock_dev!$A$1:$CI$300,MATCH(DATE(O$1,1,1),Shock_dev!$A$1:$CI$1,0),FALSE)</f>
        <v>1.7654609999999593</v>
      </c>
      <c r="P62" s="52">
        <f>VLOOKUP($B62,Shock_dev!$A$1:$CI$300,MATCH(DATE(P$1,1,1),Shock_dev!$A$1:$CI$1,0),FALSE)</f>
        <v>1.5948269999998956</v>
      </c>
      <c r="Q62" s="52">
        <f>VLOOKUP($B62,Shock_dev!$A$1:$CI$300,MATCH(DATE(Q$1,1,1),Shock_dev!$A$1:$CI$1,0),FALSE)</f>
        <v>1.4212710000001607</v>
      </c>
      <c r="R62" s="52">
        <f>VLOOKUP($B62,Shock_dev!$A$1:$CI$300,MATCH(DATE(R$1,1,1),Shock_dev!$A$1:$CI$1,0),FALSE)</f>
        <v>1.1782200000000103</v>
      </c>
      <c r="S62" s="52">
        <f>VLOOKUP($B62,Shock_dev!$A$1:$CI$300,MATCH(DATE(S$1,1,1),Shock_dev!$A$1:$CI$1,0),FALSE)</f>
        <v>1.1125620000000254</v>
      </c>
      <c r="T62" s="52">
        <f>VLOOKUP($B62,Shock_dev!$A$1:$CI$300,MATCH(DATE(T$1,1,1),Shock_dev!$A$1:$CI$1,0),FALSE)</f>
        <v>1.0689889999998741</v>
      </c>
      <c r="U62" s="52">
        <f>VLOOKUP($B62,Shock_dev!$A$1:$CI$300,MATCH(DATE(U$1,1,1),Shock_dev!$A$1:$CI$1,0),FALSE)</f>
        <v>1.0454219999999168</v>
      </c>
      <c r="V62" s="52">
        <f>VLOOKUP($B62,Shock_dev!$A$1:$CI$300,MATCH(DATE(V$1,1,1),Shock_dev!$A$1:$CI$1,0),FALSE)</f>
        <v>1.0362999999999829</v>
      </c>
      <c r="W62" s="52">
        <f>VLOOKUP($B62,Shock_dev!$A$1:$CI$300,MATCH(DATE(W$1,1,1),Shock_dev!$A$1:$CI$1,0),FALSE)</f>
        <v>1.0502799999999297</v>
      </c>
      <c r="X62" s="52">
        <f>VLOOKUP($B62,Shock_dev!$A$1:$CI$300,MATCH(DATE(X$1,1,1),Shock_dev!$A$1:$CI$1,0),FALSE)</f>
        <v>1.0196680000001379</v>
      </c>
      <c r="Y62" s="52">
        <f>VLOOKUP($B62,Shock_dev!$A$1:$CI$300,MATCH(DATE(Y$1,1,1),Shock_dev!$A$1:$CI$1,0),FALSE)</f>
        <v>0.98047300000007453</v>
      </c>
      <c r="Z62" s="52">
        <f>VLOOKUP($B62,Shock_dev!$A$1:$CI$300,MATCH(DATE(Z$1,1,1),Shock_dev!$A$1:$CI$1,0),FALSE)</f>
        <v>0.93283199999996214</v>
      </c>
      <c r="AA62" s="52">
        <f>VLOOKUP($B62,Shock_dev!$A$1:$CI$300,MATCH(DATE(AA$1,1,1),Shock_dev!$A$1:$CI$1,0),FALSE)</f>
        <v>0.83815499999991516</v>
      </c>
      <c r="AB62" s="52">
        <f>VLOOKUP($B62,Shock_dev!$A$1:$CI$300,MATCH(DATE(AB$1,1,1),Shock_dev!$A$1:$CI$1,0),FALSE)</f>
        <v>0.74312699999995857</v>
      </c>
      <c r="AC62" s="52">
        <f>VLOOKUP($B62,Shock_dev!$A$1:$CI$300,MATCH(DATE(AC$1,1,1),Shock_dev!$A$1:$CI$1,0),FALSE)</f>
        <v>0.65137700000013865</v>
      </c>
      <c r="AD62" s="52">
        <f>VLOOKUP($B62,Shock_dev!$A$1:$CI$300,MATCH(DATE(AD$1,1,1),Shock_dev!$A$1:$CI$1,0),FALSE)</f>
        <v>0.56050600000003215</v>
      </c>
      <c r="AE62" s="52">
        <f>VLOOKUP($B62,Shock_dev!$A$1:$CI$300,MATCH(DATE(AE$1,1,1),Shock_dev!$A$1:$CI$1,0),FALSE)</f>
        <v>0.47047499999985121</v>
      </c>
      <c r="AF62" s="52">
        <f>VLOOKUP($B62,Shock_dev!$A$1:$CI$300,MATCH(DATE(AF$1,1,1),Shock_dev!$A$1:$CI$1,0),FALSE)</f>
        <v>0.37908500000003187</v>
      </c>
      <c r="AG62" s="52"/>
      <c r="AH62" s="65">
        <f t="shared" si="1"/>
        <v>1.2666216000000532</v>
      </c>
      <c r="AI62" s="65">
        <f t="shared" si="2"/>
        <v>1.5155102000000169</v>
      </c>
      <c r="AJ62" s="65">
        <f t="shared" si="3"/>
        <v>1.6501838000000135</v>
      </c>
      <c r="AK62" s="65">
        <f t="shared" si="4"/>
        <v>1.0882985999999619</v>
      </c>
      <c r="AL62" s="65">
        <f t="shared" si="5"/>
        <v>0.96428160000000385</v>
      </c>
      <c r="AM62" s="65">
        <f t="shared" si="6"/>
        <v>0.56091400000000247</v>
      </c>
      <c r="AN62" s="66"/>
      <c r="AO62" s="65">
        <f t="shared" si="7"/>
        <v>1.3910659000000352</v>
      </c>
      <c r="AP62" s="65">
        <f t="shared" si="8"/>
        <v>1.3692411999999878</v>
      </c>
      <c r="AQ62" s="65">
        <f t="shared" si="9"/>
        <v>0.7625978000000031</v>
      </c>
    </row>
    <row r="63" spans="1:43" x14ac:dyDescent="0.25">
      <c r="A63" s="5" t="str">
        <f>VLOOKUP(LEFT(RIGHT(B63,6),4),List_Sectors!$A$2:$C$30,3,FALSE)</f>
        <v>Conduites</v>
      </c>
      <c r="B63" s="37" t="s">
        <v>480</v>
      </c>
      <c r="C63" s="51">
        <f>VLOOKUP($B63,Shock_dev!$A$1:$CI$300,MATCH(DATE(C$1,1,1),Shock_dev!$A$1:$CI$1,0),FALSE)</f>
        <v>2.336765000000014</v>
      </c>
      <c r="D63" s="52">
        <f>VLOOKUP($B63,Shock_dev!$A$1:$CI$300,MATCH(DATE(D$1,1,1),Shock_dev!$A$1:$CI$1,0),FALSE)</f>
        <v>3.8775589999995645</v>
      </c>
      <c r="E63" s="52">
        <f>VLOOKUP($B63,Shock_dev!$A$1:$CI$300,MATCH(DATE(E$1,1,1),Shock_dev!$A$1:$CI$1,0),FALSE)</f>
        <v>4.6592389999996158</v>
      </c>
      <c r="F63" s="52">
        <f>VLOOKUP($B63,Shock_dev!$A$1:$CI$300,MATCH(DATE(F$1,1,1),Shock_dev!$A$1:$CI$1,0),FALSE)</f>
        <v>4.978664000000208</v>
      </c>
      <c r="G63" s="52">
        <f>VLOOKUP($B63,Shock_dev!$A$1:$CI$300,MATCH(DATE(G$1,1,1),Shock_dev!$A$1:$CI$1,0),FALSE)</f>
        <v>4.9930080000003727</v>
      </c>
      <c r="H63" s="52">
        <f>VLOOKUP($B63,Shock_dev!$A$1:$CI$300,MATCH(DATE(H$1,1,1),Shock_dev!$A$1:$CI$1,0),FALSE)</f>
        <v>5.0026820000002772</v>
      </c>
      <c r="I63" s="52">
        <f>VLOOKUP($B63,Shock_dev!$A$1:$CI$300,MATCH(DATE(I$1,1,1),Shock_dev!$A$1:$CI$1,0),FALSE)</f>
        <v>4.6286250000002838</v>
      </c>
      <c r="J63" s="52">
        <f>VLOOKUP($B63,Shock_dev!$A$1:$CI$300,MATCH(DATE(J$1,1,1),Shock_dev!$A$1:$CI$1,0),FALSE)</f>
        <v>44.592905000000428</v>
      </c>
      <c r="K63" s="52">
        <f>VLOOKUP($B63,Shock_dev!$A$1:$CI$300,MATCH(DATE(K$1,1,1),Shock_dev!$A$1:$CI$1,0),FALSE)</f>
        <v>46.318253000000368</v>
      </c>
      <c r="L63" s="52">
        <f>VLOOKUP($B63,Shock_dev!$A$1:$CI$300,MATCH(DATE(L$1,1,1),Shock_dev!$A$1:$CI$1,0),FALSE)</f>
        <v>46.664882000000034</v>
      </c>
      <c r="M63" s="52">
        <f>VLOOKUP($B63,Shock_dev!$A$1:$CI$300,MATCH(DATE(M$1,1,1),Shock_dev!$A$1:$CI$1,0),FALSE)</f>
        <v>46.967842999999448</v>
      </c>
      <c r="N63" s="52">
        <f>VLOOKUP($B63,Shock_dev!$A$1:$CI$300,MATCH(DATE(N$1,1,1),Shock_dev!$A$1:$CI$1,0),FALSE)</f>
        <v>47.495038000000022</v>
      </c>
      <c r="O63" s="52">
        <f>VLOOKUP($B63,Shock_dev!$A$1:$CI$300,MATCH(DATE(O$1,1,1),Shock_dev!$A$1:$CI$1,0),FALSE)</f>
        <v>47.427122000000054</v>
      </c>
      <c r="P63" s="52">
        <f>VLOOKUP($B63,Shock_dev!$A$1:$CI$300,MATCH(DATE(P$1,1,1),Shock_dev!$A$1:$CI$1,0),FALSE)</f>
        <v>46.920777000000271</v>
      </c>
      <c r="Q63" s="52">
        <f>VLOOKUP($B63,Shock_dev!$A$1:$CI$300,MATCH(DATE(Q$1,1,1),Shock_dev!$A$1:$CI$1,0),FALSE)</f>
        <v>46.39984800000002</v>
      </c>
      <c r="R63" s="52">
        <f>VLOOKUP($B63,Shock_dev!$A$1:$CI$300,MATCH(DATE(R$1,1,1),Shock_dev!$A$1:$CI$1,0),FALSE)</f>
        <v>45.646268999999847</v>
      </c>
      <c r="S63" s="52">
        <f>VLOOKUP($B63,Shock_dev!$A$1:$CI$300,MATCH(DATE(S$1,1,1),Shock_dev!$A$1:$CI$1,0),FALSE)</f>
        <v>45.46976899999936</v>
      </c>
      <c r="T63" s="52">
        <f>VLOOKUP($B63,Shock_dev!$A$1:$CI$300,MATCH(DATE(T$1,1,1),Shock_dev!$A$1:$CI$1,0),FALSE)</f>
        <v>5.5488670000004277</v>
      </c>
      <c r="U63" s="52">
        <f>VLOOKUP($B63,Shock_dev!$A$1:$CI$300,MATCH(DATE(U$1,1,1),Shock_dev!$A$1:$CI$1,0),FALSE)</f>
        <v>4.2412329999997382</v>
      </c>
      <c r="V63" s="52">
        <f>VLOOKUP($B63,Shock_dev!$A$1:$CI$300,MATCH(DATE(V$1,1,1),Shock_dev!$A$1:$CI$1,0),FALSE)</f>
        <v>3.9384570000001986</v>
      </c>
      <c r="W63" s="52">
        <f>VLOOKUP($B63,Shock_dev!$A$1:$CI$300,MATCH(DATE(W$1,1,1),Shock_dev!$A$1:$CI$1,0),FALSE)</f>
        <v>3.8956799999996292</v>
      </c>
      <c r="X63" s="52">
        <f>VLOOKUP($B63,Shock_dev!$A$1:$CI$300,MATCH(DATE(X$1,1,1),Shock_dev!$A$1:$CI$1,0),FALSE)</f>
        <v>3.7430429999994885</v>
      </c>
      <c r="Y63" s="52">
        <f>VLOOKUP($B63,Shock_dev!$A$1:$CI$300,MATCH(DATE(Y$1,1,1),Shock_dev!$A$1:$CI$1,0),FALSE)</f>
        <v>3.5666270000001532</v>
      </c>
      <c r="Z63" s="52">
        <f>VLOOKUP($B63,Shock_dev!$A$1:$CI$300,MATCH(DATE(Z$1,1,1),Shock_dev!$A$1:$CI$1,0),FALSE)</f>
        <v>3.3606270000000222</v>
      </c>
      <c r="AA63" s="52">
        <f>VLOOKUP($B63,Shock_dev!$A$1:$CI$300,MATCH(DATE(AA$1,1,1),Shock_dev!$A$1:$CI$1,0),FALSE)</f>
        <v>2.9979890000004161</v>
      </c>
      <c r="AB63" s="52">
        <f>VLOOKUP($B63,Shock_dev!$A$1:$CI$300,MATCH(DATE(AB$1,1,1),Shock_dev!$A$1:$CI$1,0),FALSE)</f>
        <v>2.6327049999999872</v>
      </c>
      <c r="AC63" s="52">
        <f>VLOOKUP($B63,Shock_dev!$A$1:$CI$300,MATCH(DATE(AC$1,1,1),Shock_dev!$A$1:$CI$1,0),FALSE)</f>
        <v>2.278147999999419</v>
      </c>
      <c r="AD63" s="52">
        <f>VLOOKUP($B63,Shock_dev!$A$1:$CI$300,MATCH(DATE(AD$1,1,1),Shock_dev!$A$1:$CI$1,0),FALSE)</f>
        <v>1.9274969999996756</v>
      </c>
      <c r="AE63" s="52">
        <f>VLOOKUP($B63,Shock_dev!$A$1:$CI$300,MATCH(DATE(AE$1,1,1),Shock_dev!$A$1:$CI$1,0),FALSE)</f>
        <v>1.5813269999998738</v>
      </c>
      <c r="AF63" s="52">
        <f>VLOOKUP($B63,Shock_dev!$A$1:$CI$300,MATCH(DATE(AF$1,1,1),Shock_dev!$A$1:$CI$1,0),FALSE)</f>
        <v>1.2329129999998258</v>
      </c>
      <c r="AG63" s="52"/>
      <c r="AH63" s="65">
        <f t="shared" si="1"/>
        <v>4.1690469999999547</v>
      </c>
      <c r="AI63" s="65">
        <f t="shared" si="2"/>
        <v>29.44146940000028</v>
      </c>
      <c r="AJ63" s="65">
        <f t="shared" si="3"/>
        <v>47.042125599999963</v>
      </c>
      <c r="AK63" s="65">
        <f t="shared" si="4"/>
        <v>20.968918999999914</v>
      </c>
      <c r="AL63" s="65">
        <f t="shared" si="5"/>
        <v>3.5127931999999418</v>
      </c>
      <c r="AM63" s="65">
        <f t="shared" si="6"/>
        <v>1.9305179999997564</v>
      </c>
      <c r="AN63" s="66"/>
      <c r="AO63" s="65">
        <f t="shared" si="7"/>
        <v>16.805258200000118</v>
      </c>
      <c r="AP63" s="65">
        <f t="shared" si="8"/>
        <v>34.005522299999939</v>
      </c>
      <c r="AQ63" s="65">
        <f t="shared" si="9"/>
        <v>2.7216555999998491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481</v>
      </c>
      <c r="C64" s="51">
        <f>VLOOKUP($B64,Shock_dev!$A$1:$CI$300,MATCH(DATE(C$1,1,1),Shock_dev!$A$1:$CI$1,0),FALSE)</f>
        <v>2.3600830000004862</v>
      </c>
      <c r="D64" s="52">
        <f>VLOOKUP($B64,Shock_dev!$A$1:$CI$300,MATCH(DATE(D$1,1,1),Shock_dev!$A$1:$CI$1,0),FALSE)</f>
        <v>3.9023600000000442</v>
      </c>
      <c r="E64" s="52">
        <f>VLOOKUP($B64,Shock_dev!$A$1:$CI$300,MATCH(DATE(E$1,1,1),Shock_dev!$A$1:$CI$1,0),FALSE)</f>
        <v>4.6808429999991858</v>
      </c>
      <c r="F64" s="52">
        <f>VLOOKUP($B64,Shock_dev!$A$1:$CI$300,MATCH(DATE(F$1,1,1),Shock_dev!$A$1:$CI$1,0),FALSE)</f>
        <v>4.9982419999996637</v>
      </c>
      <c r="G64" s="52">
        <f>VLOOKUP($B64,Shock_dev!$A$1:$CI$300,MATCH(DATE(G$1,1,1),Shock_dev!$A$1:$CI$1,0),FALSE)</f>
        <v>5.0107769999995071</v>
      </c>
      <c r="H64" s="52">
        <f>VLOOKUP($B64,Shock_dev!$A$1:$CI$300,MATCH(DATE(H$1,1,1),Shock_dev!$A$1:$CI$1,0),FALSE)</f>
        <v>5.0193669999998747</v>
      </c>
      <c r="I64" s="52">
        <f>VLOOKUP($B64,Shock_dev!$A$1:$CI$300,MATCH(DATE(I$1,1,1),Shock_dev!$A$1:$CI$1,0),FALSE)</f>
        <v>4.6382860000003348</v>
      </c>
      <c r="J64" s="52">
        <f>VLOOKUP($B64,Shock_dev!$A$1:$CI$300,MATCH(DATE(J$1,1,1),Shock_dev!$A$1:$CI$1,0),FALSE)</f>
        <v>4.8072400000000926</v>
      </c>
      <c r="K64" s="52">
        <f>VLOOKUP($B64,Shock_dev!$A$1:$CI$300,MATCH(DATE(K$1,1,1),Shock_dev!$A$1:$CI$1,0),FALSE)</f>
        <v>5.2660890000006475</v>
      </c>
      <c r="L64" s="52">
        <f>VLOOKUP($B64,Shock_dev!$A$1:$CI$300,MATCH(DATE(L$1,1,1),Shock_dev!$A$1:$CI$1,0),FALSE)</f>
        <v>5.3044619999991482</v>
      </c>
      <c r="M64" s="52">
        <f>VLOOKUP($B64,Shock_dev!$A$1:$CI$300,MATCH(DATE(M$1,1,1),Shock_dev!$A$1:$CI$1,0),FALSE)</f>
        <v>5.4928719999998066</v>
      </c>
      <c r="N64" s="52">
        <f>VLOOKUP($B64,Shock_dev!$A$1:$CI$300,MATCH(DATE(N$1,1,1),Shock_dev!$A$1:$CI$1,0),FALSE)</f>
        <v>5.9502600000005259</v>
      </c>
      <c r="O64" s="52">
        <f>VLOOKUP($B64,Shock_dev!$A$1:$CI$300,MATCH(DATE(O$1,1,1),Shock_dev!$A$1:$CI$1,0),FALSE)</f>
        <v>5.8159169999998994</v>
      </c>
      <c r="P64" s="52">
        <f>VLOOKUP($B64,Shock_dev!$A$1:$CI$300,MATCH(DATE(P$1,1,1),Shock_dev!$A$1:$CI$1,0),FALSE)</f>
        <v>5.246407999999974</v>
      </c>
      <c r="Q64" s="52">
        <f>VLOOKUP($B64,Shock_dev!$A$1:$CI$300,MATCH(DATE(Q$1,1,1),Shock_dev!$A$1:$CI$1,0),FALSE)</f>
        <v>4.6691399999999703</v>
      </c>
      <c r="R64" s="52">
        <f>VLOOKUP($B64,Shock_dev!$A$1:$CI$300,MATCH(DATE(R$1,1,1),Shock_dev!$A$1:$CI$1,0),FALSE)</f>
        <v>3.8618079999996553</v>
      </c>
      <c r="S64" s="52">
        <f>VLOOKUP($B64,Shock_dev!$A$1:$CI$300,MATCH(DATE(S$1,1,1),Shock_dev!$A$1:$CI$1,0),FALSE)</f>
        <v>3.6439240000008795</v>
      </c>
      <c r="T64" s="52">
        <f>VLOOKUP($B64,Shock_dev!$A$1:$CI$300,MATCH(DATE(T$1,1,1),Shock_dev!$A$1:$CI$1,0),FALSE)</f>
        <v>3.4978989999999612</v>
      </c>
      <c r="U64" s="52">
        <f>VLOOKUP($B64,Shock_dev!$A$1:$CI$300,MATCH(DATE(U$1,1,1),Shock_dev!$A$1:$CI$1,0),FALSE)</f>
        <v>3.4184359999999288</v>
      </c>
      <c r="V64" s="52">
        <f>VLOOKUP($B64,Shock_dev!$A$1:$CI$300,MATCH(DATE(V$1,1,1),Shock_dev!$A$1:$CI$1,0),FALSE)</f>
        <v>3.3876039999995555</v>
      </c>
      <c r="W64" s="52">
        <f>VLOOKUP($B64,Shock_dev!$A$1:$CI$300,MATCH(DATE(W$1,1,1),Shock_dev!$A$1:$CI$1,0),FALSE)</f>
        <v>3.4343289999997069</v>
      </c>
      <c r="X64" s="52">
        <f>VLOOKUP($B64,Shock_dev!$A$1:$CI$300,MATCH(DATE(X$1,1,1),Shock_dev!$A$1:$CI$1,0),FALSE)</f>
        <v>3.3340170000001308</v>
      </c>
      <c r="Y64" s="52">
        <f>VLOOKUP($B64,Shock_dev!$A$1:$CI$300,MATCH(DATE(Y$1,1,1),Shock_dev!$A$1:$CI$1,0),FALSE)</f>
        <v>3.2067639999995663</v>
      </c>
      <c r="Z64" s="52">
        <f>VLOOKUP($B64,Shock_dev!$A$1:$CI$300,MATCH(DATE(Z$1,1,1),Shock_dev!$A$1:$CI$1,0),FALSE)</f>
        <v>3.0525889999998981</v>
      </c>
      <c r="AA64" s="52">
        <f>VLOOKUP($B64,Shock_dev!$A$1:$CI$300,MATCH(DATE(AA$1,1,1),Shock_dev!$A$1:$CI$1,0),FALSE)</f>
        <v>2.7432559999997466</v>
      </c>
      <c r="AB64" s="52">
        <f>VLOOKUP($B64,Shock_dev!$A$1:$CI$300,MATCH(DATE(AB$1,1,1),Shock_dev!$A$1:$CI$1,0),FALSE)</f>
        <v>2.433842000000368</v>
      </c>
      <c r="AC64" s="52">
        <f>VLOOKUP($B64,Shock_dev!$A$1:$CI$300,MATCH(DATE(AC$1,1,1),Shock_dev!$A$1:$CI$1,0),FALSE)</f>
        <v>2.1357449999995879</v>
      </c>
      <c r="AD64" s="52">
        <f>VLOOKUP($B64,Shock_dev!$A$1:$CI$300,MATCH(DATE(AD$1,1,1),Shock_dev!$A$1:$CI$1,0),FALSE)</f>
        <v>1.8407360000001063</v>
      </c>
      <c r="AE64" s="52">
        <f>VLOOKUP($B64,Shock_dev!$A$1:$CI$300,MATCH(DATE(AE$1,1,1),Shock_dev!$A$1:$CI$1,0),FALSE)</f>
        <v>1.5485730000000331</v>
      </c>
      <c r="AF64" s="52">
        <f>VLOOKUP($B64,Shock_dev!$A$1:$CI$300,MATCH(DATE(AF$1,1,1),Shock_dev!$A$1:$CI$1,0),FALSE)</f>
        <v>1.251868000000286</v>
      </c>
      <c r="AG64" s="52"/>
      <c r="AH64" s="65">
        <f t="shared" si="1"/>
        <v>4.1904609999997771</v>
      </c>
      <c r="AI64" s="65">
        <f t="shared" si="2"/>
        <v>5.0070888000000195</v>
      </c>
      <c r="AJ64" s="65">
        <f t="shared" si="3"/>
        <v>5.4349194000000356</v>
      </c>
      <c r="AK64" s="65">
        <f t="shared" si="4"/>
        <v>3.5619341999999961</v>
      </c>
      <c r="AL64" s="65">
        <f t="shared" si="5"/>
        <v>3.1541909999998099</v>
      </c>
      <c r="AM64" s="65">
        <f t="shared" si="6"/>
        <v>1.8421528000000762</v>
      </c>
      <c r="AN64" s="66"/>
      <c r="AO64" s="65">
        <f t="shared" si="7"/>
        <v>4.5987748999998983</v>
      </c>
      <c r="AP64" s="65">
        <f t="shared" si="8"/>
        <v>4.4984268000000158</v>
      </c>
      <c r="AQ64" s="65">
        <f t="shared" si="9"/>
        <v>2.4981718999999432</v>
      </c>
    </row>
    <row r="65" spans="1:43" x14ac:dyDescent="0.25">
      <c r="A65" s="5" t="str">
        <f>VLOOKUP(LEFT(RIGHT(B65,6),4),List_Sectors!$A$2:$C$30,3,FALSE)</f>
        <v>Eau</v>
      </c>
      <c r="B65" s="37" t="s">
        <v>482</v>
      </c>
      <c r="C65" s="51">
        <f>VLOOKUP($B65,Shock_dev!$A$1:$CI$300,MATCH(DATE(C$1,1,1),Shock_dev!$A$1:$CI$1,0),FALSE)</f>
        <v>0.9674320000001444</v>
      </c>
      <c r="D65" s="52">
        <f>VLOOKUP($B65,Shock_dev!$A$1:$CI$300,MATCH(DATE(D$1,1,1),Shock_dev!$A$1:$CI$1,0),FALSE)</f>
        <v>1.6018799999999374</v>
      </c>
      <c r="E65" s="52">
        <f>VLOOKUP($B65,Shock_dev!$A$1:$CI$300,MATCH(DATE(E$1,1,1),Shock_dev!$A$1:$CI$1,0),FALSE)</f>
        <v>1.9226760000001377</v>
      </c>
      <c r="F65" s="52">
        <f>VLOOKUP($B65,Shock_dev!$A$1:$CI$300,MATCH(DATE(F$1,1,1),Shock_dev!$A$1:$CI$1,0),FALSE)</f>
        <v>2.0537300000000869</v>
      </c>
      <c r="G65" s="52">
        <f>VLOOKUP($B65,Shock_dev!$A$1:$CI$300,MATCH(DATE(G$1,1,1),Shock_dev!$A$1:$CI$1,0),FALSE)</f>
        <v>2.0592129999999997</v>
      </c>
      <c r="H65" s="52">
        <f>VLOOKUP($B65,Shock_dev!$A$1:$CI$300,MATCH(DATE(H$1,1,1),Shock_dev!$A$1:$CI$1,0),FALSE)</f>
        <v>2.0624809999999343</v>
      </c>
      <c r="I65" s="52">
        <f>VLOOKUP($B65,Shock_dev!$A$1:$CI$300,MATCH(DATE(I$1,1,1),Shock_dev!$A$1:$CI$1,0),FALSE)</f>
        <v>1.9056029999999282</v>
      </c>
      <c r="J65" s="52">
        <f>VLOOKUP($B65,Shock_dev!$A$1:$CI$300,MATCH(DATE(J$1,1,1),Shock_dev!$A$1:$CI$1,0),FALSE)</f>
        <v>1.9734350000001086</v>
      </c>
      <c r="K65" s="52">
        <f>VLOOKUP($B65,Shock_dev!$A$1:$CI$300,MATCH(DATE(K$1,1,1),Shock_dev!$A$1:$CI$1,0),FALSE)</f>
        <v>2.1602499999999054</v>
      </c>
      <c r="L65" s="52">
        <f>VLOOKUP($B65,Shock_dev!$A$1:$CI$300,MATCH(DATE(L$1,1,1),Shock_dev!$A$1:$CI$1,0),FALSE)</f>
        <v>2.1747449999998025</v>
      </c>
      <c r="M65" s="52">
        <f>VLOOKUP($B65,Shock_dev!$A$1:$CI$300,MATCH(DATE(M$1,1,1),Shock_dev!$A$1:$CI$1,0),FALSE)</f>
        <v>2.2502220000001216</v>
      </c>
      <c r="N65" s="52">
        <f>VLOOKUP($B65,Shock_dev!$A$1:$CI$300,MATCH(DATE(N$1,1,1),Shock_dev!$A$1:$CI$1,0),FALSE)</f>
        <v>2.4360200000000987</v>
      </c>
      <c r="O65" s="52">
        <f>VLOOKUP($B65,Shock_dev!$A$1:$CI$300,MATCH(DATE(O$1,1,1),Shock_dev!$A$1:$CI$1,0),FALSE)</f>
        <v>2.3795230000000629</v>
      </c>
      <c r="P65" s="52">
        <f>VLOOKUP($B65,Shock_dev!$A$1:$CI$300,MATCH(DATE(P$1,1,1),Shock_dev!$A$1:$CI$1,0),FALSE)</f>
        <v>2.1441620000000512</v>
      </c>
      <c r="Q65" s="52">
        <f>VLOOKUP($B65,Shock_dev!$A$1:$CI$300,MATCH(DATE(Q$1,1,1),Shock_dev!$A$1:$CI$1,0),FALSE)</f>
        <v>1.9052780000001803</v>
      </c>
      <c r="R65" s="52">
        <f>VLOOKUP($B65,Shock_dev!$A$1:$CI$300,MATCH(DATE(R$1,1,1),Shock_dev!$A$1:$CI$1,0),FALSE)</f>
        <v>1.5721879999996418</v>
      </c>
      <c r="S65" s="52">
        <f>VLOOKUP($B65,Shock_dev!$A$1:$CI$300,MATCH(DATE(S$1,1,1),Shock_dev!$A$1:$CI$1,0),FALSE)</f>
        <v>1.4807029999997212</v>
      </c>
      <c r="T65" s="52">
        <f>VLOOKUP($B65,Shock_dev!$A$1:$CI$300,MATCH(DATE(T$1,1,1),Shock_dev!$A$1:$CI$1,0),FALSE)</f>
        <v>1.4194929999998749</v>
      </c>
      <c r="U65" s="52">
        <f>VLOOKUP($B65,Shock_dev!$A$1:$CI$300,MATCH(DATE(U$1,1,1),Shock_dev!$A$1:$CI$1,0),FALSE)</f>
        <v>1.3860419999996338</v>
      </c>
      <c r="V65" s="52">
        <f>VLOOKUP($B65,Shock_dev!$A$1:$CI$300,MATCH(DATE(V$1,1,1),Shock_dev!$A$1:$CI$1,0),FALSE)</f>
        <v>1.3730439999999362</v>
      </c>
      <c r="W65" s="52">
        <f>VLOOKUP($B65,Shock_dev!$A$1:$CI$300,MATCH(DATE(W$1,1,1),Shock_dev!$A$1:$CI$1,0),FALSE)</f>
        <v>1.3923780000000079</v>
      </c>
      <c r="X65" s="52">
        <f>VLOOKUP($B65,Shock_dev!$A$1:$CI$300,MATCH(DATE(X$1,1,1),Shock_dev!$A$1:$CI$1,0),FALSE)</f>
        <v>1.3520020000000841</v>
      </c>
      <c r="Y65" s="52">
        <f>VLOOKUP($B65,Shock_dev!$A$1:$CI$300,MATCH(DATE(Y$1,1,1),Shock_dev!$A$1:$CI$1,0),FALSE)</f>
        <v>1.3009000000001834</v>
      </c>
      <c r="Z65" s="52">
        <f>VLOOKUP($B65,Shock_dev!$A$1:$CI$300,MATCH(DATE(Z$1,1,1),Shock_dev!$A$1:$CI$1,0),FALSE)</f>
        <v>1.239118999999846</v>
      </c>
      <c r="AA65" s="52">
        <f>VLOOKUP($B65,Shock_dev!$A$1:$CI$300,MATCH(DATE(AA$1,1,1),Shock_dev!$A$1:$CI$1,0),FALSE)</f>
        <v>1.1140270000000783</v>
      </c>
      <c r="AB65" s="52">
        <f>VLOOKUP($B65,Shock_dev!$A$1:$CI$300,MATCH(DATE(AB$1,1,1),Shock_dev!$A$1:$CI$1,0),FALSE)</f>
        <v>0.98899100000016915</v>
      </c>
      <c r="AC65" s="52">
        <f>VLOOKUP($B65,Shock_dev!$A$1:$CI$300,MATCH(DATE(AC$1,1,1),Shock_dev!$A$1:$CI$1,0),FALSE)</f>
        <v>0.86874800000032337</v>
      </c>
      <c r="AD65" s="52">
        <f>VLOOKUP($B65,Shock_dev!$A$1:$CI$300,MATCH(DATE(AD$1,1,1),Shock_dev!$A$1:$CI$1,0),FALSE)</f>
        <v>0.74987699999974211</v>
      </c>
      <c r="AE65" s="52">
        <f>VLOOKUP($B65,Shock_dev!$A$1:$CI$300,MATCH(DATE(AE$1,1,1),Shock_dev!$A$1:$CI$1,0),FALSE)</f>
        <v>0.63221500000008746</v>
      </c>
      <c r="AF65" s="52">
        <f>VLOOKUP($B65,Shock_dev!$A$1:$CI$300,MATCH(DATE(AF$1,1,1),Shock_dev!$A$1:$CI$1,0),FALSE)</f>
        <v>0.51268799999979819</v>
      </c>
      <c r="AG65" s="52"/>
      <c r="AH65" s="65">
        <f t="shared" si="1"/>
        <v>1.7209862000000613</v>
      </c>
      <c r="AI65" s="65">
        <f t="shared" si="2"/>
        <v>2.0553027999999358</v>
      </c>
      <c r="AJ65" s="65">
        <f t="shared" si="3"/>
        <v>2.2230410000001029</v>
      </c>
      <c r="AK65" s="65">
        <f t="shared" si="4"/>
        <v>1.4462939999997615</v>
      </c>
      <c r="AL65" s="65">
        <f t="shared" si="5"/>
        <v>1.2796852000000398</v>
      </c>
      <c r="AM65" s="65">
        <f t="shared" si="6"/>
        <v>0.75050380000002404</v>
      </c>
      <c r="AN65" s="66"/>
      <c r="AO65" s="65">
        <f t="shared" si="7"/>
        <v>1.8881444999999986</v>
      </c>
      <c r="AP65" s="65">
        <f t="shared" si="8"/>
        <v>1.8346674999999322</v>
      </c>
      <c r="AQ65" s="65">
        <f t="shared" si="9"/>
        <v>1.015094500000032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483</v>
      </c>
      <c r="C66" s="51">
        <f>VLOOKUP($B66,Shock_dev!$A$1:$CI$300,MATCH(DATE(C$1,1,1),Shock_dev!$A$1:$CI$1,0),FALSE)</f>
        <v>258.15033399999993</v>
      </c>
      <c r="D66" s="52">
        <f>VLOOKUP($B66,Shock_dev!$A$1:$CI$300,MATCH(DATE(D$1,1,1),Shock_dev!$A$1:$CI$1,0),FALSE)</f>
        <v>272.7328379999999</v>
      </c>
      <c r="E66" s="52">
        <f>VLOOKUP($B66,Shock_dev!$A$1:$CI$300,MATCH(DATE(E$1,1,1),Shock_dev!$A$1:$CI$1,0),FALSE)</f>
        <v>287.55054999999993</v>
      </c>
      <c r="F66" s="52">
        <f>VLOOKUP($B66,Shock_dev!$A$1:$CI$300,MATCH(DATE(F$1,1,1),Shock_dev!$A$1:$CI$1,0),FALSE)</f>
        <v>312.7686190000004</v>
      </c>
      <c r="G66" s="52">
        <f>VLOOKUP($B66,Shock_dev!$A$1:$CI$300,MATCH(DATE(G$1,1,1),Shock_dev!$A$1:$CI$1,0),FALSE)</f>
        <v>337.97855799999979</v>
      </c>
      <c r="H66" s="52">
        <f>VLOOKUP($B66,Shock_dev!$A$1:$CI$300,MATCH(DATE(H$1,1,1),Shock_dev!$A$1:$CI$1,0),FALSE)</f>
        <v>371.19602299999951</v>
      </c>
      <c r="I66" s="52">
        <f>VLOOKUP($B66,Shock_dev!$A$1:$CI$300,MATCH(DATE(I$1,1,1),Shock_dev!$A$1:$CI$1,0),FALSE)</f>
        <v>396.23767299999963</v>
      </c>
      <c r="J66" s="52">
        <f>VLOOKUP($B66,Shock_dev!$A$1:$CI$300,MATCH(DATE(J$1,1,1),Shock_dev!$A$1:$CI$1,0),FALSE)</f>
        <v>409.746083</v>
      </c>
      <c r="K66" s="52">
        <f>VLOOKUP($B66,Shock_dev!$A$1:$CI$300,MATCH(DATE(K$1,1,1),Shock_dev!$A$1:$CI$1,0),FALSE)</f>
        <v>419.15663399999994</v>
      </c>
      <c r="L66" s="52">
        <f>VLOOKUP($B66,Shock_dev!$A$1:$CI$300,MATCH(DATE(L$1,1,1),Shock_dev!$A$1:$CI$1,0),FALSE)</f>
        <v>429.81930000000011</v>
      </c>
      <c r="M66" s="52">
        <f>VLOOKUP($B66,Shock_dev!$A$1:$CI$300,MATCH(DATE(M$1,1,1),Shock_dev!$A$1:$CI$1,0),FALSE)</f>
        <v>343.82527699999991</v>
      </c>
      <c r="N66" s="52">
        <f>VLOOKUP($B66,Shock_dev!$A$1:$CI$300,MATCH(DATE(N$1,1,1),Shock_dev!$A$1:$CI$1,0),FALSE)</f>
        <v>353.76447200000075</v>
      </c>
      <c r="O66" s="52">
        <f>VLOOKUP($B66,Shock_dev!$A$1:$CI$300,MATCH(DATE(O$1,1,1),Shock_dev!$A$1:$CI$1,0),FALSE)</f>
        <v>358.22889300000043</v>
      </c>
      <c r="P66" s="52">
        <f>VLOOKUP($B66,Shock_dev!$A$1:$CI$300,MATCH(DATE(P$1,1,1),Shock_dev!$A$1:$CI$1,0),FALSE)</f>
        <v>373.80084800000077</v>
      </c>
      <c r="Q66" s="52">
        <f>VLOOKUP($B66,Shock_dev!$A$1:$CI$300,MATCH(DATE(Q$1,1,1),Shock_dev!$A$1:$CI$1,0),FALSE)</f>
        <v>393.7484629999999</v>
      </c>
      <c r="R66" s="52">
        <f>VLOOKUP($B66,Shock_dev!$A$1:$CI$300,MATCH(DATE(R$1,1,1),Shock_dev!$A$1:$CI$1,0),FALSE)</f>
        <v>413.75742199999968</v>
      </c>
      <c r="S66" s="52">
        <f>VLOOKUP($B66,Shock_dev!$A$1:$CI$300,MATCH(DATE(S$1,1,1),Shock_dev!$A$1:$CI$1,0),FALSE)</f>
        <v>442.26756599999953</v>
      </c>
      <c r="T66" s="52">
        <f>VLOOKUP($B66,Shock_dev!$A$1:$CI$300,MATCH(DATE(T$1,1,1),Shock_dev!$A$1:$CI$1,0),FALSE)</f>
        <v>451.23792599999979</v>
      </c>
      <c r="U66" s="52">
        <f>VLOOKUP($B66,Shock_dev!$A$1:$CI$300,MATCH(DATE(U$1,1,1),Shock_dev!$A$1:$CI$1,0),FALSE)</f>
        <v>455.77318299999934</v>
      </c>
      <c r="V66" s="52">
        <f>VLOOKUP($B66,Shock_dev!$A$1:$CI$300,MATCH(DATE(V$1,1,1),Shock_dev!$A$1:$CI$1,0),FALSE)</f>
        <v>455.99302500000067</v>
      </c>
      <c r="W66" s="52">
        <f>VLOOKUP($B66,Shock_dev!$A$1:$CI$300,MATCH(DATE(W$1,1,1),Shock_dev!$A$1:$CI$1,0),FALSE)</f>
        <v>486.42072999999982</v>
      </c>
      <c r="X66" s="52">
        <f>VLOOKUP($B66,Shock_dev!$A$1:$CI$300,MATCH(DATE(X$1,1,1),Shock_dev!$A$1:$CI$1,0),FALSE)</f>
        <v>487.32959099999971</v>
      </c>
      <c r="Y66" s="52">
        <f>VLOOKUP($B66,Shock_dev!$A$1:$CI$300,MATCH(DATE(Y$1,1,1),Shock_dev!$A$1:$CI$1,0),FALSE)</f>
        <v>487.34533800000008</v>
      </c>
      <c r="Z66" s="52">
        <f>VLOOKUP($B66,Shock_dev!$A$1:$CI$300,MATCH(DATE(Z$1,1,1),Shock_dev!$A$1:$CI$1,0),FALSE)</f>
        <v>487.14481100000012</v>
      </c>
      <c r="AA66" s="52">
        <f>VLOOKUP($B66,Shock_dev!$A$1:$CI$300,MATCH(DATE(AA$1,1,1),Shock_dev!$A$1:$CI$1,0),FALSE)</f>
        <v>486.71537400000034</v>
      </c>
      <c r="AB66" s="52">
        <f>VLOOKUP($B66,Shock_dev!$A$1:$CI$300,MATCH(DATE(AB$1,1,1),Shock_dev!$A$1:$CI$1,0),FALSE)</f>
        <v>486.25003500000003</v>
      </c>
      <c r="AC66" s="52">
        <f>VLOOKUP($B66,Shock_dev!$A$1:$CI$300,MATCH(DATE(AC$1,1,1),Shock_dev!$A$1:$CI$1,0),FALSE)</f>
        <v>485.76897499999995</v>
      </c>
      <c r="AD66" s="52">
        <f>VLOOKUP($B66,Shock_dev!$A$1:$CI$300,MATCH(DATE(AD$1,1,1),Shock_dev!$A$1:$CI$1,0),FALSE)</f>
        <v>485.26591299999927</v>
      </c>
      <c r="AE66" s="52">
        <f>VLOOKUP($B66,Shock_dev!$A$1:$CI$300,MATCH(DATE(AE$1,1,1),Shock_dev!$A$1:$CI$1,0),FALSE)</f>
        <v>488.71946499999922</v>
      </c>
      <c r="AF66" s="52">
        <f>VLOOKUP($B66,Shock_dev!$A$1:$CI$300,MATCH(DATE(AF$1,1,1),Shock_dev!$A$1:$CI$1,0),FALSE)</f>
        <v>488.30543800000032</v>
      </c>
      <c r="AG66" s="52"/>
      <c r="AH66" s="65">
        <f t="shared" si="1"/>
        <v>293.83617979999997</v>
      </c>
      <c r="AI66" s="65">
        <f t="shared" si="2"/>
        <v>405.23114259999983</v>
      </c>
      <c r="AJ66" s="65">
        <f t="shared" si="3"/>
        <v>364.67359060000035</v>
      </c>
      <c r="AK66" s="65">
        <f t="shared" si="4"/>
        <v>443.80582439999978</v>
      </c>
      <c r="AL66" s="65">
        <f t="shared" si="5"/>
        <v>486.99116880000003</v>
      </c>
      <c r="AM66" s="65">
        <f t="shared" si="6"/>
        <v>486.86196519999976</v>
      </c>
      <c r="AN66" s="66"/>
      <c r="AO66" s="65">
        <f t="shared" si="7"/>
        <v>349.53366119999987</v>
      </c>
      <c r="AP66" s="65">
        <f t="shared" si="8"/>
        <v>404.23970750000007</v>
      </c>
      <c r="AQ66" s="65">
        <f t="shared" si="9"/>
        <v>486.92656699999986</v>
      </c>
    </row>
    <row r="67" spans="1:43" x14ac:dyDescent="0.25">
      <c r="A67" s="5" t="str">
        <f>VLOOKUP(LEFT(RIGHT(B67,6),4),List_Sectors!$A$2:$C$30,3,FALSE)</f>
        <v>Démolition</v>
      </c>
      <c r="B67" s="37" t="s">
        <v>484</v>
      </c>
      <c r="C67" s="51">
        <f>VLOOKUP($B67,Shock_dev!$A$1:$CI$300,MATCH(DATE(C$1,1,1),Shock_dev!$A$1:$CI$1,0),FALSE)</f>
        <v>2773.6502535</v>
      </c>
      <c r="D67" s="52">
        <f>VLOOKUP($B67,Shock_dev!$A$1:$CI$300,MATCH(DATE(D$1,1,1),Shock_dev!$A$1:$CI$1,0),FALSE)</f>
        <v>2592.3433873999998</v>
      </c>
      <c r="E67" s="52">
        <f>VLOOKUP($B67,Shock_dev!$A$1:$CI$300,MATCH(DATE(E$1,1,1),Shock_dev!$A$1:$CI$1,0),FALSE)</f>
        <v>2703.7955340999997</v>
      </c>
      <c r="F67" s="52">
        <f>VLOOKUP($B67,Shock_dev!$A$1:$CI$300,MATCH(DATE(F$1,1,1),Shock_dev!$A$1:$CI$1,0),FALSE)</f>
        <v>2838.446938</v>
      </c>
      <c r="G67" s="52">
        <f>VLOOKUP($B67,Shock_dev!$A$1:$CI$300,MATCH(DATE(G$1,1,1),Shock_dev!$A$1:$CI$1,0),FALSE)</f>
        <v>2889.0188901000001</v>
      </c>
      <c r="H67" s="52">
        <f>VLOOKUP($B67,Shock_dev!$A$1:$CI$300,MATCH(DATE(H$1,1,1),Shock_dev!$A$1:$CI$1,0),FALSE)</f>
        <v>3071.8816317999999</v>
      </c>
      <c r="I67" s="52">
        <f>VLOOKUP($B67,Shock_dev!$A$1:$CI$300,MATCH(DATE(I$1,1,1),Shock_dev!$A$1:$CI$1,0),FALSE)</f>
        <v>2695.9666173000001</v>
      </c>
      <c r="J67" s="52">
        <f>VLOOKUP($B67,Shock_dev!$A$1:$CI$300,MATCH(DATE(J$1,1,1),Shock_dev!$A$1:$CI$1,0),FALSE)</f>
        <v>3207.3243271000001</v>
      </c>
      <c r="K67" s="52">
        <f>VLOOKUP($B67,Shock_dev!$A$1:$CI$300,MATCH(DATE(K$1,1,1),Shock_dev!$A$1:$CI$1,0),FALSE)</f>
        <v>3535.5182357999997</v>
      </c>
      <c r="L67" s="52">
        <f>VLOOKUP($B67,Shock_dev!$A$1:$CI$300,MATCH(DATE(L$1,1,1),Shock_dev!$A$1:$CI$1,0),FALSE)</f>
        <v>3177.5958524000002</v>
      </c>
      <c r="M67" s="52">
        <f>VLOOKUP($B67,Shock_dev!$A$1:$CI$300,MATCH(DATE(M$1,1,1),Shock_dev!$A$1:$CI$1,0),FALSE)</f>
        <v>3419.4752822</v>
      </c>
      <c r="N67" s="52">
        <f>VLOOKUP($B67,Shock_dev!$A$1:$CI$300,MATCH(DATE(N$1,1,1),Shock_dev!$A$1:$CI$1,0),FALSE)</f>
        <v>3740.2813390000001</v>
      </c>
      <c r="O67" s="52">
        <f>VLOOKUP($B67,Shock_dev!$A$1:$CI$300,MATCH(DATE(O$1,1,1),Shock_dev!$A$1:$CI$1,0),FALSE)</f>
        <v>3161.7333444999999</v>
      </c>
      <c r="P67" s="52">
        <f>VLOOKUP($B67,Shock_dev!$A$1:$CI$300,MATCH(DATE(P$1,1,1),Shock_dev!$A$1:$CI$1,0),FALSE)</f>
        <v>2567.8538605999997</v>
      </c>
      <c r="Q67" s="52">
        <f>VLOOKUP($B67,Shock_dev!$A$1:$CI$300,MATCH(DATE(Q$1,1,1),Shock_dev!$A$1:$CI$1,0),FALSE)</f>
        <v>2211.4720133999999</v>
      </c>
      <c r="R67" s="52">
        <f>VLOOKUP($B67,Shock_dev!$A$1:$CI$300,MATCH(DATE(R$1,1,1),Shock_dev!$A$1:$CI$1,0),FALSE)</f>
        <v>1503.1779886000002</v>
      </c>
      <c r="S67" s="52">
        <f>VLOOKUP($B67,Shock_dev!$A$1:$CI$300,MATCH(DATE(S$1,1,1),Shock_dev!$A$1:$CI$1,0),FALSE)</f>
        <v>1650.1957839999998</v>
      </c>
      <c r="T67" s="52">
        <f>VLOOKUP($B67,Shock_dev!$A$1:$CI$300,MATCH(DATE(T$1,1,1),Shock_dev!$A$1:$CI$1,0),FALSE)</f>
        <v>1413.2982470000002</v>
      </c>
      <c r="U67" s="52">
        <f>VLOOKUP($B67,Shock_dev!$A$1:$CI$300,MATCH(DATE(U$1,1,1),Shock_dev!$A$1:$CI$1,0),FALSE)</f>
        <v>1287.266523</v>
      </c>
      <c r="V67" s="52">
        <f>VLOOKUP($B67,Shock_dev!$A$1:$CI$300,MATCH(DATE(V$1,1,1),Shock_dev!$A$1:$CI$1,0),FALSE)</f>
        <v>1220.094746</v>
      </c>
      <c r="W67" s="52">
        <f>VLOOKUP($B67,Shock_dev!$A$1:$CI$300,MATCH(DATE(W$1,1,1),Shock_dev!$A$1:$CI$1,0),FALSE)</f>
        <v>1244.7777040000001</v>
      </c>
      <c r="X67" s="52">
        <f>VLOOKUP($B67,Shock_dev!$A$1:$CI$300,MATCH(DATE(X$1,1,1),Shock_dev!$A$1:$CI$1,0),FALSE)</f>
        <v>1101.3955249999999</v>
      </c>
      <c r="Y67" s="52">
        <f>VLOOKUP($B67,Shock_dev!$A$1:$CI$300,MATCH(DATE(Y$1,1,1),Shock_dev!$A$1:$CI$1,0),FALSE)</f>
        <v>1095.683878</v>
      </c>
      <c r="Z67" s="52">
        <f>VLOOKUP($B67,Shock_dev!$A$1:$CI$300,MATCH(DATE(Z$1,1,1),Shock_dev!$A$1:$CI$1,0),FALSE)</f>
        <v>1093.031403</v>
      </c>
      <c r="AA67" s="52">
        <f>VLOOKUP($B67,Shock_dev!$A$1:$CI$300,MATCH(DATE(AA$1,1,1),Shock_dev!$A$1:$CI$1,0),FALSE)</f>
        <v>949.59847100000002</v>
      </c>
      <c r="AB67" s="52">
        <f>VLOOKUP($B67,Shock_dev!$A$1:$CI$300,MATCH(DATE(AB$1,1,1),Shock_dev!$A$1:$CI$1,0),FALSE)</f>
        <v>944.11350099999981</v>
      </c>
      <c r="AC67" s="52">
        <f>VLOOKUP($B67,Shock_dev!$A$1:$CI$300,MATCH(DATE(AC$1,1,1),Shock_dev!$A$1:$CI$1,0),FALSE)</f>
        <v>941.7120309999998</v>
      </c>
      <c r="AD67" s="52">
        <f>VLOOKUP($B67,Shock_dev!$A$1:$CI$300,MATCH(DATE(AD$1,1,1),Shock_dev!$A$1:$CI$1,0),FALSE)</f>
        <v>939.92631099999994</v>
      </c>
      <c r="AE67" s="52">
        <f>VLOOKUP($B67,Shock_dev!$A$1:$CI$300,MATCH(DATE(AE$1,1,1),Shock_dev!$A$1:$CI$1,0),FALSE)</f>
        <v>942.13940600000001</v>
      </c>
      <c r="AF67" s="52">
        <f>VLOOKUP($B67,Shock_dev!$A$1:$CI$300,MATCH(DATE(AF$1,1,1),Shock_dev!$A$1:$CI$1,0),FALSE)</f>
        <v>940.74975500000005</v>
      </c>
      <c r="AG67" s="52"/>
      <c r="AH67" s="65">
        <f t="shared" si="1"/>
        <v>2759.4510006199998</v>
      </c>
      <c r="AI67" s="65">
        <f t="shared" si="2"/>
        <v>3137.6573328799996</v>
      </c>
      <c r="AJ67" s="65">
        <f t="shared" si="3"/>
        <v>3020.1631679400002</v>
      </c>
      <c r="AK67" s="65">
        <f t="shared" si="4"/>
        <v>1414.8066577200002</v>
      </c>
      <c r="AL67" s="65">
        <f t="shared" si="5"/>
        <v>1096.8973962</v>
      </c>
      <c r="AM67" s="65">
        <f t="shared" si="6"/>
        <v>941.72820079999985</v>
      </c>
      <c r="AN67" s="66"/>
      <c r="AO67" s="65">
        <f t="shared" si="7"/>
        <v>2948.5541667499997</v>
      </c>
      <c r="AP67" s="65">
        <f t="shared" si="8"/>
        <v>2217.4849128300002</v>
      </c>
      <c r="AQ67" s="65">
        <f t="shared" si="9"/>
        <v>1019.3127984999999</v>
      </c>
    </row>
    <row r="68" spans="1:43" x14ac:dyDescent="0.25">
      <c r="A68" s="5" t="str">
        <f>VLOOKUP(LEFT(RIGHT(B68,6),4),List_Sectors!$A$2:$C$30,3,FALSE)</f>
        <v>Préparation de site</v>
      </c>
      <c r="B68" s="37" t="s">
        <v>485</v>
      </c>
      <c r="C68" s="51">
        <f>VLOOKUP($B68,Shock_dev!$A$1:$CI$300,MATCH(DATE(C$1,1,1),Shock_dev!$A$1:$CI$1,0),FALSE)</f>
        <v>2841.1400099999992</v>
      </c>
      <c r="D68" s="52">
        <f>VLOOKUP($B68,Shock_dev!$A$1:$CI$300,MATCH(DATE(D$1,1,1),Shock_dev!$A$1:$CI$1,0),FALSE)</f>
        <v>2627.9595600000011</v>
      </c>
      <c r="E68" s="52">
        <f>VLOOKUP($B68,Shock_dev!$A$1:$CI$300,MATCH(DATE(E$1,1,1),Shock_dev!$A$1:$CI$1,0),FALSE)</f>
        <v>2735.6319400000011</v>
      </c>
      <c r="F68" s="52">
        <f>VLOOKUP($B68,Shock_dev!$A$1:$CI$300,MATCH(DATE(F$1,1,1),Shock_dev!$A$1:$CI$1,0),FALSE)</f>
        <v>2871.0007999999998</v>
      </c>
      <c r="G68" s="52">
        <f>VLOOKUP($B68,Shock_dev!$A$1:$CI$300,MATCH(DATE(G$1,1,1),Shock_dev!$A$1:$CI$1,0),FALSE)</f>
        <v>2922.4246199999998</v>
      </c>
      <c r="H68" s="52">
        <f>VLOOKUP($B68,Shock_dev!$A$1:$CI$300,MATCH(DATE(H$1,1,1),Shock_dev!$A$1:$CI$1,0),FALSE)</f>
        <v>3106.3751400000001</v>
      </c>
      <c r="I68" s="52">
        <f>VLOOKUP($B68,Shock_dev!$A$1:$CI$300,MATCH(DATE(I$1,1,1),Shock_dev!$A$1:$CI$1,0),FALSE)</f>
        <v>2730.3393899999992</v>
      </c>
      <c r="J68" s="52">
        <f>VLOOKUP($B68,Shock_dev!$A$1:$CI$300,MATCH(DATE(J$1,1,1),Shock_dev!$A$1:$CI$1,0),FALSE)</f>
        <v>3243.2272400000002</v>
      </c>
      <c r="K68" s="52">
        <f>VLOOKUP($B68,Shock_dev!$A$1:$CI$300,MATCH(DATE(K$1,1,1),Shock_dev!$A$1:$CI$1,0),FALSE)</f>
        <v>3573.231670000001</v>
      </c>
      <c r="L68" s="52">
        <f>VLOOKUP($B68,Shock_dev!$A$1:$CI$300,MATCH(DATE(L$1,1,1),Shock_dev!$A$1:$CI$1,0),FALSE)</f>
        <v>3216.0365399999991</v>
      </c>
      <c r="M68" s="52">
        <f>VLOOKUP($B68,Shock_dev!$A$1:$CI$300,MATCH(DATE(M$1,1,1),Shock_dev!$A$1:$CI$1,0),FALSE)</f>
        <v>3458.9577499999996</v>
      </c>
      <c r="N68" s="52">
        <f>VLOOKUP($B68,Shock_dev!$A$1:$CI$300,MATCH(DATE(N$1,1,1),Shock_dev!$A$1:$CI$1,0),FALSE)</f>
        <v>3781.8072599999996</v>
      </c>
      <c r="O68" s="52">
        <f>VLOOKUP($B68,Shock_dev!$A$1:$CI$300,MATCH(DATE(O$1,1,1),Shock_dev!$A$1:$CI$1,0),FALSE)</f>
        <v>3204.5700599999982</v>
      </c>
      <c r="P68" s="52">
        <f>VLOOKUP($B68,Shock_dev!$A$1:$CI$300,MATCH(DATE(P$1,1,1),Shock_dev!$A$1:$CI$1,0),FALSE)</f>
        <v>2610.9614000000001</v>
      </c>
      <c r="Q68" s="52">
        <f>VLOOKUP($B68,Shock_dev!$A$1:$CI$300,MATCH(DATE(Q$1,1,1),Shock_dev!$A$1:$CI$1,0),FALSE)</f>
        <v>2253.4100799999997</v>
      </c>
      <c r="R68" s="52">
        <f>VLOOKUP($B68,Shock_dev!$A$1:$CI$300,MATCH(DATE(R$1,1,1),Shock_dev!$A$1:$CI$1,0),FALSE)</f>
        <v>1544.24316</v>
      </c>
      <c r="S68" s="52">
        <f>VLOOKUP($B68,Shock_dev!$A$1:$CI$300,MATCH(DATE(S$1,1,1),Shock_dev!$A$1:$CI$1,0),FALSE)</f>
        <v>1689.1258800000014</v>
      </c>
      <c r="T68" s="52">
        <f>VLOOKUP($B68,Shock_dev!$A$1:$CI$300,MATCH(DATE(T$1,1,1),Shock_dev!$A$1:$CI$1,0),FALSE)</f>
        <v>1451.21774</v>
      </c>
      <c r="U68" s="52">
        <f>VLOOKUP($B68,Shock_dev!$A$1:$CI$300,MATCH(DATE(U$1,1,1),Shock_dev!$A$1:$CI$1,0),FALSE)</f>
        <v>1324.0943399999996</v>
      </c>
      <c r="V68" s="52">
        <f>VLOOKUP($B68,Shock_dev!$A$1:$CI$300,MATCH(DATE(V$1,1,1),Shock_dev!$A$1:$CI$1,0),FALSE)</f>
        <v>1255.9127100000005</v>
      </c>
      <c r="W68" s="52">
        <f>VLOOKUP($B68,Shock_dev!$A$1:$CI$300,MATCH(DATE(W$1,1,1),Shock_dev!$A$1:$CI$1,0),FALSE)</f>
        <v>1280.07834</v>
      </c>
      <c r="X68" s="52">
        <f>VLOOKUP($B68,Shock_dev!$A$1:$CI$300,MATCH(DATE(X$1,1,1),Shock_dev!$A$1:$CI$1,0),FALSE)</f>
        <v>1135.1271100000013</v>
      </c>
      <c r="Y68" s="52">
        <f>VLOOKUP($B68,Shock_dev!$A$1:$CI$300,MATCH(DATE(Y$1,1,1),Shock_dev!$A$1:$CI$1,0),FALSE)</f>
        <v>1127.9009800000003</v>
      </c>
      <c r="Z68" s="52">
        <f>VLOOKUP($B68,Shock_dev!$A$1:$CI$300,MATCH(DATE(Z$1,1,1),Shock_dev!$A$1:$CI$1,0),FALSE)</f>
        <v>1123.8263299999981</v>
      </c>
      <c r="AA68" s="52">
        <f>VLOOKUP($B68,Shock_dev!$A$1:$CI$300,MATCH(DATE(AA$1,1,1),Shock_dev!$A$1:$CI$1,0),FALSE)</f>
        <v>977.73328999999831</v>
      </c>
      <c r="AB68" s="52">
        <f>VLOOKUP($B68,Shock_dev!$A$1:$CI$300,MATCH(DATE(AB$1,1,1),Shock_dev!$A$1:$CI$1,0),FALSE)</f>
        <v>969.90370999999868</v>
      </c>
      <c r="AC68" s="52">
        <f>VLOOKUP($B68,Shock_dev!$A$1:$CI$300,MATCH(DATE(AC$1,1,1),Shock_dev!$A$1:$CI$1,0),FALSE)</f>
        <v>965.47087999999894</v>
      </c>
      <c r="AD68" s="52">
        <f>VLOOKUP($B68,Shock_dev!$A$1:$CI$300,MATCH(DATE(AD$1,1,1),Shock_dev!$A$1:$CI$1,0),FALSE)</f>
        <v>961.76579999999922</v>
      </c>
      <c r="AE68" s="52">
        <f>VLOOKUP($B68,Shock_dev!$A$1:$CI$300,MATCH(DATE(AE$1,1,1),Shock_dev!$A$1:$CI$1,0),FALSE)</f>
        <v>962.15209999999934</v>
      </c>
      <c r="AF68" s="52">
        <f>VLOOKUP($B68,Shock_dev!$A$1:$CI$300,MATCH(DATE(AF$1,1,1),Shock_dev!$A$1:$CI$1,0),FALSE)</f>
        <v>958.94743999999992</v>
      </c>
      <c r="AG68" s="52"/>
      <c r="AH68" s="65">
        <f t="shared" si="1"/>
        <v>2799.631386</v>
      </c>
      <c r="AI68" s="65">
        <f t="shared" si="2"/>
        <v>3173.8419960000001</v>
      </c>
      <c r="AJ68" s="65">
        <f t="shared" si="3"/>
        <v>3061.9413099999992</v>
      </c>
      <c r="AK68" s="65">
        <f t="shared" si="4"/>
        <v>1452.9187660000002</v>
      </c>
      <c r="AL68" s="65">
        <f t="shared" si="5"/>
        <v>1128.9332099999997</v>
      </c>
      <c r="AM68" s="65">
        <f t="shared" si="6"/>
        <v>963.64798599999926</v>
      </c>
      <c r="AN68" s="66"/>
      <c r="AO68" s="65">
        <f t="shared" si="7"/>
        <v>2986.7366910000001</v>
      </c>
      <c r="AP68" s="65">
        <f t="shared" si="8"/>
        <v>2257.4300379999995</v>
      </c>
      <c r="AQ68" s="65">
        <f t="shared" si="9"/>
        <v>1046.2905979999996</v>
      </c>
    </row>
    <row r="69" spans="1:43" x14ac:dyDescent="0.25">
      <c r="A69" s="5" t="str">
        <f>VLOOKUP(LEFT(RIGHT(B69,6),4),List_Sectors!$A$2:$C$30,3,FALSE)</f>
        <v>Forage</v>
      </c>
      <c r="B69" s="37" t="s">
        <v>486</v>
      </c>
      <c r="C69" s="51">
        <f>VLOOKUP($B69,Shock_dev!$A$1:$CI$300,MATCH(DATE(C$1,1,1),Shock_dev!$A$1:$CI$1,0),FALSE)</f>
        <v>0.25110400000005484</v>
      </c>
      <c r="D69" s="52">
        <f>VLOOKUP($B69,Shock_dev!$A$1:$CI$300,MATCH(DATE(D$1,1,1),Shock_dev!$A$1:$CI$1,0),FALSE)</f>
        <v>0.41643060000001242</v>
      </c>
      <c r="E69" s="52">
        <f>VLOOKUP($B69,Shock_dev!$A$1:$CI$300,MATCH(DATE(E$1,1,1),Shock_dev!$A$1:$CI$1,0),FALSE)</f>
        <v>0.50030040000001463</v>
      </c>
      <c r="F69" s="52">
        <f>VLOOKUP($B69,Shock_dev!$A$1:$CI$300,MATCH(DATE(F$1,1,1),Shock_dev!$A$1:$CI$1,0),FALSE)</f>
        <v>0.53466459999998506</v>
      </c>
      <c r="G69" s="52">
        <f>VLOOKUP($B69,Shock_dev!$A$1:$CI$300,MATCH(DATE(G$1,1,1),Shock_dev!$A$1:$CI$1,0),FALSE)</f>
        <v>0.53631940000002487</v>
      </c>
      <c r="H69" s="52">
        <f>VLOOKUP($B69,Shock_dev!$A$1:$CI$300,MATCH(DATE(H$1,1,1),Shock_dev!$A$1:$CI$1,0),FALSE)</f>
        <v>0.53745490000005702</v>
      </c>
      <c r="I69" s="52">
        <f>VLOOKUP($B69,Shock_dev!$A$1:$CI$300,MATCH(DATE(I$1,1,1),Shock_dev!$A$1:$CI$1,0),FALSE)</f>
        <v>0.49725320000004558</v>
      </c>
      <c r="J69" s="52">
        <f>VLOOKUP($B69,Shock_dev!$A$1:$CI$300,MATCH(DATE(J$1,1,1),Shock_dev!$A$1:$CI$1,0),FALSE)</f>
        <v>0.51552839999999378</v>
      </c>
      <c r="K69" s="52">
        <f>VLOOKUP($B69,Shock_dev!$A$1:$CI$300,MATCH(DATE(K$1,1,1),Shock_dev!$A$1:$CI$1,0),FALSE)</f>
        <v>0.56503689999999551</v>
      </c>
      <c r="L69" s="52">
        <f>VLOOKUP($B69,Shock_dev!$A$1:$CI$300,MATCH(DATE(L$1,1,1),Shock_dev!$A$1:$CI$1,0),FALSE)</f>
        <v>0.57012149999991379</v>
      </c>
      <c r="M69" s="52">
        <f>VLOOKUP($B69,Shock_dev!$A$1:$CI$300,MATCH(DATE(M$1,1,1),Shock_dev!$A$1:$CI$1,0),FALSE)</f>
        <v>0.59104819999993197</v>
      </c>
      <c r="N69" s="52">
        <f>VLOOKUP($B69,Shock_dev!$A$1:$CI$300,MATCH(DATE(N$1,1,1),Shock_dev!$A$1:$CI$1,0),FALSE)</f>
        <v>0.64065449999998236</v>
      </c>
      <c r="O69" s="52">
        <f>VLOOKUP($B69,Shock_dev!$A$1:$CI$300,MATCH(DATE(O$1,1,1),Shock_dev!$A$1:$CI$1,0),FALSE)</f>
        <v>0.62745109999991655</v>
      </c>
      <c r="P69" s="52">
        <f>VLOOKUP($B69,Shock_dev!$A$1:$CI$300,MATCH(DATE(P$1,1,1),Shock_dev!$A$1:$CI$1,0),FALSE)</f>
        <v>0.56764329999998608</v>
      </c>
      <c r="Q69" s="52">
        <f>VLOOKUP($B69,Shock_dev!$A$1:$CI$300,MATCH(DATE(Q$1,1,1),Shock_dev!$A$1:$CI$1,0),FALSE)</f>
        <v>0.50667949999990469</v>
      </c>
      <c r="R69" s="52">
        <f>VLOOKUP($B69,Shock_dev!$A$1:$CI$300,MATCH(DATE(R$1,1,1),Shock_dev!$A$1:$CI$1,0),FALSE)</f>
        <v>0.42111990000000787</v>
      </c>
      <c r="S69" s="52">
        <f>VLOOKUP($B69,Shock_dev!$A$1:$CI$300,MATCH(DATE(S$1,1,1),Shock_dev!$A$1:$CI$1,0),FALSE)</f>
        <v>0.39806449999991855</v>
      </c>
      <c r="T69" s="52">
        <f>VLOOKUP($B69,Shock_dev!$A$1:$CI$300,MATCH(DATE(T$1,1,1),Shock_dev!$A$1:$CI$1,0),FALSE)</f>
        <v>0.38282259999994039</v>
      </c>
      <c r="U69" s="52">
        <f>VLOOKUP($B69,Shock_dev!$A$1:$CI$300,MATCH(DATE(U$1,1,1),Shock_dev!$A$1:$CI$1,0),FALSE)</f>
        <v>0.37460520000001907</v>
      </c>
      <c r="V69" s="52">
        <f>VLOOKUP($B69,Shock_dev!$A$1:$CI$300,MATCH(DATE(V$1,1,1),Shock_dev!$A$1:$CI$1,0),FALSE)</f>
        <v>0.37142679999999473</v>
      </c>
      <c r="W69" s="52">
        <f>VLOOKUP($B69,Shock_dev!$A$1:$CI$300,MATCH(DATE(W$1,1,1),Shock_dev!$A$1:$CI$1,0),FALSE)</f>
        <v>0.37633269999992081</v>
      </c>
      <c r="X69" s="52">
        <f>VLOOKUP($B69,Shock_dev!$A$1:$CI$300,MATCH(DATE(X$1,1,1),Shock_dev!$A$1:$CI$1,0),FALSE)</f>
        <v>0.36544019999996635</v>
      </c>
      <c r="Y69" s="52">
        <f>VLOOKUP($B69,Shock_dev!$A$1:$CI$300,MATCH(DATE(Y$1,1,1),Shock_dev!$A$1:$CI$1,0),FALSE)</f>
        <v>0.35142770000004475</v>
      </c>
      <c r="Z69" s="52">
        <f>VLOOKUP($B69,Shock_dev!$A$1:$CI$300,MATCH(DATE(Z$1,1,1),Shock_dev!$A$1:$CI$1,0),FALSE)</f>
        <v>0.33436119999998937</v>
      </c>
      <c r="AA69" s="52">
        <f>VLOOKUP($B69,Shock_dev!$A$1:$CI$300,MATCH(DATE(AA$1,1,1),Shock_dev!$A$1:$CI$1,0),FALSE)</f>
        <v>0.3006359999999404</v>
      </c>
      <c r="AB69" s="52">
        <f>VLOOKUP($B69,Shock_dev!$A$1:$CI$300,MATCH(DATE(AB$1,1,1),Shock_dev!$A$1:$CI$1,0),FALSE)</f>
        <v>0.26671780000003764</v>
      </c>
      <c r="AC69" s="52">
        <f>VLOOKUP($B69,Shock_dev!$A$1:$CI$300,MATCH(DATE(AC$1,1,1),Shock_dev!$A$1:$CI$1,0),FALSE)</f>
        <v>0.23391739999999572</v>
      </c>
      <c r="AD69" s="52">
        <f>VLOOKUP($B69,Shock_dev!$A$1:$CI$300,MATCH(DATE(AD$1,1,1),Shock_dev!$A$1:$CI$1,0),FALSE)</f>
        <v>0.20140539999999874</v>
      </c>
      <c r="AE69" s="52">
        <f>VLOOKUP($B69,Shock_dev!$A$1:$CI$300,MATCH(DATE(AE$1,1,1),Shock_dev!$A$1:$CI$1,0),FALSE)</f>
        <v>0.16917739999996684</v>
      </c>
      <c r="AF69" s="52">
        <f>VLOOKUP($B69,Shock_dev!$A$1:$CI$300,MATCH(DATE(AF$1,1,1),Shock_dev!$A$1:$CI$1,0),FALSE)</f>
        <v>0.13646449999998822</v>
      </c>
      <c r="AG69" s="52"/>
      <c r="AH69" s="65">
        <f t="shared" si="1"/>
        <v>0.44776380000001836</v>
      </c>
      <c r="AI69" s="65">
        <f t="shared" si="2"/>
        <v>0.53707898000000109</v>
      </c>
      <c r="AJ69" s="65">
        <f t="shared" si="3"/>
        <v>0.58669531999994429</v>
      </c>
      <c r="AK69" s="65">
        <f t="shared" si="4"/>
        <v>0.38960779999997613</v>
      </c>
      <c r="AL69" s="65">
        <f t="shared" si="5"/>
        <v>0.34563955999997231</v>
      </c>
      <c r="AM69" s="65">
        <f t="shared" si="6"/>
        <v>0.20153649999999743</v>
      </c>
      <c r="AN69" s="66"/>
      <c r="AO69" s="65">
        <f t="shared" si="7"/>
        <v>0.49242139000000973</v>
      </c>
      <c r="AP69" s="65">
        <f t="shared" si="8"/>
        <v>0.48815155999996018</v>
      </c>
      <c r="AQ69" s="65">
        <f t="shared" si="9"/>
        <v>0.27358802999998488</v>
      </c>
    </row>
    <row r="70" spans="1:43" x14ac:dyDescent="0.25">
      <c r="A70" s="5" t="str">
        <f>VLOOKUP(LEFT(RIGHT(B70,6),4),List_Sectors!$A$2:$C$30,3,FALSE)</f>
        <v>Transport</v>
      </c>
      <c r="B70" s="57" t="s">
        <v>487</v>
      </c>
      <c r="C70" s="51">
        <f>VLOOKUP($B70,Shock_dev!$A$1:$CI$300,MATCH(DATE(C$1,1,1),Shock_dev!$A$1:$CI$1,0),FALSE)</f>
        <v>80.192500000004657</v>
      </c>
      <c r="D70" s="52">
        <f>VLOOKUP($B70,Shock_dev!$A$1:$CI$300,MATCH(DATE(D$1,1,1),Shock_dev!$A$1:$CI$1,0),FALSE)</f>
        <v>118.289300000004</v>
      </c>
      <c r="E70" s="52">
        <f>VLOOKUP($B70,Shock_dev!$A$1:$CI$300,MATCH(DATE(E$1,1,1),Shock_dev!$A$1:$CI$1,0),FALSE)</f>
        <v>139.03150000001187</v>
      </c>
      <c r="F70" s="52">
        <f>VLOOKUP($B70,Shock_dev!$A$1:$CI$300,MATCH(DATE(F$1,1,1),Shock_dev!$A$1:$CI$1,0),FALSE)</f>
        <v>147.3746000000101</v>
      </c>
      <c r="G70" s="52">
        <f>VLOOKUP($B70,Shock_dev!$A$1:$CI$300,MATCH(DATE(G$1,1,1),Shock_dev!$A$1:$CI$1,0),FALSE)</f>
        <v>144.04709999999614</v>
      </c>
      <c r="H70" s="52">
        <f>VLOOKUP($B70,Shock_dev!$A$1:$CI$300,MATCH(DATE(H$1,1,1),Shock_dev!$A$1:$CI$1,0),FALSE)</f>
        <v>137.59380000000237</v>
      </c>
      <c r="I70" s="52">
        <f>VLOOKUP($B70,Shock_dev!$A$1:$CI$300,MATCH(DATE(I$1,1,1),Shock_dev!$A$1:$CI$1,0),FALSE)</f>
        <v>113.07500000001164</v>
      </c>
      <c r="J70" s="52">
        <f>VLOOKUP($B70,Shock_dev!$A$1:$CI$300,MATCH(DATE(J$1,1,1),Shock_dev!$A$1:$CI$1,0),FALSE)</f>
        <v>106.28299999999581</v>
      </c>
      <c r="K70" s="52">
        <f>VLOOKUP($B70,Shock_dev!$A$1:$CI$300,MATCH(DATE(K$1,1,1),Shock_dev!$A$1:$CI$1,0),FALSE)</f>
        <v>102.98610000000917</v>
      </c>
      <c r="L70" s="52">
        <f>VLOOKUP($B70,Shock_dev!$A$1:$CI$300,MATCH(DATE(L$1,1,1),Shock_dev!$A$1:$CI$1,0),FALSE)</f>
        <v>82.821700000000419</v>
      </c>
      <c r="M70" s="52">
        <f>VLOOKUP($B70,Shock_dev!$A$1:$CI$300,MATCH(DATE(M$1,1,1),Shock_dev!$A$1:$CI$1,0),FALSE)</f>
        <v>70.803299999999581</v>
      </c>
      <c r="N70" s="52">
        <f>VLOOKUP($B70,Shock_dev!$A$1:$CI$300,MATCH(DATE(N$1,1,1),Shock_dev!$A$1:$CI$1,0),FALSE)</f>
        <v>66.960000000020955</v>
      </c>
      <c r="O70" s="52">
        <f>VLOOKUP($B70,Shock_dev!$A$1:$CI$300,MATCH(DATE(O$1,1,1),Shock_dev!$A$1:$CI$1,0),FALSE)</f>
        <v>42.139500000019325</v>
      </c>
      <c r="P70" s="52">
        <f>VLOOKUP($B70,Shock_dev!$A$1:$CI$300,MATCH(DATE(P$1,1,1),Shock_dev!$A$1:$CI$1,0),FALSE)</f>
        <v>7.760999999998603</v>
      </c>
      <c r="Q70" s="52">
        <f>VLOOKUP($B70,Shock_dev!$A$1:$CI$300,MATCH(DATE(Q$1,1,1),Shock_dev!$A$1:$CI$1,0),FALSE)</f>
        <v>-23.373200000001816</v>
      </c>
      <c r="R70" s="52">
        <f>VLOOKUP($B70,Shock_dev!$A$1:$CI$300,MATCH(DATE(R$1,1,1),Shock_dev!$A$1:$CI$1,0),FALSE)</f>
        <v>-61.25810000000638</v>
      </c>
      <c r="S70" s="52">
        <f>VLOOKUP($B70,Shock_dev!$A$1:$CI$300,MATCH(DATE(S$1,1,1),Shock_dev!$A$1:$CI$1,0),FALSE)</f>
        <v>-75.313200000004144</v>
      </c>
      <c r="T70" s="52">
        <f>VLOOKUP($B70,Shock_dev!$A$1:$CI$300,MATCH(DATE(T$1,1,1),Shock_dev!$A$1:$CI$1,0),FALSE)</f>
        <v>-87.639599999994971</v>
      </c>
      <c r="U70" s="52">
        <f>VLOOKUP($B70,Shock_dev!$A$1:$CI$300,MATCH(DATE(U$1,1,1),Shock_dev!$A$1:$CI$1,0),FALSE)</f>
        <v>-93.403800000000047</v>
      </c>
      <c r="V70" s="52">
        <f>VLOOKUP($B70,Shock_dev!$A$1:$CI$300,MATCH(DATE(V$1,1,1),Shock_dev!$A$1:$CI$1,0),FALSE)</f>
        <v>-93.256499999988591</v>
      </c>
      <c r="W70" s="52">
        <f>VLOOKUP($B70,Shock_dev!$A$1:$CI$300,MATCH(DATE(W$1,1,1),Shock_dev!$A$1:$CI$1,0),FALSE)</f>
        <v>-86.400300000008428</v>
      </c>
      <c r="X70" s="52">
        <f>VLOOKUP($B70,Shock_dev!$A$1:$CI$300,MATCH(DATE(X$1,1,1),Shock_dev!$A$1:$CI$1,0),FALSE)</f>
        <v>-81.115799999999581</v>
      </c>
      <c r="Y70" s="52">
        <f>VLOOKUP($B70,Shock_dev!$A$1:$CI$300,MATCH(DATE(Y$1,1,1),Shock_dev!$A$1:$CI$1,0),FALSE)</f>
        <v>-72.550099999993108</v>
      </c>
      <c r="Z70" s="52">
        <f>VLOOKUP($B70,Shock_dev!$A$1:$CI$300,MATCH(DATE(Z$1,1,1),Shock_dev!$A$1:$CI$1,0),FALSE)</f>
        <v>-62.511399999988498</v>
      </c>
      <c r="AA70" s="52">
        <f>VLOOKUP($B70,Shock_dev!$A$1:$CI$300,MATCH(DATE(AA$1,1,1),Shock_dev!$A$1:$CI$1,0),FALSE)</f>
        <v>-56.030200000008335</v>
      </c>
      <c r="AB70" s="52">
        <f>VLOOKUP($B70,Shock_dev!$A$1:$CI$300,MATCH(DATE(AB$1,1,1),Shock_dev!$A$1:$CI$1,0),FALSE)</f>
        <v>-47.712100000004284</v>
      </c>
      <c r="AC70" s="52">
        <f>VLOOKUP($B70,Shock_dev!$A$1:$CI$300,MATCH(DATE(AC$1,1,1),Shock_dev!$A$1:$CI$1,0),FALSE)</f>
        <v>-38.885899999993853</v>
      </c>
      <c r="AD70" s="52">
        <f>VLOOKUP($B70,Shock_dev!$A$1:$CI$300,MATCH(DATE(AD$1,1,1),Shock_dev!$A$1:$CI$1,0),FALSE)</f>
        <v>-30.18660000001546</v>
      </c>
      <c r="AE70" s="52">
        <f>VLOOKUP($B70,Shock_dev!$A$1:$CI$300,MATCH(DATE(AE$1,1,1),Shock_dev!$A$1:$CI$1,0),FALSE)</f>
        <v>-21.845600000000559</v>
      </c>
      <c r="AF70" s="52">
        <f>VLOOKUP($B70,Shock_dev!$A$1:$CI$300,MATCH(DATE(AF$1,1,1),Shock_dev!$A$1:$CI$1,0),FALSE)</f>
        <v>-14.371099999989383</v>
      </c>
      <c r="AG70" s="52"/>
      <c r="AH70" s="65">
        <f t="shared" si="1"/>
        <v>125.78700000000535</v>
      </c>
      <c r="AI70" s="65">
        <f t="shared" si="2"/>
        <v>108.55192000000389</v>
      </c>
      <c r="AJ70" s="65">
        <f t="shared" si="3"/>
        <v>32.858120000007332</v>
      </c>
      <c r="AK70" s="65">
        <f t="shared" si="4"/>
        <v>-82.174239999998832</v>
      </c>
      <c r="AL70" s="65">
        <f t="shared" si="5"/>
        <v>-71.721559999999585</v>
      </c>
      <c r="AM70" s="65">
        <f t="shared" si="6"/>
        <v>-30.600260000000709</v>
      </c>
      <c r="AN70" s="66"/>
      <c r="AO70" s="65">
        <f t="shared" si="7"/>
        <v>117.16946000000462</v>
      </c>
      <c r="AP70" s="65">
        <f t="shared" si="8"/>
        <v>-24.65805999999575</v>
      </c>
      <c r="AQ70" s="65">
        <f t="shared" si="9"/>
        <v>-51.160910000000143</v>
      </c>
    </row>
    <row r="71" spans="1:43" x14ac:dyDescent="0.25">
      <c r="A71" s="5" t="str">
        <f>VLOOKUP(LEFT(RIGHT(B71,6),4),List_Sectors!$A$2:$C$30,3,FALSE)</f>
        <v>Services</v>
      </c>
      <c r="B71" s="57" t="s">
        <v>488</v>
      </c>
      <c r="C71" s="51">
        <f>VLOOKUP($B71,Shock_dev!$A$1:$CI$300,MATCH(DATE(C$1,1,1),Shock_dev!$A$1:$CI$1,0),FALSE)</f>
        <v>2452.2970000002533</v>
      </c>
      <c r="D71" s="52">
        <f>VLOOKUP($B71,Shock_dev!$A$1:$CI$300,MATCH(DATE(D$1,1,1),Shock_dev!$A$1:$CI$1,0),FALSE)</f>
        <v>3454.5</v>
      </c>
      <c r="E71" s="52">
        <f>VLOOKUP($B71,Shock_dev!$A$1:$CI$300,MATCH(DATE(E$1,1,1),Shock_dev!$A$1:$CI$1,0),FALSE)</f>
        <v>4063.4190000002272</v>
      </c>
      <c r="F71" s="52">
        <f>VLOOKUP($B71,Shock_dev!$A$1:$CI$300,MATCH(DATE(F$1,1,1),Shock_dev!$A$1:$CI$1,0),FALSE)</f>
        <v>4439.6339999996126</v>
      </c>
      <c r="G71" s="52">
        <f>VLOOKUP($B71,Shock_dev!$A$1:$CI$300,MATCH(DATE(G$1,1,1),Shock_dev!$A$1:$CI$1,0),FALSE)</f>
        <v>4576.9660000000149</v>
      </c>
      <c r="H71" s="52">
        <f>VLOOKUP($B71,Shock_dev!$A$1:$CI$300,MATCH(DATE(H$1,1,1),Shock_dev!$A$1:$CI$1,0),FALSE)</f>
        <v>4703.7870000000112</v>
      </c>
      <c r="I71" s="52">
        <f>VLOOKUP($B71,Shock_dev!$A$1:$CI$300,MATCH(DATE(I$1,1,1),Shock_dev!$A$1:$CI$1,0),FALSE)</f>
        <v>4319.563000000082</v>
      </c>
      <c r="J71" s="52">
        <f>VLOOKUP($B71,Shock_dev!$A$1:$CI$300,MATCH(DATE(J$1,1,1),Shock_dev!$A$1:$CI$1,0),FALSE)</f>
        <v>4519.5320000001229</v>
      </c>
      <c r="K71" s="52">
        <f>VLOOKUP($B71,Shock_dev!$A$1:$CI$300,MATCH(DATE(K$1,1,1),Shock_dev!$A$1:$CI$1,0),FALSE)</f>
        <v>4777.6550000002608</v>
      </c>
      <c r="L71" s="52">
        <f>VLOOKUP($B71,Shock_dev!$A$1:$CI$300,MATCH(DATE(L$1,1,1),Shock_dev!$A$1:$CI$1,0),FALSE)</f>
        <v>4490.1790000000037</v>
      </c>
      <c r="M71" s="52">
        <f>VLOOKUP($B71,Shock_dev!$A$1:$CI$300,MATCH(DATE(M$1,1,1),Shock_dev!$A$1:$CI$1,0),FALSE)</f>
        <v>4465.2299999999814</v>
      </c>
      <c r="N71" s="52">
        <f>VLOOKUP($B71,Shock_dev!$A$1:$CI$300,MATCH(DATE(N$1,1,1),Shock_dev!$A$1:$CI$1,0),FALSE)</f>
        <v>4650.6529999999329</v>
      </c>
      <c r="O71" s="52">
        <f>VLOOKUP($B71,Shock_dev!$A$1:$CI$300,MATCH(DATE(O$1,1,1),Shock_dev!$A$1:$CI$1,0),FALSE)</f>
        <v>4148.2280000001192</v>
      </c>
      <c r="P71" s="52">
        <f>VLOOKUP($B71,Shock_dev!$A$1:$CI$300,MATCH(DATE(P$1,1,1),Shock_dev!$A$1:$CI$1,0),FALSE)</f>
        <v>3368.1150000002235</v>
      </c>
      <c r="Q71" s="52">
        <f>VLOOKUP($B71,Shock_dev!$A$1:$CI$300,MATCH(DATE(Q$1,1,1),Shock_dev!$A$1:$CI$1,0),FALSE)</f>
        <v>2669.8429999998771</v>
      </c>
      <c r="R71" s="52">
        <f>VLOOKUP($B71,Shock_dev!$A$1:$CI$300,MATCH(DATE(R$1,1,1),Shock_dev!$A$1:$CI$1,0),FALSE)</f>
        <v>1699.3569999998435</v>
      </c>
      <c r="S71" s="52">
        <f>VLOOKUP($B71,Shock_dev!$A$1:$CI$300,MATCH(DATE(S$1,1,1),Shock_dev!$A$1:$CI$1,0),FALSE)</f>
        <v>1392.9180000000633</v>
      </c>
      <c r="T71" s="52">
        <f>VLOOKUP($B71,Shock_dev!$A$1:$CI$300,MATCH(DATE(T$1,1,1),Shock_dev!$A$1:$CI$1,0),FALSE)</f>
        <v>1009.4520000000484</v>
      </c>
      <c r="U71" s="52">
        <f>VLOOKUP($B71,Shock_dev!$A$1:$CI$300,MATCH(DATE(U$1,1,1),Shock_dev!$A$1:$CI$1,0),FALSE)</f>
        <v>746.38400000007823</v>
      </c>
      <c r="V71" s="52">
        <f>VLOOKUP($B71,Shock_dev!$A$1:$CI$300,MATCH(DATE(V$1,1,1),Shock_dev!$A$1:$CI$1,0),FALSE)</f>
        <v>594.1659999997355</v>
      </c>
      <c r="W71" s="52">
        <f>VLOOKUP($B71,Shock_dev!$A$1:$CI$300,MATCH(DATE(W$1,1,1),Shock_dev!$A$1:$CI$1,0),FALSE)</f>
        <v>592.80499999970198</v>
      </c>
      <c r="X71" s="52">
        <f>VLOOKUP($B71,Shock_dev!$A$1:$CI$300,MATCH(DATE(X$1,1,1),Shock_dev!$A$1:$CI$1,0),FALSE)</f>
        <v>502.13199999975041</v>
      </c>
      <c r="Y71" s="52">
        <f>VLOOKUP($B71,Shock_dev!$A$1:$CI$300,MATCH(DATE(Y$1,1,1),Shock_dev!$A$1:$CI$1,0),FALSE)</f>
        <v>501.68399999989197</v>
      </c>
      <c r="Z71" s="52">
        <f>VLOOKUP($B71,Shock_dev!$A$1:$CI$300,MATCH(DATE(Z$1,1,1),Shock_dev!$A$1:$CI$1,0),FALSE)</f>
        <v>538.1929999999702</v>
      </c>
      <c r="AA71" s="52">
        <f>VLOOKUP($B71,Shock_dev!$A$1:$CI$300,MATCH(DATE(AA$1,1,1),Shock_dev!$A$1:$CI$1,0),FALSE)</f>
        <v>468.81500000040978</v>
      </c>
      <c r="AB71" s="52">
        <f>VLOOKUP($B71,Shock_dev!$A$1:$CI$300,MATCH(DATE(AB$1,1,1),Shock_dev!$A$1:$CI$1,0),FALSE)</f>
        <v>475.11100000003353</v>
      </c>
      <c r="AC71" s="52">
        <f>VLOOKUP($B71,Shock_dev!$A$1:$CI$300,MATCH(DATE(AC$1,1,1),Shock_dev!$A$1:$CI$1,0),FALSE)</f>
        <v>508.99299999978393</v>
      </c>
      <c r="AD71" s="52">
        <f>VLOOKUP($B71,Shock_dev!$A$1:$CI$300,MATCH(DATE(AD$1,1,1),Shock_dev!$A$1:$CI$1,0),FALSE)</f>
        <v>554.70200000004843</v>
      </c>
      <c r="AE71" s="52">
        <f>VLOOKUP($B71,Shock_dev!$A$1:$CI$300,MATCH(DATE(AE$1,1,1),Shock_dev!$A$1:$CI$1,0),FALSE)</f>
        <v>609.27000000001863</v>
      </c>
      <c r="AF71" s="52">
        <f>VLOOKUP($B71,Shock_dev!$A$1:$CI$300,MATCH(DATE(AF$1,1,1),Shock_dev!$A$1:$CI$1,0),FALSE)</f>
        <v>659.61199999973178</v>
      </c>
      <c r="AG71" s="52"/>
      <c r="AH71" s="65">
        <f t="shared" si="1"/>
        <v>3797.3632000000216</v>
      </c>
      <c r="AI71" s="65">
        <f t="shared" si="2"/>
        <v>4562.1432000000959</v>
      </c>
      <c r="AJ71" s="65">
        <f t="shared" si="3"/>
        <v>3860.4138000000266</v>
      </c>
      <c r="AK71" s="65">
        <f t="shared" si="4"/>
        <v>1088.4553999999539</v>
      </c>
      <c r="AL71" s="65">
        <f t="shared" si="5"/>
        <v>520.72579999994491</v>
      </c>
      <c r="AM71" s="65">
        <f t="shared" si="6"/>
        <v>561.53759999992326</v>
      </c>
      <c r="AN71" s="66"/>
      <c r="AO71" s="65">
        <f t="shared" si="7"/>
        <v>4179.7532000000592</v>
      </c>
      <c r="AP71" s="65">
        <f t="shared" si="8"/>
        <v>2474.4345999999905</v>
      </c>
      <c r="AQ71" s="65">
        <f t="shared" si="9"/>
        <v>541.13169999993409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489</v>
      </c>
      <c r="C72" s="51">
        <f>VLOOKUP($B72,Shock_dev!$A$1:$CI$300,MATCH(DATE(C$1,1,1),Shock_dev!$A$1:$CI$1,0),FALSE)</f>
        <v>171.67469999997411</v>
      </c>
      <c r="D72" s="52">
        <f>VLOOKUP($B72,Shock_dev!$A$1:$CI$300,MATCH(DATE(D$1,1,1),Shock_dev!$A$1:$CI$1,0),FALSE)</f>
        <v>250.80389999999898</v>
      </c>
      <c r="E72" s="52">
        <f>VLOOKUP($B72,Shock_dev!$A$1:$CI$300,MATCH(DATE(E$1,1,1),Shock_dev!$A$1:$CI$1,0),FALSE)</f>
        <v>303.94590000002063</v>
      </c>
      <c r="F72" s="52">
        <f>VLOOKUP($B72,Shock_dev!$A$1:$CI$300,MATCH(DATE(F$1,1,1),Shock_dev!$A$1:$CI$1,0),FALSE)</f>
        <v>342.64550000001327</v>
      </c>
      <c r="G72" s="52">
        <f>VLOOKUP($B72,Shock_dev!$A$1:$CI$300,MATCH(DATE(G$1,1,1),Shock_dev!$A$1:$CI$1,0),FALSE)</f>
        <v>366.58500000002095</v>
      </c>
      <c r="H72" s="52">
        <f>VLOOKUP($B72,Shock_dev!$A$1:$CI$300,MATCH(DATE(H$1,1,1),Shock_dev!$A$1:$CI$1,0),FALSE)</f>
        <v>391.19770000001881</v>
      </c>
      <c r="I72" s="52">
        <f>VLOOKUP($B72,Shock_dev!$A$1:$CI$300,MATCH(DATE(I$1,1,1),Shock_dev!$A$1:$CI$1,0),FALSE)</f>
        <v>381.45619999998598</v>
      </c>
      <c r="J72" s="52">
        <f>VLOOKUP($B72,Shock_dev!$A$1:$CI$300,MATCH(DATE(J$1,1,1),Shock_dev!$A$1:$CI$1,0),FALSE)</f>
        <v>411.50379999997676</v>
      </c>
      <c r="K72" s="52">
        <f>VLOOKUP($B72,Shock_dev!$A$1:$CI$300,MATCH(DATE(K$1,1,1),Shock_dev!$A$1:$CI$1,0),FALSE)</f>
        <v>447.250400000019</v>
      </c>
      <c r="L72" s="52">
        <f>VLOOKUP($B72,Shock_dev!$A$1:$CI$300,MATCH(DATE(L$1,1,1),Shock_dev!$A$1:$CI$1,0),FALSE)</f>
        <v>444.85399999999208</v>
      </c>
      <c r="M72" s="52">
        <f>VLOOKUP($B72,Shock_dev!$A$1:$CI$300,MATCH(DATE(M$1,1,1),Shock_dev!$A$1:$CI$1,0),FALSE)</f>
        <v>458.97819999998319</v>
      </c>
      <c r="N72" s="52">
        <f>VLOOKUP($B72,Shock_dev!$A$1:$CI$300,MATCH(DATE(N$1,1,1),Shock_dev!$A$1:$CI$1,0),FALSE)</f>
        <v>486.23110000000452</v>
      </c>
      <c r="O72" s="52">
        <f>VLOOKUP($B72,Shock_dev!$A$1:$CI$300,MATCH(DATE(O$1,1,1),Shock_dev!$A$1:$CI$1,0),FALSE)</f>
        <v>464.41920000000391</v>
      </c>
      <c r="P72" s="52">
        <f>VLOOKUP($B72,Shock_dev!$A$1:$CI$300,MATCH(DATE(P$1,1,1),Shock_dev!$A$1:$CI$1,0),FALSE)</f>
        <v>418.98669999997946</v>
      </c>
      <c r="Q72" s="52">
        <f>VLOOKUP($B72,Shock_dev!$A$1:$CI$300,MATCH(DATE(Q$1,1,1),Shock_dev!$A$1:$CI$1,0),FALSE)</f>
        <v>375.08350000000792</v>
      </c>
      <c r="R72" s="52">
        <f>VLOOKUP($B72,Shock_dev!$A$1:$CI$300,MATCH(DATE(R$1,1,1),Shock_dev!$A$1:$CI$1,0),FALSE)</f>
        <v>308.58370000001742</v>
      </c>
      <c r="S72" s="52">
        <f>VLOOKUP($B72,Shock_dev!$A$1:$CI$300,MATCH(DATE(S$1,1,1),Shock_dev!$A$1:$CI$1,0),FALSE)</f>
        <v>283.6927999999898</v>
      </c>
      <c r="T72" s="52">
        <f>VLOOKUP($B72,Shock_dev!$A$1:$CI$300,MATCH(DATE(T$1,1,1),Shock_dev!$A$1:$CI$1,0),FALSE)</f>
        <v>251.79570000001695</v>
      </c>
      <c r="U72" s="52">
        <f>VLOOKUP($B72,Shock_dev!$A$1:$CI$300,MATCH(DATE(U$1,1,1),Shock_dev!$A$1:$CI$1,0),FALSE)</f>
        <v>224.92789999998058</v>
      </c>
      <c r="V72" s="52">
        <f>VLOOKUP($B72,Shock_dev!$A$1:$CI$300,MATCH(DATE(V$1,1,1),Shock_dev!$A$1:$CI$1,0),FALSE)</f>
        <v>203.38509999998496</v>
      </c>
      <c r="W72" s="52">
        <f>VLOOKUP($B72,Shock_dev!$A$1:$CI$300,MATCH(DATE(W$1,1,1),Shock_dev!$A$1:$CI$1,0),FALSE)</f>
        <v>190.43279999998049</v>
      </c>
      <c r="X72" s="52">
        <f>VLOOKUP($B72,Shock_dev!$A$1:$CI$300,MATCH(DATE(X$1,1,1),Shock_dev!$A$1:$CI$1,0),FALSE)</f>
        <v>170.54790000000503</v>
      </c>
      <c r="Y72" s="52">
        <f>VLOOKUP($B72,Shock_dev!$A$1:$CI$300,MATCH(DATE(Y$1,1,1),Shock_dev!$A$1:$CI$1,0),FALSE)</f>
        <v>156.17129999998724</v>
      </c>
      <c r="Z72" s="52">
        <f>VLOOKUP($B72,Shock_dev!$A$1:$CI$300,MATCH(DATE(Z$1,1,1),Shock_dev!$A$1:$CI$1,0),FALSE)</f>
        <v>144.55220000000554</v>
      </c>
      <c r="AA72" s="52">
        <f>VLOOKUP($B72,Shock_dev!$A$1:$CI$300,MATCH(DATE(AA$1,1,1),Shock_dev!$A$1:$CI$1,0),FALSE)</f>
        <v>126.07799999997951</v>
      </c>
      <c r="AB72" s="52">
        <f>VLOOKUP($B72,Shock_dev!$A$1:$CI$300,MATCH(DATE(AB$1,1,1),Shock_dev!$A$1:$CI$1,0),FALSE)</f>
        <v>113.41639999998733</v>
      </c>
      <c r="AC72" s="52">
        <f>VLOOKUP($B72,Shock_dev!$A$1:$CI$300,MATCH(DATE(AC$1,1,1),Shock_dev!$A$1:$CI$1,0),FALSE)</f>
        <v>103.90120000002207</v>
      </c>
      <c r="AD72" s="52">
        <f>VLOOKUP($B72,Shock_dev!$A$1:$CI$300,MATCH(DATE(AD$1,1,1),Shock_dev!$A$1:$CI$1,0),FALSE)</f>
        <v>96.571300000010524</v>
      </c>
      <c r="AE72" s="52">
        <f>VLOOKUP($B72,Shock_dev!$A$1:$CI$300,MATCH(DATE(AE$1,1,1),Shock_dev!$A$1:$CI$1,0),FALSE)</f>
        <v>91.267999999981839</v>
      </c>
      <c r="AF72" s="52">
        <f>VLOOKUP($B72,Shock_dev!$A$1:$CI$300,MATCH(DATE(AF$1,1,1),Shock_dev!$A$1:$CI$1,0),FALSE)</f>
        <v>87.174999999988358</v>
      </c>
      <c r="AG72" s="52"/>
      <c r="AH72" s="65">
        <f t="shared" si="1"/>
        <v>287.1310000000056</v>
      </c>
      <c r="AI72" s="65">
        <f t="shared" si="2"/>
        <v>415.25241999999855</v>
      </c>
      <c r="AJ72" s="65">
        <f t="shared" si="3"/>
        <v>440.73973999999578</v>
      </c>
      <c r="AK72" s="65">
        <f t="shared" si="4"/>
        <v>254.47703999999794</v>
      </c>
      <c r="AL72" s="65">
        <f t="shared" si="5"/>
        <v>157.55643999999157</v>
      </c>
      <c r="AM72" s="65">
        <f t="shared" si="6"/>
        <v>98.466379999998026</v>
      </c>
      <c r="AN72" s="66"/>
      <c r="AO72" s="65">
        <f t="shared" si="7"/>
        <v>351.1917100000021</v>
      </c>
      <c r="AP72" s="65">
        <f t="shared" si="8"/>
        <v>347.60838999999686</v>
      </c>
      <c r="AQ72" s="65">
        <f t="shared" si="9"/>
        <v>128.01140999999478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Q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5889.1977547000006</v>
      </c>
      <c r="D77" s="52">
        <f t="shared" ref="D77:AF77" si="11">SUM(D60:D69)</f>
        <v>5519.9479088000007</v>
      </c>
      <c r="E77" s="52">
        <f t="shared" si="11"/>
        <v>5759.2765257000019</v>
      </c>
      <c r="F77" s="52">
        <f t="shared" si="11"/>
        <v>6056.7124789999971</v>
      </c>
      <c r="G77" s="52">
        <f t="shared" si="11"/>
        <v>6184.0082641000008</v>
      </c>
      <c r="H77" s="52">
        <f t="shared" si="11"/>
        <v>6584.098920999998</v>
      </c>
      <c r="I77" s="52">
        <f t="shared" si="11"/>
        <v>5854.5682429000017</v>
      </c>
      <c r="J77" s="52">
        <f t="shared" si="11"/>
        <v>6933.281361700002</v>
      </c>
      <c r="K77" s="52">
        <f t="shared" si="11"/>
        <v>7605.3250383000013</v>
      </c>
      <c r="L77" s="52">
        <f t="shared" si="11"/>
        <v>6901.4495258999978</v>
      </c>
      <c r="M77" s="52">
        <f t="shared" si="11"/>
        <v>7301.6742943999989</v>
      </c>
      <c r="N77" s="52">
        <f t="shared" si="11"/>
        <v>7958.4987845000014</v>
      </c>
      <c r="O77" s="52">
        <f t="shared" si="11"/>
        <v>6806.3245665999957</v>
      </c>
      <c r="P77" s="52">
        <f t="shared" si="11"/>
        <v>5630.5455458999995</v>
      </c>
      <c r="Q77" s="52">
        <f t="shared" si="11"/>
        <v>4932.6328798999984</v>
      </c>
      <c r="R77" s="52">
        <f t="shared" si="11"/>
        <v>3529.6636094999972</v>
      </c>
      <c r="S77" s="52">
        <f t="shared" si="11"/>
        <v>3848.6089395000008</v>
      </c>
      <c r="T77" s="52">
        <f t="shared" si="11"/>
        <v>3341.9916306</v>
      </c>
      <c r="U77" s="52">
        <f t="shared" si="11"/>
        <v>3091.5961232000018</v>
      </c>
      <c r="V77" s="52">
        <f t="shared" si="11"/>
        <v>2955.9783558000036</v>
      </c>
      <c r="W77" s="52">
        <f t="shared" si="11"/>
        <v>3035.4873076999975</v>
      </c>
      <c r="X77" s="52">
        <f t="shared" si="11"/>
        <v>2747.3178652000042</v>
      </c>
      <c r="Y77" s="52">
        <f t="shared" si="11"/>
        <v>2733.4662437000011</v>
      </c>
      <c r="Z77" s="52">
        <f t="shared" si="11"/>
        <v>2725.4194461999987</v>
      </c>
      <c r="AA77" s="52">
        <f t="shared" si="11"/>
        <v>2433.2721959999999</v>
      </c>
      <c r="AB77" s="52">
        <f t="shared" si="11"/>
        <v>2417.2956767999985</v>
      </c>
      <c r="AC77" s="52">
        <f t="shared" si="11"/>
        <v>2407.8607033999988</v>
      </c>
      <c r="AD77" s="52">
        <f t="shared" si="11"/>
        <v>2399.769277399997</v>
      </c>
      <c r="AE77" s="52">
        <f t="shared" si="11"/>
        <v>2403.7459043999997</v>
      </c>
      <c r="AF77" s="52">
        <f t="shared" si="11"/>
        <v>2396.6322424999985</v>
      </c>
      <c r="AG77" s="67"/>
      <c r="AH77" s="65">
        <f>AVERAGE(C77:G77)</f>
        <v>5881.8285864600002</v>
      </c>
      <c r="AI77" s="65">
        <f>AVERAGE(H77:L77)</f>
        <v>6775.7446179599992</v>
      </c>
      <c r="AJ77" s="65">
        <f>AVERAGE(M77:Q77)</f>
        <v>6525.9352142599992</v>
      </c>
      <c r="AK77" s="65">
        <f>AVERAGE(R77:V77)</f>
        <v>3353.5677317200011</v>
      </c>
      <c r="AL77" s="65">
        <f>AVERAGE(W77:AA77)</f>
        <v>2734.9926117600003</v>
      </c>
      <c r="AM77" s="65">
        <f>AVERAGE(AB77:AF77)</f>
        <v>2405.0607608999985</v>
      </c>
      <c r="AN77" s="66"/>
      <c r="AO77" s="65">
        <f>AVERAGE(AH77:AI77)</f>
        <v>6328.7866022099997</v>
      </c>
      <c r="AP77" s="65">
        <f>AVERAGE(AJ77:AK77)</f>
        <v>4939.7514729900004</v>
      </c>
      <c r="AQ77" s="65">
        <f>AVERAGE(AL77:AM77)</f>
        <v>2570.0266863299994</v>
      </c>
    </row>
    <row r="78" spans="1:43" s="9" customFormat="1" x14ac:dyDescent="0.25">
      <c r="A78" s="13" t="s">
        <v>399</v>
      </c>
      <c r="B78" s="13"/>
      <c r="C78" s="52">
        <f>SUM(C70:C71)</f>
        <v>2532.489500000258</v>
      </c>
      <c r="D78" s="52">
        <f t="shared" ref="D78:AF78" si="12">SUM(D70:D71)</f>
        <v>3572.789300000004</v>
      </c>
      <c r="E78" s="52">
        <f t="shared" si="12"/>
        <v>4202.4505000002391</v>
      </c>
      <c r="F78" s="52">
        <f t="shared" si="12"/>
        <v>4587.0085999996227</v>
      </c>
      <c r="G78" s="52">
        <f t="shared" si="12"/>
        <v>4721.013100000011</v>
      </c>
      <c r="H78" s="52">
        <f t="shared" si="12"/>
        <v>4841.3808000000136</v>
      </c>
      <c r="I78" s="52">
        <f t="shared" si="12"/>
        <v>4432.6380000000936</v>
      </c>
      <c r="J78" s="52">
        <f t="shared" si="12"/>
        <v>4625.8150000001187</v>
      </c>
      <c r="K78" s="52">
        <f t="shared" si="12"/>
        <v>4880.6411000002699</v>
      </c>
      <c r="L78" s="52">
        <f t="shared" si="12"/>
        <v>4573.0007000000041</v>
      </c>
      <c r="M78" s="52">
        <f t="shared" si="12"/>
        <v>4536.033299999981</v>
      </c>
      <c r="N78" s="52">
        <f t="shared" si="12"/>
        <v>4717.6129999999539</v>
      </c>
      <c r="O78" s="52">
        <f t="shared" si="12"/>
        <v>4190.3675000001385</v>
      </c>
      <c r="P78" s="52">
        <f t="shared" si="12"/>
        <v>3375.8760000002221</v>
      </c>
      <c r="Q78" s="52">
        <f t="shared" si="12"/>
        <v>2646.4697999998752</v>
      </c>
      <c r="R78" s="52">
        <f t="shared" si="12"/>
        <v>1638.0988999998372</v>
      </c>
      <c r="S78" s="52">
        <f t="shared" si="12"/>
        <v>1317.6048000000592</v>
      </c>
      <c r="T78" s="52">
        <f t="shared" si="12"/>
        <v>921.81240000005346</v>
      </c>
      <c r="U78" s="52">
        <f t="shared" si="12"/>
        <v>652.98020000007818</v>
      </c>
      <c r="V78" s="52">
        <f t="shared" si="12"/>
        <v>500.90949999974691</v>
      </c>
      <c r="W78" s="52">
        <f t="shared" si="12"/>
        <v>506.40469999969355</v>
      </c>
      <c r="X78" s="52">
        <f t="shared" si="12"/>
        <v>421.01619999975082</v>
      </c>
      <c r="Y78" s="52">
        <f t="shared" si="12"/>
        <v>429.13389999989886</v>
      </c>
      <c r="Z78" s="52">
        <f t="shared" si="12"/>
        <v>475.6815999999817</v>
      </c>
      <c r="AA78" s="52">
        <f t="shared" si="12"/>
        <v>412.78480000040145</v>
      </c>
      <c r="AB78" s="52">
        <f t="shared" si="12"/>
        <v>427.39890000002924</v>
      </c>
      <c r="AC78" s="52">
        <f t="shared" si="12"/>
        <v>470.10709999979008</v>
      </c>
      <c r="AD78" s="52">
        <f t="shared" si="12"/>
        <v>524.51540000003297</v>
      </c>
      <c r="AE78" s="52">
        <f t="shared" si="12"/>
        <v>587.42440000001807</v>
      </c>
      <c r="AF78" s="52">
        <f t="shared" si="12"/>
        <v>645.2408999997424</v>
      </c>
      <c r="AG78" s="67"/>
      <c r="AH78" s="65">
        <f>AVERAGE(C78:G78)</f>
        <v>3923.1502000000269</v>
      </c>
      <c r="AI78" s="65">
        <f>AVERAGE(H78:L78)</f>
        <v>4670.6951200001004</v>
      </c>
      <c r="AJ78" s="65">
        <f>AVERAGE(M78:Q78)</f>
        <v>3893.2719200000342</v>
      </c>
      <c r="AK78" s="65">
        <f>AVERAGE(R78:V78)</f>
        <v>1006.281159999955</v>
      </c>
      <c r="AL78" s="65">
        <f>AVERAGE(W78:AA78)</f>
        <v>449.0042399999453</v>
      </c>
      <c r="AM78" s="65">
        <f>AVERAGE(AB78:AF78)</f>
        <v>530.93733999992253</v>
      </c>
      <c r="AN78" s="66"/>
      <c r="AO78" s="65">
        <f>AVERAGE(AH78:AI78)</f>
        <v>4296.9226600000638</v>
      </c>
      <c r="AP78" s="65">
        <f>AVERAGE(AJ78:AK78)</f>
        <v>2449.7765399999944</v>
      </c>
      <c r="AQ78" s="65">
        <f>AVERAGE(AL78:AM78)</f>
        <v>489.97078999993391</v>
      </c>
    </row>
    <row r="79" spans="1:43" s="9" customFormat="1" x14ac:dyDescent="0.25">
      <c r="A79" s="13" t="s">
        <v>421</v>
      </c>
      <c r="B79" s="13"/>
      <c r="C79" s="52">
        <f>SUM(C53:C58)</f>
        <v>808.10449000000153</v>
      </c>
      <c r="D79" s="52">
        <f t="shared" ref="D79:AF79" si="13">SUM(D53:D58)</f>
        <v>1011.3035099999906</v>
      </c>
      <c r="E79" s="52">
        <f t="shared" si="13"/>
        <v>1105.7032399999589</v>
      </c>
      <c r="F79" s="52">
        <f t="shared" si="13"/>
        <v>1141.7005600000339</v>
      </c>
      <c r="G79" s="52">
        <f t="shared" si="13"/>
        <v>1108.4443299999693</v>
      </c>
      <c r="H79" s="52">
        <f t="shared" si="13"/>
        <v>1079.1521799999828</v>
      </c>
      <c r="I79" s="52">
        <f t="shared" si="13"/>
        <v>880.75656999997591</v>
      </c>
      <c r="J79" s="52">
        <f t="shared" si="13"/>
        <v>896.91222999998718</v>
      </c>
      <c r="K79" s="52">
        <f t="shared" si="13"/>
        <v>912.8881899999833</v>
      </c>
      <c r="L79" s="52">
        <f t="shared" si="13"/>
        <v>743.66771999994307</v>
      </c>
      <c r="M79" s="52">
        <f t="shared" si="13"/>
        <v>687.90926999999647</v>
      </c>
      <c r="N79" s="52">
        <f t="shared" si="13"/>
        <v>702.05204999995476</v>
      </c>
      <c r="O79" s="52">
        <f t="shared" si="13"/>
        <v>485.12390000001687</v>
      </c>
      <c r="P79" s="52">
        <f t="shared" si="13"/>
        <v>213.64333000002443</v>
      </c>
      <c r="Q79" s="52">
        <f t="shared" si="13"/>
        <v>0.43651999996291124</v>
      </c>
      <c r="R79" s="52">
        <f t="shared" si="13"/>
        <v>-287.52108000003136</v>
      </c>
      <c r="S79" s="52">
        <f t="shared" si="13"/>
        <v>-330.04167000004236</v>
      </c>
      <c r="T79" s="52">
        <f t="shared" si="13"/>
        <v>-410.59402999997837</v>
      </c>
      <c r="U79" s="52">
        <f t="shared" si="13"/>
        <v>-442.85658999997395</v>
      </c>
      <c r="V79" s="52">
        <f t="shared" si="13"/>
        <v>-434.64266000000134</v>
      </c>
      <c r="W79" s="52">
        <f t="shared" si="13"/>
        <v>-375.83687999996982</v>
      </c>
      <c r="X79" s="52">
        <f t="shared" si="13"/>
        <v>-350.9365600000383</v>
      </c>
      <c r="Y79" s="52">
        <f t="shared" si="13"/>
        <v>-293.03327999999601</v>
      </c>
      <c r="Z79" s="52">
        <f t="shared" si="13"/>
        <v>-227.11828999994395</v>
      </c>
      <c r="AA79" s="52">
        <f t="shared" si="13"/>
        <v>-201.01419000007809</v>
      </c>
      <c r="AB79" s="52">
        <f t="shared" si="13"/>
        <v>-149.10745999995197</v>
      </c>
      <c r="AC79" s="52">
        <f t="shared" si="13"/>
        <v>-94.310649999977613</v>
      </c>
      <c r="AD79" s="52">
        <f t="shared" si="13"/>
        <v>-41.975570000013249</v>
      </c>
      <c r="AE79" s="52">
        <f t="shared" si="13"/>
        <v>7.4836100000902661</v>
      </c>
      <c r="AF79" s="52">
        <f t="shared" si="13"/>
        <v>49.972040000018751</v>
      </c>
      <c r="AG79" s="67"/>
      <c r="AH79" s="65">
        <f t="shared" si="1"/>
        <v>1035.0512259999909</v>
      </c>
      <c r="AI79" s="65">
        <f t="shared" si="2"/>
        <v>902.67537799997444</v>
      </c>
      <c r="AJ79" s="65">
        <f t="shared" si="3"/>
        <v>417.83301399999107</v>
      </c>
      <c r="AK79" s="65">
        <f t="shared" si="4"/>
        <v>-381.13120600000548</v>
      </c>
      <c r="AL79" s="65">
        <f t="shared" si="5"/>
        <v>-289.58784000000526</v>
      </c>
      <c r="AM79" s="65">
        <f t="shared" si="6"/>
        <v>-45.587605999966762</v>
      </c>
      <c r="AN79" s="66"/>
      <c r="AO79" s="65">
        <f t="shared" si="7"/>
        <v>968.8633019999827</v>
      </c>
      <c r="AP79" s="65">
        <f t="shared" si="8"/>
        <v>18.350903999992795</v>
      </c>
      <c r="AQ79" s="65">
        <f t="shared" si="9"/>
        <v>-167.587722999986</v>
      </c>
    </row>
    <row r="80" spans="1:43" s="9" customFormat="1" x14ac:dyDescent="0.25">
      <c r="A80" s="13" t="s">
        <v>423</v>
      </c>
      <c r="B80" s="13"/>
      <c r="C80" s="52">
        <f>C59</f>
        <v>142.11199999999371</v>
      </c>
      <c r="D80" s="52">
        <f t="shared" ref="D80:AF80" si="14">D59</f>
        <v>236.79370000000927</v>
      </c>
      <c r="E80" s="52">
        <f t="shared" si="14"/>
        <v>289.70079999999143</v>
      </c>
      <c r="F80" s="52">
        <f t="shared" si="14"/>
        <v>316.75689999997849</v>
      </c>
      <c r="G80" s="52">
        <f t="shared" si="14"/>
        <v>325.30850000001374</v>
      </c>
      <c r="H80" s="52">
        <f t="shared" si="14"/>
        <v>332.25080000000889</v>
      </c>
      <c r="I80" s="52">
        <f t="shared" si="14"/>
        <v>313.67099999997299</v>
      </c>
      <c r="J80" s="52">
        <f t="shared" si="14"/>
        <v>326.14100000000326</v>
      </c>
      <c r="K80" s="52">
        <f t="shared" si="14"/>
        <v>353.99169999995502</v>
      </c>
      <c r="L80" s="52">
        <f t="shared" si="14"/>
        <v>355.57440000004135</v>
      </c>
      <c r="M80" s="52">
        <f t="shared" si="14"/>
        <v>365.80829999997513</v>
      </c>
      <c r="N80" s="52">
        <f t="shared" si="14"/>
        <v>391.5052999999607</v>
      </c>
      <c r="O80" s="52">
        <f t="shared" si="14"/>
        <v>381.28810000000522</v>
      </c>
      <c r="P80" s="52">
        <f t="shared" si="14"/>
        <v>344.71460000000661</v>
      </c>
      <c r="Q80" s="52">
        <f t="shared" si="14"/>
        <v>306.64269999996759</v>
      </c>
      <c r="R80" s="52">
        <f t="shared" si="14"/>
        <v>253.25740000000224</v>
      </c>
      <c r="S80" s="52">
        <f t="shared" si="14"/>
        <v>234.15540000004694</v>
      </c>
      <c r="T80" s="52">
        <f t="shared" si="14"/>
        <v>218.62310000002617</v>
      </c>
      <c r="U80" s="52">
        <f t="shared" si="14"/>
        <v>207.60139999998501</v>
      </c>
      <c r="V80" s="52">
        <f t="shared" si="14"/>
        <v>200.50349999999162</v>
      </c>
      <c r="W80" s="52">
        <f t="shared" si="14"/>
        <v>199.36369999998715</v>
      </c>
      <c r="X80" s="52">
        <f t="shared" si="14"/>
        <v>190.87430000002496</v>
      </c>
      <c r="Y80" s="52">
        <f t="shared" si="14"/>
        <v>182.25870000000577</v>
      </c>
      <c r="Z80" s="52">
        <f t="shared" si="14"/>
        <v>173.21340000000782</v>
      </c>
      <c r="AA80" s="52">
        <f t="shared" si="14"/>
        <v>155.83620000001974</v>
      </c>
      <c r="AB80" s="52">
        <f t="shared" si="14"/>
        <v>139.20789999997942</v>
      </c>
      <c r="AC80" s="52">
        <f t="shared" si="14"/>
        <v>123.69520000001648</v>
      </c>
      <c r="AD80" s="52">
        <f t="shared" si="14"/>
        <v>108.71820000000298</v>
      </c>
      <c r="AE80" s="52">
        <f t="shared" si="14"/>
        <v>94.202199999999721</v>
      </c>
      <c r="AF80" s="52">
        <f t="shared" si="14"/>
        <v>79.636999999987893</v>
      </c>
      <c r="AG80" s="67"/>
      <c r="AH80" s="65">
        <f t="shared" si="1"/>
        <v>262.13437999999735</v>
      </c>
      <c r="AI80" s="65">
        <f t="shared" si="2"/>
        <v>336.32577999999631</v>
      </c>
      <c r="AJ80" s="65">
        <f t="shared" si="3"/>
        <v>357.99179999998307</v>
      </c>
      <c r="AK80" s="65">
        <f t="shared" si="4"/>
        <v>222.8281600000104</v>
      </c>
      <c r="AL80" s="65">
        <f t="shared" si="5"/>
        <v>180.30926000000909</v>
      </c>
      <c r="AM80" s="65">
        <f t="shared" si="6"/>
        <v>109.0920999999973</v>
      </c>
      <c r="AN80" s="66"/>
      <c r="AO80" s="65">
        <f t="shared" si="7"/>
        <v>299.23007999999686</v>
      </c>
      <c r="AP80" s="65">
        <f t="shared" si="8"/>
        <v>290.40997999999672</v>
      </c>
      <c r="AQ80" s="65">
        <f t="shared" si="9"/>
        <v>144.70068000000319</v>
      </c>
    </row>
    <row r="81" spans="1:43" s="9" customFormat="1" x14ac:dyDescent="0.25">
      <c r="A81" s="13" t="s">
        <v>426</v>
      </c>
      <c r="B81" s="13"/>
      <c r="C81" s="52">
        <f>C72</f>
        <v>171.67469999997411</v>
      </c>
      <c r="D81" s="52">
        <f t="shared" ref="D81:AF81" si="15">D72</f>
        <v>250.80389999999898</v>
      </c>
      <c r="E81" s="52">
        <f t="shared" si="15"/>
        <v>303.94590000002063</v>
      </c>
      <c r="F81" s="52">
        <f t="shared" si="15"/>
        <v>342.64550000001327</v>
      </c>
      <c r="G81" s="52">
        <f t="shared" si="15"/>
        <v>366.58500000002095</v>
      </c>
      <c r="H81" s="52">
        <f t="shared" si="15"/>
        <v>391.19770000001881</v>
      </c>
      <c r="I81" s="52">
        <f t="shared" si="15"/>
        <v>381.45619999998598</v>
      </c>
      <c r="J81" s="52">
        <f t="shared" si="15"/>
        <v>411.50379999997676</v>
      </c>
      <c r="K81" s="52">
        <f t="shared" si="15"/>
        <v>447.250400000019</v>
      </c>
      <c r="L81" s="52">
        <f t="shared" si="15"/>
        <v>444.85399999999208</v>
      </c>
      <c r="M81" s="52">
        <f t="shared" si="15"/>
        <v>458.97819999998319</v>
      </c>
      <c r="N81" s="52">
        <f t="shared" si="15"/>
        <v>486.23110000000452</v>
      </c>
      <c r="O81" s="52">
        <f t="shared" si="15"/>
        <v>464.41920000000391</v>
      </c>
      <c r="P81" s="52">
        <f t="shared" si="15"/>
        <v>418.98669999997946</v>
      </c>
      <c r="Q81" s="52">
        <f t="shared" si="15"/>
        <v>375.08350000000792</v>
      </c>
      <c r="R81" s="52">
        <f t="shared" si="15"/>
        <v>308.58370000001742</v>
      </c>
      <c r="S81" s="52">
        <f t="shared" si="15"/>
        <v>283.6927999999898</v>
      </c>
      <c r="T81" s="52">
        <f t="shared" si="15"/>
        <v>251.79570000001695</v>
      </c>
      <c r="U81" s="52">
        <f t="shared" si="15"/>
        <v>224.92789999998058</v>
      </c>
      <c r="V81" s="52">
        <f t="shared" si="15"/>
        <v>203.38509999998496</v>
      </c>
      <c r="W81" s="52">
        <f t="shared" si="15"/>
        <v>190.43279999998049</v>
      </c>
      <c r="X81" s="52">
        <f t="shared" si="15"/>
        <v>170.54790000000503</v>
      </c>
      <c r="Y81" s="52">
        <f t="shared" si="15"/>
        <v>156.17129999998724</v>
      </c>
      <c r="Z81" s="52">
        <f t="shared" si="15"/>
        <v>144.55220000000554</v>
      </c>
      <c r="AA81" s="52">
        <f t="shared" si="15"/>
        <v>126.07799999997951</v>
      </c>
      <c r="AB81" s="52">
        <f t="shared" si="15"/>
        <v>113.41639999998733</v>
      </c>
      <c r="AC81" s="52">
        <f t="shared" si="15"/>
        <v>103.90120000002207</v>
      </c>
      <c r="AD81" s="52">
        <f t="shared" si="15"/>
        <v>96.571300000010524</v>
      </c>
      <c r="AE81" s="52">
        <f t="shared" si="15"/>
        <v>91.267999999981839</v>
      </c>
      <c r="AF81" s="52">
        <f t="shared" si="15"/>
        <v>87.174999999988358</v>
      </c>
      <c r="AG81" s="67"/>
      <c r="AH81" s="65">
        <f>AVERAGE(C81:G81)</f>
        <v>287.1310000000056</v>
      </c>
      <c r="AI81" s="65">
        <f>AVERAGE(H81:L81)</f>
        <v>415.25241999999855</v>
      </c>
      <c r="AJ81" s="65">
        <f>AVERAGE(M81:Q81)</f>
        <v>440.73973999999578</v>
      </c>
      <c r="AK81" s="65">
        <f>AVERAGE(R81:V81)</f>
        <v>254.47703999999794</v>
      </c>
      <c r="AL81" s="65">
        <f>AVERAGE(W81:AA81)</f>
        <v>157.55643999999157</v>
      </c>
      <c r="AM81" s="65">
        <f>AVERAGE(AB81:AF81)</f>
        <v>98.466379999998026</v>
      </c>
      <c r="AN81" s="66"/>
      <c r="AO81" s="65">
        <f>AVERAGE(AH81:AI81)</f>
        <v>351.1917100000021</v>
      </c>
      <c r="AP81" s="65">
        <f>AVERAGE(AJ81:AK81)</f>
        <v>347.60838999999686</v>
      </c>
      <c r="AQ81" s="65">
        <f>AVERAGE(AL81:AM81)</f>
        <v>128.01140999999478</v>
      </c>
    </row>
    <row r="82" spans="1:43" s="9" customFormat="1" x14ac:dyDescent="0.25">
      <c r="A82" s="13" t="s">
        <v>425</v>
      </c>
      <c r="B82" s="13"/>
      <c r="C82" s="52">
        <f>SUM(C51:C52)</f>
        <v>122.42182000001048</v>
      </c>
      <c r="D82" s="52">
        <f t="shared" ref="D82:AF82" si="16">SUM(D51:D52)</f>
        <v>162.04218999999648</v>
      </c>
      <c r="E82" s="52">
        <f t="shared" si="16"/>
        <v>182.85317000001305</v>
      </c>
      <c r="F82" s="52">
        <f t="shared" si="16"/>
        <v>193.22161999999662</v>
      </c>
      <c r="G82" s="52">
        <f t="shared" si="16"/>
        <v>192.19270000000324</v>
      </c>
      <c r="H82" s="52">
        <f t="shared" si="16"/>
        <v>191.06805999999051</v>
      </c>
      <c r="I82" s="52">
        <f t="shared" si="16"/>
        <v>164.38730999998734</v>
      </c>
      <c r="J82" s="52">
        <f t="shared" si="16"/>
        <v>168.66636000000653</v>
      </c>
      <c r="K82" s="52">
        <f t="shared" si="16"/>
        <v>174.5603300000148</v>
      </c>
      <c r="L82" s="52">
        <f t="shared" si="16"/>
        <v>152.93688999999358</v>
      </c>
      <c r="M82" s="52">
        <f t="shared" si="16"/>
        <v>146.6675699999978</v>
      </c>
      <c r="N82" s="52">
        <f t="shared" si="16"/>
        <v>151.19010000000344</v>
      </c>
      <c r="O82" s="52">
        <f t="shared" si="16"/>
        <v>121.22690999999031</v>
      </c>
      <c r="P82" s="52">
        <f t="shared" si="16"/>
        <v>80.486079999998765</v>
      </c>
      <c r="Q82" s="52">
        <f t="shared" si="16"/>
        <v>46.63357000000542</v>
      </c>
      <c r="R82" s="52">
        <f t="shared" si="16"/>
        <v>0.79528999999456573</v>
      </c>
      <c r="S82" s="52">
        <f t="shared" si="16"/>
        <v>-9.4973599999902945</v>
      </c>
      <c r="T82" s="52">
        <f t="shared" si="16"/>
        <v>-24.222599999997328</v>
      </c>
      <c r="U82" s="52">
        <f t="shared" si="16"/>
        <v>-32.073740000003454</v>
      </c>
      <c r="V82" s="52">
        <f t="shared" si="16"/>
        <v>-33.904230000000098</v>
      </c>
      <c r="W82" s="52">
        <f t="shared" si="16"/>
        <v>-28.056259999997565</v>
      </c>
      <c r="X82" s="52">
        <f t="shared" si="16"/>
        <v>-27.015040000002045</v>
      </c>
      <c r="Y82" s="52">
        <f t="shared" si="16"/>
        <v>-21.284820000011678</v>
      </c>
      <c r="Z82" s="52">
        <f t="shared" si="16"/>
        <v>-14.103079999997135</v>
      </c>
      <c r="AA82" s="52">
        <f t="shared" si="16"/>
        <v>-12.685060000003432</v>
      </c>
      <c r="AB82" s="52">
        <f t="shared" si="16"/>
        <v>-7.5184300000037183</v>
      </c>
      <c r="AC82" s="52">
        <f t="shared" si="16"/>
        <v>-1.5251499999940279</v>
      </c>
      <c r="AD82" s="52">
        <f t="shared" si="16"/>
        <v>4.4798800000025949</v>
      </c>
      <c r="AE82" s="52">
        <f t="shared" si="16"/>
        <v>10.39635000000635</v>
      </c>
      <c r="AF82" s="52">
        <f t="shared" si="16"/>
        <v>15.592069999995147</v>
      </c>
      <c r="AG82" s="67"/>
      <c r="AH82" s="65">
        <f>AVERAGE(C82:G82)</f>
        <v>170.54630000000398</v>
      </c>
      <c r="AI82" s="65">
        <f>AVERAGE(H82:L82)</f>
        <v>170.32378999999855</v>
      </c>
      <c r="AJ82" s="65">
        <f>AVERAGE(M82:Q82)</f>
        <v>109.24084599999915</v>
      </c>
      <c r="AK82" s="65">
        <f>AVERAGE(R82:V82)</f>
        <v>-19.780527999999322</v>
      </c>
      <c r="AL82" s="65">
        <f>AVERAGE(W82:AA82)</f>
        <v>-20.628852000002372</v>
      </c>
      <c r="AM82" s="65">
        <f>AVERAGE(AB82:AF82)</f>
        <v>4.2849440000012695</v>
      </c>
      <c r="AN82" s="66"/>
      <c r="AO82" s="65">
        <f>AVERAGE(AH82:AI82)</f>
        <v>170.43504500000125</v>
      </c>
      <c r="AP82" s="65">
        <f>AVERAGE(AJ82:AK82)</f>
        <v>44.730158999999915</v>
      </c>
      <c r="AQ82" s="65">
        <f>AVERAGE(AL82:AM82)</f>
        <v>-8.1719540000005502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7">IF(ROUND(D50-SUM(D77:D82),2)=0,"","ERROR")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9.1690300000009302</v>
      </c>
      <c r="D87" s="52">
        <f t="shared" ref="D87:AF92" si="20">D60</f>
        <v>15.171220000000176</v>
      </c>
      <c r="E87" s="52">
        <f t="shared" si="20"/>
        <v>18.203260000002047</v>
      </c>
      <c r="F87" s="52">
        <f t="shared" si="20"/>
        <v>19.439769999997225</v>
      </c>
      <c r="G87" s="52">
        <f t="shared" si="20"/>
        <v>19.489330000000336</v>
      </c>
      <c r="H87" s="52">
        <f t="shared" si="20"/>
        <v>19.522349999999278</v>
      </c>
      <c r="I87" s="52">
        <f t="shared" si="20"/>
        <v>18.041990000001533</v>
      </c>
      <c r="J87" s="52">
        <f t="shared" si="20"/>
        <v>18.697550000000774</v>
      </c>
      <c r="K87" s="52">
        <f t="shared" si="20"/>
        <v>20.482299999999668</v>
      </c>
      <c r="L87" s="52">
        <f t="shared" si="20"/>
        <v>20.635549999999057</v>
      </c>
      <c r="M87" s="52">
        <f t="shared" si="20"/>
        <v>21.370249999999942</v>
      </c>
      <c r="N87" s="52">
        <f t="shared" si="20"/>
        <v>23.150460000000749</v>
      </c>
      <c r="O87" s="52">
        <f t="shared" si="20"/>
        <v>22.633039999996981</v>
      </c>
      <c r="P87" s="52">
        <f t="shared" si="20"/>
        <v>20.42243999999846</v>
      </c>
      <c r="Q87" s="52">
        <f t="shared" si="20"/>
        <v>18.179339999998774</v>
      </c>
      <c r="R87" s="52">
        <f t="shared" si="20"/>
        <v>15.042129999997996</v>
      </c>
      <c r="S87" s="52">
        <f t="shared" si="20"/>
        <v>14.193839999999909</v>
      </c>
      <c r="T87" s="52">
        <f t="shared" si="20"/>
        <v>13.627019999999902</v>
      </c>
      <c r="U87" s="52">
        <f t="shared" si="20"/>
        <v>13.318990000003396</v>
      </c>
      <c r="V87" s="52">
        <f t="shared" si="20"/>
        <v>13.199630000002799</v>
      </c>
      <c r="W87" s="52">
        <f t="shared" si="20"/>
        <v>13.381099999998696</v>
      </c>
      <c r="X87" s="52">
        <f t="shared" si="20"/>
        <v>12.99094000000332</v>
      </c>
      <c r="Y87" s="52">
        <f t="shared" si="20"/>
        <v>12.494790000000648</v>
      </c>
      <c r="Z87" s="52">
        <f t="shared" si="20"/>
        <v>11.89325000000099</v>
      </c>
      <c r="AA87" s="52">
        <f t="shared" si="20"/>
        <v>10.688310000001366</v>
      </c>
      <c r="AB87" s="52">
        <f t="shared" si="20"/>
        <v>9.4820099999997183</v>
      </c>
      <c r="AC87" s="52">
        <f t="shared" si="20"/>
        <v>8.3193700000010722</v>
      </c>
      <c r="AD87" s="52">
        <f t="shared" si="20"/>
        <v>7.168679999998858</v>
      </c>
      <c r="AE87" s="52">
        <f t="shared" si="20"/>
        <v>6.0290300000015122</v>
      </c>
      <c r="AF87" s="52">
        <f t="shared" si="20"/>
        <v>4.8717499999984284</v>
      </c>
      <c r="AH87" s="65">
        <f t="shared" ref="AH87:AH93" si="21">AVERAGE(C87:G87)</f>
        <v>16.294522000000143</v>
      </c>
      <c r="AI87" s="65">
        <f t="shared" ref="AI87:AI93" si="22">AVERAGE(H87:L87)</f>
        <v>19.475948000000063</v>
      </c>
      <c r="AJ87" s="65">
        <f t="shared" ref="AJ87:AJ93" si="23">AVERAGE(M87:Q87)</f>
        <v>21.151105999998983</v>
      </c>
      <c r="AK87" s="65">
        <f t="shared" ref="AK87:AK93" si="24">AVERAGE(R87:V87)</f>
        <v>13.876322000000801</v>
      </c>
      <c r="AL87" s="65">
        <f t="shared" ref="AL87:AL93" si="25">AVERAGE(W87:AA87)</f>
        <v>12.289678000001004</v>
      </c>
      <c r="AM87" s="65">
        <f t="shared" ref="AM87:AM93" si="26">AVERAGE(AB87:AF87)</f>
        <v>7.1741679999999182</v>
      </c>
      <c r="AN87" s="66"/>
      <c r="AO87" s="65">
        <f t="shared" ref="AO87:AO93" si="27">AVERAGE(AH87:AI87)</f>
        <v>17.885235000000101</v>
      </c>
      <c r="AP87" s="65">
        <f t="shared" ref="AP87:AP93" si="28">AVERAGE(AJ87:AK87)</f>
        <v>17.513713999999894</v>
      </c>
      <c r="AQ87" s="65">
        <f t="shared" ref="AQ87:AQ93" si="29">AVERAGE(AL87:AM87)</f>
        <v>9.7319230000004602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0.46121620000008079</v>
      </c>
      <c r="D88" s="52">
        <f t="shared" ref="D88:R88" si="30">D61</f>
        <v>0.76383780000003298</v>
      </c>
      <c r="E88" s="52">
        <f t="shared" si="30"/>
        <v>0.91689420000000155</v>
      </c>
      <c r="F88" s="52">
        <f t="shared" si="30"/>
        <v>0.9793074000000388</v>
      </c>
      <c r="G88" s="52">
        <f t="shared" si="30"/>
        <v>0.98183660000006512</v>
      </c>
      <c r="H88" s="52">
        <f t="shared" si="30"/>
        <v>0.98350629999993089</v>
      </c>
      <c r="I88" s="52">
        <f t="shared" si="30"/>
        <v>0.90918840000006185</v>
      </c>
      <c r="J88" s="52">
        <f t="shared" si="30"/>
        <v>0.94235919999994167</v>
      </c>
      <c r="K88" s="52">
        <f t="shared" si="30"/>
        <v>1.0326255999999603</v>
      </c>
      <c r="L88" s="52">
        <f t="shared" si="30"/>
        <v>1.0410620000000108</v>
      </c>
      <c r="M88" s="52">
        <f t="shared" si="30"/>
        <v>1.0787000000000262</v>
      </c>
      <c r="N88" s="52">
        <f t="shared" si="30"/>
        <v>1.1689709999998286</v>
      </c>
      <c r="O88" s="52">
        <f t="shared" si="30"/>
        <v>1.1437550000000556</v>
      </c>
      <c r="P88" s="52">
        <f t="shared" si="30"/>
        <v>1.0331800000001294</v>
      </c>
      <c r="Q88" s="52">
        <f t="shared" si="30"/>
        <v>0.92076699999984157</v>
      </c>
      <c r="R88" s="52">
        <f t="shared" si="30"/>
        <v>0.76330400000006193</v>
      </c>
      <c r="S88" s="52">
        <f t="shared" si="20"/>
        <v>0.72084699999982149</v>
      </c>
      <c r="T88" s="52">
        <f t="shared" si="20"/>
        <v>0.69262699999990218</v>
      </c>
      <c r="U88" s="52">
        <f t="shared" si="20"/>
        <v>0.67734900000004927</v>
      </c>
      <c r="V88" s="52">
        <f t="shared" si="20"/>
        <v>0.67141300000002957</v>
      </c>
      <c r="W88" s="52">
        <f t="shared" si="20"/>
        <v>0.68043399999987741</v>
      </c>
      <c r="X88" s="52">
        <f t="shared" si="20"/>
        <v>0.66052899999999681</v>
      </c>
      <c r="Y88" s="52">
        <f t="shared" si="20"/>
        <v>0.63506599999982427</v>
      </c>
      <c r="Z88" s="52">
        <f t="shared" si="20"/>
        <v>0.60412400000018351</v>
      </c>
      <c r="AA88" s="52">
        <f t="shared" si="20"/>
        <v>0.54268799999999828</v>
      </c>
      <c r="AB88" s="52">
        <f t="shared" si="20"/>
        <v>0.4810379999998986</v>
      </c>
      <c r="AC88" s="52">
        <f t="shared" si="20"/>
        <v>0.42151199999989331</v>
      </c>
      <c r="AD88" s="52">
        <f t="shared" si="20"/>
        <v>0.36255200000005061</v>
      </c>
      <c r="AE88" s="52">
        <f t="shared" si="20"/>
        <v>0.30413599999997132</v>
      </c>
      <c r="AF88" s="52">
        <f t="shared" si="20"/>
        <v>0.24484099999995124</v>
      </c>
      <c r="AH88" s="65">
        <f t="shared" si="21"/>
        <v>0.8206184400000438</v>
      </c>
      <c r="AI88" s="65">
        <f t="shared" si="22"/>
        <v>0.98174829999998114</v>
      </c>
      <c r="AJ88" s="65">
        <f t="shared" si="23"/>
        <v>1.0690745999999762</v>
      </c>
      <c r="AK88" s="65">
        <f t="shared" si="24"/>
        <v>0.70510799999997287</v>
      </c>
      <c r="AL88" s="65">
        <f t="shared" si="25"/>
        <v>0.62456819999997604</v>
      </c>
      <c r="AM88" s="65">
        <f t="shared" si="26"/>
        <v>0.362815799999953</v>
      </c>
      <c r="AN88" s="66"/>
      <c r="AO88" s="65">
        <f t="shared" si="27"/>
        <v>0.90118337000001247</v>
      </c>
      <c r="AP88" s="65">
        <f t="shared" si="28"/>
        <v>0.88709129999997449</v>
      </c>
      <c r="AQ88" s="65">
        <f t="shared" si="29"/>
        <v>0.49369199999996449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0.71152700000016011</v>
      </c>
      <c r="D89" s="52">
        <f t="shared" si="20"/>
        <v>1.1788360000000466</v>
      </c>
      <c r="E89" s="52">
        <f t="shared" si="20"/>
        <v>1.4152890000000298</v>
      </c>
      <c r="F89" s="52">
        <f t="shared" si="20"/>
        <v>1.5117439999999078</v>
      </c>
      <c r="G89" s="52">
        <f t="shared" si="20"/>
        <v>1.5157120000001214</v>
      </c>
      <c r="H89" s="52">
        <f t="shared" si="20"/>
        <v>1.518284999999878</v>
      </c>
      <c r="I89" s="52">
        <f t="shared" si="20"/>
        <v>1.4036170000001675</v>
      </c>
      <c r="J89" s="52">
        <f t="shared" si="20"/>
        <v>1.4546940000000177</v>
      </c>
      <c r="K89" s="52">
        <f t="shared" si="20"/>
        <v>1.5939439999999649</v>
      </c>
      <c r="L89" s="52">
        <f t="shared" si="20"/>
        <v>1.6070110000000568</v>
      </c>
      <c r="M89" s="52">
        <f t="shared" si="20"/>
        <v>1.6650500000000648</v>
      </c>
      <c r="N89" s="52">
        <f t="shared" si="20"/>
        <v>1.8043099999999868</v>
      </c>
      <c r="O89" s="52">
        <f t="shared" si="20"/>
        <v>1.7654609999999593</v>
      </c>
      <c r="P89" s="52">
        <f t="shared" si="20"/>
        <v>1.5948269999998956</v>
      </c>
      <c r="Q89" s="52">
        <f t="shared" si="20"/>
        <v>1.4212710000001607</v>
      </c>
      <c r="R89" s="52">
        <f t="shared" si="20"/>
        <v>1.1782200000000103</v>
      </c>
      <c r="S89" s="52">
        <f t="shared" si="20"/>
        <v>1.1125620000000254</v>
      </c>
      <c r="T89" s="52">
        <f t="shared" si="20"/>
        <v>1.0689889999998741</v>
      </c>
      <c r="U89" s="52">
        <f t="shared" si="20"/>
        <v>1.0454219999999168</v>
      </c>
      <c r="V89" s="52">
        <f t="shared" si="20"/>
        <v>1.0362999999999829</v>
      </c>
      <c r="W89" s="52">
        <f t="shared" si="20"/>
        <v>1.0502799999999297</v>
      </c>
      <c r="X89" s="52">
        <f t="shared" si="20"/>
        <v>1.0196680000001379</v>
      </c>
      <c r="Y89" s="52">
        <f t="shared" si="20"/>
        <v>0.98047300000007453</v>
      </c>
      <c r="Z89" s="52">
        <f t="shared" si="20"/>
        <v>0.93283199999996214</v>
      </c>
      <c r="AA89" s="52">
        <f t="shared" si="20"/>
        <v>0.83815499999991516</v>
      </c>
      <c r="AB89" s="52">
        <f t="shared" si="20"/>
        <v>0.74312699999995857</v>
      </c>
      <c r="AC89" s="52">
        <f t="shared" si="20"/>
        <v>0.65137700000013865</v>
      </c>
      <c r="AD89" s="52">
        <f t="shared" si="20"/>
        <v>0.56050600000003215</v>
      </c>
      <c r="AE89" s="52">
        <f t="shared" si="20"/>
        <v>0.47047499999985121</v>
      </c>
      <c r="AF89" s="52">
        <f t="shared" si="20"/>
        <v>0.37908500000003187</v>
      </c>
      <c r="AH89" s="65">
        <f t="shared" si="21"/>
        <v>1.2666216000000532</v>
      </c>
      <c r="AI89" s="65">
        <f t="shared" si="22"/>
        <v>1.5155102000000169</v>
      </c>
      <c r="AJ89" s="65">
        <f t="shared" si="23"/>
        <v>1.6501838000000135</v>
      </c>
      <c r="AK89" s="65">
        <f t="shared" si="24"/>
        <v>1.0882985999999619</v>
      </c>
      <c r="AL89" s="65">
        <f t="shared" si="25"/>
        <v>0.96428160000000385</v>
      </c>
      <c r="AM89" s="65">
        <f t="shared" si="26"/>
        <v>0.56091400000000247</v>
      </c>
      <c r="AN89" s="66"/>
      <c r="AO89" s="65">
        <f t="shared" si="27"/>
        <v>1.3910659000000352</v>
      </c>
      <c r="AP89" s="65">
        <f t="shared" si="28"/>
        <v>1.3692411999999878</v>
      </c>
      <c r="AQ89" s="65">
        <f t="shared" si="29"/>
        <v>0.7625978000000031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2.336765000000014</v>
      </c>
      <c r="D90" s="52">
        <f t="shared" si="20"/>
        <v>3.8775589999995645</v>
      </c>
      <c r="E90" s="52">
        <f t="shared" si="20"/>
        <v>4.6592389999996158</v>
      </c>
      <c r="F90" s="52">
        <f t="shared" si="20"/>
        <v>4.978664000000208</v>
      </c>
      <c r="G90" s="52">
        <f t="shared" si="20"/>
        <v>4.9930080000003727</v>
      </c>
      <c r="H90" s="52">
        <f t="shared" si="20"/>
        <v>5.0026820000002772</v>
      </c>
      <c r="I90" s="52">
        <f t="shared" si="20"/>
        <v>4.6286250000002838</v>
      </c>
      <c r="J90" s="52">
        <f t="shared" si="20"/>
        <v>44.592905000000428</v>
      </c>
      <c r="K90" s="52">
        <f t="shared" si="20"/>
        <v>46.318253000000368</v>
      </c>
      <c r="L90" s="52">
        <f t="shared" si="20"/>
        <v>46.664882000000034</v>
      </c>
      <c r="M90" s="52">
        <f t="shared" si="20"/>
        <v>46.967842999999448</v>
      </c>
      <c r="N90" s="52">
        <f t="shared" si="20"/>
        <v>47.495038000000022</v>
      </c>
      <c r="O90" s="52">
        <f t="shared" si="20"/>
        <v>47.427122000000054</v>
      </c>
      <c r="P90" s="52">
        <f t="shared" si="20"/>
        <v>46.920777000000271</v>
      </c>
      <c r="Q90" s="52">
        <f t="shared" si="20"/>
        <v>46.39984800000002</v>
      </c>
      <c r="R90" s="52">
        <f t="shared" si="20"/>
        <v>45.646268999999847</v>
      </c>
      <c r="S90" s="52">
        <f t="shared" si="20"/>
        <v>45.46976899999936</v>
      </c>
      <c r="T90" s="52">
        <f t="shared" si="20"/>
        <v>5.5488670000004277</v>
      </c>
      <c r="U90" s="52">
        <f t="shared" si="20"/>
        <v>4.2412329999997382</v>
      </c>
      <c r="V90" s="52">
        <f t="shared" si="20"/>
        <v>3.9384570000001986</v>
      </c>
      <c r="W90" s="52">
        <f t="shared" si="20"/>
        <v>3.8956799999996292</v>
      </c>
      <c r="X90" s="52">
        <f t="shared" si="20"/>
        <v>3.7430429999994885</v>
      </c>
      <c r="Y90" s="52">
        <f t="shared" si="20"/>
        <v>3.5666270000001532</v>
      </c>
      <c r="Z90" s="52">
        <f t="shared" si="20"/>
        <v>3.3606270000000222</v>
      </c>
      <c r="AA90" s="52">
        <f t="shared" si="20"/>
        <v>2.9979890000004161</v>
      </c>
      <c r="AB90" s="52">
        <f t="shared" si="20"/>
        <v>2.6327049999999872</v>
      </c>
      <c r="AC90" s="52">
        <f t="shared" si="20"/>
        <v>2.278147999999419</v>
      </c>
      <c r="AD90" s="52">
        <f t="shared" si="20"/>
        <v>1.9274969999996756</v>
      </c>
      <c r="AE90" s="52">
        <f t="shared" si="20"/>
        <v>1.5813269999998738</v>
      </c>
      <c r="AF90" s="52">
        <f t="shared" si="20"/>
        <v>1.2329129999998258</v>
      </c>
      <c r="AH90" s="65">
        <f t="shared" si="21"/>
        <v>4.1690469999999547</v>
      </c>
      <c r="AI90" s="65">
        <f t="shared" si="22"/>
        <v>29.44146940000028</v>
      </c>
      <c r="AJ90" s="65">
        <f t="shared" si="23"/>
        <v>47.042125599999963</v>
      </c>
      <c r="AK90" s="65">
        <f t="shared" si="24"/>
        <v>20.968918999999914</v>
      </c>
      <c r="AL90" s="65">
        <f t="shared" si="25"/>
        <v>3.5127931999999418</v>
      </c>
      <c r="AM90" s="65">
        <f t="shared" si="26"/>
        <v>1.9305179999997564</v>
      </c>
      <c r="AN90" s="66"/>
      <c r="AO90" s="65">
        <f t="shared" si="27"/>
        <v>16.805258200000118</v>
      </c>
      <c r="AP90" s="65">
        <f t="shared" si="28"/>
        <v>34.005522299999939</v>
      </c>
      <c r="AQ90" s="65">
        <f t="shared" si="29"/>
        <v>2.7216555999998491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2.3600830000004862</v>
      </c>
      <c r="D91" s="52">
        <f t="shared" si="20"/>
        <v>3.9023600000000442</v>
      </c>
      <c r="E91" s="52">
        <f t="shared" si="20"/>
        <v>4.6808429999991858</v>
      </c>
      <c r="F91" s="52">
        <f t="shared" si="20"/>
        <v>4.9982419999996637</v>
      </c>
      <c r="G91" s="52">
        <f t="shared" si="20"/>
        <v>5.0107769999995071</v>
      </c>
      <c r="H91" s="52">
        <f t="shared" si="20"/>
        <v>5.0193669999998747</v>
      </c>
      <c r="I91" s="52">
        <f t="shared" si="20"/>
        <v>4.6382860000003348</v>
      </c>
      <c r="J91" s="52">
        <f t="shared" si="20"/>
        <v>4.8072400000000926</v>
      </c>
      <c r="K91" s="52">
        <f t="shared" si="20"/>
        <v>5.2660890000006475</v>
      </c>
      <c r="L91" s="52">
        <f t="shared" si="20"/>
        <v>5.3044619999991482</v>
      </c>
      <c r="M91" s="52">
        <f t="shared" si="20"/>
        <v>5.4928719999998066</v>
      </c>
      <c r="N91" s="52">
        <f t="shared" si="20"/>
        <v>5.9502600000005259</v>
      </c>
      <c r="O91" s="52">
        <f t="shared" si="20"/>
        <v>5.8159169999998994</v>
      </c>
      <c r="P91" s="52">
        <f t="shared" si="20"/>
        <v>5.246407999999974</v>
      </c>
      <c r="Q91" s="52">
        <f t="shared" si="20"/>
        <v>4.6691399999999703</v>
      </c>
      <c r="R91" s="52">
        <f t="shared" si="20"/>
        <v>3.8618079999996553</v>
      </c>
      <c r="S91" s="52">
        <f t="shared" si="20"/>
        <v>3.6439240000008795</v>
      </c>
      <c r="T91" s="52">
        <f t="shared" si="20"/>
        <v>3.4978989999999612</v>
      </c>
      <c r="U91" s="52">
        <f t="shared" si="20"/>
        <v>3.4184359999999288</v>
      </c>
      <c r="V91" s="52">
        <f t="shared" si="20"/>
        <v>3.3876039999995555</v>
      </c>
      <c r="W91" s="52">
        <f t="shared" si="20"/>
        <v>3.4343289999997069</v>
      </c>
      <c r="X91" s="52">
        <f t="shared" si="20"/>
        <v>3.3340170000001308</v>
      </c>
      <c r="Y91" s="52">
        <f t="shared" si="20"/>
        <v>3.2067639999995663</v>
      </c>
      <c r="Z91" s="52">
        <f t="shared" si="20"/>
        <v>3.0525889999998981</v>
      </c>
      <c r="AA91" s="52">
        <f t="shared" si="20"/>
        <v>2.7432559999997466</v>
      </c>
      <c r="AB91" s="52">
        <f t="shared" si="20"/>
        <v>2.433842000000368</v>
      </c>
      <c r="AC91" s="52">
        <f t="shared" si="20"/>
        <v>2.1357449999995879</v>
      </c>
      <c r="AD91" s="52">
        <f t="shared" si="20"/>
        <v>1.8407360000001063</v>
      </c>
      <c r="AE91" s="52">
        <f t="shared" si="20"/>
        <v>1.5485730000000331</v>
      </c>
      <c r="AF91" s="52">
        <f t="shared" si="20"/>
        <v>1.251868000000286</v>
      </c>
      <c r="AH91" s="65">
        <f t="shared" si="21"/>
        <v>4.1904609999997771</v>
      </c>
      <c r="AI91" s="65">
        <f t="shared" si="22"/>
        <v>5.0070888000000195</v>
      </c>
      <c r="AJ91" s="65">
        <f t="shared" si="23"/>
        <v>5.4349194000000356</v>
      </c>
      <c r="AK91" s="65">
        <f t="shared" si="24"/>
        <v>3.5619341999999961</v>
      </c>
      <c r="AL91" s="65">
        <f t="shared" si="25"/>
        <v>3.1541909999998099</v>
      </c>
      <c r="AM91" s="65">
        <f t="shared" si="26"/>
        <v>1.8421528000000762</v>
      </c>
      <c r="AN91" s="66"/>
      <c r="AO91" s="65">
        <f t="shared" si="27"/>
        <v>4.5987748999998983</v>
      </c>
      <c r="AP91" s="65">
        <f t="shared" si="28"/>
        <v>4.4984268000000158</v>
      </c>
      <c r="AQ91" s="65">
        <f t="shared" si="29"/>
        <v>2.4981718999999432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0.9674320000001444</v>
      </c>
      <c r="D92" s="52">
        <f t="shared" si="20"/>
        <v>1.6018799999999374</v>
      </c>
      <c r="E92" s="52">
        <f t="shared" si="20"/>
        <v>1.9226760000001377</v>
      </c>
      <c r="F92" s="52">
        <f t="shared" si="20"/>
        <v>2.0537300000000869</v>
      </c>
      <c r="G92" s="52">
        <f t="shared" si="20"/>
        <v>2.0592129999999997</v>
      </c>
      <c r="H92" s="52">
        <f t="shared" si="20"/>
        <v>2.0624809999999343</v>
      </c>
      <c r="I92" s="52">
        <f t="shared" si="20"/>
        <v>1.9056029999999282</v>
      </c>
      <c r="J92" s="52">
        <f t="shared" si="20"/>
        <v>1.9734350000001086</v>
      </c>
      <c r="K92" s="52">
        <f t="shared" si="20"/>
        <v>2.1602499999999054</v>
      </c>
      <c r="L92" s="52">
        <f t="shared" si="20"/>
        <v>2.1747449999998025</v>
      </c>
      <c r="M92" s="52">
        <f t="shared" si="20"/>
        <v>2.2502220000001216</v>
      </c>
      <c r="N92" s="52">
        <f t="shared" si="20"/>
        <v>2.4360200000000987</v>
      </c>
      <c r="O92" s="52">
        <f t="shared" si="20"/>
        <v>2.3795230000000629</v>
      </c>
      <c r="P92" s="52">
        <f t="shared" si="20"/>
        <v>2.1441620000000512</v>
      </c>
      <c r="Q92" s="52">
        <f t="shared" si="20"/>
        <v>1.9052780000001803</v>
      </c>
      <c r="R92" s="52">
        <f t="shared" si="20"/>
        <v>1.5721879999996418</v>
      </c>
      <c r="S92" s="52">
        <f t="shared" si="20"/>
        <v>1.4807029999997212</v>
      </c>
      <c r="T92" s="52">
        <f t="shared" si="20"/>
        <v>1.4194929999998749</v>
      </c>
      <c r="U92" s="52">
        <f t="shared" si="20"/>
        <v>1.3860419999996338</v>
      </c>
      <c r="V92" s="52">
        <f t="shared" si="20"/>
        <v>1.3730439999999362</v>
      </c>
      <c r="W92" s="52">
        <f t="shared" si="20"/>
        <v>1.3923780000000079</v>
      </c>
      <c r="X92" s="52">
        <f t="shared" si="20"/>
        <v>1.3520020000000841</v>
      </c>
      <c r="Y92" s="52">
        <f t="shared" si="20"/>
        <v>1.3009000000001834</v>
      </c>
      <c r="Z92" s="52">
        <f t="shared" si="20"/>
        <v>1.239118999999846</v>
      </c>
      <c r="AA92" s="52">
        <f t="shared" si="20"/>
        <v>1.1140270000000783</v>
      </c>
      <c r="AB92" s="52">
        <f t="shared" si="20"/>
        <v>0.98899100000016915</v>
      </c>
      <c r="AC92" s="52">
        <f t="shared" si="20"/>
        <v>0.86874800000032337</v>
      </c>
      <c r="AD92" s="52">
        <f t="shared" si="20"/>
        <v>0.74987699999974211</v>
      </c>
      <c r="AE92" s="52">
        <f t="shared" si="20"/>
        <v>0.63221500000008746</v>
      </c>
      <c r="AF92" s="52">
        <f t="shared" si="20"/>
        <v>0.51268799999979819</v>
      </c>
      <c r="AH92" s="65">
        <f t="shared" si="21"/>
        <v>1.7209862000000613</v>
      </c>
      <c r="AI92" s="65">
        <f t="shared" si="22"/>
        <v>2.0553027999999358</v>
      </c>
      <c r="AJ92" s="65">
        <f t="shared" si="23"/>
        <v>2.2230410000001029</v>
      </c>
      <c r="AK92" s="65">
        <f t="shared" si="24"/>
        <v>1.4462939999997615</v>
      </c>
      <c r="AL92" s="65">
        <f t="shared" si="25"/>
        <v>1.2796852000000398</v>
      </c>
      <c r="AM92" s="65">
        <f t="shared" si="26"/>
        <v>0.75050380000002404</v>
      </c>
      <c r="AN92" s="66"/>
      <c r="AO92" s="65">
        <f t="shared" si="27"/>
        <v>1.8881444999999986</v>
      </c>
      <c r="AP92" s="65">
        <f t="shared" si="28"/>
        <v>1.8346674999999322</v>
      </c>
      <c r="AQ92" s="65">
        <f t="shared" si="29"/>
        <v>1.015094500000032</v>
      </c>
    </row>
    <row r="93" spans="1:43" s="9" customFormat="1" x14ac:dyDescent="0.25">
      <c r="A93" s="71" t="s">
        <v>442</v>
      </c>
      <c r="B93" s="13"/>
      <c r="C93" s="52">
        <f>SUM(C66:C69)</f>
        <v>5873.191701499999</v>
      </c>
      <c r="D93" s="52">
        <f t="shared" ref="D93:AF93" si="31">SUM(D66:D69)</f>
        <v>5493.4522160000015</v>
      </c>
      <c r="E93" s="52">
        <f t="shared" si="31"/>
        <v>5727.4783245000008</v>
      </c>
      <c r="F93" s="52">
        <f t="shared" si="31"/>
        <v>6022.7510216000001</v>
      </c>
      <c r="G93" s="52">
        <f t="shared" si="31"/>
        <v>6149.9583874999998</v>
      </c>
      <c r="H93" s="52">
        <f t="shared" si="31"/>
        <v>6549.9902496999994</v>
      </c>
      <c r="I93" s="52">
        <f t="shared" si="31"/>
        <v>5823.0409334999995</v>
      </c>
      <c r="J93" s="52">
        <f t="shared" si="31"/>
        <v>6860.8131785000005</v>
      </c>
      <c r="K93" s="52">
        <f t="shared" si="31"/>
        <v>7528.4715766999998</v>
      </c>
      <c r="L93" s="52">
        <f t="shared" si="31"/>
        <v>6824.0218138999999</v>
      </c>
      <c r="M93" s="52">
        <f t="shared" si="31"/>
        <v>7222.8493573999995</v>
      </c>
      <c r="N93" s="52">
        <f t="shared" si="31"/>
        <v>7876.4937255000004</v>
      </c>
      <c r="O93" s="52">
        <f t="shared" si="31"/>
        <v>6725.1597485999982</v>
      </c>
      <c r="P93" s="52">
        <f t="shared" si="31"/>
        <v>5553.183751900001</v>
      </c>
      <c r="Q93" s="52">
        <f t="shared" si="31"/>
        <v>4859.1372358999997</v>
      </c>
      <c r="R93" s="52">
        <f t="shared" si="31"/>
        <v>3461.5996905000002</v>
      </c>
      <c r="S93" s="52">
        <f t="shared" si="31"/>
        <v>3781.9872945000006</v>
      </c>
      <c r="T93" s="52">
        <f t="shared" si="31"/>
        <v>3316.1367356000001</v>
      </c>
      <c r="U93" s="52">
        <f t="shared" si="31"/>
        <v>3067.5086511999993</v>
      </c>
      <c r="V93" s="52">
        <f t="shared" si="31"/>
        <v>2932.3719078000008</v>
      </c>
      <c r="W93" s="52">
        <f t="shared" si="31"/>
        <v>3011.6531066999996</v>
      </c>
      <c r="X93" s="52">
        <f t="shared" si="31"/>
        <v>2724.2176662000011</v>
      </c>
      <c r="Y93" s="52">
        <f t="shared" si="31"/>
        <v>2711.2816237000002</v>
      </c>
      <c r="Z93" s="52">
        <f t="shared" si="31"/>
        <v>2704.336905199998</v>
      </c>
      <c r="AA93" s="52">
        <f t="shared" si="31"/>
        <v>2414.3477709999988</v>
      </c>
      <c r="AB93" s="52">
        <f t="shared" si="31"/>
        <v>2400.5339637999987</v>
      </c>
      <c r="AC93" s="52">
        <f t="shared" si="31"/>
        <v>2393.1858033999988</v>
      </c>
      <c r="AD93" s="52">
        <f t="shared" si="31"/>
        <v>2387.1594293999988</v>
      </c>
      <c r="AE93" s="52">
        <f t="shared" si="31"/>
        <v>2393.1801483999989</v>
      </c>
      <c r="AF93" s="52">
        <f t="shared" si="31"/>
        <v>2388.1390974999999</v>
      </c>
      <c r="AH93" s="65">
        <f t="shared" si="21"/>
        <v>5853.3663302200002</v>
      </c>
      <c r="AI93" s="65">
        <f t="shared" si="22"/>
        <v>6717.2675504600002</v>
      </c>
      <c r="AJ93" s="65">
        <f t="shared" si="23"/>
        <v>6447.3647638599996</v>
      </c>
      <c r="AK93" s="65">
        <f t="shared" si="24"/>
        <v>3311.9208559200001</v>
      </c>
      <c r="AL93" s="65">
        <f t="shared" si="25"/>
        <v>2713.1674145599995</v>
      </c>
      <c r="AM93" s="65">
        <f t="shared" si="26"/>
        <v>2392.4396884999987</v>
      </c>
      <c r="AN93" s="66"/>
      <c r="AO93" s="65">
        <f t="shared" si="27"/>
        <v>6285.3169403400007</v>
      </c>
      <c r="AP93" s="65">
        <f t="shared" si="28"/>
        <v>4879.6428098899996</v>
      </c>
      <c r="AQ93" s="65">
        <f t="shared" si="29"/>
        <v>2552.8035515299989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Q100"/>
  <sheetViews>
    <sheetView zoomScale="125" zoomScaleNormal="125" zoomScalePageLayoutView="125" workbookViewId="0">
      <pane xSplit="2" ySplit="1" topLeftCell="C30" activePane="bottomRight" state="frozen"/>
      <selection pane="topRight" activeCell="C1" sqref="C1"/>
      <selection pane="bottomLeft" activeCell="A2" sqref="A2"/>
      <selection pane="bottomRight" activeCell="D15" sqref="D15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" width="5.7109375" style="10" customWidth="1"/>
    <col min="4" max="32" width="6.1406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0"/>
      <c r="D48" s="100"/>
      <c r="E48" s="100"/>
      <c r="F48" s="100"/>
      <c r="G48" s="100"/>
      <c r="H48" s="100"/>
      <c r="I48" s="100"/>
      <c r="J48" s="100"/>
      <c r="K48" s="9"/>
    </row>
    <row r="50" spans="1:43" x14ac:dyDescent="0.25">
      <c r="A50" s="5"/>
      <c r="B50" s="37" t="s">
        <v>465</v>
      </c>
      <c r="C50" s="51">
        <f>VLOOKUP($B50,Shock_dev!$A$1:$CI$300,MATCH(DATE(C$1,1,1),Shock_dev!$A$1:$CI$1,0),FALSE)</f>
        <v>4869.8900000001304</v>
      </c>
      <c r="D50" s="52">
        <f>VLOOKUP($B50,Shock_dev!$A$1:$CI$300,MATCH(DATE(D$1,1,1),Shock_dev!$A$1:$CI$1,0),FALSE)</f>
        <v>4854.87099999981</v>
      </c>
      <c r="E50" s="52">
        <f>VLOOKUP($B50,Shock_dev!$A$1:$CI$300,MATCH(DATE(E$1,1,1),Shock_dev!$A$1:$CI$1,0),FALSE)</f>
        <v>5372.0020000003278</v>
      </c>
      <c r="F50" s="52">
        <f>VLOOKUP($B50,Shock_dev!$A$1:$CI$300,MATCH(DATE(F$1,1,1),Shock_dev!$A$1:$CI$1,0),FALSE)</f>
        <v>5770.8729999996722</v>
      </c>
      <c r="G50" s="52">
        <f>VLOOKUP($B50,Shock_dev!$A$1:$CI$300,MATCH(DATE(G$1,1,1),Shock_dev!$A$1:$CI$1,0),FALSE)</f>
        <v>5901.8179999999702</v>
      </c>
      <c r="H50" s="52">
        <f>VLOOKUP($B50,Shock_dev!$A$1:$CI$300,MATCH(DATE(H$1,1,1),Shock_dev!$A$1:$CI$1,0),FALSE)</f>
        <v>6168.9569999999367</v>
      </c>
      <c r="I50" s="52">
        <f>VLOOKUP($B50,Shock_dev!$A$1:$CI$300,MATCH(DATE(I$1,1,1),Shock_dev!$A$1:$CI$1,0),FALSE)</f>
        <v>5469.6299999998882</v>
      </c>
      <c r="J50" s="52">
        <f>VLOOKUP($B50,Shock_dev!$A$1:$CI$300,MATCH(DATE(J$1,1,1),Shock_dev!$A$1:$CI$1,0),FALSE)</f>
        <v>6191.5699999998324</v>
      </c>
      <c r="K50" s="52">
        <f>VLOOKUP($B50,Shock_dev!$A$1:$CI$300,MATCH(DATE(K$1,1,1),Shock_dev!$A$1:$CI$1,0),FALSE)</f>
        <v>6626.1929999999702</v>
      </c>
      <c r="L50" s="52">
        <f>VLOOKUP($B50,Shock_dev!$A$1:$CI$300,MATCH(DATE(L$1,1,1),Shock_dev!$A$1:$CI$1,0),FALSE)</f>
        <v>5977.6260000001639</v>
      </c>
      <c r="M50" s="52">
        <f>VLOOKUP($B50,Shock_dev!$A$1:$CI$300,MATCH(DATE(M$1,1,1),Shock_dev!$A$1:$CI$1,0),FALSE)</f>
        <v>6192.9210000000894</v>
      </c>
      <c r="N50" s="52">
        <f>VLOOKUP($B50,Shock_dev!$A$1:$CI$300,MATCH(DATE(N$1,1,1),Shock_dev!$A$1:$CI$1,0),FALSE)</f>
        <v>6620.9620000002906</v>
      </c>
      <c r="O50" s="52">
        <f>VLOOKUP($B50,Shock_dev!$A$1:$CI$300,MATCH(DATE(O$1,1,1),Shock_dev!$A$1:$CI$1,0),FALSE)</f>
        <v>5601.9720000000671</v>
      </c>
      <c r="P50" s="52">
        <f>VLOOKUP($B50,Shock_dev!$A$1:$CI$300,MATCH(DATE(P$1,1,1),Shock_dev!$A$1:$CI$1,0),FALSE)</f>
        <v>4495.75</v>
      </c>
      <c r="Q50" s="52">
        <f>VLOOKUP($B50,Shock_dev!$A$1:$CI$300,MATCH(DATE(Q$1,1,1),Shock_dev!$A$1:$CI$1,0),FALSE)</f>
        <v>3711.5300000002608</v>
      </c>
      <c r="R50" s="52">
        <f>VLOOKUP($B50,Shock_dev!$A$1:$CI$300,MATCH(DATE(R$1,1,1),Shock_dev!$A$1:$CI$1,0),FALSE)</f>
        <v>2344.4669999997132</v>
      </c>
      <c r="S50" s="52">
        <f>VLOOKUP($B50,Shock_dev!$A$1:$CI$300,MATCH(DATE(S$1,1,1),Shock_dev!$A$1:$CI$1,0),FALSE)</f>
        <v>2384.8170000002719</v>
      </c>
      <c r="T50" s="52">
        <f>VLOOKUP($B50,Shock_dev!$A$1:$CI$300,MATCH(DATE(T$1,1,1),Shock_dev!$A$1:$CI$1,0),FALSE)</f>
        <v>1839.3190000001341</v>
      </c>
      <c r="U50" s="52">
        <f>VLOOKUP($B50,Shock_dev!$A$1:$CI$300,MATCH(DATE(U$1,1,1),Shock_dev!$A$1:$CI$1,0),FALSE)</f>
        <v>1560.780999999959</v>
      </c>
      <c r="V50" s="52">
        <f>VLOOKUP($B50,Shock_dev!$A$1:$CI$300,MATCH(DATE(V$1,1,1),Shock_dev!$A$1:$CI$1,0),FALSE)</f>
        <v>1414.4129999997094</v>
      </c>
      <c r="W50" s="52">
        <f>VLOOKUP($B50,Shock_dev!$A$1:$CI$300,MATCH(DATE(W$1,1,1),Shock_dev!$A$1:$CI$1,0),FALSE)</f>
        <v>1478.7299999999814</v>
      </c>
      <c r="X50" s="52">
        <f>VLOOKUP($B50,Shock_dev!$A$1:$CI$300,MATCH(DATE(X$1,1,1),Shock_dev!$A$1:$CI$1,0),FALSE)</f>
        <v>1278.3580000000075</v>
      </c>
      <c r="Y50" s="52">
        <f>VLOOKUP($B50,Shock_dev!$A$1:$CI$300,MATCH(DATE(Y$1,1,1),Shock_dev!$A$1:$CI$1,0),FALSE)</f>
        <v>1309.6029999996535</v>
      </c>
      <c r="Z50" s="52">
        <f>VLOOKUP($B50,Shock_dev!$A$1:$CI$300,MATCH(DATE(Z$1,1,1),Shock_dev!$A$1:$CI$1,0),FALSE)</f>
        <v>1354.9370000003837</v>
      </c>
      <c r="AA50" s="52">
        <f>VLOOKUP($B50,Shock_dev!$A$1:$CI$300,MATCH(DATE(AA$1,1,1),Shock_dev!$A$1:$CI$1,0),FALSE)</f>
        <v>1175.2170000001788</v>
      </c>
      <c r="AB50" s="52">
        <f>VLOOKUP($B50,Shock_dev!$A$1:$CI$300,MATCH(DATE(AB$1,1,1),Shock_dev!$A$1:$CI$1,0),FALSE)</f>
        <v>1210.1670000003651</v>
      </c>
      <c r="AC50" s="52">
        <f>VLOOKUP($B50,Shock_dev!$A$1:$CI$300,MATCH(DATE(AC$1,1,1),Shock_dev!$A$1:$CI$1,0),FALSE)</f>
        <v>1249.929999999702</v>
      </c>
      <c r="AD50" s="52">
        <f>VLOOKUP($B50,Shock_dev!$A$1:$CI$300,MATCH(DATE(AD$1,1,1),Shock_dev!$A$1:$CI$1,0),FALSE)</f>
        <v>1294.1779999998398</v>
      </c>
      <c r="AE50" s="52">
        <f>VLOOKUP($B50,Shock_dev!$A$1:$CI$300,MATCH(DATE(AE$1,1,1),Shock_dev!$A$1:$CI$1,0),FALSE)</f>
        <v>1348.148999999743</v>
      </c>
      <c r="AF50" s="52">
        <f>VLOOKUP($B50,Shock_dev!$A$1:$CI$300,MATCH(DATE(AF$1,1,1),Shock_dev!$A$1:$CI$1,0),FALSE)</f>
        <v>1390.6750000002794</v>
      </c>
      <c r="AG50" s="52"/>
      <c r="AH50" s="65">
        <f>AVERAGE(C50:G50)</f>
        <v>5353.8907999999819</v>
      </c>
      <c r="AI50" s="65">
        <f>AVERAGE(H50:L50)</f>
        <v>6086.7951999999586</v>
      </c>
      <c r="AJ50" s="65">
        <f>AVERAGE(M50:Q50)</f>
        <v>5324.6270000001414</v>
      </c>
      <c r="AK50" s="65">
        <f>AVERAGE(R50:V50)</f>
        <v>1908.7593999999576</v>
      </c>
      <c r="AL50" s="65">
        <f>AVERAGE(W50:AA50)</f>
        <v>1319.3690000000411</v>
      </c>
      <c r="AM50" s="65">
        <f>AVERAGE(AB50:AF50)</f>
        <v>1298.6197999999858</v>
      </c>
      <c r="AN50" s="66"/>
      <c r="AO50" s="65">
        <f>AVERAGE(AH50:AI50)</f>
        <v>5720.3429999999698</v>
      </c>
      <c r="AP50" s="65">
        <f>AVERAGE(AJ50:AK50)</f>
        <v>3616.6932000000497</v>
      </c>
      <c r="AQ50" s="65">
        <f>AVERAGE(AL50:AM50)</f>
        <v>1308.9944000000135</v>
      </c>
    </row>
    <row r="51" spans="1:43" x14ac:dyDescent="0.25">
      <c r="A51" s="5" t="str">
        <f>VLOOKUP(LEFT(RIGHT(B51,6),4),List_Sectors!$A$2:$C$30,3,FALSE)</f>
        <v>Agriculture et pêche</v>
      </c>
      <c r="B51" s="37" t="s">
        <v>512</v>
      </c>
      <c r="C51" s="51">
        <f>VLOOKUP($B51,Shock_dev!$A$1:$CI$300,MATCH(DATE(C$1,1,1),Shock_dev!$A$1:$CI$1,0),FALSE)</f>
        <v>16.08752000000095</v>
      </c>
      <c r="D51" s="52">
        <f>VLOOKUP($B51,Shock_dev!$A$1:$CI$300,MATCH(DATE(D$1,1,1),Shock_dev!$A$1:$CI$1,0),FALSE)</f>
        <v>24.974740000005113</v>
      </c>
      <c r="E51" s="52">
        <f>VLOOKUP($B51,Shock_dev!$A$1:$CI$300,MATCH(DATE(E$1,1,1),Shock_dev!$A$1:$CI$1,0),FALSE)</f>
        <v>29.889960000000428</v>
      </c>
      <c r="F51" s="52">
        <f>VLOOKUP($B51,Shock_dev!$A$1:$CI$300,MATCH(DATE(F$1,1,1),Shock_dev!$A$1:$CI$1,0),FALSE)</f>
        <v>31.560740000000806</v>
      </c>
      <c r="G51" s="52">
        <f>VLOOKUP($B51,Shock_dev!$A$1:$CI$300,MATCH(DATE(G$1,1,1),Shock_dev!$A$1:$CI$1,0),FALSE)</f>
        <v>30.301279999999679</v>
      </c>
      <c r="H51" s="52">
        <f>VLOOKUP($B51,Shock_dev!$A$1:$CI$300,MATCH(DATE(H$1,1,1),Shock_dev!$A$1:$CI$1,0),FALSE)</f>
        <v>28.034550000003946</v>
      </c>
      <c r="I51" s="52">
        <f>VLOOKUP($B51,Shock_dev!$A$1:$CI$300,MATCH(DATE(I$1,1,1),Shock_dev!$A$1:$CI$1,0),FALSE)</f>
        <v>21.98457999999664</v>
      </c>
      <c r="J51" s="52">
        <f>VLOOKUP($B51,Shock_dev!$A$1:$CI$300,MATCH(DATE(J$1,1,1),Shock_dev!$A$1:$CI$1,0),FALSE)</f>
        <v>19.292500000003201</v>
      </c>
      <c r="K51" s="52">
        <f>VLOOKUP($B51,Shock_dev!$A$1:$CI$300,MATCH(DATE(K$1,1,1),Shock_dev!$A$1:$CI$1,0),FALSE)</f>
        <v>17.556339999995544</v>
      </c>
      <c r="L51" s="52">
        <f>VLOOKUP($B51,Shock_dev!$A$1:$CI$300,MATCH(DATE(L$1,1,1),Shock_dev!$A$1:$CI$1,0),FALSE)</f>
        <v>12.593269999997574</v>
      </c>
      <c r="M51" s="52">
        <f>VLOOKUP($B51,Shock_dev!$A$1:$CI$300,MATCH(DATE(M$1,1,1),Shock_dev!$A$1:$CI$1,0),FALSE)</f>
        <v>9.1331600000048638</v>
      </c>
      <c r="N51" s="52">
        <f>VLOOKUP($B51,Shock_dev!$A$1:$CI$300,MATCH(DATE(N$1,1,1),Shock_dev!$A$1:$CI$1,0),FALSE)</f>
        <v>7.4173399999999674</v>
      </c>
      <c r="O51" s="52">
        <f>VLOOKUP($B51,Shock_dev!$A$1:$CI$300,MATCH(DATE(O$1,1,1),Shock_dev!$A$1:$CI$1,0),FALSE)</f>
        <v>1.6591599999956088</v>
      </c>
      <c r="P51" s="52">
        <f>VLOOKUP($B51,Shock_dev!$A$1:$CI$300,MATCH(DATE(P$1,1,1),Shock_dev!$A$1:$CI$1,0),FALSE)</f>
        <v>-6.2296400000050198</v>
      </c>
      <c r="Q51" s="52">
        <f>VLOOKUP($B51,Shock_dev!$A$1:$CI$300,MATCH(DATE(Q$1,1,1),Shock_dev!$A$1:$CI$1,0),FALSE)</f>
        <v>-13.569799999997485</v>
      </c>
      <c r="R51" s="52">
        <f>VLOOKUP($B51,Shock_dev!$A$1:$CI$300,MATCH(DATE(R$1,1,1),Shock_dev!$A$1:$CI$1,0),FALSE)</f>
        <v>-22.122369999997318</v>
      </c>
      <c r="S51" s="52">
        <f>VLOOKUP($B51,Shock_dev!$A$1:$CI$300,MATCH(DATE(S$1,1,1),Shock_dev!$A$1:$CI$1,0),FALSE)</f>
        <v>-25.776150000005146</v>
      </c>
      <c r="T51" s="52">
        <f>VLOOKUP($B51,Shock_dev!$A$1:$CI$300,MATCH(DATE(T$1,1,1),Shock_dev!$A$1:$CI$1,0),FALSE)</f>
        <v>-28.602530000003753</v>
      </c>
      <c r="U51" s="52">
        <f>VLOOKUP($B51,Shock_dev!$A$1:$CI$300,MATCH(DATE(U$1,1,1),Shock_dev!$A$1:$CI$1,0),FALSE)</f>
        <v>-29.85902999999962</v>
      </c>
      <c r="V51" s="52">
        <f>VLOOKUP($B51,Shock_dev!$A$1:$CI$300,MATCH(DATE(V$1,1,1),Shock_dev!$A$1:$CI$1,0),FALSE)</f>
        <v>-29.717220000005909</v>
      </c>
      <c r="W51" s="52">
        <f>VLOOKUP($B51,Shock_dev!$A$1:$CI$300,MATCH(DATE(W$1,1,1),Shock_dev!$A$1:$CI$1,0),FALSE)</f>
        <v>-28.059140000004845</v>
      </c>
      <c r="X51" s="52">
        <f>VLOOKUP($B51,Shock_dev!$A$1:$CI$300,MATCH(DATE(X$1,1,1),Shock_dev!$A$1:$CI$1,0),FALSE)</f>
        <v>-26.557119999997667</v>
      </c>
      <c r="Y51" s="52">
        <f>VLOOKUP($B51,Shock_dev!$A$1:$CI$300,MATCH(DATE(Y$1,1,1),Shock_dev!$A$1:$CI$1,0),FALSE)</f>
        <v>-24.371950000000652</v>
      </c>
      <c r="Z51" s="52">
        <f>VLOOKUP($B51,Shock_dev!$A$1:$CI$300,MATCH(DATE(Z$1,1,1),Shock_dev!$A$1:$CI$1,0),FALSE)</f>
        <v>-21.84711999999854</v>
      </c>
      <c r="AA51" s="52">
        <f>VLOOKUP($B51,Shock_dev!$A$1:$CI$300,MATCH(DATE(AA$1,1,1),Shock_dev!$A$1:$CI$1,0),FALSE)</f>
        <v>-20.01695999999356</v>
      </c>
      <c r="AB51" s="52">
        <f>VLOOKUP($B51,Shock_dev!$A$1:$CI$300,MATCH(DATE(AB$1,1,1),Shock_dev!$A$1:$CI$1,0),FALSE)</f>
        <v>-17.875530000004801</v>
      </c>
      <c r="AC51" s="52">
        <f>VLOOKUP($B51,Shock_dev!$A$1:$CI$300,MATCH(DATE(AC$1,1,1),Shock_dev!$A$1:$CI$1,0),FALSE)</f>
        <v>-15.634219999999914</v>
      </c>
      <c r="AD51" s="52">
        <f>VLOOKUP($B51,Shock_dev!$A$1:$CI$300,MATCH(DATE(AD$1,1,1),Shock_dev!$A$1:$CI$1,0),FALSE)</f>
        <v>-13.421070000003965</v>
      </c>
      <c r="AE51" s="52">
        <f>VLOOKUP($B51,Shock_dev!$A$1:$CI$300,MATCH(DATE(AE$1,1,1),Shock_dev!$A$1:$CI$1,0),FALSE)</f>
        <v>-11.296699999998964</v>
      </c>
      <c r="AF51" s="52">
        <f>VLOOKUP($B51,Shock_dev!$A$1:$CI$300,MATCH(DATE(AF$1,1,1),Shock_dev!$A$1:$CI$1,0),FALSE)</f>
        <v>-9.3715700000029756</v>
      </c>
      <c r="AG51" s="52"/>
      <c r="AH51" s="65">
        <f t="shared" ref="AH51:AH80" si="1">AVERAGE(C51:G51)</f>
        <v>26.562848000001395</v>
      </c>
      <c r="AI51" s="65">
        <f t="shared" ref="AI51:AI80" si="2">AVERAGE(H51:L51)</f>
        <v>19.89224799999938</v>
      </c>
      <c r="AJ51" s="65">
        <f t="shared" ref="AJ51:AJ80" si="3">AVERAGE(M51:Q51)</f>
        <v>-0.31795600000041302</v>
      </c>
      <c r="AK51" s="65">
        <f t="shared" ref="AK51:AK80" si="4">AVERAGE(R51:V51)</f>
        <v>-27.215460000002349</v>
      </c>
      <c r="AL51" s="65">
        <f t="shared" ref="AL51:AL80" si="5">AVERAGE(W51:AA51)</f>
        <v>-24.170457999999051</v>
      </c>
      <c r="AM51" s="65">
        <f t="shared" ref="AM51:AM80" si="6">AVERAGE(AB51:AF51)</f>
        <v>-13.519818000002124</v>
      </c>
      <c r="AN51" s="66"/>
      <c r="AO51" s="65">
        <f t="shared" ref="AO51:AO80" si="7">AVERAGE(AH51:AI51)</f>
        <v>23.22754800000039</v>
      </c>
      <c r="AP51" s="65">
        <f t="shared" ref="AP51:AP80" si="8">AVERAGE(AJ51:AK51)</f>
        <v>-13.766708000001382</v>
      </c>
      <c r="AQ51" s="65">
        <f t="shared" ref="AQ51:AQ80" si="9">AVERAGE(AL51:AM51)</f>
        <v>-18.845138000000588</v>
      </c>
    </row>
    <row r="52" spans="1:43" x14ac:dyDescent="0.25">
      <c r="A52" s="5" t="str">
        <f>VLOOKUP(LEFT(RIGHT(B52,6),4),List_Sectors!$A$2:$C$30,3,FALSE)</f>
        <v>Forestrie</v>
      </c>
      <c r="B52" s="37" t="s">
        <v>513</v>
      </c>
      <c r="C52" s="51">
        <f>VLOOKUP($B52,Shock_dev!$A$1:$CI$300,MATCH(DATE(C$1,1,1),Shock_dev!$A$1:$CI$1,0),FALSE)</f>
        <v>36.717746000000261</v>
      </c>
      <c r="D52" s="52">
        <f>VLOOKUP($B52,Shock_dev!$A$1:$CI$300,MATCH(DATE(D$1,1,1),Shock_dev!$A$1:$CI$1,0),FALSE)</f>
        <v>37.80554100000063</v>
      </c>
      <c r="E52" s="52">
        <f>VLOOKUP($B52,Shock_dev!$A$1:$CI$300,MATCH(DATE(E$1,1,1),Shock_dev!$A$1:$CI$1,0),FALSE)</f>
        <v>39.336693999999625</v>
      </c>
      <c r="F52" s="52">
        <f>VLOOKUP($B52,Shock_dev!$A$1:$CI$300,MATCH(DATE(F$1,1,1),Shock_dev!$A$1:$CI$1,0),FALSE)</f>
        <v>41.157755000000179</v>
      </c>
      <c r="G52" s="52">
        <f>VLOOKUP($B52,Shock_dev!$A$1:$CI$300,MATCH(DATE(G$1,1,1),Shock_dev!$A$1:$CI$1,0),FALSE)</f>
        <v>41.604462999999669</v>
      </c>
      <c r="H52" s="52">
        <f>VLOOKUP($B52,Shock_dev!$A$1:$CI$300,MATCH(DATE(H$1,1,1),Shock_dev!$A$1:$CI$1,0),FALSE)</f>
        <v>43.562251999999717</v>
      </c>
      <c r="I52" s="52">
        <f>VLOOKUP($B52,Shock_dev!$A$1:$CI$300,MATCH(DATE(I$1,1,1),Shock_dev!$A$1:$CI$1,0),FALSE)</f>
        <v>38.15979200000038</v>
      </c>
      <c r="J52" s="52">
        <f>VLOOKUP($B52,Shock_dev!$A$1:$CI$300,MATCH(DATE(J$1,1,1),Shock_dev!$A$1:$CI$1,0),FALSE)</f>
        <v>44.095121999999719</v>
      </c>
      <c r="K52" s="52">
        <f>VLOOKUP($B52,Shock_dev!$A$1:$CI$300,MATCH(DATE(K$1,1,1),Shock_dev!$A$1:$CI$1,0),FALSE)</f>
        <v>47.916791000000558</v>
      </c>
      <c r="L52" s="52">
        <f>VLOOKUP($B52,Shock_dev!$A$1:$CI$300,MATCH(DATE(L$1,1,1),Shock_dev!$A$1:$CI$1,0),FALSE)</f>
        <v>42.823698000000149</v>
      </c>
      <c r="M52" s="52">
        <f>VLOOKUP($B52,Shock_dev!$A$1:$CI$300,MATCH(DATE(M$1,1,1),Shock_dev!$A$1:$CI$1,0),FALSE)</f>
        <v>44.456955999999991</v>
      </c>
      <c r="N52" s="52">
        <f>VLOOKUP($B52,Shock_dev!$A$1:$CI$300,MATCH(DATE(N$1,1,1),Shock_dev!$A$1:$CI$1,0),FALSE)</f>
        <v>48.186550999999781</v>
      </c>
      <c r="O52" s="52">
        <f>VLOOKUP($B52,Shock_dev!$A$1:$CI$300,MATCH(DATE(O$1,1,1),Shock_dev!$A$1:$CI$1,0),FALSE)</f>
        <v>40.390709000000243</v>
      </c>
      <c r="P52" s="52">
        <f>VLOOKUP($B52,Shock_dev!$A$1:$CI$300,MATCH(DATE(P$1,1,1),Shock_dev!$A$1:$CI$1,0),FALSE)</f>
        <v>32.088020000000142</v>
      </c>
      <c r="Q52" s="52">
        <f>VLOOKUP($B52,Shock_dev!$A$1:$CI$300,MATCH(DATE(Q$1,1,1),Shock_dev!$A$1:$CI$1,0),FALSE)</f>
        <v>26.958958000000166</v>
      </c>
      <c r="R52" s="52">
        <f>VLOOKUP($B52,Shock_dev!$A$1:$CI$300,MATCH(DATE(R$1,1,1),Shock_dev!$A$1:$CI$1,0),FALSE)</f>
        <v>17.459805999999844</v>
      </c>
      <c r="S52" s="52">
        <f>VLOOKUP($B52,Shock_dev!$A$1:$CI$300,MATCH(DATE(S$1,1,1),Shock_dev!$A$1:$CI$1,0),FALSE)</f>
        <v>19.033171999999468</v>
      </c>
      <c r="T52" s="52">
        <f>VLOOKUP($B52,Shock_dev!$A$1:$CI$300,MATCH(DATE(T$1,1,1),Shock_dev!$A$1:$CI$1,0),FALSE)</f>
        <v>15.841314000000239</v>
      </c>
      <c r="U52" s="52">
        <f>VLOOKUP($B52,Shock_dev!$A$1:$CI$300,MATCH(DATE(U$1,1,1),Shock_dev!$A$1:$CI$1,0),FALSE)</f>
        <v>14.25424700000076</v>
      </c>
      <c r="V52" s="52">
        <f>VLOOKUP($B52,Shock_dev!$A$1:$CI$300,MATCH(DATE(V$1,1,1),Shock_dev!$A$1:$CI$1,0),FALSE)</f>
        <v>13.609189000000697</v>
      </c>
      <c r="W52" s="52">
        <f>VLOOKUP($B52,Shock_dev!$A$1:$CI$300,MATCH(DATE(W$1,1,1),Shock_dev!$A$1:$CI$1,0),FALSE)</f>
        <v>14.506706000000122</v>
      </c>
      <c r="X52" s="52">
        <f>VLOOKUP($B52,Shock_dev!$A$1:$CI$300,MATCH(DATE(X$1,1,1),Shock_dev!$A$1:$CI$1,0),FALSE)</f>
        <v>13.136191999999937</v>
      </c>
      <c r="Y52" s="52">
        <f>VLOOKUP($B52,Shock_dev!$A$1:$CI$300,MATCH(DATE(Y$1,1,1),Shock_dev!$A$1:$CI$1,0),FALSE)</f>
        <v>13.466484000000492</v>
      </c>
      <c r="Z52" s="52">
        <f>VLOOKUP($B52,Shock_dev!$A$1:$CI$300,MATCH(DATE(Z$1,1,1),Shock_dev!$A$1:$CI$1,0),FALSE)</f>
        <v>13.906449000000066</v>
      </c>
      <c r="AA52" s="52">
        <f>VLOOKUP($B52,Shock_dev!$A$1:$CI$300,MATCH(DATE(AA$1,1,1),Shock_dev!$A$1:$CI$1,0),FALSE)</f>
        <v>12.506634000000304</v>
      </c>
      <c r="AB52" s="52">
        <f>VLOOKUP($B52,Shock_dev!$A$1:$CI$300,MATCH(DATE(AB$1,1,1),Shock_dev!$A$1:$CI$1,0),FALSE)</f>
        <v>12.777425000000221</v>
      </c>
      <c r="AC52" s="52">
        <f>VLOOKUP($B52,Shock_dev!$A$1:$CI$300,MATCH(DATE(AC$1,1,1),Shock_dev!$A$1:$CI$1,0),FALSE)</f>
        <v>13.115381999999954</v>
      </c>
      <c r="AD52" s="52">
        <f>VLOOKUP($B52,Shock_dev!$A$1:$CI$300,MATCH(DATE(AD$1,1,1),Shock_dev!$A$1:$CI$1,0),FALSE)</f>
        <v>13.418611000000965</v>
      </c>
      <c r="AE52" s="52">
        <f>VLOOKUP($B52,Shock_dev!$A$1:$CI$300,MATCH(DATE(AE$1,1,1),Shock_dev!$A$1:$CI$1,0),FALSE)</f>
        <v>13.760658999999578</v>
      </c>
      <c r="AF52" s="52">
        <f>VLOOKUP($B52,Shock_dev!$A$1:$CI$300,MATCH(DATE(AF$1,1,1),Shock_dev!$A$1:$CI$1,0),FALSE)</f>
        <v>13.983725999998569</v>
      </c>
      <c r="AG52" s="52"/>
      <c r="AH52" s="65">
        <f t="shared" si="1"/>
        <v>39.324439800000071</v>
      </c>
      <c r="AI52" s="65">
        <f t="shared" si="2"/>
        <v>43.311531000000102</v>
      </c>
      <c r="AJ52" s="65">
        <f t="shared" si="3"/>
        <v>38.416238800000066</v>
      </c>
      <c r="AK52" s="65">
        <f t="shared" si="4"/>
        <v>16.039545600000203</v>
      </c>
      <c r="AL52" s="65">
        <f t="shared" si="5"/>
        <v>13.504493000000185</v>
      </c>
      <c r="AM52" s="65">
        <f t="shared" si="6"/>
        <v>13.411160599999857</v>
      </c>
      <c r="AN52" s="66"/>
      <c r="AO52" s="65">
        <f t="shared" si="7"/>
        <v>41.317985400000083</v>
      </c>
      <c r="AP52" s="65">
        <f t="shared" si="8"/>
        <v>27.227892200000134</v>
      </c>
      <c r="AQ52" s="65">
        <f t="shared" si="9"/>
        <v>13.457826800000021</v>
      </c>
    </row>
    <row r="53" spans="1:43" x14ac:dyDescent="0.25">
      <c r="A53" s="5" t="str">
        <f>VLOOKUP(LEFT(RIGHT(B53,6),4),List_Sectors!$A$2:$C$30,3,FALSE)</f>
        <v>Automobile</v>
      </c>
      <c r="B53" s="37" t="s">
        <v>514</v>
      </c>
      <c r="C53" s="51">
        <f>VLOOKUP($B53,Shock_dev!$A$1:$CI$300,MATCH(DATE(C$1,1,1),Shock_dev!$A$1:$CI$1,0),FALSE)</f>
        <v>6.2888700000003155</v>
      </c>
      <c r="D53" s="52">
        <f>VLOOKUP($B53,Shock_dev!$A$1:$CI$300,MATCH(DATE(D$1,1,1),Shock_dev!$A$1:$CI$1,0),FALSE)</f>
        <v>7.7779000000009546</v>
      </c>
      <c r="E53" s="52">
        <f>VLOOKUP($B53,Shock_dev!$A$1:$CI$300,MATCH(DATE(E$1,1,1),Shock_dev!$A$1:$CI$1,0),FALSE)</f>
        <v>6.7177400000000489</v>
      </c>
      <c r="F53" s="52">
        <f>VLOOKUP($B53,Shock_dev!$A$1:$CI$300,MATCH(DATE(F$1,1,1),Shock_dev!$A$1:$CI$1,0),FALSE)</f>
        <v>3.8275399999984074</v>
      </c>
      <c r="G53" s="52">
        <f>VLOOKUP($B53,Shock_dev!$A$1:$CI$300,MATCH(DATE(G$1,1,1),Shock_dev!$A$1:$CI$1,0),FALSE)</f>
        <v>-0.53742999999667518</v>
      </c>
      <c r="H53" s="52">
        <f>VLOOKUP($B53,Shock_dev!$A$1:$CI$300,MATCH(DATE(H$1,1,1),Shock_dev!$A$1:$CI$1,0),FALSE)</f>
        <v>-5.3805600000050617</v>
      </c>
      <c r="I53" s="52">
        <f>VLOOKUP($B53,Shock_dev!$A$1:$CI$300,MATCH(DATE(I$1,1,1),Shock_dev!$A$1:$CI$1,0),FALSE)</f>
        <v>-11.749750000002678</v>
      </c>
      <c r="J53" s="52">
        <f>VLOOKUP($B53,Shock_dev!$A$1:$CI$300,MATCH(DATE(J$1,1,1),Shock_dev!$A$1:$CI$1,0),FALSE)</f>
        <v>-16.296990000002552</v>
      </c>
      <c r="K53" s="52">
        <f>VLOOKUP($B53,Shock_dev!$A$1:$CI$300,MATCH(DATE(K$1,1,1),Shock_dev!$A$1:$CI$1,0),FALSE)</f>
        <v>-20.445940000005066</v>
      </c>
      <c r="L53" s="52">
        <f>VLOOKUP($B53,Shock_dev!$A$1:$CI$300,MATCH(DATE(L$1,1,1),Shock_dev!$A$1:$CI$1,0),FALSE)</f>
        <v>-25.884480000000622</v>
      </c>
      <c r="M53" s="52">
        <f>VLOOKUP($B53,Shock_dev!$A$1:$CI$300,MATCH(DATE(M$1,1,1),Shock_dev!$A$1:$CI$1,0),FALSE)</f>
        <v>-30.20850999999675</v>
      </c>
      <c r="N53" s="52">
        <f>VLOOKUP($B53,Shock_dev!$A$1:$CI$300,MATCH(DATE(N$1,1,1),Shock_dev!$A$1:$CI$1,0),FALSE)</f>
        <v>-33.529260000002978</v>
      </c>
      <c r="O53" s="52">
        <f>VLOOKUP($B53,Shock_dev!$A$1:$CI$300,MATCH(DATE(O$1,1,1),Shock_dev!$A$1:$CI$1,0),FALSE)</f>
        <v>-38.363760000000184</v>
      </c>
      <c r="P53" s="52">
        <f>VLOOKUP($B53,Shock_dev!$A$1:$CI$300,MATCH(DATE(P$1,1,1),Shock_dev!$A$1:$CI$1,0),FALSE)</f>
        <v>-43.330540000002657</v>
      </c>
      <c r="Q53" s="52">
        <f>VLOOKUP($B53,Shock_dev!$A$1:$CI$300,MATCH(DATE(Q$1,1,1),Shock_dev!$A$1:$CI$1,0),FALSE)</f>
        <v>-47.101979999999458</v>
      </c>
      <c r="R53" s="52">
        <f>VLOOKUP($B53,Shock_dev!$A$1:$CI$300,MATCH(DATE(R$1,1,1),Shock_dev!$A$1:$CI$1,0),FALSE)</f>
        <v>-50.492469999997411</v>
      </c>
      <c r="S53" s="52">
        <f>VLOOKUP($B53,Shock_dev!$A$1:$CI$300,MATCH(DATE(S$1,1,1),Shock_dev!$A$1:$CI$1,0),FALSE)</f>
        <v>-50.81307000000379</v>
      </c>
      <c r="T53" s="52">
        <f>VLOOKUP($B53,Shock_dev!$A$1:$CI$300,MATCH(DATE(T$1,1,1),Shock_dev!$A$1:$CI$1,0),FALSE)</f>
        <v>-50.343860000000859</v>
      </c>
      <c r="U53" s="52">
        <f>VLOOKUP($B53,Shock_dev!$A$1:$CI$300,MATCH(DATE(U$1,1,1),Shock_dev!$A$1:$CI$1,0),FALSE)</f>
        <v>-48.74261999999726</v>
      </c>
      <c r="V53" s="52">
        <f>VLOOKUP($B53,Shock_dev!$A$1:$CI$300,MATCH(DATE(V$1,1,1),Shock_dev!$A$1:$CI$1,0),FALSE)</f>
        <v>-46.232600000003004</v>
      </c>
      <c r="W53" s="52">
        <f>VLOOKUP($B53,Shock_dev!$A$1:$CI$300,MATCH(DATE(W$1,1,1),Shock_dev!$A$1:$CI$1,0),FALSE)</f>
        <v>-42.924230000004172</v>
      </c>
      <c r="X53" s="52">
        <f>VLOOKUP($B53,Shock_dev!$A$1:$CI$300,MATCH(DATE(X$1,1,1),Shock_dev!$A$1:$CI$1,0),FALSE)</f>
        <v>-39.680399999997462</v>
      </c>
      <c r="Y53" s="52">
        <f>VLOOKUP($B53,Shock_dev!$A$1:$CI$300,MATCH(DATE(Y$1,1,1),Shock_dev!$A$1:$CI$1,0),FALSE)</f>
        <v>-36.146279999993567</v>
      </c>
      <c r="Z53" s="52">
        <f>VLOOKUP($B53,Shock_dev!$A$1:$CI$300,MATCH(DATE(Z$1,1,1),Shock_dev!$A$1:$CI$1,0),FALSE)</f>
        <v>-32.585220000000845</v>
      </c>
      <c r="AA53" s="52">
        <f>VLOOKUP($B53,Shock_dev!$A$1:$CI$300,MATCH(DATE(AA$1,1,1),Shock_dev!$A$1:$CI$1,0),FALSE)</f>
        <v>-29.479859999999462</v>
      </c>
      <c r="AB53" s="52">
        <f>VLOOKUP($B53,Shock_dev!$A$1:$CI$300,MATCH(DATE(AB$1,1,1),Shock_dev!$A$1:$CI$1,0),FALSE)</f>
        <v>-26.3686699999962</v>
      </c>
      <c r="AC53" s="52">
        <f>VLOOKUP($B53,Shock_dev!$A$1:$CI$300,MATCH(DATE(AC$1,1,1),Shock_dev!$A$1:$CI$1,0),FALSE)</f>
        <v>-23.418590000001132</v>
      </c>
      <c r="AD53" s="52">
        <f>VLOOKUP($B53,Shock_dev!$A$1:$CI$300,MATCH(DATE(AD$1,1,1),Shock_dev!$A$1:$CI$1,0),FALSE)</f>
        <v>-20.716789999998582</v>
      </c>
      <c r="AE53" s="52">
        <f>VLOOKUP($B53,Shock_dev!$A$1:$CI$300,MATCH(DATE(AE$1,1,1),Shock_dev!$A$1:$CI$1,0),FALSE)</f>
        <v>-18.299989999999525</v>
      </c>
      <c r="AF53" s="52">
        <f>VLOOKUP($B53,Shock_dev!$A$1:$CI$300,MATCH(DATE(AF$1,1,1),Shock_dev!$A$1:$CI$1,0),FALSE)</f>
        <v>-16.216820000001462</v>
      </c>
      <c r="AG53" s="52"/>
      <c r="AH53" s="65">
        <f t="shared" si="1"/>
        <v>4.8149240000006106</v>
      </c>
      <c r="AI53" s="65">
        <f t="shared" si="2"/>
        <v>-15.951544000003196</v>
      </c>
      <c r="AJ53" s="65">
        <f t="shared" si="3"/>
        <v>-38.506810000000407</v>
      </c>
      <c r="AK53" s="65">
        <f t="shared" si="4"/>
        <v>-49.324924000000465</v>
      </c>
      <c r="AL53" s="65">
        <f t="shared" si="5"/>
        <v>-36.163197999999099</v>
      </c>
      <c r="AM53" s="65">
        <f t="shared" si="6"/>
        <v>-21.004171999999379</v>
      </c>
      <c r="AN53" s="66"/>
      <c r="AO53" s="65">
        <f t="shared" si="7"/>
        <v>-5.5683100000012926</v>
      </c>
      <c r="AP53" s="65">
        <f t="shared" si="8"/>
        <v>-43.915867000000432</v>
      </c>
      <c r="AQ53" s="65">
        <f t="shared" si="9"/>
        <v>-28.583684999999239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515</v>
      </c>
      <c r="C54" s="51">
        <f>VLOOKUP($B54,Shock_dev!$A$1:$CI$300,MATCH(DATE(C$1,1,1),Shock_dev!$A$1:$CI$1,0),FALSE)</f>
        <v>87.958574000000226</v>
      </c>
      <c r="D54" s="52">
        <f>VLOOKUP($B54,Shock_dev!$A$1:$CI$300,MATCH(DATE(D$1,1,1),Shock_dev!$A$1:$CI$1,0),FALSE)</f>
        <v>85.233323999998902</v>
      </c>
      <c r="E54" s="52">
        <f>VLOOKUP($B54,Shock_dev!$A$1:$CI$300,MATCH(DATE(E$1,1,1),Shock_dev!$A$1:$CI$1,0),FALSE)</f>
        <v>87.820820000000822</v>
      </c>
      <c r="F54" s="52">
        <f>VLOOKUP($B54,Shock_dev!$A$1:$CI$300,MATCH(DATE(F$1,1,1),Shock_dev!$A$1:$CI$1,0),FALSE)</f>
        <v>92.123389000000316</v>
      </c>
      <c r="G54" s="52">
        <f>VLOOKUP($B54,Shock_dev!$A$1:$CI$300,MATCH(DATE(G$1,1,1),Shock_dev!$A$1:$CI$1,0),FALSE)</f>
        <v>93.520467000000281</v>
      </c>
      <c r="H54" s="52">
        <f>VLOOKUP($B54,Shock_dev!$A$1:$CI$300,MATCH(DATE(H$1,1,1),Shock_dev!$A$1:$CI$1,0),FALSE)</f>
        <v>98.915238000001409</v>
      </c>
      <c r="I54" s="52">
        <f>VLOOKUP($B54,Shock_dev!$A$1:$CI$300,MATCH(DATE(I$1,1,1),Shock_dev!$A$1:$CI$1,0),FALSE)</f>
        <v>86.590881000000081</v>
      </c>
      <c r="J54" s="52">
        <f>VLOOKUP($B54,Shock_dev!$A$1:$CI$300,MATCH(DATE(J$1,1,1),Shock_dev!$A$1:$CI$1,0),FALSE)</f>
        <v>102.39861000000019</v>
      </c>
      <c r="K54" s="52">
        <f>VLOOKUP($B54,Shock_dev!$A$1:$CI$300,MATCH(DATE(K$1,1,1),Shock_dev!$A$1:$CI$1,0),FALSE)</f>
        <v>111.67642999999953</v>
      </c>
      <c r="L54" s="52">
        <f>VLOOKUP($B54,Shock_dev!$A$1:$CI$300,MATCH(DATE(L$1,1,1),Shock_dev!$A$1:$CI$1,0),FALSE)</f>
        <v>99.573278999998365</v>
      </c>
      <c r="M54" s="52">
        <f>VLOOKUP($B54,Shock_dev!$A$1:$CI$300,MATCH(DATE(M$1,1,1),Shock_dev!$A$1:$CI$1,0),FALSE)</f>
        <v>104.76899100000082</v>
      </c>
      <c r="N54" s="52">
        <f>VLOOKUP($B54,Shock_dev!$A$1:$CI$300,MATCH(DATE(N$1,1,1),Shock_dev!$A$1:$CI$1,0),FALSE)</f>
        <v>114.21989600000052</v>
      </c>
      <c r="O54" s="52">
        <f>VLOOKUP($B54,Shock_dev!$A$1:$CI$300,MATCH(DATE(O$1,1,1),Shock_dev!$A$1:$CI$1,0),FALSE)</f>
        <v>95.576908000000913</v>
      </c>
      <c r="P54" s="52">
        <f>VLOOKUP($B54,Shock_dev!$A$1:$CI$300,MATCH(DATE(P$1,1,1),Shock_dev!$A$1:$CI$1,0),FALSE)</f>
        <v>77.199499999998807</v>
      </c>
      <c r="Q54" s="52">
        <f>VLOOKUP($B54,Shock_dev!$A$1:$CI$300,MATCH(DATE(Q$1,1,1),Shock_dev!$A$1:$CI$1,0),FALSE)</f>
        <v>66.694480000000112</v>
      </c>
      <c r="R54" s="52">
        <f>VLOOKUP($B54,Shock_dev!$A$1:$CI$300,MATCH(DATE(R$1,1,1),Shock_dev!$A$1:$CI$1,0),FALSE)</f>
        <v>45.207680000001346</v>
      </c>
      <c r="S54" s="52">
        <f>VLOOKUP($B54,Shock_dev!$A$1:$CI$300,MATCH(DATE(S$1,1,1),Shock_dev!$A$1:$CI$1,0),FALSE)</f>
        <v>50.60377999999946</v>
      </c>
      <c r="T54" s="52">
        <f>VLOOKUP($B54,Shock_dev!$A$1:$CI$300,MATCH(DATE(T$1,1,1),Shock_dev!$A$1:$CI$1,0),FALSE)</f>
        <v>42.941029999999955</v>
      </c>
      <c r="U54" s="52">
        <f>VLOOKUP($B54,Shock_dev!$A$1:$CI$300,MATCH(DATE(U$1,1,1),Shock_dev!$A$1:$CI$1,0),FALSE)</f>
        <v>39.354690000000119</v>
      </c>
      <c r="V54" s="52">
        <f>VLOOKUP($B54,Shock_dev!$A$1:$CI$300,MATCH(DATE(V$1,1,1),Shock_dev!$A$1:$CI$1,0),FALSE)</f>
        <v>37.753429999998843</v>
      </c>
      <c r="W54" s="52">
        <f>VLOOKUP($B54,Shock_dev!$A$1:$CI$300,MATCH(DATE(W$1,1,1),Shock_dev!$A$1:$CI$1,0),FALSE)</f>
        <v>39.610430000000633</v>
      </c>
      <c r="X54" s="52">
        <f>VLOOKUP($B54,Shock_dev!$A$1:$CI$300,MATCH(DATE(X$1,1,1),Shock_dev!$A$1:$CI$1,0),FALSE)</f>
        <v>35.733900000001086</v>
      </c>
      <c r="Y54" s="52">
        <f>VLOOKUP($B54,Shock_dev!$A$1:$CI$300,MATCH(DATE(Y$1,1,1),Shock_dev!$A$1:$CI$1,0),FALSE)</f>
        <v>36.182640000000902</v>
      </c>
      <c r="Z54" s="52">
        <f>VLOOKUP($B54,Shock_dev!$A$1:$CI$300,MATCH(DATE(Z$1,1,1),Shock_dev!$A$1:$CI$1,0),FALSE)</f>
        <v>36.706430000000182</v>
      </c>
      <c r="AA54" s="52">
        <f>VLOOKUP($B54,Shock_dev!$A$1:$CI$300,MATCH(DATE(AA$1,1,1),Shock_dev!$A$1:$CI$1,0),FALSE)</f>
        <v>32.785770000000412</v>
      </c>
      <c r="AB54" s="52">
        <f>VLOOKUP($B54,Shock_dev!$A$1:$CI$300,MATCH(DATE(AB$1,1,1),Shock_dev!$A$1:$CI$1,0),FALSE)</f>
        <v>33.143640000000232</v>
      </c>
      <c r="AC54" s="52">
        <f>VLOOKUP($B54,Shock_dev!$A$1:$CI$300,MATCH(DATE(AC$1,1,1),Shock_dev!$A$1:$CI$1,0),FALSE)</f>
        <v>33.506059999999707</v>
      </c>
      <c r="AD54" s="52">
        <f>VLOOKUP($B54,Shock_dev!$A$1:$CI$300,MATCH(DATE(AD$1,1,1),Shock_dev!$A$1:$CI$1,0),FALSE)</f>
        <v>33.773449999998775</v>
      </c>
      <c r="AE54" s="52">
        <f>VLOOKUP($B54,Shock_dev!$A$1:$CI$300,MATCH(DATE(AE$1,1,1),Shock_dev!$A$1:$CI$1,0),FALSE)</f>
        <v>34.167199999999866</v>
      </c>
      <c r="AF54" s="52">
        <f>VLOOKUP($B54,Shock_dev!$A$1:$CI$300,MATCH(DATE(AF$1,1,1),Shock_dev!$A$1:$CI$1,0),FALSE)</f>
        <v>34.310429999999542</v>
      </c>
      <c r="AG54" s="52"/>
      <c r="AH54" s="65">
        <f t="shared" si="1"/>
        <v>89.331314800000115</v>
      </c>
      <c r="AI54" s="65">
        <f t="shared" si="2"/>
        <v>99.830887599999912</v>
      </c>
      <c r="AJ54" s="65">
        <f t="shared" si="3"/>
        <v>91.691955000000235</v>
      </c>
      <c r="AK54" s="65">
        <f t="shared" si="4"/>
        <v>43.172121999999945</v>
      </c>
      <c r="AL54" s="65">
        <f t="shared" si="5"/>
        <v>36.20383400000064</v>
      </c>
      <c r="AM54" s="65">
        <f t="shared" si="6"/>
        <v>33.780155999999621</v>
      </c>
      <c r="AN54" s="66"/>
      <c r="AO54" s="65">
        <f t="shared" si="7"/>
        <v>94.581101200000006</v>
      </c>
      <c r="AP54" s="65">
        <f t="shared" si="8"/>
        <v>67.43203850000009</v>
      </c>
      <c r="AQ54" s="65">
        <f t="shared" si="9"/>
        <v>34.991995000000131</v>
      </c>
    </row>
    <row r="55" spans="1:43" x14ac:dyDescent="0.25">
      <c r="A55" s="5" t="str">
        <f>VLOOKUP(LEFT(RIGHT(B55,6),4),List_Sectors!$A$2:$C$30,3,FALSE)</f>
        <v>Papier et carton</v>
      </c>
      <c r="B55" s="37" t="s">
        <v>516</v>
      </c>
      <c r="C55" s="51">
        <f>VLOOKUP($B55,Shock_dev!$A$1:$CI$300,MATCH(DATE(C$1,1,1),Shock_dev!$A$1:$CI$1,0),FALSE)</f>
        <v>4.0909380000002784</v>
      </c>
      <c r="D55" s="52">
        <f>VLOOKUP($B55,Shock_dev!$A$1:$CI$300,MATCH(DATE(D$1,1,1),Shock_dev!$A$1:$CI$1,0),FALSE)</f>
        <v>4.832459000000199</v>
      </c>
      <c r="E55" s="52">
        <f>VLOOKUP($B55,Shock_dev!$A$1:$CI$300,MATCH(DATE(E$1,1,1),Shock_dev!$A$1:$CI$1,0),FALSE)</f>
        <v>5.2184950000000754</v>
      </c>
      <c r="F55" s="52">
        <f>VLOOKUP($B55,Shock_dev!$A$1:$CI$300,MATCH(DATE(F$1,1,1),Shock_dev!$A$1:$CI$1,0),FALSE)</f>
        <v>5.2824410000002899</v>
      </c>
      <c r="G55" s="52">
        <f>VLOOKUP($B55,Shock_dev!$A$1:$CI$300,MATCH(DATE(G$1,1,1),Shock_dev!$A$1:$CI$1,0),FALSE)</f>
        <v>4.9169670000001133</v>
      </c>
      <c r="H55" s="52">
        <f>VLOOKUP($B55,Shock_dev!$A$1:$CI$300,MATCH(DATE(H$1,1,1),Shock_dev!$A$1:$CI$1,0),FALSE)</f>
        <v>4.5131430000001274</v>
      </c>
      <c r="I55" s="52">
        <f>VLOOKUP($B55,Shock_dev!$A$1:$CI$300,MATCH(DATE(I$1,1,1),Shock_dev!$A$1:$CI$1,0),FALSE)</f>
        <v>3.1885879999999815</v>
      </c>
      <c r="J55" s="52">
        <f>VLOOKUP($B55,Shock_dev!$A$1:$CI$300,MATCH(DATE(J$1,1,1),Shock_dev!$A$1:$CI$1,0),FALSE)</f>
        <v>2.9816739999996571</v>
      </c>
      <c r="K55" s="52">
        <f>VLOOKUP($B55,Shock_dev!$A$1:$CI$300,MATCH(DATE(K$1,1,1),Shock_dev!$A$1:$CI$1,0),FALSE)</f>
        <v>2.6824500000002445</v>
      </c>
      <c r="L55" s="52">
        <f>VLOOKUP($B55,Shock_dev!$A$1:$CI$300,MATCH(DATE(L$1,1,1),Shock_dev!$A$1:$CI$1,0),FALSE)</f>
        <v>1.4453020000000834</v>
      </c>
      <c r="M55" s="52">
        <f>VLOOKUP($B55,Shock_dev!$A$1:$CI$300,MATCH(DATE(M$1,1,1),Shock_dev!$A$1:$CI$1,0),FALSE)</f>
        <v>0.87229600000046048</v>
      </c>
      <c r="N55" s="52">
        <f>VLOOKUP($B55,Shock_dev!$A$1:$CI$300,MATCH(DATE(N$1,1,1),Shock_dev!$A$1:$CI$1,0),FALSE)</f>
        <v>0.63299800000004325</v>
      </c>
      <c r="O55" s="52">
        <f>VLOOKUP($B55,Shock_dev!$A$1:$CI$300,MATCH(DATE(O$1,1,1),Shock_dev!$A$1:$CI$1,0),FALSE)</f>
        <v>-0.78030200000011973</v>
      </c>
      <c r="P55" s="52">
        <f>VLOOKUP($B55,Shock_dev!$A$1:$CI$300,MATCH(DATE(P$1,1,1),Shock_dev!$A$1:$CI$1,0),FALSE)</f>
        <v>-2.3524889999998777</v>
      </c>
      <c r="Q55" s="52">
        <f>VLOOKUP($B55,Shock_dev!$A$1:$CI$300,MATCH(DATE(Q$1,1,1),Shock_dev!$A$1:$CI$1,0),FALSE)</f>
        <v>-3.5674539999999979</v>
      </c>
      <c r="R55" s="52">
        <f>VLOOKUP($B55,Shock_dev!$A$1:$CI$300,MATCH(DATE(R$1,1,1),Shock_dev!$A$1:$CI$1,0),FALSE)</f>
        <v>-5.1340799999998126</v>
      </c>
      <c r="S55" s="52">
        <f>VLOOKUP($B55,Shock_dev!$A$1:$CI$300,MATCH(DATE(S$1,1,1),Shock_dev!$A$1:$CI$1,0),FALSE)</f>
        <v>-5.3622479999994539</v>
      </c>
      <c r="T55" s="52">
        <f>VLOOKUP($B55,Shock_dev!$A$1:$CI$300,MATCH(DATE(T$1,1,1),Shock_dev!$A$1:$CI$1,0),FALSE)</f>
        <v>-5.7966529999994236</v>
      </c>
      <c r="U55" s="52">
        <f>VLOOKUP($B55,Shock_dev!$A$1:$CI$300,MATCH(DATE(U$1,1,1),Shock_dev!$A$1:$CI$1,0),FALSE)</f>
        <v>-5.894083000000137</v>
      </c>
      <c r="V55" s="52">
        <f>VLOOKUP($B55,Shock_dev!$A$1:$CI$300,MATCH(DATE(V$1,1,1),Shock_dev!$A$1:$CI$1,0),FALSE)</f>
        <v>-5.7280579999996917</v>
      </c>
      <c r="W55" s="52">
        <f>VLOOKUP($B55,Shock_dev!$A$1:$CI$300,MATCH(DATE(W$1,1,1),Shock_dev!$A$1:$CI$1,0),FALSE)</f>
        <v>-5.2601669999994556</v>
      </c>
      <c r="X55" s="52">
        <f>VLOOKUP($B55,Shock_dev!$A$1:$CI$300,MATCH(DATE(X$1,1,1),Shock_dev!$A$1:$CI$1,0),FALSE)</f>
        <v>-4.9348270000000412</v>
      </c>
      <c r="Y55" s="52">
        <f>VLOOKUP($B55,Shock_dev!$A$1:$CI$300,MATCH(DATE(Y$1,1,1),Shock_dev!$A$1:$CI$1,0),FALSE)</f>
        <v>-4.3967409999995652</v>
      </c>
      <c r="Z55" s="52">
        <f>VLOOKUP($B55,Shock_dev!$A$1:$CI$300,MATCH(DATE(Z$1,1,1),Shock_dev!$A$1:$CI$1,0),FALSE)</f>
        <v>-3.8119610000003377</v>
      </c>
      <c r="AA55" s="52">
        <f>VLOOKUP($B55,Shock_dev!$A$1:$CI$300,MATCH(DATE(AA$1,1,1),Shock_dev!$A$1:$CI$1,0),FALSE)</f>
        <v>-3.4275419999994483</v>
      </c>
      <c r="AB55" s="52">
        <f>VLOOKUP($B55,Shock_dev!$A$1:$CI$300,MATCH(DATE(AB$1,1,1),Shock_dev!$A$1:$CI$1,0),FALSE)</f>
        <v>-2.9024490000001606</v>
      </c>
      <c r="AC55" s="52">
        <f>VLOOKUP($B55,Shock_dev!$A$1:$CI$300,MATCH(DATE(AC$1,1,1),Shock_dev!$A$1:$CI$1,0),FALSE)</f>
        <v>-2.384595999999874</v>
      </c>
      <c r="AD55" s="52">
        <f>VLOOKUP($B55,Shock_dev!$A$1:$CI$300,MATCH(DATE(AD$1,1,1),Shock_dev!$A$1:$CI$1,0),FALSE)</f>
        <v>-1.898192000000563</v>
      </c>
      <c r="AE55" s="52">
        <f>VLOOKUP($B55,Shock_dev!$A$1:$CI$300,MATCH(DATE(AE$1,1,1),Shock_dev!$A$1:$CI$1,0),FALSE)</f>
        <v>-1.4460860000008324</v>
      </c>
      <c r="AF55" s="52">
        <f>VLOOKUP($B55,Shock_dev!$A$1:$CI$300,MATCH(DATE(AF$1,1,1),Shock_dev!$A$1:$CI$1,0),FALSE)</f>
        <v>-1.0514559999992343</v>
      </c>
      <c r="AG55" s="52"/>
      <c r="AH55" s="65">
        <f t="shared" si="1"/>
        <v>4.8682600000001912</v>
      </c>
      <c r="AI55" s="65">
        <f t="shared" si="2"/>
        <v>2.9622314000000189</v>
      </c>
      <c r="AJ55" s="65">
        <f t="shared" si="3"/>
        <v>-1.0389901999998983</v>
      </c>
      <c r="AK55" s="65">
        <f t="shared" si="4"/>
        <v>-5.5830243999997036</v>
      </c>
      <c r="AL55" s="65">
        <f t="shared" si="5"/>
        <v>-4.3662475999997694</v>
      </c>
      <c r="AM55" s="65">
        <f t="shared" si="6"/>
        <v>-1.9365558000001328</v>
      </c>
      <c r="AN55" s="66"/>
      <c r="AO55" s="65">
        <f t="shared" si="7"/>
        <v>3.9152457000001051</v>
      </c>
      <c r="AP55" s="65">
        <f t="shared" si="8"/>
        <v>-3.311007299999801</v>
      </c>
      <c r="AQ55" s="65">
        <f t="shared" si="9"/>
        <v>-3.1514016999999512</v>
      </c>
    </row>
    <row r="56" spans="1:43" x14ac:dyDescent="0.25">
      <c r="A56" s="5" t="str">
        <f>VLOOKUP(LEFT(RIGHT(B56,6),4),List_Sectors!$A$2:$C$30,3,FALSE)</f>
        <v>Plastique</v>
      </c>
      <c r="B56" s="37" t="s">
        <v>517</v>
      </c>
      <c r="C56" s="51">
        <f>VLOOKUP($B56,Shock_dev!$A$1:$CI$300,MATCH(DATE(C$1,1,1),Shock_dev!$A$1:$CI$1,0),FALSE)</f>
        <v>29.109060000000682</v>
      </c>
      <c r="D56" s="52">
        <f>VLOOKUP($B56,Shock_dev!$A$1:$CI$300,MATCH(DATE(D$1,1,1),Shock_dev!$A$1:$CI$1,0),FALSE)</f>
        <v>29.728159999998752</v>
      </c>
      <c r="E56" s="52">
        <f>VLOOKUP($B56,Shock_dev!$A$1:$CI$300,MATCH(DATE(E$1,1,1),Shock_dev!$A$1:$CI$1,0),FALSE)</f>
        <v>30.620059999999285</v>
      </c>
      <c r="F56" s="52">
        <f>VLOOKUP($B56,Shock_dev!$A$1:$CI$300,MATCH(DATE(F$1,1,1),Shock_dev!$A$1:$CI$1,0),FALSE)</f>
        <v>31.249739999999292</v>
      </c>
      <c r="G56" s="52">
        <f>VLOOKUP($B56,Shock_dev!$A$1:$CI$300,MATCH(DATE(G$1,1,1),Shock_dev!$A$1:$CI$1,0),FALSE)</f>
        <v>30.381790000001274</v>
      </c>
      <c r="H56" s="52">
        <f>VLOOKUP($B56,Shock_dev!$A$1:$CI$300,MATCH(DATE(H$1,1,1),Shock_dev!$A$1:$CI$1,0),FALSE)</f>
        <v>30.452769999999873</v>
      </c>
      <c r="I56" s="52">
        <f>VLOOKUP($B56,Shock_dev!$A$1:$CI$300,MATCH(DATE(I$1,1,1),Shock_dev!$A$1:$CI$1,0),FALSE)</f>
        <v>24.533369999999195</v>
      </c>
      <c r="J56" s="52">
        <f>VLOOKUP($B56,Shock_dev!$A$1:$CI$300,MATCH(DATE(J$1,1,1),Shock_dev!$A$1:$CI$1,0),FALSE)</f>
        <v>27.617249999999331</v>
      </c>
      <c r="K56" s="52">
        <f>VLOOKUP($B56,Shock_dev!$A$1:$CI$300,MATCH(DATE(K$1,1,1),Shock_dev!$A$1:$CI$1,0),FALSE)</f>
        <v>29.026340000000346</v>
      </c>
      <c r="L56" s="52">
        <f>VLOOKUP($B56,Shock_dev!$A$1:$CI$300,MATCH(DATE(L$1,1,1),Shock_dev!$A$1:$CI$1,0),FALSE)</f>
        <v>23.472069999999803</v>
      </c>
      <c r="M56" s="52">
        <f>VLOOKUP($B56,Shock_dev!$A$1:$CI$300,MATCH(DATE(M$1,1,1),Shock_dev!$A$1:$CI$1,0),FALSE)</f>
        <v>23.388039999999819</v>
      </c>
      <c r="N56" s="52">
        <f>VLOOKUP($B56,Shock_dev!$A$1:$CI$300,MATCH(DATE(N$1,1,1),Shock_dev!$A$1:$CI$1,0),FALSE)</f>
        <v>25.042930000001434</v>
      </c>
      <c r="O56" s="52">
        <f>VLOOKUP($B56,Shock_dev!$A$1:$CI$300,MATCH(DATE(O$1,1,1),Shock_dev!$A$1:$CI$1,0),FALSE)</f>
        <v>17.68398999999954</v>
      </c>
      <c r="P56" s="52">
        <f>VLOOKUP($B56,Shock_dev!$A$1:$CI$300,MATCH(DATE(P$1,1,1),Shock_dev!$A$1:$CI$1,0),FALSE)</f>
        <v>10.118399999999383</v>
      </c>
      <c r="Q56" s="52">
        <f>VLOOKUP($B56,Shock_dev!$A$1:$CI$300,MATCH(DATE(Q$1,1,1),Shock_dev!$A$1:$CI$1,0),FALSE)</f>
        <v>5.2606799999994109</v>
      </c>
      <c r="R56" s="52">
        <f>VLOOKUP($B56,Shock_dev!$A$1:$CI$300,MATCH(DATE(R$1,1,1),Shock_dev!$A$1:$CI$1,0),FALSE)</f>
        <v>-2.7921800000003714</v>
      </c>
      <c r="S56" s="52">
        <f>VLOOKUP($B56,Shock_dev!$A$1:$CI$300,MATCH(DATE(S$1,1,1),Shock_dev!$A$1:$CI$1,0),FALSE)</f>
        <v>-1.6722700000009354</v>
      </c>
      <c r="T56" s="52">
        <f>VLOOKUP($B56,Shock_dev!$A$1:$CI$300,MATCH(DATE(T$1,1,1),Shock_dev!$A$1:$CI$1,0),FALSE)</f>
        <v>-4.0129799999995157</v>
      </c>
      <c r="U56" s="52">
        <f>VLOOKUP($B56,Shock_dev!$A$1:$CI$300,MATCH(DATE(U$1,1,1),Shock_dev!$A$1:$CI$1,0),FALSE)</f>
        <v>-4.7173500000008062</v>
      </c>
      <c r="V56" s="52">
        <f>VLOOKUP($B56,Shock_dev!$A$1:$CI$300,MATCH(DATE(V$1,1,1),Shock_dev!$A$1:$CI$1,0),FALSE)</f>
        <v>-4.4315399999995861</v>
      </c>
      <c r="W56" s="52">
        <f>VLOOKUP($B56,Shock_dev!$A$1:$CI$300,MATCH(DATE(W$1,1,1),Shock_dev!$A$1:$CI$1,0),FALSE)</f>
        <v>-2.7411499999998341</v>
      </c>
      <c r="X56" s="52">
        <f>VLOOKUP($B56,Shock_dev!$A$1:$CI$300,MATCH(DATE(X$1,1,1),Shock_dev!$A$1:$CI$1,0),FALSE)</f>
        <v>-2.7398799999991752</v>
      </c>
      <c r="Y56" s="52">
        <f>VLOOKUP($B56,Shock_dev!$A$1:$CI$300,MATCH(DATE(Y$1,1,1),Shock_dev!$A$1:$CI$1,0),FALSE)</f>
        <v>-1.3244700000013836</v>
      </c>
      <c r="Z56" s="52">
        <f>VLOOKUP($B56,Shock_dev!$A$1:$CI$300,MATCH(DATE(Z$1,1,1),Shock_dev!$A$1:$CI$1,0),FALSE)</f>
        <v>0.17077000000062981</v>
      </c>
      <c r="AA56" s="52">
        <f>VLOOKUP($B56,Shock_dev!$A$1:$CI$300,MATCH(DATE(AA$1,1,1),Shock_dev!$A$1:$CI$1,0),FALSE)</f>
        <v>0.17198999999891385</v>
      </c>
      <c r="AB56" s="52">
        <f>VLOOKUP($B56,Shock_dev!$A$1:$CI$300,MATCH(DATE(AB$1,1,1),Shock_dev!$A$1:$CI$1,0),FALSE)</f>
        <v>1.4458700000013778</v>
      </c>
      <c r="AC56" s="52">
        <f>VLOOKUP($B56,Shock_dev!$A$1:$CI$300,MATCH(DATE(AC$1,1,1),Shock_dev!$A$1:$CI$1,0),FALSE)</f>
        <v>2.6875100000015664</v>
      </c>
      <c r="AD56" s="52">
        <f>VLOOKUP($B56,Shock_dev!$A$1:$CI$300,MATCH(DATE(AD$1,1,1),Shock_dev!$A$1:$CI$1,0),FALSE)</f>
        <v>3.8179200000013225</v>
      </c>
      <c r="AE56" s="52">
        <f>VLOOKUP($B56,Shock_dev!$A$1:$CI$300,MATCH(DATE(AE$1,1,1),Shock_dev!$A$1:$CI$1,0),FALSE)</f>
        <v>4.8835399999989022</v>
      </c>
      <c r="AF56" s="52">
        <f>VLOOKUP($B56,Shock_dev!$A$1:$CI$300,MATCH(DATE(AF$1,1,1),Shock_dev!$A$1:$CI$1,0),FALSE)</f>
        <v>5.7503800000013143</v>
      </c>
      <c r="AG56" s="52"/>
      <c r="AH56" s="65">
        <f t="shared" si="1"/>
        <v>30.217761999999858</v>
      </c>
      <c r="AI56" s="65">
        <f t="shared" si="2"/>
        <v>27.020359999999709</v>
      </c>
      <c r="AJ56" s="65">
        <f t="shared" si="3"/>
        <v>16.298807999999916</v>
      </c>
      <c r="AK56" s="65">
        <f t="shared" si="4"/>
        <v>-3.5252640000002429</v>
      </c>
      <c r="AL56" s="65">
        <f t="shared" si="5"/>
        <v>-1.2925480000001699</v>
      </c>
      <c r="AM56" s="65">
        <f t="shared" si="6"/>
        <v>3.7170440000008966</v>
      </c>
      <c r="AN56" s="66"/>
      <c r="AO56" s="65">
        <f t="shared" si="7"/>
        <v>28.619060999999782</v>
      </c>
      <c r="AP56" s="65">
        <f t="shared" si="8"/>
        <v>6.3867719999998362</v>
      </c>
      <c r="AQ56" s="65">
        <f t="shared" si="9"/>
        <v>1.2122480000003635</v>
      </c>
    </row>
    <row r="57" spans="1:43" x14ac:dyDescent="0.25">
      <c r="A57" s="5" t="str">
        <f>VLOOKUP(LEFT(RIGHT(B57,6),4),List_Sectors!$A$2:$C$30,3,FALSE)</f>
        <v>Métallurgie</v>
      </c>
      <c r="B57" s="37" t="s">
        <v>518</v>
      </c>
      <c r="C57" s="51">
        <f>VLOOKUP($B57,Shock_dev!$A$1:$CI$300,MATCH(DATE(C$1,1,1),Shock_dev!$A$1:$CI$1,0),FALSE)</f>
        <v>109.29479999999967</v>
      </c>
      <c r="D57" s="52">
        <f>VLOOKUP($B57,Shock_dev!$A$1:$CI$300,MATCH(DATE(D$1,1,1),Shock_dev!$A$1:$CI$1,0),FALSE)</f>
        <v>105.62750999999844</v>
      </c>
      <c r="E57" s="52">
        <f>VLOOKUP($B57,Shock_dev!$A$1:$CI$300,MATCH(DATE(E$1,1,1),Shock_dev!$A$1:$CI$1,0),FALSE)</f>
        <v>107.46401999999944</v>
      </c>
      <c r="F57" s="52">
        <f>VLOOKUP($B57,Shock_dev!$A$1:$CI$300,MATCH(DATE(F$1,1,1),Shock_dev!$A$1:$CI$1,0),FALSE)</f>
        <v>110.37854999999763</v>
      </c>
      <c r="G57" s="52">
        <f>VLOOKUP($B57,Shock_dev!$A$1:$CI$300,MATCH(DATE(G$1,1,1),Shock_dev!$A$1:$CI$1,0),FALSE)</f>
        <v>108.75811000000249</v>
      </c>
      <c r="H57" s="52">
        <f>VLOOKUP($B57,Shock_dev!$A$1:$CI$300,MATCH(DATE(H$1,1,1),Shock_dev!$A$1:$CI$1,0),FALSE)</f>
        <v>111.47126999999819</v>
      </c>
      <c r="I57" s="52">
        <f>VLOOKUP($B57,Shock_dev!$A$1:$CI$300,MATCH(DATE(I$1,1,1),Shock_dev!$A$1:$CI$1,0),FALSE)</f>
        <v>91.795760000000882</v>
      </c>
      <c r="J57" s="52">
        <f>VLOOKUP($B57,Shock_dev!$A$1:$CI$300,MATCH(DATE(J$1,1,1),Shock_dev!$A$1:$CI$1,0),FALSE)</f>
        <v>107.0682799999995</v>
      </c>
      <c r="K57" s="52">
        <f>VLOOKUP($B57,Shock_dev!$A$1:$CI$300,MATCH(DATE(K$1,1,1),Shock_dev!$A$1:$CI$1,0),FALSE)</f>
        <v>114.40634999999747</v>
      </c>
      <c r="L57" s="52">
        <f>VLOOKUP($B57,Shock_dev!$A$1:$CI$300,MATCH(DATE(L$1,1,1),Shock_dev!$A$1:$CI$1,0),FALSE)</f>
        <v>95.313319999997475</v>
      </c>
      <c r="M57" s="52">
        <f>VLOOKUP($B57,Shock_dev!$A$1:$CI$300,MATCH(DATE(M$1,1,1),Shock_dev!$A$1:$CI$1,0),FALSE)</f>
        <v>97.999240000001009</v>
      </c>
      <c r="N57" s="52">
        <f>VLOOKUP($B57,Shock_dev!$A$1:$CI$300,MATCH(DATE(N$1,1,1),Shock_dev!$A$1:$CI$1,0),FALSE)</f>
        <v>106.36299000000145</v>
      </c>
      <c r="O57" s="52">
        <f>VLOOKUP($B57,Shock_dev!$A$1:$CI$300,MATCH(DATE(O$1,1,1),Shock_dev!$A$1:$CI$1,0),FALSE)</f>
        <v>80.132209999999759</v>
      </c>
      <c r="P57" s="52">
        <f>VLOOKUP($B57,Shock_dev!$A$1:$CI$300,MATCH(DATE(P$1,1,1),Shock_dev!$A$1:$CI$1,0),FALSE)</f>
        <v>54.635090000003402</v>
      </c>
      <c r="Q57" s="52">
        <f>VLOOKUP($B57,Shock_dev!$A$1:$CI$300,MATCH(DATE(Q$1,1,1),Shock_dev!$A$1:$CI$1,0),FALSE)</f>
        <v>39.594440000000759</v>
      </c>
      <c r="R57" s="52">
        <f>VLOOKUP($B57,Shock_dev!$A$1:$CI$300,MATCH(DATE(R$1,1,1),Shock_dev!$A$1:$CI$1,0),FALSE)</f>
        <v>11.738079999995534</v>
      </c>
      <c r="S57" s="52">
        <f>VLOOKUP($B57,Shock_dev!$A$1:$CI$300,MATCH(DATE(S$1,1,1),Shock_dev!$A$1:$CI$1,0),FALSE)</f>
        <v>18.293839999998454</v>
      </c>
      <c r="T57" s="52">
        <f>VLOOKUP($B57,Shock_dev!$A$1:$CI$300,MATCH(DATE(T$1,1,1),Shock_dev!$A$1:$CI$1,0),FALSE)</f>
        <v>9.5898299999971641</v>
      </c>
      <c r="U57" s="52">
        <f>VLOOKUP($B57,Shock_dev!$A$1:$CI$300,MATCH(DATE(U$1,1,1),Shock_dev!$A$1:$CI$1,0),FALSE)</f>
        <v>6.7454199999992852</v>
      </c>
      <c r="V57" s="52">
        <f>VLOOKUP($B57,Shock_dev!$A$1:$CI$300,MATCH(DATE(V$1,1,1),Shock_dev!$A$1:$CI$1,0),FALSE)</f>
        <v>7.0256099999969592</v>
      </c>
      <c r="W57" s="52">
        <f>VLOOKUP($B57,Shock_dev!$A$1:$CI$300,MATCH(DATE(W$1,1,1),Shock_dev!$A$1:$CI$1,0),FALSE)</f>
        <v>12.075779999999213</v>
      </c>
      <c r="X57" s="52">
        <f>VLOOKUP($B57,Shock_dev!$A$1:$CI$300,MATCH(DATE(X$1,1,1),Shock_dev!$A$1:$CI$1,0),FALSE)</f>
        <v>10.281340000001364</v>
      </c>
      <c r="Y57" s="52">
        <f>VLOOKUP($B57,Shock_dev!$A$1:$CI$300,MATCH(DATE(Y$1,1,1),Shock_dev!$A$1:$CI$1,0),FALSE)</f>
        <v>13.98399999999674</v>
      </c>
      <c r="Z57" s="52">
        <f>VLOOKUP($B57,Shock_dev!$A$1:$CI$300,MATCH(DATE(Z$1,1,1),Shock_dev!$A$1:$CI$1,0),FALSE)</f>
        <v>17.785250000000815</v>
      </c>
      <c r="AA57" s="52">
        <f>VLOOKUP($B57,Shock_dev!$A$1:$CI$300,MATCH(DATE(AA$1,1,1),Shock_dev!$A$1:$CI$1,0),FALSE)</f>
        <v>15.948589999999967</v>
      </c>
      <c r="AB57" s="52">
        <f>VLOOKUP($B57,Shock_dev!$A$1:$CI$300,MATCH(DATE(AB$1,1,1),Shock_dev!$A$1:$CI$1,0),FALSE)</f>
        <v>19.253499999998894</v>
      </c>
      <c r="AC57" s="52">
        <f>VLOOKUP($B57,Shock_dev!$A$1:$CI$300,MATCH(DATE(AC$1,1,1),Shock_dev!$A$1:$CI$1,0),FALSE)</f>
        <v>22.355470000002242</v>
      </c>
      <c r="AD57" s="52">
        <f>VLOOKUP($B57,Shock_dev!$A$1:$CI$300,MATCH(DATE(AD$1,1,1),Shock_dev!$A$1:$CI$1,0),FALSE)</f>
        <v>25.086929999997665</v>
      </c>
      <c r="AE57" s="52">
        <f>VLOOKUP($B57,Shock_dev!$A$1:$CI$300,MATCH(DATE(AE$1,1,1),Shock_dev!$A$1:$CI$1,0),FALSE)</f>
        <v>27.69546999999875</v>
      </c>
      <c r="AF57" s="52">
        <f>VLOOKUP($B57,Shock_dev!$A$1:$CI$300,MATCH(DATE(AF$1,1,1),Shock_dev!$A$1:$CI$1,0),FALSE)</f>
        <v>29.696809999994002</v>
      </c>
      <c r="AG57" s="52"/>
      <c r="AH57" s="65">
        <f t="shared" si="1"/>
        <v>108.30459799999953</v>
      </c>
      <c r="AI57" s="65">
        <f t="shared" si="2"/>
        <v>104.0109959999987</v>
      </c>
      <c r="AJ57" s="65">
        <f t="shared" si="3"/>
        <v>75.744794000001278</v>
      </c>
      <c r="AK57" s="65">
        <f t="shared" si="4"/>
        <v>10.67855599999748</v>
      </c>
      <c r="AL57" s="65">
        <f t="shared" si="5"/>
        <v>14.014991999999619</v>
      </c>
      <c r="AM57" s="65">
        <f t="shared" si="6"/>
        <v>24.817635999998309</v>
      </c>
      <c r="AN57" s="66"/>
      <c r="AO57" s="65">
        <f t="shared" si="7"/>
        <v>106.15779699999911</v>
      </c>
      <c r="AP57" s="65">
        <f t="shared" si="8"/>
        <v>43.211674999999381</v>
      </c>
      <c r="AQ57" s="65">
        <f t="shared" si="9"/>
        <v>19.416313999998962</v>
      </c>
    </row>
    <row r="58" spans="1:43" x14ac:dyDescent="0.25">
      <c r="A58" s="5" t="str">
        <f>VLOOKUP(LEFT(RIGHT(B58,6),4),List_Sectors!$A$2:$C$30,3,FALSE)</f>
        <v>Autres fabrications</v>
      </c>
      <c r="B58" s="37" t="s">
        <v>519</v>
      </c>
      <c r="C58" s="51">
        <f>VLOOKUP($B58,Shock_dev!$A$1:$CI$300,MATCH(DATE(C$1,1,1),Shock_dev!$A$1:$CI$1,0),FALSE)</f>
        <v>77.042699999990873</v>
      </c>
      <c r="D58" s="52">
        <f>VLOOKUP($B58,Shock_dev!$A$1:$CI$300,MATCH(DATE(D$1,1,1),Shock_dev!$A$1:$CI$1,0),FALSE)</f>
        <v>106.82009999998263</v>
      </c>
      <c r="E58" s="52">
        <f>VLOOKUP($B58,Shock_dev!$A$1:$CI$300,MATCH(DATE(E$1,1,1),Shock_dev!$A$1:$CI$1,0),FALSE)</f>
        <v>124.04899999999907</v>
      </c>
      <c r="F58" s="52">
        <f>VLOOKUP($B58,Shock_dev!$A$1:$CI$300,MATCH(DATE(F$1,1,1),Shock_dev!$A$1:$CI$1,0),FALSE)</f>
        <v>130.09769999998389</v>
      </c>
      <c r="G58" s="52">
        <f>VLOOKUP($B58,Shock_dev!$A$1:$CI$300,MATCH(DATE(G$1,1,1),Shock_dev!$A$1:$CI$1,0),FALSE)</f>
        <v>124.74060000001919</v>
      </c>
      <c r="H58" s="52">
        <f>VLOOKUP($B58,Shock_dev!$A$1:$CI$300,MATCH(DATE(H$1,1,1),Shock_dev!$A$1:$CI$1,0),FALSE)</f>
        <v>116.23970000000554</v>
      </c>
      <c r="I58" s="52">
        <f>VLOOKUP($B58,Shock_dev!$A$1:$CI$300,MATCH(DATE(I$1,1,1),Shock_dev!$A$1:$CI$1,0),FALSE)</f>
        <v>89.618900000001304</v>
      </c>
      <c r="J58" s="52">
        <f>VLOOKUP($B58,Shock_dev!$A$1:$CI$300,MATCH(DATE(J$1,1,1),Shock_dev!$A$1:$CI$1,0),FALSE)</f>
        <v>81.097600000008242</v>
      </c>
      <c r="K58" s="52">
        <f>VLOOKUP($B58,Shock_dev!$A$1:$CI$300,MATCH(DATE(K$1,1,1),Shock_dev!$A$1:$CI$1,0),FALSE)</f>
        <v>73.862600000022212</v>
      </c>
      <c r="L58" s="52">
        <f>VLOOKUP($B58,Shock_dev!$A$1:$CI$300,MATCH(DATE(L$1,1,1),Shock_dev!$A$1:$CI$1,0),FALSE)</f>
        <v>50.039100000023609</v>
      </c>
      <c r="M58" s="52">
        <f>VLOOKUP($B58,Shock_dev!$A$1:$CI$300,MATCH(DATE(M$1,1,1),Shock_dev!$A$1:$CI$1,0),FALSE)</f>
        <v>35.840599999995902</v>
      </c>
      <c r="N58" s="52">
        <f>VLOOKUP($B58,Shock_dev!$A$1:$CI$300,MATCH(DATE(N$1,1,1),Shock_dev!$A$1:$CI$1,0),FALSE)</f>
        <v>28.889100000000326</v>
      </c>
      <c r="O58" s="52">
        <f>VLOOKUP($B58,Shock_dev!$A$1:$CI$300,MATCH(DATE(O$1,1,1),Shock_dev!$A$1:$CI$1,0),FALSE)</f>
        <v>1.2779000000155065</v>
      </c>
      <c r="P58" s="52">
        <f>VLOOKUP($B58,Shock_dev!$A$1:$CI$300,MATCH(DATE(P$1,1,1),Shock_dev!$A$1:$CI$1,0),FALSE)</f>
        <v>-33.201700000005076</v>
      </c>
      <c r="Q58" s="52">
        <f>VLOOKUP($B58,Shock_dev!$A$1:$CI$300,MATCH(DATE(Q$1,1,1),Shock_dev!$A$1:$CI$1,0),FALSE)</f>
        <v>-63.346399999980349</v>
      </c>
      <c r="R58" s="52">
        <f>VLOOKUP($B58,Shock_dev!$A$1:$CI$300,MATCH(DATE(R$1,1,1),Shock_dev!$A$1:$CI$1,0),FALSE)</f>
        <v>-99.8978000000061</v>
      </c>
      <c r="S58" s="52">
        <f>VLOOKUP($B58,Shock_dev!$A$1:$CI$300,MATCH(DATE(S$1,1,1),Shock_dev!$A$1:$CI$1,0),FALSE)</f>
        <v>-112.24640000000363</v>
      </c>
      <c r="T58" s="52">
        <f>VLOOKUP($B58,Shock_dev!$A$1:$CI$300,MATCH(DATE(T$1,1,1),Shock_dev!$A$1:$CI$1,0),FALSE)</f>
        <v>-124.36659999997937</v>
      </c>
      <c r="U58" s="52">
        <f>VLOOKUP($B58,Shock_dev!$A$1:$CI$300,MATCH(DATE(U$1,1,1),Shock_dev!$A$1:$CI$1,0),FALSE)</f>
        <v>-129.31450000000768</v>
      </c>
      <c r="V58" s="52">
        <f>VLOOKUP($B58,Shock_dev!$A$1:$CI$300,MATCH(DATE(V$1,1,1),Shock_dev!$A$1:$CI$1,0),FALSE)</f>
        <v>-128.19250000000466</v>
      </c>
      <c r="W58" s="52">
        <f>VLOOKUP($B58,Shock_dev!$A$1:$CI$300,MATCH(DATE(W$1,1,1),Shock_dev!$A$1:$CI$1,0),FALSE)</f>
        <v>-120.30609999998705</v>
      </c>
      <c r="X58" s="52">
        <f>VLOOKUP($B58,Shock_dev!$A$1:$CI$300,MATCH(DATE(X$1,1,1),Shock_dev!$A$1:$CI$1,0),FALSE)</f>
        <v>-113.81469999998808</v>
      </c>
      <c r="Y58" s="52">
        <f>VLOOKUP($B58,Shock_dev!$A$1:$CI$300,MATCH(DATE(Y$1,1,1),Shock_dev!$A$1:$CI$1,0),FALSE)</f>
        <v>-103.4721000000136</v>
      </c>
      <c r="Z58" s="52">
        <f>VLOOKUP($B58,Shock_dev!$A$1:$CI$300,MATCH(DATE(Z$1,1,1),Shock_dev!$A$1:$CI$1,0),FALSE)</f>
        <v>-91.69649999999092</v>
      </c>
      <c r="AA58" s="52">
        <f>VLOOKUP($B58,Shock_dev!$A$1:$CI$300,MATCH(DATE(AA$1,1,1),Shock_dev!$A$1:$CI$1,0),FALSE)</f>
        <v>-83.329200000007404</v>
      </c>
      <c r="AB58" s="52">
        <f>VLOOKUP($B58,Shock_dev!$A$1:$CI$300,MATCH(DATE(AB$1,1,1),Shock_dev!$A$1:$CI$1,0),FALSE)</f>
        <v>-72.855999999999767</v>
      </c>
      <c r="AC58" s="52">
        <f>VLOOKUP($B58,Shock_dev!$A$1:$CI$300,MATCH(DATE(AC$1,1,1),Shock_dev!$A$1:$CI$1,0),FALSE)</f>
        <v>-62.17960000000312</v>
      </c>
      <c r="AD58" s="52">
        <f>VLOOKUP($B58,Shock_dev!$A$1:$CI$300,MATCH(DATE(AD$1,1,1),Shock_dev!$A$1:$CI$1,0),FALSE)</f>
        <v>-51.836900000023888</v>
      </c>
      <c r="AE58" s="52">
        <f>VLOOKUP($B58,Shock_dev!$A$1:$CI$300,MATCH(DATE(AE$1,1,1),Shock_dev!$A$1:$CI$1,0),FALSE)</f>
        <v>-42.025900000007823</v>
      </c>
      <c r="AF58" s="52">
        <f>VLOOKUP($B58,Shock_dev!$A$1:$CI$300,MATCH(DATE(AF$1,1,1),Shock_dev!$A$1:$CI$1,0),FALSE)</f>
        <v>-33.244600000005448</v>
      </c>
      <c r="AG58" s="52"/>
      <c r="AH58" s="65">
        <f t="shared" si="1"/>
        <v>112.55001999999513</v>
      </c>
      <c r="AI58" s="65">
        <f t="shared" si="2"/>
        <v>82.171580000012185</v>
      </c>
      <c r="AJ58" s="65">
        <f t="shared" si="3"/>
        <v>-6.1080999999947378</v>
      </c>
      <c r="AK58" s="65">
        <f t="shared" si="4"/>
        <v>-118.80356000000029</v>
      </c>
      <c r="AL58" s="65">
        <f t="shared" si="5"/>
        <v>-102.52371999999741</v>
      </c>
      <c r="AM58" s="65">
        <f t="shared" si="6"/>
        <v>-52.428600000008011</v>
      </c>
      <c r="AN58" s="66"/>
      <c r="AO58" s="65">
        <f t="shared" si="7"/>
        <v>97.36080000000365</v>
      </c>
      <c r="AP58" s="65">
        <f t="shared" si="8"/>
        <v>-62.455829999997512</v>
      </c>
      <c r="AQ58" s="65">
        <f t="shared" si="9"/>
        <v>-77.476160000002707</v>
      </c>
    </row>
    <row r="59" spans="1:43" x14ac:dyDescent="0.25">
      <c r="A59" s="5" t="str">
        <f>VLOOKUP(LEFT(RIGHT(B59,6),4),List_Sectors!$A$2:$C$30,3,FALSE)</f>
        <v>Immobilier</v>
      </c>
      <c r="B59" s="37" t="s">
        <v>520</v>
      </c>
      <c r="C59" s="51">
        <f>VLOOKUP($B59,Shock_dev!$A$1:$CI$300,MATCH(DATE(C$1,1,1),Shock_dev!$A$1:$CI$1,0),FALSE)</f>
        <v>63.453620000000228</v>
      </c>
      <c r="D59" s="52">
        <f>VLOOKUP($B59,Shock_dev!$A$1:$CI$300,MATCH(DATE(D$1,1,1),Shock_dev!$A$1:$CI$1,0),FALSE)</f>
        <v>97.567439999998896</v>
      </c>
      <c r="E59" s="52">
        <f>VLOOKUP($B59,Shock_dev!$A$1:$CI$300,MATCH(DATE(E$1,1,1),Shock_dev!$A$1:$CI$1,0),FALSE)</f>
        <v>115.49716999998782</v>
      </c>
      <c r="F59" s="52">
        <f>VLOOKUP($B59,Shock_dev!$A$1:$CI$300,MATCH(DATE(F$1,1,1),Shock_dev!$A$1:$CI$1,0),FALSE)</f>
        <v>124.77519999998913</v>
      </c>
      <c r="G59" s="52">
        <f>VLOOKUP($B59,Shock_dev!$A$1:$CI$300,MATCH(DATE(G$1,1,1),Shock_dev!$A$1:$CI$1,0),FALSE)</f>
        <v>127.494200000001</v>
      </c>
      <c r="H59" s="52">
        <f>VLOOKUP($B59,Shock_dev!$A$1:$CI$300,MATCH(DATE(H$1,1,1),Shock_dev!$A$1:$CI$1,0),FALSE)</f>
        <v>130.50319999999192</v>
      </c>
      <c r="I59" s="52">
        <f>VLOOKUP($B59,Shock_dev!$A$1:$CI$300,MATCH(DATE(I$1,1,1),Shock_dev!$A$1:$CI$1,0),FALSE)</f>
        <v>122.03450000000885</v>
      </c>
      <c r="J59" s="52">
        <f>VLOOKUP($B59,Shock_dev!$A$1:$CI$300,MATCH(DATE(J$1,1,1),Shock_dev!$A$1:$CI$1,0),FALSE)</f>
        <v>128.66610000000219</v>
      </c>
      <c r="K59" s="52">
        <f>VLOOKUP($B59,Shock_dev!$A$1:$CI$300,MATCH(DATE(K$1,1,1),Shock_dev!$A$1:$CI$1,0),FALSE)</f>
        <v>140.25619999998889</v>
      </c>
      <c r="L59" s="52">
        <f>VLOOKUP($B59,Shock_dev!$A$1:$CI$300,MATCH(DATE(L$1,1,1),Shock_dev!$A$1:$CI$1,0),FALSE)</f>
        <v>138.99779999999737</v>
      </c>
      <c r="M59" s="52">
        <f>VLOOKUP($B59,Shock_dev!$A$1:$CI$300,MATCH(DATE(M$1,1,1),Shock_dev!$A$1:$CI$1,0),FALSE)</f>
        <v>143.06489999999758</v>
      </c>
      <c r="N59" s="52">
        <f>VLOOKUP($B59,Shock_dev!$A$1:$CI$300,MATCH(DATE(N$1,1,1),Shock_dev!$A$1:$CI$1,0),FALSE)</f>
        <v>153.65649999999732</v>
      </c>
      <c r="O59" s="52">
        <f>VLOOKUP($B59,Shock_dev!$A$1:$CI$300,MATCH(DATE(O$1,1,1),Shock_dev!$A$1:$CI$1,0),FALSE)</f>
        <v>147.3073000000004</v>
      </c>
      <c r="P59" s="52">
        <f>VLOOKUP($B59,Shock_dev!$A$1:$CI$300,MATCH(DATE(P$1,1,1),Shock_dev!$A$1:$CI$1,0),FALSE)</f>
        <v>131.25979999999981</v>
      </c>
      <c r="Q59" s="52">
        <f>VLOOKUP($B59,Shock_dev!$A$1:$CI$300,MATCH(DATE(Q$1,1,1),Shock_dev!$A$1:$CI$1,0),FALSE)</f>
        <v>116.21470000001136</v>
      </c>
      <c r="R59" s="52">
        <f>VLOOKUP($B59,Shock_dev!$A$1:$CI$300,MATCH(DATE(R$1,1,1),Shock_dev!$A$1:$CI$1,0),FALSE)</f>
        <v>94.451000000000931</v>
      </c>
      <c r="S59" s="52">
        <f>VLOOKUP($B59,Shock_dev!$A$1:$CI$300,MATCH(DATE(S$1,1,1),Shock_dev!$A$1:$CI$1,0),FALSE)</f>
        <v>88.801999999996042</v>
      </c>
      <c r="T59" s="52">
        <f>VLOOKUP($B59,Shock_dev!$A$1:$CI$300,MATCH(DATE(T$1,1,1),Shock_dev!$A$1:$CI$1,0),FALSE)</f>
        <v>82.781499999997322</v>
      </c>
      <c r="U59" s="52">
        <f>VLOOKUP($B59,Shock_dev!$A$1:$CI$300,MATCH(DATE(U$1,1,1),Shock_dev!$A$1:$CI$1,0),FALSE)</f>
        <v>78.489600000000792</v>
      </c>
      <c r="V59" s="52">
        <f>VLOOKUP($B59,Shock_dev!$A$1:$CI$300,MATCH(DATE(V$1,1,1),Shock_dev!$A$1:$CI$1,0),FALSE)</f>
        <v>75.810500000006869</v>
      </c>
      <c r="W59" s="52">
        <f>VLOOKUP($B59,Shock_dev!$A$1:$CI$300,MATCH(DATE(W$1,1,1),Shock_dev!$A$1:$CI$1,0),FALSE)</f>
        <v>75.701000000000931</v>
      </c>
      <c r="X59" s="52">
        <f>VLOOKUP($B59,Shock_dev!$A$1:$CI$300,MATCH(DATE(X$1,1,1),Shock_dev!$A$1:$CI$1,0),FALSE)</f>
        <v>72.093599999992875</v>
      </c>
      <c r="Y59" s="52">
        <f>VLOOKUP($B59,Shock_dev!$A$1:$CI$300,MATCH(DATE(Y$1,1,1),Shock_dev!$A$1:$CI$1,0),FALSE)</f>
        <v>68.951999999990221</v>
      </c>
      <c r="Z59" s="52">
        <f>VLOOKUP($B59,Shock_dev!$A$1:$CI$300,MATCH(DATE(Z$1,1,1),Shock_dev!$A$1:$CI$1,0),FALSE)</f>
        <v>65.731899999998859</v>
      </c>
      <c r="AA59" s="52">
        <f>VLOOKUP($B59,Shock_dev!$A$1:$CI$300,MATCH(DATE(AA$1,1,1),Shock_dev!$A$1:$CI$1,0),FALSE)</f>
        <v>58.850500000000466</v>
      </c>
      <c r="AB59" s="52">
        <f>VLOOKUP($B59,Shock_dev!$A$1:$CI$300,MATCH(DATE(AB$1,1,1),Shock_dev!$A$1:$CI$1,0),FALSE)</f>
        <v>52.786200000002282</v>
      </c>
      <c r="AC59" s="52">
        <f>VLOOKUP($B59,Shock_dev!$A$1:$CI$300,MATCH(DATE(AC$1,1,1),Shock_dev!$A$1:$CI$1,0),FALSE)</f>
        <v>47.176299999991897</v>
      </c>
      <c r="AD59" s="52">
        <f>VLOOKUP($B59,Shock_dev!$A$1:$CI$300,MATCH(DATE(AD$1,1,1),Shock_dev!$A$1:$CI$1,0),FALSE)</f>
        <v>41.686099999991711</v>
      </c>
      <c r="AE59" s="52">
        <f>VLOOKUP($B59,Shock_dev!$A$1:$CI$300,MATCH(DATE(AE$1,1,1),Shock_dev!$A$1:$CI$1,0),FALSE)</f>
        <v>36.313800000003539</v>
      </c>
      <c r="AF59" s="52">
        <f>VLOOKUP($B59,Shock_dev!$A$1:$CI$300,MATCH(DATE(AF$1,1,1),Shock_dev!$A$1:$CI$1,0),FALSE)</f>
        <v>30.841099999990547</v>
      </c>
      <c r="AG59" s="52"/>
      <c r="AH59" s="65">
        <f t="shared" si="1"/>
        <v>105.75752599999541</v>
      </c>
      <c r="AI59" s="65">
        <f t="shared" si="2"/>
        <v>132.09155999999786</v>
      </c>
      <c r="AJ59" s="65">
        <f t="shared" si="3"/>
        <v>138.30064000000129</v>
      </c>
      <c r="AK59" s="65">
        <f t="shared" si="4"/>
        <v>84.066920000000394</v>
      </c>
      <c r="AL59" s="65">
        <f t="shared" si="5"/>
        <v>68.265799999996673</v>
      </c>
      <c r="AM59" s="65">
        <f t="shared" si="6"/>
        <v>41.760699999995992</v>
      </c>
      <c r="AN59" s="66"/>
      <c r="AO59" s="65">
        <f t="shared" si="7"/>
        <v>118.92454299999663</v>
      </c>
      <c r="AP59" s="65">
        <f t="shared" si="8"/>
        <v>111.18378000000084</v>
      </c>
      <c r="AQ59" s="65">
        <f t="shared" si="9"/>
        <v>55.013249999996333</v>
      </c>
    </row>
    <row r="60" spans="1:43" x14ac:dyDescent="0.25">
      <c r="A60" s="5" t="str">
        <f>VLOOKUP(LEFT(RIGHT(B60,6),4),List_Sectors!$A$2:$C$30,3,FALSE)</f>
        <v>Route</v>
      </c>
      <c r="B60" s="37" t="s">
        <v>521</v>
      </c>
      <c r="C60" s="51">
        <f>VLOOKUP($B60,Shock_dev!$A$1:$CI$300,MATCH(DATE(C$1,1,1),Shock_dev!$A$1:$CI$1,0),FALSE)</f>
        <v>4.2214370000001509</v>
      </c>
      <c r="D60" s="52">
        <f>VLOOKUP($B60,Shock_dev!$A$1:$CI$300,MATCH(DATE(D$1,1,1),Shock_dev!$A$1:$CI$1,0),FALSE)</f>
        <v>6.4701590000004217</v>
      </c>
      <c r="E60" s="52">
        <f>VLOOKUP($B60,Shock_dev!$A$1:$CI$300,MATCH(DATE(E$1,1,1),Shock_dev!$A$1:$CI$1,0),FALSE)</f>
        <v>7.513332000000446</v>
      </c>
      <c r="F60" s="52">
        <f>VLOOKUP($B60,Shock_dev!$A$1:$CI$300,MATCH(DATE(F$1,1,1),Shock_dev!$A$1:$CI$1,0),FALSE)</f>
        <v>7.9301669999995283</v>
      </c>
      <c r="G60" s="52">
        <f>VLOOKUP($B60,Shock_dev!$A$1:$CI$300,MATCH(DATE(G$1,1,1),Shock_dev!$A$1:$CI$1,0),FALSE)</f>
        <v>7.9191900000005262</v>
      </c>
      <c r="H60" s="52">
        <f>VLOOKUP($B60,Shock_dev!$A$1:$CI$300,MATCH(DATE(H$1,1,1),Shock_dev!$A$1:$CI$1,0),FALSE)</f>
        <v>7.9672479999999268</v>
      </c>
      <c r="I60" s="52">
        <f>VLOOKUP($B60,Shock_dev!$A$1:$CI$300,MATCH(DATE(I$1,1,1),Shock_dev!$A$1:$CI$1,0),FALSE)</f>
        <v>7.311043000000609</v>
      </c>
      <c r="J60" s="52">
        <f>VLOOKUP($B60,Shock_dev!$A$1:$CI$300,MATCH(DATE(J$1,1,1),Shock_dev!$A$1:$CI$1,0),FALSE)</f>
        <v>7.7104359999993903</v>
      </c>
      <c r="K60" s="52">
        <f>VLOOKUP($B60,Shock_dev!$A$1:$CI$300,MATCH(DATE(K$1,1,1),Shock_dev!$A$1:$CI$1,0),FALSE)</f>
        <v>8.5028709999996863</v>
      </c>
      <c r="L60" s="52">
        <f>VLOOKUP($B60,Shock_dev!$A$1:$CI$300,MATCH(DATE(L$1,1,1),Shock_dev!$A$1:$CI$1,0),FALSE)</f>
        <v>8.466033000000607</v>
      </c>
      <c r="M60" s="52">
        <f>VLOOKUP($B60,Shock_dev!$A$1:$CI$300,MATCH(DATE(M$1,1,1),Shock_dev!$A$1:$CI$1,0),FALSE)</f>
        <v>8.7853009999998903</v>
      </c>
      <c r="N60" s="52">
        <f>VLOOKUP($B60,Shock_dev!$A$1:$CI$300,MATCH(DATE(N$1,1,1),Shock_dev!$A$1:$CI$1,0),FALSE)</f>
        <v>9.5604569999995874</v>
      </c>
      <c r="O60" s="52">
        <f>VLOOKUP($B60,Shock_dev!$A$1:$CI$300,MATCH(DATE(O$1,1,1),Shock_dev!$A$1:$CI$1,0),FALSE)</f>
        <v>9.2173549999988609</v>
      </c>
      <c r="P60" s="52">
        <f>VLOOKUP($B60,Shock_dev!$A$1:$CI$300,MATCH(DATE(P$1,1,1),Shock_dev!$A$1:$CI$1,0),FALSE)</f>
        <v>8.2229600000009668</v>
      </c>
      <c r="Q60" s="52">
        <f>VLOOKUP($B60,Shock_dev!$A$1:$CI$300,MATCH(DATE(Q$1,1,1),Shock_dev!$A$1:$CI$1,0),FALSE)</f>
        <v>7.317388999999821</v>
      </c>
      <c r="R60" s="52">
        <f>VLOOKUP($B60,Shock_dev!$A$1:$CI$300,MATCH(DATE(R$1,1,1),Shock_dev!$A$1:$CI$1,0),FALSE)</f>
        <v>6.0022759999992559</v>
      </c>
      <c r="S60" s="52">
        <f>VLOOKUP($B60,Shock_dev!$A$1:$CI$300,MATCH(DATE(S$1,1,1),Shock_dev!$A$1:$CI$1,0),FALSE)</f>
        <v>5.7838150000006863</v>
      </c>
      <c r="T60" s="52">
        <f>VLOOKUP($B60,Shock_dev!$A$1:$CI$300,MATCH(DATE(T$1,1,1),Shock_dev!$A$1:$CI$1,0),FALSE)</f>
        <v>5.5631759999996575</v>
      </c>
      <c r="U60" s="52">
        <f>VLOOKUP($B60,Shock_dev!$A$1:$CI$300,MATCH(DATE(U$1,1,1),Shock_dev!$A$1:$CI$1,0),FALSE)</f>
        <v>5.4368909999993775</v>
      </c>
      <c r="V60" s="52">
        <f>VLOOKUP($B60,Shock_dev!$A$1:$CI$300,MATCH(DATE(V$1,1,1),Shock_dev!$A$1:$CI$1,0),FALSE)</f>
        <v>5.3868480000001</v>
      </c>
      <c r="W60" s="52">
        <f>VLOOKUP($B60,Shock_dev!$A$1:$CI$300,MATCH(DATE(W$1,1,1),Shock_dev!$A$1:$CI$1,0),FALSE)</f>
        <v>5.4701729999997042</v>
      </c>
      <c r="X60" s="52">
        <f>VLOOKUP($B60,Shock_dev!$A$1:$CI$300,MATCH(DATE(X$1,1,1),Shock_dev!$A$1:$CI$1,0),FALSE)</f>
        <v>5.2788779999991675</v>
      </c>
      <c r="Y60" s="52">
        <f>VLOOKUP($B60,Shock_dev!$A$1:$CI$300,MATCH(DATE(Y$1,1,1),Shock_dev!$A$1:$CI$1,0),FALSE)</f>
        <v>5.0752640000009706</v>
      </c>
      <c r="Z60" s="52">
        <f>VLOOKUP($B60,Shock_dev!$A$1:$CI$300,MATCH(DATE(Z$1,1,1),Shock_dev!$A$1:$CI$1,0),FALSE)</f>
        <v>4.8344949999991513</v>
      </c>
      <c r="AA60" s="52">
        <f>VLOOKUP($B60,Shock_dev!$A$1:$CI$300,MATCH(DATE(AA$1,1,1),Shock_dev!$A$1:$CI$1,0),FALSE)</f>
        <v>4.3232229999994161</v>
      </c>
      <c r="AB60" s="52">
        <f>VLOOKUP($B60,Shock_dev!$A$1:$CI$300,MATCH(DATE(AB$1,1,1),Shock_dev!$A$1:$CI$1,0),FALSE)</f>
        <v>3.8451299999996991</v>
      </c>
      <c r="AC60" s="52">
        <f>VLOOKUP($B60,Shock_dev!$A$1:$CI$300,MATCH(DATE(AC$1,1,1),Shock_dev!$A$1:$CI$1,0),FALSE)</f>
        <v>3.3872499999997672</v>
      </c>
      <c r="AD60" s="52">
        <f>VLOOKUP($B60,Shock_dev!$A$1:$CI$300,MATCH(DATE(AD$1,1,1),Shock_dev!$A$1:$CI$1,0),FALSE)</f>
        <v>2.9292700000005425</v>
      </c>
      <c r="AE60" s="52">
        <f>VLOOKUP($B60,Shock_dev!$A$1:$CI$300,MATCH(DATE(AE$1,1,1),Shock_dev!$A$1:$CI$1,0),FALSE)</f>
        <v>2.4726699999991979</v>
      </c>
      <c r="AF60" s="52">
        <f>VLOOKUP($B60,Shock_dev!$A$1:$CI$300,MATCH(DATE(AF$1,1,1),Shock_dev!$A$1:$CI$1,0),FALSE)</f>
        <v>2.0048800000004121</v>
      </c>
      <c r="AG60" s="52"/>
      <c r="AH60" s="65">
        <f t="shared" si="1"/>
        <v>6.8108570000002144</v>
      </c>
      <c r="AI60" s="65">
        <f t="shared" si="2"/>
        <v>7.9915262000000435</v>
      </c>
      <c r="AJ60" s="65">
        <f t="shared" si="3"/>
        <v>8.6206923999998253</v>
      </c>
      <c r="AK60" s="65">
        <f t="shared" si="4"/>
        <v>5.6346011999998158</v>
      </c>
      <c r="AL60" s="65">
        <f t="shared" si="5"/>
        <v>4.9964065999996823</v>
      </c>
      <c r="AM60" s="65">
        <f t="shared" si="6"/>
        <v>2.9278399999999238</v>
      </c>
      <c r="AN60" s="66"/>
      <c r="AO60" s="65">
        <f t="shared" si="7"/>
        <v>7.4011916000001285</v>
      </c>
      <c r="AP60" s="65">
        <f t="shared" si="8"/>
        <v>7.1276467999998205</v>
      </c>
      <c r="AQ60" s="65">
        <f t="shared" si="9"/>
        <v>3.9621232999998028</v>
      </c>
    </row>
    <row r="61" spans="1:43" x14ac:dyDescent="0.25">
      <c r="A61" s="5" t="str">
        <f>VLOOKUP(LEFT(RIGHT(B61,6),4),List_Sectors!$A$2:$C$30,3,FALSE)</f>
        <v>Rail</v>
      </c>
      <c r="B61" s="37" t="s">
        <v>522</v>
      </c>
      <c r="C61" s="51">
        <f>VLOOKUP($B61,Shock_dev!$A$1:$CI$300,MATCH(DATE(C$1,1,1),Shock_dev!$A$1:$CI$1,0),FALSE)</f>
        <v>0.21542959999999312</v>
      </c>
      <c r="D61" s="52">
        <f>VLOOKUP($B61,Shock_dev!$A$1:$CI$300,MATCH(DATE(D$1,1,1),Shock_dev!$A$1:$CI$1,0),FALSE)</f>
        <v>0.33118960000001607</v>
      </c>
      <c r="E61" s="52">
        <f>VLOOKUP($B61,Shock_dev!$A$1:$CI$300,MATCH(DATE(E$1,1,1),Shock_dev!$A$1:$CI$1,0),FALSE)</f>
        <v>0.38508619999998928</v>
      </c>
      <c r="F61" s="52">
        <f>VLOOKUP($B61,Shock_dev!$A$1:$CI$300,MATCH(DATE(F$1,1,1),Shock_dev!$A$1:$CI$1,0),FALSE)</f>
        <v>0.40661659999994981</v>
      </c>
      <c r="G61" s="52">
        <f>VLOOKUP($B61,Shock_dev!$A$1:$CI$300,MATCH(DATE(G$1,1,1),Shock_dev!$A$1:$CI$1,0),FALSE)</f>
        <v>0.40611820000003718</v>
      </c>
      <c r="H61" s="52">
        <f>VLOOKUP($B61,Shock_dev!$A$1:$CI$300,MATCH(DATE(H$1,1,1),Shock_dev!$A$1:$CI$1,0),FALSE)</f>
        <v>0.40857360000001108</v>
      </c>
      <c r="I61" s="52">
        <f>VLOOKUP($B61,Shock_dev!$A$1:$CI$300,MATCH(DATE(I$1,1,1),Shock_dev!$A$1:$CI$1,0),FALSE)</f>
        <v>0.37519459999998617</v>
      </c>
      <c r="J61" s="52">
        <f>VLOOKUP($B61,Shock_dev!$A$1:$CI$300,MATCH(DATE(J$1,1,1),Shock_dev!$A$1:$CI$1,0),FALSE)</f>
        <v>0.39562700000004725</v>
      </c>
      <c r="K61" s="52">
        <f>VLOOKUP($B61,Shock_dev!$A$1:$CI$300,MATCH(DATE(K$1,1,1),Shock_dev!$A$1:$CI$1,0),FALSE)</f>
        <v>0.43643509999998287</v>
      </c>
      <c r="L61" s="52">
        <f>VLOOKUP($B61,Shock_dev!$A$1:$CI$300,MATCH(DATE(L$1,1,1),Shock_dev!$A$1:$CI$1,0),FALSE)</f>
        <v>0.43512359999999717</v>
      </c>
      <c r="M61" s="52">
        <f>VLOOKUP($B61,Shock_dev!$A$1:$CI$300,MATCH(DATE(M$1,1,1),Shock_dev!$A$1:$CI$1,0),FALSE)</f>
        <v>0.45182919999996329</v>
      </c>
      <c r="N61" s="52">
        <f>VLOOKUP($B61,Shock_dev!$A$1:$CI$300,MATCH(DATE(N$1,1,1),Shock_dev!$A$1:$CI$1,0),FALSE)</f>
        <v>0.49185069999998632</v>
      </c>
      <c r="O61" s="52">
        <f>VLOOKUP($B61,Shock_dev!$A$1:$CI$300,MATCH(DATE(O$1,1,1),Shock_dev!$A$1:$CI$1,0),FALSE)</f>
        <v>0.47491530000002058</v>
      </c>
      <c r="P61" s="52">
        <f>VLOOKUP($B61,Shock_dev!$A$1:$CI$300,MATCH(DATE(P$1,1,1),Shock_dev!$A$1:$CI$1,0),FALSE)</f>
        <v>0.42447090000001708</v>
      </c>
      <c r="Q61" s="52">
        <f>VLOOKUP($B61,Shock_dev!$A$1:$CI$300,MATCH(DATE(Q$1,1,1),Shock_dev!$A$1:$CI$1,0),FALSE)</f>
        <v>0.37832950000000665</v>
      </c>
      <c r="R61" s="52">
        <f>VLOOKUP($B61,Shock_dev!$A$1:$CI$300,MATCH(DATE(R$1,1,1),Shock_dev!$A$1:$CI$1,0),FALSE)</f>
        <v>0.31125549999995883</v>
      </c>
      <c r="S61" s="52">
        <f>VLOOKUP($B61,Shock_dev!$A$1:$CI$300,MATCH(DATE(S$1,1,1),Shock_dev!$A$1:$CI$1,0),FALSE)</f>
        <v>0.30001900000002024</v>
      </c>
      <c r="T61" s="52">
        <f>VLOOKUP($B61,Shock_dev!$A$1:$CI$300,MATCH(DATE(T$1,1,1),Shock_dev!$A$1:$CI$1,0),FALSE)</f>
        <v>0.28886829999999009</v>
      </c>
      <c r="U61" s="52">
        <f>VLOOKUP($B61,Shock_dev!$A$1:$CI$300,MATCH(DATE(U$1,1,1),Shock_dev!$A$1:$CI$1,0),FALSE)</f>
        <v>0.28249759999999924</v>
      </c>
      <c r="V61" s="52">
        <f>VLOOKUP($B61,Shock_dev!$A$1:$CI$300,MATCH(DATE(V$1,1,1),Shock_dev!$A$1:$CI$1,0),FALSE)</f>
        <v>0.27993859999997994</v>
      </c>
      <c r="W61" s="52">
        <f>VLOOKUP($B61,Shock_dev!$A$1:$CI$300,MATCH(DATE(W$1,1,1),Shock_dev!$A$1:$CI$1,0),FALSE)</f>
        <v>0.2840921000000094</v>
      </c>
      <c r="X61" s="52">
        <f>VLOOKUP($B61,Shock_dev!$A$1:$CI$300,MATCH(DATE(X$1,1,1),Shock_dev!$A$1:$CI$1,0),FALSE)</f>
        <v>0.27415419999999813</v>
      </c>
      <c r="Y61" s="52">
        <f>VLOOKUP($B61,Shock_dev!$A$1:$CI$300,MATCH(DATE(Y$1,1,1),Shock_dev!$A$1:$CI$1,0),FALSE)</f>
        <v>0.26342739999995501</v>
      </c>
      <c r="Z61" s="52">
        <f>VLOOKUP($B61,Shock_dev!$A$1:$CI$300,MATCH(DATE(Z$1,1,1),Shock_dev!$A$1:$CI$1,0),FALSE)</f>
        <v>0.25070900000002894</v>
      </c>
      <c r="AA61" s="52">
        <f>VLOOKUP($B61,Shock_dev!$A$1:$CI$300,MATCH(DATE(AA$1,1,1),Shock_dev!$A$1:$CI$1,0),FALSE)</f>
        <v>0.22411619999996901</v>
      </c>
      <c r="AB61" s="52">
        <f>VLOOKUP($B61,Shock_dev!$A$1:$CI$300,MATCH(DATE(AB$1,1,1),Shock_dev!$A$1:$CI$1,0),FALSE)</f>
        <v>0.19911149999995814</v>
      </c>
      <c r="AC61" s="52">
        <f>VLOOKUP($B61,Shock_dev!$A$1:$CI$300,MATCH(DATE(AC$1,1,1),Shock_dev!$A$1:$CI$1,0),FALSE)</f>
        <v>0.17511530000001585</v>
      </c>
      <c r="AD61" s="52">
        <f>VLOOKUP($B61,Shock_dev!$A$1:$CI$300,MATCH(DATE(AD$1,1,1),Shock_dev!$A$1:$CI$1,0),FALSE)</f>
        <v>0.15111560000002555</v>
      </c>
      <c r="AE61" s="52">
        <f>VLOOKUP($B61,Shock_dev!$A$1:$CI$300,MATCH(DATE(AE$1,1,1),Shock_dev!$A$1:$CI$1,0),FALSE)</f>
        <v>0.12719379999998637</v>
      </c>
      <c r="AF61" s="52">
        <f>VLOOKUP($B61,Shock_dev!$A$1:$CI$300,MATCH(DATE(AF$1,1,1),Shock_dev!$A$1:$CI$1,0),FALSE)</f>
        <v>0.10271640000007665</v>
      </c>
      <c r="AG61" s="52"/>
      <c r="AH61" s="65">
        <f t="shared" si="1"/>
        <v>0.34888803999999707</v>
      </c>
      <c r="AI61" s="65">
        <f t="shared" si="2"/>
        <v>0.41019078000000492</v>
      </c>
      <c r="AJ61" s="65">
        <f t="shared" si="3"/>
        <v>0.44427911999999881</v>
      </c>
      <c r="AK61" s="65">
        <f t="shared" si="4"/>
        <v>0.29251579999998967</v>
      </c>
      <c r="AL61" s="65">
        <f t="shared" si="5"/>
        <v>0.2592997799999921</v>
      </c>
      <c r="AM61" s="65">
        <f t="shared" si="6"/>
        <v>0.15105052000001251</v>
      </c>
      <c r="AN61" s="66"/>
      <c r="AO61" s="65">
        <f t="shared" si="7"/>
        <v>0.37953941000000102</v>
      </c>
      <c r="AP61" s="65">
        <f t="shared" si="8"/>
        <v>0.36839745999999424</v>
      </c>
      <c r="AQ61" s="65">
        <f t="shared" si="9"/>
        <v>0.2051751500000023</v>
      </c>
    </row>
    <row r="62" spans="1:43" x14ac:dyDescent="0.25">
      <c r="A62" s="5" t="str">
        <f>VLOOKUP(LEFT(RIGHT(B62,6),4),List_Sectors!$A$2:$C$30,3,FALSE)</f>
        <v>Ponts &amp; tunnels</v>
      </c>
      <c r="B62" s="37" t="s">
        <v>523</v>
      </c>
      <c r="C62" s="51">
        <f>VLOOKUP($B62,Shock_dev!$A$1:$CI$300,MATCH(DATE(C$1,1,1),Shock_dev!$A$1:$CI$1,0),FALSE)</f>
        <v>0.31690130000004046</v>
      </c>
      <c r="D62" s="52">
        <f>VLOOKUP($B62,Shock_dev!$A$1:$CI$300,MATCH(DATE(D$1,1,1),Shock_dev!$A$1:$CI$1,0),FALSE)</f>
        <v>0.48394499999994878</v>
      </c>
      <c r="E62" s="52">
        <f>VLOOKUP($B62,Shock_dev!$A$1:$CI$300,MATCH(DATE(E$1,1,1),Shock_dev!$A$1:$CI$1,0),FALSE)</f>
        <v>0.56098240000005717</v>
      </c>
      <c r="F62" s="52">
        <f>VLOOKUP($B62,Shock_dev!$A$1:$CI$300,MATCH(DATE(F$1,1,1),Shock_dev!$A$1:$CI$1,0),FALSE)</f>
        <v>0.59168329999999969</v>
      </c>
      <c r="G62" s="52">
        <f>VLOOKUP($B62,Shock_dev!$A$1:$CI$300,MATCH(DATE(G$1,1,1),Shock_dev!$A$1:$CI$1,0),FALSE)</f>
        <v>0.5907411000000593</v>
      </c>
      <c r="H62" s="52">
        <f>VLOOKUP($B62,Shock_dev!$A$1:$CI$300,MATCH(DATE(H$1,1,1),Shock_dev!$A$1:$CI$1,0),FALSE)</f>
        <v>0.59456840000007105</v>
      </c>
      <c r="I62" s="52">
        <f>VLOOKUP($B62,Shock_dev!$A$1:$CI$300,MATCH(DATE(I$1,1,1),Shock_dev!$A$1:$CI$1,0),FALSE)</f>
        <v>0.5456318999999894</v>
      </c>
      <c r="J62" s="52">
        <f>VLOOKUP($B62,Shock_dev!$A$1:$CI$300,MATCH(DATE(J$1,1,1),Shock_dev!$A$1:$CI$1,0),FALSE)</f>
        <v>0.57629980000001524</v>
      </c>
      <c r="K62" s="52">
        <f>VLOOKUP($B62,Shock_dev!$A$1:$CI$300,MATCH(DATE(K$1,1,1),Shock_dev!$A$1:$CI$1,0),FALSE)</f>
        <v>0.63613769999994929</v>
      </c>
      <c r="L62" s="52">
        <f>VLOOKUP($B62,Shock_dev!$A$1:$CI$300,MATCH(DATE(L$1,1,1),Shock_dev!$A$1:$CI$1,0),FALSE)</f>
        <v>0.63351219999992736</v>
      </c>
      <c r="M62" s="52">
        <f>VLOOKUP($B62,Shock_dev!$A$1:$CI$300,MATCH(DATE(M$1,1,1),Shock_dev!$A$1:$CI$1,0),FALSE)</f>
        <v>0.65793959999996332</v>
      </c>
      <c r="N62" s="52">
        <f>VLOOKUP($B62,Shock_dev!$A$1:$CI$300,MATCH(DATE(N$1,1,1),Shock_dev!$A$1:$CI$1,0),FALSE)</f>
        <v>0.71650949999991553</v>
      </c>
      <c r="O62" s="52">
        <f>VLOOKUP($B62,Shock_dev!$A$1:$CI$300,MATCH(DATE(O$1,1,1),Shock_dev!$A$1:$CI$1,0),FALSE)</f>
        <v>0.69091400000002068</v>
      </c>
      <c r="P62" s="52">
        <f>VLOOKUP($B62,Shock_dev!$A$1:$CI$300,MATCH(DATE(P$1,1,1),Shock_dev!$A$1:$CI$1,0),FALSE)</f>
        <v>0.6168332999999393</v>
      </c>
      <c r="Q62" s="52">
        <f>VLOOKUP($B62,Shock_dev!$A$1:$CI$300,MATCH(DATE(Q$1,1,1),Shock_dev!$A$1:$CI$1,0),FALSE)</f>
        <v>0.54974619999995866</v>
      </c>
      <c r="R62" s="52">
        <f>VLOOKUP($B62,Shock_dev!$A$1:$CI$300,MATCH(DATE(R$1,1,1),Shock_dev!$A$1:$CI$1,0),FALSE)</f>
        <v>0.45188880000000609</v>
      </c>
      <c r="S62" s="52">
        <f>VLOOKUP($B62,Shock_dev!$A$1:$CI$300,MATCH(DATE(S$1,1,1),Shock_dev!$A$1:$CI$1,0),FALSE)</f>
        <v>0.43644299999994018</v>
      </c>
      <c r="T62" s="52">
        <f>VLOOKUP($B62,Shock_dev!$A$1:$CI$300,MATCH(DATE(T$1,1,1),Shock_dev!$A$1:$CI$1,0),FALSE)</f>
        <v>0.4202996000000212</v>
      </c>
      <c r="U62" s="52">
        <f>VLOOKUP($B62,Shock_dev!$A$1:$CI$300,MATCH(DATE(U$1,1,1),Shock_dev!$A$1:$CI$1,0),FALSE)</f>
        <v>0.4110309000000143</v>
      </c>
      <c r="V62" s="52">
        <f>VLOOKUP($B62,Shock_dev!$A$1:$CI$300,MATCH(DATE(V$1,1,1),Shock_dev!$A$1:$CI$1,0),FALSE)</f>
        <v>0.40730900000005477</v>
      </c>
      <c r="W62" s="52">
        <f>VLOOKUP($B62,Shock_dev!$A$1:$CI$300,MATCH(DATE(W$1,1,1),Shock_dev!$A$1:$CI$1,0),FALSE)</f>
        <v>0.41343849999998383</v>
      </c>
      <c r="X62" s="52">
        <f>VLOOKUP($B62,Shock_dev!$A$1:$CI$300,MATCH(DATE(X$1,1,1),Shock_dev!$A$1:$CI$1,0),FALSE)</f>
        <v>0.39877750000005108</v>
      </c>
      <c r="Y62" s="52">
        <f>VLOOKUP($B62,Shock_dev!$A$1:$CI$300,MATCH(DATE(Y$1,1,1),Shock_dev!$A$1:$CI$1,0),FALSE)</f>
        <v>0.38319469999999001</v>
      </c>
      <c r="Z62" s="52">
        <f>VLOOKUP($B62,Shock_dev!$A$1:$CI$300,MATCH(DATE(Z$1,1,1),Shock_dev!$A$1:$CI$1,0),FALSE)</f>
        <v>0.36476419999996779</v>
      </c>
      <c r="AA62" s="52">
        <f>VLOOKUP($B62,Shock_dev!$A$1:$CI$300,MATCH(DATE(AA$1,1,1),Shock_dev!$A$1:$CI$1,0),FALSE)</f>
        <v>0.32597750000002179</v>
      </c>
      <c r="AB62" s="52">
        <f>VLOOKUP($B62,Shock_dev!$A$1:$CI$300,MATCH(DATE(AB$1,1,1),Shock_dev!$A$1:$CI$1,0),FALSE)</f>
        <v>0.28974490000007336</v>
      </c>
      <c r="AC62" s="52">
        <f>VLOOKUP($B62,Shock_dev!$A$1:$CI$300,MATCH(DATE(AC$1,1,1),Shock_dev!$A$1:$CI$1,0),FALSE)</f>
        <v>0.25500069999998232</v>
      </c>
      <c r="AD62" s="52">
        <f>VLOOKUP($B62,Shock_dev!$A$1:$CI$300,MATCH(DATE(AD$1,1,1),Shock_dev!$A$1:$CI$1,0),FALSE)</f>
        <v>0.22021739999991041</v>
      </c>
      <c r="AE62" s="52">
        <f>VLOOKUP($B62,Shock_dev!$A$1:$CI$300,MATCH(DATE(AE$1,1,1),Shock_dev!$A$1:$CI$1,0),FALSE)</f>
        <v>0.18552409999995234</v>
      </c>
      <c r="AF62" s="52">
        <f>VLOOKUP($B62,Shock_dev!$A$1:$CI$300,MATCH(DATE(AF$1,1,1),Shock_dev!$A$1:$CI$1,0),FALSE)</f>
        <v>0.1499924000000874</v>
      </c>
      <c r="AG62" s="52"/>
      <c r="AH62" s="65">
        <f t="shared" si="1"/>
        <v>0.50885062000002113</v>
      </c>
      <c r="AI62" s="65">
        <f t="shared" si="2"/>
        <v>0.59722999999999049</v>
      </c>
      <c r="AJ62" s="65">
        <f t="shared" si="3"/>
        <v>0.6463885199999595</v>
      </c>
      <c r="AK62" s="65">
        <f t="shared" si="4"/>
        <v>0.4253942600000073</v>
      </c>
      <c r="AL62" s="65">
        <f t="shared" si="5"/>
        <v>0.37723048000000292</v>
      </c>
      <c r="AM62" s="65">
        <f t="shared" si="6"/>
        <v>0.22009590000000118</v>
      </c>
      <c r="AN62" s="66"/>
      <c r="AO62" s="65">
        <f t="shared" si="7"/>
        <v>0.55304031000000586</v>
      </c>
      <c r="AP62" s="65">
        <f t="shared" si="8"/>
        <v>0.53589138999998343</v>
      </c>
      <c r="AQ62" s="65">
        <f t="shared" si="9"/>
        <v>0.29866319000000208</v>
      </c>
    </row>
    <row r="63" spans="1:43" x14ac:dyDescent="0.25">
      <c r="A63" s="5" t="str">
        <f>VLOOKUP(LEFT(RIGHT(B63,6),4),List_Sectors!$A$2:$C$30,3,FALSE)</f>
        <v>Conduites</v>
      </c>
      <c r="B63" s="37" t="s">
        <v>524</v>
      </c>
      <c r="C63" s="51">
        <f>VLOOKUP($B63,Shock_dev!$A$1:$CI$300,MATCH(DATE(C$1,1,1),Shock_dev!$A$1:$CI$1,0),FALSE)</f>
        <v>1.078324000000066</v>
      </c>
      <c r="D63" s="52">
        <f>VLOOKUP($B63,Shock_dev!$A$1:$CI$300,MATCH(DATE(D$1,1,1),Shock_dev!$A$1:$CI$1,0),FALSE)</f>
        <v>1.6587130000000343</v>
      </c>
      <c r="E63" s="52">
        <f>VLOOKUP($B63,Shock_dev!$A$1:$CI$300,MATCH(DATE(E$1,1,1),Shock_dev!$A$1:$CI$1,0),FALSE)</f>
        <v>1.9294789999999011</v>
      </c>
      <c r="F63" s="52">
        <f>VLOOKUP($B63,Shock_dev!$A$1:$CI$300,MATCH(DATE(F$1,1,1),Shock_dev!$A$1:$CI$1,0),FALSE)</f>
        <v>2.0378740000001017</v>
      </c>
      <c r="G63" s="52">
        <f>VLOOKUP($B63,Shock_dev!$A$1:$CI$300,MATCH(DATE(G$1,1,1),Shock_dev!$A$1:$CI$1,0),FALSE)</f>
        <v>2.0356940000001487</v>
      </c>
      <c r="H63" s="52">
        <f>VLOOKUP($B63,Shock_dev!$A$1:$CI$300,MATCH(DATE(H$1,1,1),Shock_dev!$A$1:$CI$1,0),FALSE)</f>
        <v>2.0481449999999768</v>
      </c>
      <c r="I63" s="52">
        <f>VLOOKUP($B63,Shock_dev!$A$1:$CI$300,MATCH(DATE(I$1,1,1),Shock_dev!$A$1:$CI$1,0),FALSE)</f>
        <v>1.8813199999999597</v>
      </c>
      <c r="J63" s="52">
        <f>VLOOKUP($B63,Shock_dev!$A$1:$CI$300,MATCH(DATE(J$1,1,1),Shock_dev!$A$1:$CI$1,0),FALSE)</f>
        <v>20.331735000000208</v>
      </c>
      <c r="K63" s="52">
        <f>VLOOKUP($B63,Shock_dev!$A$1:$CI$300,MATCH(DATE(K$1,1,1),Shock_dev!$A$1:$CI$1,0),FALSE)</f>
        <v>18.861625999999887</v>
      </c>
      <c r="L63" s="52">
        <f>VLOOKUP($B63,Shock_dev!$A$1:$CI$300,MATCH(DATE(L$1,1,1),Shock_dev!$A$1:$CI$1,0),FALSE)</f>
        <v>18.837684999999965</v>
      </c>
      <c r="M63" s="52">
        <f>VLOOKUP($B63,Shock_dev!$A$1:$CI$300,MATCH(DATE(M$1,1,1),Shock_dev!$A$1:$CI$1,0),FALSE)</f>
        <v>19.068652000000384</v>
      </c>
      <c r="N63" s="52">
        <f>VLOOKUP($B63,Shock_dev!$A$1:$CI$300,MATCH(DATE(N$1,1,1),Shock_dev!$A$1:$CI$1,0),FALSE)</f>
        <v>19.399285999999847</v>
      </c>
      <c r="O63" s="52">
        <f>VLOOKUP($B63,Shock_dev!$A$1:$CI$300,MATCH(DATE(O$1,1,1),Shock_dev!$A$1:$CI$1,0),FALSE)</f>
        <v>19.415314000000308</v>
      </c>
      <c r="P63" s="52">
        <f>VLOOKUP($B63,Shock_dev!$A$1:$CI$300,MATCH(DATE(P$1,1,1),Shock_dev!$A$1:$CI$1,0),FALSE)</f>
        <v>19.239795000000413</v>
      </c>
      <c r="Q63" s="52">
        <f>VLOOKUP($B63,Shock_dev!$A$1:$CI$300,MATCH(DATE(Q$1,1,1),Shock_dev!$A$1:$CI$1,0),FALSE)</f>
        <v>19.067939999999908</v>
      </c>
      <c r="R63" s="52">
        <f>VLOOKUP($B63,Shock_dev!$A$1:$CI$300,MATCH(DATE(R$1,1,1),Shock_dev!$A$1:$CI$1,0),FALSE)</f>
        <v>18.778012999999646</v>
      </c>
      <c r="S63" s="52">
        <f>VLOOKUP($B63,Shock_dev!$A$1:$CI$300,MATCH(DATE(S$1,1,1),Shock_dev!$A$1:$CI$1,0),FALSE)</f>
        <v>18.757384000000002</v>
      </c>
      <c r="T63" s="52">
        <f>VLOOKUP($B63,Shock_dev!$A$1:$CI$300,MATCH(DATE(T$1,1,1),Shock_dev!$A$1:$CI$1,0),FALSE)</f>
        <v>0.3863059999998768</v>
      </c>
      <c r="U63" s="52">
        <f>VLOOKUP($B63,Shock_dev!$A$1:$CI$300,MATCH(DATE(U$1,1,1),Shock_dev!$A$1:$CI$1,0),FALSE)</f>
        <v>2.0363290000000234</v>
      </c>
      <c r="V63" s="52">
        <f>VLOOKUP($B63,Shock_dev!$A$1:$CI$300,MATCH(DATE(V$1,1,1),Shock_dev!$A$1:$CI$1,0),FALSE)</f>
        <v>2.0575470000003406</v>
      </c>
      <c r="W63" s="52">
        <f>VLOOKUP($B63,Shock_dev!$A$1:$CI$300,MATCH(DATE(W$1,1,1),Shock_dev!$A$1:$CI$1,0),FALSE)</f>
        <v>1.9453530000000683</v>
      </c>
      <c r="X63" s="52">
        <f>VLOOKUP($B63,Shock_dev!$A$1:$CI$300,MATCH(DATE(X$1,1,1),Shock_dev!$A$1:$CI$1,0),FALSE)</f>
        <v>1.7761610000002293</v>
      </c>
      <c r="Y63" s="52">
        <f>VLOOKUP($B63,Shock_dev!$A$1:$CI$300,MATCH(DATE(Y$1,1,1),Shock_dev!$A$1:$CI$1,0),FALSE)</f>
        <v>1.6293049999999312</v>
      </c>
      <c r="Z63" s="52">
        <f>VLOOKUP($B63,Shock_dev!$A$1:$CI$300,MATCH(DATE(Z$1,1,1),Shock_dev!$A$1:$CI$1,0),FALSE)</f>
        <v>1.4931079999996655</v>
      </c>
      <c r="AA63" s="52">
        <f>VLOOKUP($B63,Shock_dev!$A$1:$CI$300,MATCH(DATE(AA$1,1,1),Shock_dev!$A$1:$CI$1,0),FALSE)</f>
        <v>1.3023740000003272</v>
      </c>
      <c r="AB63" s="52">
        <f>VLOOKUP($B63,Shock_dev!$A$1:$CI$300,MATCH(DATE(AB$1,1,1),Shock_dev!$A$1:$CI$1,0),FALSE)</f>
        <v>1.1303040000002511</v>
      </c>
      <c r="AC63" s="52">
        <f>VLOOKUP($B63,Shock_dev!$A$1:$CI$300,MATCH(DATE(AC$1,1,1),Shock_dev!$A$1:$CI$1,0),FALSE)</f>
        <v>0.97114300000021103</v>
      </c>
      <c r="AD63" s="52">
        <f>VLOOKUP($B63,Shock_dev!$A$1:$CI$300,MATCH(DATE(AD$1,1,1),Shock_dev!$A$1:$CI$1,0),FALSE)</f>
        <v>0.81784199999992779</v>
      </c>
      <c r="AE63" s="52">
        <f>VLOOKUP($B63,Shock_dev!$A$1:$CI$300,MATCH(DATE(AE$1,1,1),Shock_dev!$A$1:$CI$1,0),FALSE)</f>
        <v>0.66941399999996065</v>
      </c>
      <c r="AF63" s="52">
        <f>VLOOKUP($B63,Shock_dev!$A$1:$CI$300,MATCH(DATE(AF$1,1,1),Shock_dev!$A$1:$CI$1,0),FALSE)</f>
        <v>0.52171699999962584</v>
      </c>
      <c r="AG63" s="52"/>
      <c r="AH63" s="65">
        <f t="shared" si="1"/>
        <v>1.7480168000000504</v>
      </c>
      <c r="AI63" s="65">
        <f t="shared" si="2"/>
        <v>12.3921022</v>
      </c>
      <c r="AJ63" s="65">
        <f t="shared" si="3"/>
        <v>19.238197400000171</v>
      </c>
      <c r="AK63" s="65">
        <f t="shared" si="4"/>
        <v>8.403115799999977</v>
      </c>
      <c r="AL63" s="65">
        <f t="shared" si="5"/>
        <v>1.6292602000000442</v>
      </c>
      <c r="AM63" s="65">
        <f t="shared" si="6"/>
        <v>0.82208399999999526</v>
      </c>
      <c r="AN63" s="66"/>
      <c r="AO63" s="65">
        <f t="shared" si="7"/>
        <v>7.070059500000025</v>
      </c>
      <c r="AP63" s="65">
        <f t="shared" si="8"/>
        <v>13.820656600000074</v>
      </c>
      <c r="AQ63" s="65">
        <f t="shared" si="9"/>
        <v>1.2256721000000197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525</v>
      </c>
      <c r="C64" s="51">
        <f>VLOOKUP($B64,Shock_dev!$A$1:$CI$300,MATCH(DATE(C$1,1,1),Shock_dev!$A$1:$CI$1,0),FALSE)</f>
        <v>1.1405989999998383</v>
      </c>
      <c r="D64" s="52">
        <f>VLOOKUP($B64,Shock_dev!$A$1:$CI$300,MATCH(DATE(D$1,1,1),Shock_dev!$A$1:$CI$1,0),FALSE)</f>
        <v>1.7591549999999643</v>
      </c>
      <c r="E64" s="52">
        <f>VLOOKUP($B64,Shock_dev!$A$1:$CI$300,MATCH(DATE(E$1,1,1),Shock_dev!$A$1:$CI$1,0),FALSE)</f>
        <v>2.0486509999998361</v>
      </c>
      <c r="F64" s="52">
        <f>VLOOKUP($B64,Shock_dev!$A$1:$CI$300,MATCH(DATE(F$1,1,1),Shock_dev!$A$1:$CI$1,0),FALSE)</f>
        <v>2.1646229999996649</v>
      </c>
      <c r="G64" s="52">
        <f>VLOOKUP($B64,Shock_dev!$A$1:$CI$300,MATCH(DATE(G$1,1,1),Shock_dev!$A$1:$CI$1,0),FALSE)</f>
        <v>2.1623760000002221</v>
      </c>
      <c r="H64" s="52">
        <f>VLOOKUP($B64,Shock_dev!$A$1:$CI$300,MATCH(DATE(H$1,1,1),Shock_dev!$A$1:$CI$1,0),FALSE)</f>
        <v>2.1745319999999992</v>
      </c>
      <c r="I64" s="52">
        <f>VLOOKUP($B64,Shock_dev!$A$1:$CI$300,MATCH(DATE(I$1,1,1),Shock_dev!$A$1:$CI$1,0),FALSE)</f>
        <v>1.996429000000262</v>
      </c>
      <c r="J64" s="52">
        <f>VLOOKUP($B64,Shock_dev!$A$1:$CI$300,MATCH(DATE(J$1,1,1),Shock_dev!$A$1:$CI$1,0),FALSE)</f>
        <v>2.1018980000003467</v>
      </c>
      <c r="K64" s="52">
        <f>VLOOKUP($B64,Shock_dev!$A$1:$CI$300,MATCH(DATE(K$1,1,1),Shock_dev!$A$1:$CI$1,0),FALSE)</f>
        <v>2.316171999999824</v>
      </c>
      <c r="L64" s="52">
        <f>VLOOKUP($B64,Shock_dev!$A$1:$CI$300,MATCH(DATE(L$1,1,1),Shock_dev!$A$1:$CI$1,0),FALSE)</f>
        <v>2.3080199999999422</v>
      </c>
      <c r="M64" s="52">
        <f>VLOOKUP($B64,Shock_dev!$A$1:$CI$300,MATCH(DATE(M$1,1,1),Shock_dev!$A$1:$CI$1,0),FALSE)</f>
        <v>2.3942039999997178</v>
      </c>
      <c r="N64" s="52">
        <f>VLOOKUP($B64,Shock_dev!$A$1:$CI$300,MATCH(DATE(N$1,1,1),Shock_dev!$A$1:$CI$1,0),FALSE)</f>
        <v>2.6041000000000167</v>
      </c>
      <c r="O64" s="52">
        <f>VLOOKUP($B64,Shock_dev!$A$1:$CI$300,MATCH(DATE(O$1,1,1),Shock_dev!$A$1:$CI$1,0),FALSE)</f>
        <v>2.513159000000087</v>
      </c>
      <c r="P64" s="52">
        <f>VLOOKUP($B64,Shock_dev!$A$1:$CI$300,MATCH(DATE(P$1,1,1),Shock_dev!$A$1:$CI$1,0),FALSE)</f>
        <v>2.2435550000000148</v>
      </c>
      <c r="Q64" s="52">
        <f>VLOOKUP($B64,Shock_dev!$A$1:$CI$300,MATCH(DATE(Q$1,1,1),Shock_dev!$A$1:$CI$1,0),FALSE)</f>
        <v>1.9957530000001498</v>
      </c>
      <c r="R64" s="52">
        <f>VLOOKUP($B64,Shock_dev!$A$1:$CI$300,MATCH(DATE(R$1,1,1),Shock_dev!$A$1:$CI$1,0),FALSE)</f>
        <v>1.637271999999939</v>
      </c>
      <c r="S64" s="52">
        <f>VLOOKUP($B64,Shock_dev!$A$1:$CI$300,MATCH(DATE(S$1,1,1),Shock_dev!$A$1:$CI$1,0),FALSE)</f>
        <v>1.5742450000002464</v>
      </c>
      <c r="T64" s="52">
        <f>VLOOKUP($B64,Shock_dev!$A$1:$CI$300,MATCH(DATE(T$1,1,1),Shock_dev!$A$1:$CI$1,0),FALSE)</f>
        <v>1.5135119999999915</v>
      </c>
      <c r="U64" s="52">
        <f>VLOOKUP($B64,Shock_dev!$A$1:$CI$300,MATCH(DATE(U$1,1,1),Shock_dev!$A$1:$CI$1,0),FALSE)</f>
        <v>1.478935999999976</v>
      </c>
      <c r="V64" s="52">
        <f>VLOOKUP($B64,Shock_dev!$A$1:$CI$300,MATCH(DATE(V$1,1,1),Shock_dev!$A$1:$CI$1,0),FALSE)</f>
        <v>1.4653190000003633</v>
      </c>
      <c r="W64" s="52">
        <f>VLOOKUP($B64,Shock_dev!$A$1:$CI$300,MATCH(DATE(W$1,1,1),Shock_dev!$A$1:$CI$1,0),FALSE)</f>
        <v>1.4879759999998896</v>
      </c>
      <c r="X64" s="52">
        <f>VLOOKUP($B64,Shock_dev!$A$1:$CI$300,MATCH(DATE(X$1,1,1),Shock_dev!$A$1:$CI$1,0),FALSE)</f>
        <v>1.4367950000000747</v>
      </c>
      <c r="Y64" s="52">
        <f>VLOOKUP($B64,Shock_dev!$A$1:$CI$300,MATCH(DATE(Y$1,1,1),Shock_dev!$A$1:$CI$1,0),FALSE)</f>
        <v>1.3816119999996772</v>
      </c>
      <c r="Z64" s="52">
        <f>VLOOKUP($B64,Shock_dev!$A$1:$CI$300,MATCH(DATE(Z$1,1,1),Shock_dev!$A$1:$CI$1,0),FALSE)</f>
        <v>1.3162200000001576</v>
      </c>
      <c r="AA64" s="52">
        <f>VLOOKUP($B64,Shock_dev!$A$1:$CI$300,MATCH(DATE(AA$1,1,1),Shock_dev!$A$1:$CI$1,0),FALSE)</f>
        <v>1.1776389999999992</v>
      </c>
      <c r="AB64" s="52">
        <f>VLOOKUP($B64,Shock_dev!$A$1:$CI$300,MATCH(DATE(AB$1,1,1),Shock_dev!$A$1:$CI$1,0),FALSE)</f>
        <v>1.0473370000004252</v>
      </c>
      <c r="AC64" s="52">
        <f>VLOOKUP($B64,Shock_dev!$A$1:$CI$300,MATCH(DATE(AC$1,1,1),Shock_dev!$A$1:$CI$1,0),FALSE)</f>
        <v>0.92250399999966248</v>
      </c>
      <c r="AD64" s="52">
        <f>VLOOKUP($B64,Shock_dev!$A$1:$CI$300,MATCH(DATE(AD$1,1,1),Shock_dev!$A$1:$CI$1,0),FALSE)</f>
        <v>0.79776399999991554</v>
      </c>
      <c r="AE64" s="52">
        <f>VLOOKUP($B64,Shock_dev!$A$1:$CI$300,MATCH(DATE(AE$1,1,1),Shock_dev!$A$1:$CI$1,0),FALSE)</f>
        <v>0.67346599999973478</v>
      </c>
      <c r="AF64" s="52">
        <f>VLOOKUP($B64,Shock_dev!$A$1:$CI$300,MATCH(DATE(AF$1,1,1),Shock_dev!$A$1:$CI$1,0),FALSE)</f>
        <v>0.54619599999978163</v>
      </c>
      <c r="AG64" s="52"/>
      <c r="AH64" s="65">
        <f t="shared" si="1"/>
        <v>1.8550807999999051</v>
      </c>
      <c r="AI64" s="65">
        <f t="shared" si="2"/>
        <v>2.179410200000075</v>
      </c>
      <c r="AJ64" s="65">
        <f t="shared" si="3"/>
        <v>2.3501541999999973</v>
      </c>
      <c r="AK64" s="65">
        <f t="shared" si="4"/>
        <v>1.5338568000001032</v>
      </c>
      <c r="AL64" s="65">
        <f t="shared" si="5"/>
        <v>1.3600483999999597</v>
      </c>
      <c r="AM64" s="65">
        <f t="shared" si="6"/>
        <v>0.79745339999990394</v>
      </c>
      <c r="AN64" s="66"/>
      <c r="AO64" s="65">
        <f t="shared" si="7"/>
        <v>2.0172454999999898</v>
      </c>
      <c r="AP64" s="65">
        <f t="shared" si="8"/>
        <v>1.9420055000000502</v>
      </c>
      <c r="AQ64" s="65">
        <f t="shared" si="9"/>
        <v>1.0787508999999318</v>
      </c>
    </row>
    <row r="65" spans="1:43" x14ac:dyDescent="0.25">
      <c r="A65" s="5" t="str">
        <f>VLOOKUP(LEFT(RIGHT(B65,6),4),List_Sectors!$A$2:$C$30,3,FALSE)</f>
        <v>Eau</v>
      </c>
      <c r="B65" s="37" t="s">
        <v>526</v>
      </c>
      <c r="C65" s="51">
        <f>VLOOKUP($B65,Shock_dev!$A$1:$CI$300,MATCH(DATE(C$1,1,1),Shock_dev!$A$1:$CI$1,0),FALSE)</f>
        <v>0.36562449999996716</v>
      </c>
      <c r="D65" s="52">
        <f>VLOOKUP($B65,Shock_dev!$A$1:$CI$300,MATCH(DATE(D$1,1,1),Shock_dev!$A$1:$CI$1,0),FALSE)</f>
        <v>0.54271210000001702</v>
      </c>
      <c r="E65" s="52">
        <f>VLOOKUP($B65,Shock_dev!$A$1:$CI$300,MATCH(DATE(E$1,1,1),Shock_dev!$A$1:$CI$1,0),FALSE)</f>
        <v>0.62081179999995584</v>
      </c>
      <c r="F65" s="52">
        <f>VLOOKUP($B65,Shock_dev!$A$1:$CI$300,MATCH(DATE(F$1,1,1),Shock_dev!$A$1:$CI$1,0),FALSE)</f>
        <v>0.65154940000002171</v>
      </c>
      <c r="G65" s="52">
        <f>VLOOKUP($B65,Shock_dev!$A$1:$CI$300,MATCH(DATE(G$1,1,1),Shock_dev!$A$1:$CI$1,0),FALSE)</f>
        <v>0.64927669999997306</v>
      </c>
      <c r="H65" s="52">
        <f>VLOOKUP($B65,Shock_dev!$A$1:$CI$300,MATCH(DATE(H$1,1,1),Shock_dev!$A$1:$CI$1,0),FALSE)</f>
        <v>0.65430639999999585</v>
      </c>
      <c r="I65" s="52">
        <f>VLOOKUP($B65,Shock_dev!$A$1:$CI$300,MATCH(DATE(I$1,1,1),Shock_dev!$A$1:$CI$1,0),FALSE)</f>
        <v>0.59794179999994412</v>
      </c>
      <c r="J65" s="52">
        <f>VLOOKUP($B65,Shock_dev!$A$1:$CI$300,MATCH(DATE(J$1,1,1),Shock_dev!$A$1:$CI$1,0),FALSE)</f>
        <v>0.63534149999998135</v>
      </c>
      <c r="K65" s="52">
        <f>VLOOKUP($B65,Shock_dev!$A$1:$CI$300,MATCH(DATE(K$1,1,1),Shock_dev!$A$1:$CI$1,0),FALSE)</f>
        <v>0.70233129999996891</v>
      </c>
      <c r="L65" s="52">
        <f>VLOOKUP($B65,Shock_dev!$A$1:$CI$300,MATCH(DATE(L$1,1,1),Shock_dev!$A$1:$CI$1,0),FALSE)</f>
        <v>0.6946987999999692</v>
      </c>
      <c r="M65" s="52">
        <f>VLOOKUP($B65,Shock_dev!$A$1:$CI$300,MATCH(DATE(M$1,1,1),Shock_dev!$A$1:$CI$1,0),FALSE)</f>
        <v>0.72088670000005095</v>
      </c>
      <c r="N65" s="52">
        <f>VLOOKUP($B65,Shock_dev!$A$1:$CI$300,MATCH(DATE(N$1,1,1),Shock_dev!$A$1:$CI$1,0),FALSE)</f>
        <v>0.78570070000000669</v>
      </c>
      <c r="O65" s="52">
        <f>VLOOKUP($B65,Shock_dev!$A$1:$CI$300,MATCH(DATE(O$1,1,1),Shock_dev!$A$1:$CI$1,0),FALSE)</f>
        <v>0.75159329999996771</v>
      </c>
      <c r="P65" s="52">
        <f>VLOOKUP($B65,Shock_dev!$A$1:$CI$300,MATCH(DATE(P$1,1,1),Shock_dev!$A$1:$CI$1,0),FALSE)</f>
        <v>0.66549869999994371</v>
      </c>
      <c r="Q65" s="52">
        <f>VLOOKUP($B65,Shock_dev!$A$1:$CI$300,MATCH(DATE(Q$1,1,1),Shock_dev!$A$1:$CI$1,0),FALSE)</f>
        <v>0.59074760000009974</v>
      </c>
      <c r="R65" s="52">
        <f>VLOOKUP($B65,Shock_dev!$A$1:$CI$300,MATCH(DATE(R$1,1,1),Shock_dev!$A$1:$CI$1,0),FALSE)</f>
        <v>0.48069759999998496</v>
      </c>
      <c r="S65" s="52">
        <f>VLOOKUP($B65,Shock_dev!$A$1:$CI$300,MATCH(DATE(S$1,1,1),Shock_dev!$A$1:$CI$1,0),FALSE)</f>
        <v>0.46720230000005358</v>
      </c>
      <c r="T65" s="52">
        <f>VLOOKUP($B65,Shock_dev!$A$1:$CI$300,MATCH(DATE(T$1,1,1),Shock_dev!$A$1:$CI$1,0),FALSE)</f>
        <v>0.44913589999998749</v>
      </c>
      <c r="U65" s="52">
        <f>VLOOKUP($B65,Shock_dev!$A$1:$CI$300,MATCH(DATE(U$1,1,1),Shock_dev!$A$1:$CI$1,0),FALSE)</f>
        <v>0.4385204000000158</v>
      </c>
      <c r="V65" s="52">
        <f>VLOOKUP($B65,Shock_dev!$A$1:$CI$300,MATCH(DATE(V$1,1,1),Shock_dev!$A$1:$CI$1,0),FALSE)</f>
        <v>0.43432189999998627</v>
      </c>
      <c r="W65" s="52">
        <f>VLOOKUP($B65,Shock_dev!$A$1:$CI$300,MATCH(DATE(W$1,1,1),Shock_dev!$A$1:$CI$1,0),FALSE)</f>
        <v>0.44168660000002546</v>
      </c>
      <c r="X65" s="52">
        <f>VLOOKUP($B65,Shock_dev!$A$1:$CI$300,MATCH(DATE(X$1,1,1),Shock_dev!$A$1:$CI$1,0),FALSE)</f>
        <v>0.42505479999999807</v>
      </c>
      <c r="Y65" s="52">
        <f>VLOOKUP($B65,Shock_dev!$A$1:$CI$300,MATCH(DATE(Y$1,1,1),Shock_dev!$A$1:$CI$1,0),FALSE)</f>
        <v>0.40876930000001721</v>
      </c>
      <c r="Z65" s="52">
        <f>VLOOKUP($B65,Shock_dev!$A$1:$CI$300,MATCH(DATE(Z$1,1,1),Shock_dev!$A$1:$CI$1,0),FALSE)</f>
        <v>0.38980279999998402</v>
      </c>
      <c r="AA65" s="52">
        <f>VLOOKUP($B65,Shock_dev!$A$1:$CI$300,MATCH(DATE(AA$1,1,1),Shock_dev!$A$1:$CI$1,0),FALSE)</f>
        <v>0.34777029999997922</v>
      </c>
      <c r="AB65" s="52">
        <f>VLOOKUP($B65,Shock_dev!$A$1:$CI$300,MATCH(DATE(AB$1,1,1),Shock_dev!$A$1:$CI$1,0),FALSE)</f>
        <v>0.30985320000002048</v>
      </c>
      <c r="AC65" s="52">
        <f>VLOOKUP($B65,Shock_dev!$A$1:$CI$300,MATCH(DATE(AC$1,1,1),Shock_dev!$A$1:$CI$1,0),FALSE)</f>
        <v>0.27375029999996059</v>
      </c>
      <c r="AD65" s="52">
        <f>VLOOKUP($B65,Shock_dev!$A$1:$CI$300,MATCH(DATE(AD$1,1,1),Shock_dev!$A$1:$CI$1,0),FALSE)</f>
        <v>0.23747590000004948</v>
      </c>
      <c r="AE65" s="52">
        <f>VLOOKUP($B65,Shock_dev!$A$1:$CI$300,MATCH(DATE(AE$1,1,1),Shock_dev!$A$1:$CI$1,0),FALSE)</f>
        <v>0.20119920000001912</v>
      </c>
      <c r="AF65" s="52">
        <f>VLOOKUP($B65,Shock_dev!$A$1:$CI$300,MATCH(DATE(AF$1,1,1),Shock_dev!$A$1:$CI$1,0),FALSE)</f>
        <v>0.16383899999993901</v>
      </c>
      <c r="AG65" s="52"/>
      <c r="AH65" s="65">
        <f t="shared" si="1"/>
        <v>0.56599489999998698</v>
      </c>
      <c r="AI65" s="65">
        <f t="shared" si="2"/>
        <v>0.65692395999997188</v>
      </c>
      <c r="AJ65" s="65">
        <f t="shared" si="3"/>
        <v>0.70288540000001376</v>
      </c>
      <c r="AK65" s="65">
        <f t="shared" si="4"/>
        <v>0.45397562000000563</v>
      </c>
      <c r="AL65" s="65">
        <f t="shared" si="5"/>
        <v>0.4026167600000008</v>
      </c>
      <c r="AM65" s="65">
        <f t="shared" si="6"/>
        <v>0.23722351999999775</v>
      </c>
      <c r="AN65" s="66"/>
      <c r="AO65" s="65">
        <f t="shared" si="7"/>
        <v>0.61145942999997938</v>
      </c>
      <c r="AP65" s="65">
        <f t="shared" si="8"/>
        <v>0.57843051000000967</v>
      </c>
      <c r="AQ65" s="65">
        <f t="shared" si="9"/>
        <v>0.31992013999999924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527</v>
      </c>
      <c r="C66" s="51">
        <f>VLOOKUP($B66,Shock_dev!$A$1:$CI$300,MATCH(DATE(C$1,1,1),Shock_dev!$A$1:$CI$1,0),FALSE)</f>
        <v>94.654242000000067</v>
      </c>
      <c r="D66" s="52">
        <f>VLOOKUP($B66,Shock_dev!$A$1:$CI$300,MATCH(DATE(D$1,1,1),Shock_dev!$A$1:$CI$1,0),FALSE)</f>
        <v>82.394566000000168</v>
      </c>
      <c r="E66" s="52">
        <f>VLOOKUP($B66,Shock_dev!$A$1:$CI$300,MATCH(DATE(E$1,1,1),Shock_dev!$A$1:$CI$1,0),FALSE)</f>
        <v>86.172005000000127</v>
      </c>
      <c r="F66" s="52">
        <f>VLOOKUP($B66,Shock_dev!$A$1:$CI$300,MATCH(DATE(F$1,1,1),Shock_dev!$A$1:$CI$1,0),FALSE)</f>
        <v>95.266941000000088</v>
      </c>
      <c r="G66" s="52">
        <f>VLOOKUP($B66,Shock_dev!$A$1:$CI$300,MATCH(DATE(G$1,1,1),Shock_dev!$A$1:$CI$1,0),FALSE)</f>
        <v>103.61006999999995</v>
      </c>
      <c r="H66" s="52">
        <f>VLOOKUP($B66,Shock_dev!$A$1:$CI$300,MATCH(DATE(H$1,1,1),Shock_dev!$A$1:$CI$1,0),FALSE)</f>
        <v>114.6811439999999</v>
      </c>
      <c r="I66" s="52">
        <f>VLOOKUP($B66,Shock_dev!$A$1:$CI$300,MATCH(DATE(I$1,1,1),Shock_dev!$A$1:$CI$1,0),FALSE)</f>
        <v>122.13038000000006</v>
      </c>
      <c r="J66" s="52">
        <f>VLOOKUP($B66,Shock_dev!$A$1:$CI$300,MATCH(DATE(J$1,1,1),Shock_dev!$A$1:$CI$1,0),FALSE)</f>
        <v>125.82719700000007</v>
      </c>
      <c r="K66" s="52">
        <f>VLOOKUP($B66,Shock_dev!$A$1:$CI$300,MATCH(DATE(K$1,1,1),Shock_dev!$A$1:$CI$1,0),FALSE)</f>
        <v>128.79750300000001</v>
      </c>
      <c r="L66" s="52">
        <f>VLOOKUP($B66,Shock_dev!$A$1:$CI$300,MATCH(DATE(L$1,1,1),Shock_dev!$A$1:$CI$1,0),FALSE)</f>
        <v>132.4885569999999</v>
      </c>
      <c r="M66" s="52">
        <f>VLOOKUP($B66,Shock_dev!$A$1:$CI$300,MATCH(DATE(M$1,1,1),Shock_dev!$A$1:$CI$1,0),FALSE)</f>
        <v>100.77063799999996</v>
      </c>
      <c r="N66" s="52">
        <f>VLOOKUP($B66,Shock_dev!$A$1:$CI$300,MATCH(DATE(N$1,1,1),Shock_dev!$A$1:$CI$1,0),FALSE)</f>
        <v>110.36446299999989</v>
      </c>
      <c r="O66" s="52">
        <f>VLOOKUP($B66,Shock_dev!$A$1:$CI$300,MATCH(DATE(O$1,1,1),Shock_dev!$A$1:$CI$1,0),FALSE)</f>
        <v>111.80517700000019</v>
      </c>
      <c r="P66" s="52">
        <f>VLOOKUP($B66,Shock_dev!$A$1:$CI$300,MATCH(DATE(P$1,1,1),Shock_dev!$A$1:$CI$1,0),FALSE)</f>
        <v>117.06944099999987</v>
      </c>
      <c r="Q66" s="52">
        <f>VLOOKUP($B66,Shock_dev!$A$1:$CI$300,MATCH(DATE(Q$1,1,1),Shock_dev!$A$1:$CI$1,0),FALSE)</f>
        <v>123.21922799999993</v>
      </c>
      <c r="R66" s="52">
        <f>VLOOKUP($B66,Shock_dev!$A$1:$CI$300,MATCH(DATE(R$1,1,1),Shock_dev!$A$1:$CI$1,0),FALSE)</f>
        <v>129.11257799999998</v>
      </c>
      <c r="S66" s="52">
        <f>VLOOKUP($B66,Shock_dev!$A$1:$CI$300,MATCH(DATE(S$1,1,1),Shock_dev!$A$1:$CI$1,0),FALSE)</f>
        <v>138.16752400000018</v>
      </c>
      <c r="T66" s="52">
        <f>VLOOKUP($B66,Shock_dev!$A$1:$CI$300,MATCH(DATE(T$1,1,1),Shock_dev!$A$1:$CI$1,0),FALSE)</f>
        <v>139.58816599999977</v>
      </c>
      <c r="U66" s="52">
        <f>VLOOKUP($B66,Shock_dev!$A$1:$CI$300,MATCH(DATE(U$1,1,1),Shock_dev!$A$1:$CI$1,0),FALSE)</f>
        <v>140.725056</v>
      </c>
      <c r="V66" s="52">
        <f>VLOOKUP($B66,Shock_dev!$A$1:$CI$300,MATCH(DATE(V$1,1,1),Shock_dev!$A$1:$CI$1,0),FALSE)</f>
        <v>140.69776900000011</v>
      </c>
      <c r="W66" s="52">
        <f>VLOOKUP($B66,Shock_dev!$A$1:$CI$300,MATCH(DATE(W$1,1,1),Shock_dev!$A$1:$CI$1,0),FALSE)</f>
        <v>151.99096299999997</v>
      </c>
      <c r="X66" s="52">
        <f>VLOOKUP($B66,Shock_dev!$A$1:$CI$300,MATCH(DATE(X$1,1,1),Shock_dev!$A$1:$CI$1,0),FALSE)</f>
        <v>150.46405999999979</v>
      </c>
      <c r="Y66" s="52">
        <f>VLOOKUP($B66,Shock_dev!$A$1:$CI$300,MATCH(DATE(Y$1,1,1),Shock_dev!$A$1:$CI$1,0),FALSE)</f>
        <v>150.45668199999977</v>
      </c>
      <c r="Z66" s="52">
        <f>VLOOKUP($B66,Shock_dev!$A$1:$CI$300,MATCH(DATE(Z$1,1,1),Shock_dev!$A$1:$CI$1,0),FALSE)</f>
        <v>150.57155200000034</v>
      </c>
      <c r="AA66" s="52">
        <f>VLOOKUP($B66,Shock_dev!$A$1:$CI$300,MATCH(DATE(AA$1,1,1),Shock_dev!$A$1:$CI$1,0),FALSE)</f>
        <v>150.58432999999968</v>
      </c>
      <c r="AB66" s="52">
        <f>VLOOKUP($B66,Shock_dev!$A$1:$CI$300,MATCH(DATE(AB$1,1,1),Shock_dev!$A$1:$CI$1,0),FALSE)</f>
        <v>150.55617800000027</v>
      </c>
      <c r="AC66" s="52">
        <f>VLOOKUP($B66,Shock_dev!$A$1:$CI$300,MATCH(DATE(AC$1,1,1),Shock_dev!$A$1:$CI$1,0),FALSE)</f>
        <v>150.49136499999986</v>
      </c>
      <c r="AD66" s="52">
        <f>VLOOKUP($B66,Shock_dev!$A$1:$CI$300,MATCH(DATE(AD$1,1,1),Shock_dev!$A$1:$CI$1,0),FALSE)</f>
        <v>150.39452500000016</v>
      </c>
      <c r="AE66" s="52">
        <f>VLOOKUP($B66,Shock_dev!$A$1:$CI$300,MATCH(DATE(AE$1,1,1),Shock_dev!$A$1:$CI$1,0),FALSE)</f>
        <v>151.72650599999997</v>
      </c>
      <c r="AF66" s="52">
        <f>VLOOKUP($B66,Shock_dev!$A$1:$CI$300,MATCH(DATE(AF$1,1,1),Shock_dev!$A$1:$CI$1,0),FALSE)</f>
        <v>151.3702330000001</v>
      </c>
      <c r="AG66" s="52"/>
      <c r="AH66" s="65">
        <f t="shared" si="1"/>
        <v>92.419564800000074</v>
      </c>
      <c r="AI66" s="65">
        <f t="shared" si="2"/>
        <v>124.78495619999998</v>
      </c>
      <c r="AJ66" s="65">
        <f t="shared" si="3"/>
        <v>112.64578939999997</v>
      </c>
      <c r="AK66" s="65">
        <f t="shared" si="4"/>
        <v>137.6582186</v>
      </c>
      <c r="AL66" s="65">
        <f t="shared" si="5"/>
        <v>150.81351739999991</v>
      </c>
      <c r="AM66" s="65">
        <f t="shared" si="6"/>
        <v>150.90776140000008</v>
      </c>
      <c r="AN66" s="66"/>
      <c r="AO66" s="65">
        <f t="shared" si="7"/>
        <v>108.60226050000003</v>
      </c>
      <c r="AP66" s="65">
        <f t="shared" si="8"/>
        <v>125.15200399999998</v>
      </c>
      <c r="AQ66" s="65">
        <f t="shared" si="9"/>
        <v>150.8606394</v>
      </c>
    </row>
    <row r="67" spans="1:43" x14ac:dyDescent="0.25">
      <c r="A67" s="5" t="str">
        <f>VLOOKUP(LEFT(RIGHT(B67,6),4),List_Sectors!$A$2:$C$30,3,FALSE)</f>
        <v>Démolition</v>
      </c>
      <c r="B67" s="37" t="s">
        <v>528</v>
      </c>
      <c r="C67" s="51">
        <f>VLOOKUP($B67,Shock_dev!$A$1:$CI$300,MATCH(DATE(C$1,1,1),Shock_dev!$A$1:$CI$1,0),FALSE)</f>
        <v>1400.9538963</v>
      </c>
      <c r="D67" s="52">
        <f>VLOOKUP($B67,Shock_dev!$A$1:$CI$300,MATCH(DATE(D$1,1,1),Shock_dev!$A$1:$CI$1,0),FALSE)</f>
        <v>1037.4412433</v>
      </c>
      <c r="E67" s="52">
        <f>VLOOKUP($B67,Shock_dev!$A$1:$CI$300,MATCH(DATE(E$1,1,1),Shock_dev!$A$1:$CI$1,0),FALSE)</f>
        <v>1087.743473</v>
      </c>
      <c r="F67" s="52">
        <f>VLOOKUP($B67,Shock_dev!$A$1:$CI$300,MATCH(DATE(F$1,1,1),Shock_dev!$A$1:$CI$1,0),FALSE)</f>
        <v>1158.5590649999999</v>
      </c>
      <c r="G67" s="52">
        <f>VLOOKUP($B67,Shock_dev!$A$1:$CI$300,MATCH(DATE(G$1,1,1),Shock_dev!$A$1:$CI$1,0),FALSE)</f>
        <v>1186.9783620000001</v>
      </c>
      <c r="H67" s="52">
        <f>VLOOKUP($B67,Shock_dev!$A$1:$CI$300,MATCH(DATE(H$1,1,1),Shock_dev!$A$1:$CI$1,0),FALSE)</f>
        <v>1278.2583814</v>
      </c>
      <c r="I67" s="52">
        <f>VLOOKUP($B67,Shock_dev!$A$1:$CI$300,MATCH(DATE(I$1,1,1),Shock_dev!$A$1:$CI$1,0),FALSE)</f>
        <v>1101.9785151999999</v>
      </c>
      <c r="J67" s="52">
        <f>VLOOKUP($B67,Shock_dev!$A$1:$CI$300,MATCH(DATE(J$1,1,1),Shock_dev!$A$1:$CI$1,0),FALSE)</f>
        <v>1365.9629579</v>
      </c>
      <c r="K67" s="52">
        <f>VLOOKUP($B67,Shock_dev!$A$1:$CI$300,MATCH(DATE(K$1,1,1),Shock_dev!$A$1:$CI$1,0),FALSE)</f>
        <v>1494.4071383999999</v>
      </c>
      <c r="L67" s="52">
        <f>VLOOKUP($B67,Shock_dev!$A$1:$CI$300,MATCH(DATE(L$1,1,1),Shock_dev!$A$1:$CI$1,0),FALSE)</f>
        <v>1310.8095312</v>
      </c>
      <c r="M67" s="52">
        <f>VLOOKUP($B67,Shock_dev!$A$1:$CI$300,MATCH(DATE(M$1,1,1),Shock_dev!$A$1:$CI$1,0),FALSE)</f>
        <v>1445.0672508</v>
      </c>
      <c r="N67" s="52">
        <f>VLOOKUP($B67,Shock_dev!$A$1:$CI$300,MATCH(DATE(N$1,1,1),Shock_dev!$A$1:$CI$1,0),FALSE)</f>
        <v>1585.3953003000001</v>
      </c>
      <c r="O67" s="52">
        <f>VLOOKUP($B67,Shock_dev!$A$1:$CI$300,MATCH(DATE(O$1,1,1),Shock_dev!$A$1:$CI$1,0),FALSE)</f>
        <v>1299.9400952000001</v>
      </c>
      <c r="P67" s="52">
        <f>VLOOKUP($B67,Shock_dev!$A$1:$CI$300,MATCH(DATE(P$1,1,1),Shock_dev!$A$1:$CI$1,0),FALSE)</f>
        <v>1055.2412371999999</v>
      </c>
      <c r="Q67" s="52">
        <f>VLOOKUP($B67,Shock_dev!$A$1:$CI$300,MATCH(DATE(Q$1,1,1),Shock_dev!$A$1:$CI$1,0),FALSE)</f>
        <v>921.83248960000003</v>
      </c>
      <c r="R67" s="52">
        <f>VLOOKUP($B67,Shock_dev!$A$1:$CI$300,MATCH(DATE(R$1,1,1),Shock_dev!$A$1:$CI$1,0),FALSE)</f>
        <v>611.8892499000001</v>
      </c>
      <c r="S67" s="52">
        <f>VLOOKUP($B67,Shock_dev!$A$1:$CI$300,MATCH(DATE(S$1,1,1),Shock_dev!$A$1:$CI$1,0),FALSE)</f>
        <v>715.3716844999999</v>
      </c>
      <c r="T67" s="52">
        <f>VLOOKUP($B67,Shock_dev!$A$1:$CI$300,MATCH(DATE(T$1,1,1),Shock_dev!$A$1:$CI$1,0),FALSE)</f>
        <v>595.26290870000003</v>
      </c>
      <c r="U67" s="52">
        <f>VLOOKUP($B67,Shock_dev!$A$1:$CI$300,MATCH(DATE(U$1,1,1),Shock_dev!$A$1:$CI$1,0),FALSE)</f>
        <v>545.16898800000001</v>
      </c>
      <c r="V67" s="52">
        <f>VLOOKUP($B67,Shock_dev!$A$1:$CI$300,MATCH(DATE(V$1,1,1),Shock_dev!$A$1:$CI$1,0),FALSE)</f>
        <v>518.82200709999995</v>
      </c>
      <c r="W67" s="52">
        <f>VLOOKUP($B67,Shock_dev!$A$1:$CI$300,MATCH(DATE(W$1,1,1),Shock_dev!$A$1:$CI$1,0),FALSE)</f>
        <v>532.43130229999997</v>
      </c>
      <c r="X67" s="52">
        <f>VLOOKUP($B67,Shock_dev!$A$1:$CI$300,MATCH(DATE(X$1,1,1),Shock_dev!$A$1:$CI$1,0),FALSE)</f>
        <v>462.27328110000002</v>
      </c>
      <c r="Y67" s="52">
        <f>VLOOKUP($B67,Shock_dev!$A$1:$CI$300,MATCH(DATE(Y$1,1,1),Shock_dev!$A$1:$CI$1,0),FALSE)</f>
        <v>465.80008879999997</v>
      </c>
      <c r="Z67" s="52">
        <f>VLOOKUP($B67,Shock_dev!$A$1:$CI$300,MATCH(DATE(Z$1,1,1),Shock_dev!$A$1:$CI$1,0),FALSE)</f>
        <v>464.17803649999996</v>
      </c>
      <c r="AA67" s="52">
        <f>VLOOKUP($B67,Shock_dev!$A$1:$CI$300,MATCH(DATE(AA$1,1,1),Shock_dev!$A$1:$CI$1,0),FALSE)</f>
        <v>396.23169499999995</v>
      </c>
      <c r="AB67" s="52">
        <f>VLOOKUP($B67,Shock_dev!$A$1:$CI$300,MATCH(DATE(AB$1,1,1),Shock_dev!$A$1:$CI$1,0),FALSE)</f>
        <v>400.56243719999998</v>
      </c>
      <c r="AC67" s="52">
        <f>VLOOKUP($B67,Shock_dev!$A$1:$CI$300,MATCH(DATE(AC$1,1,1),Shock_dev!$A$1:$CI$1,0),FALSE)</f>
        <v>399.44946720000002</v>
      </c>
      <c r="AD67" s="52">
        <f>VLOOKUP($B67,Shock_dev!$A$1:$CI$300,MATCH(DATE(AD$1,1,1),Shock_dev!$A$1:$CI$1,0),FALSE)</f>
        <v>397.95823719999993</v>
      </c>
      <c r="AE67" s="52">
        <f>VLOOKUP($B67,Shock_dev!$A$1:$CI$300,MATCH(DATE(AE$1,1,1),Shock_dev!$A$1:$CI$1,0),FALSE)</f>
        <v>398.44940450000001</v>
      </c>
      <c r="AF67" s="52">
        <f>VLOOKUP($B67,Shock_dev!$A$1:$CI$300,MATCH(DATE(AF$1,1,1),Shock_dev!$A$1:$CI$1,0),FALSE)</f>
        <v>397.2019937</v>
      </c>
      <c r="AG67" s="52"/>
      <c r="AH67" s="65">
        <f t="shared" si="1"/>
        <v>1174.3352079199999</v>
      </c>
      <c r="AI67" s="65">
        <f t="shared" si="2"/>
        <v>1310.2833048199998</v>
      </c>
      <c r="AJ67" s="65">
        <f t="shared" si="3"/>
        <v>1261.4952746200001</v>
      </c>
      <c r="AK67" s="65">
        <f t="shared" si="4"/>
        <v>597.30296764000002</v>
      </c>
      <c r="AL67" s="65">
        <f t="shared" si="5"/>
        <v>464.18288073999992</v>
      </c>
      <c r="AM67" s="65">
        <f t="shared" si="6"/>
        <v>398.72430795999998</v>
      </c>
      <c r="AN67" s="66"/>
      <c r="AO67" s="65">
        <f t="shared" si="7"/>
        <v>1242.3092563699997</v>
      </c>
      <c r="AP67" s="65">
        <f t="shared" si="8"/>
        <v>929.39912113000014</v>
      </c>
      <c r="AQ67" s="65">
        <f t="shared" si="9"/>
        <v>431.45359434999995</v>
      </c>
    </row>
    <row r="68" spans="1:43" x14ac:dyDescent="0.25">
      <c r="A68" s="5" t="str">
        <f>VLOOKUP(LEFT(RIGHT(B68,6),4),List_Sectors!$A$2:$C$30,3,FALSE)</f>
        <v>Préparation de site</v>
      </c>
      <c r="B68" s="37" t="s">
        <v>529</v>
      </c>
      <c r="C68" s="51">
        <f>VLOOKUP($B68,Shock_dev!$A$1:$CI$300,MATCH(DATE(C$1,1,1),Shock_dev!$A$1:$CI$1,0),FALSE)</f>
        <v>1304.1417719999999</v>
      </c>
      <c r="D68" s="52">
        <f>VLOOKUP($B68,Shock_dev!$A$1:$CI$300,MATCH(DATE(D$1,1,1),Shock_dev!$A$1:$CI$1,0),FALSE)</f>
        <v>1028.2109520000004</v>
      </c>
      <c r="E68" s="52">
        <f>VLOOKUP($B68,Shock_dev!$A$1:$CI$300,MATCH(DATE(E$1,1,1),Shock_dev!$A$1:$CI$1,0),FALSE)</f>
        <v>1082.5154339999999</v>
      </c>
      <c r="F68" s="52">
        <f>VLOOKUP($B68,Shock_dev!$A$1:$CI$300,MATCH(DATE(F$1,1,1),Shock_dev!$A$1:$CI$1,0),FALSE)</f>
        <v>1147.4610780000003</v>
      </c>
      <c r="G68" s="52">
        <f>VLOOKUP($B68,Shock_dev!$A$1:$CI$300,MATCH(DATE(G$1,1,1),Shock_dev!$A$1:$CI$1,0),FALSE)</f>
        <v>1170.4409249999999</v>
      </c>
      <c r="H68" s="52">
        <f>VLOOKUP($B68,Shock_dev!$A$1:$CI$300,MATCH(DATE(H$1,1,1),Shock_dev!$A$1:$CI$1,0),FALSE)</f>
        <v>1256.44956</v>
      </c>
      <c r="I68" s="52">
        <f>VLOOKUP($B68,Shock_dev!$A$1:$CI$300,MATCH(DATE(I$1,1,1),Shock_dev!$A$1:$CI$1,0),FALSE)</f>
        <v>1080.137162</v>
      </c>
      <c r="J68" s="52">
        <f>VLOOKUP($B68,Shock_dev!$A$1:$CI$300,MATCH(DATE(J$1,1,1),Shock_dev!$A$1:$CI$1,0),FALSE)</f>
        <v>1337.45712</v>
      </c>
      <c r="K68" s="52">
        <f>VLOOKUP($B68,Shock_dev!$A$1:$CI$300,MATCH(DATE(K$1,1,1),Shock_dev!$A$1:$CI$1,0),FALSE)</f>
        <v>1461.4127009999993</v>
      </c>
      <c r="L68" s="52">
        <f>VLOOKUP($B68,Shock_dev!$A$1:$CI$300,MATCH(DATE(L$1,1,1),Shock_dev!$A$1:$CI$1,0),FALSE)</f>
        <v>1280.5849109999999</v>
      </c>
      <c r="M68" s="52">
        <f>VLOOKUP($B68,Shock_dev!$A$1:$CI$300,MATCH(DATE(M$1,1,1),Shock_dev!$A$1:$CI$1,0),FALSE)</f>
        <v>1412.5026170000001</v>
      </c>
      <c r="N68" s="52">
        <f>VLOOKUP($B68,Shock_dev!$A$1:$CI$300,MATCH(DATE(N$1,1,1),Shock_dev!$A$1:$CI$1,0),FALSE)</f>
        <v>1548.6570369999999</v>
      </c>
      <c r="O68" s="52">
        <f>VLOOKUP($B68,Shock_dev!$A$1:$CI$300,MATCH(DATE(O$1,1,1),Shock_dev!$A$1:$CI$1,0),FALSE)</f>
        <v>1269.1525199999996</v>
      </c>
      <c r="P68" s="52">
        <f>VLOOKUP($B68,Shock_dev!$A$1:$CI$300,MATCH(DATE(P$1,1,1),Shock_dev!$A$1:$CI$1,0),FALSE)</f>
        <v>1033.1374509999996</v>
      </c>
      <c r="Q68" s="52">
        <f>VLOOKUP($B68,Shock_dev!$A$1:$CI$300,MATCH(DATE(Q$1,1,1),Shock_dev!$A$1:$CI$1,0),FALSE)</f>
        <v>907.09389300000021</v>
      </c>
      <c r="R68" s="52">
        <f>VLOOKUP($B68,Shock_dev!$A$1:$CI$300,MATCH(DATE(R$1,1,1),Shock_dev!$A$1:$CI$1,0),FALSE)</f>
        <v>606.50156799999968</v>
      </c>
      <c r="S68" s="52">
        <f>VLOOKUP($B68,Shock_dev!$A$1:$CI$300,MATCH(DATE(S$1,1,1),Shock_dev!$A$1:$CI$1,0),FALSE)</f>
        <v>710.77628699999968</v>
      </c>
      <c r="T68" s="52">
        <f>VLOOKUP($B68,Shock_dev!$A$1:$CI$300,MATCH(DATE(T$1,1,1),Shock_dev!$A$1:$CI$1,0),FALSE)</f>
        <v>593.04682400000002</v>
      </c>
      <c r="U68" s="52">
        <f>VLOOKUP($B68,Shock_dev!$A$1:$CI$300,MATCH(DATE(U$1,1,1),Shock_dev!$A$1:$CI$1,0),FALSE)</f>
        <v>544.25284900000042</v>
      </c>
      <c r="V68" s="52">
        <f>VLOOKUP($B68,Shock_dev!$A$1:$CI$300,MATCH(DATE(V$1,1,1),Shock_dev!$A$1:$CI$1,0),FALSE)</f>
        <v>518.08241799999996</v>
      </c>
      <c r="W68" s="52">
        <f>VLOOKUP($B68,Shock_dev!$A$1:$CI$300,MATCH(DATE(W$1,1,1),Shock_dev!$A$1:$CI$1,0),FALSE)</f>
        <v>530.51069600000028</v>
      </c>
      <c r="X68" s="52">
        <f>VLOOKUP($B68,Shock_dev!$A$1:$CI$300,MATCH(DATE(X$1,1,1),Shock_dev!$A$1:$CI$1,0),FALSE)</f>
        <v>461.03074699999979</v>
      </c>
      <c r="Y68" s="52">
        <f>VLOOKUP($B68,Shock_dev!$A$1:$CI$300,MATCH(DATE(Y$1,1,1),Shock_dev!$A$1:$CI$1,0),FALSE)</f>
        <v>463.96496699999989</v>
      </c>
      <c r="Z68" s="52">
        <f>VLOOKUP($B68,Shock_dev!$A$1:$CI$300,MATCH(DATE(Z$1,1,1),Shock_dev!$A$1:$CI$1,0),FALSE)</f>
        <v>461.45947299999989</v>
      </c>
      <c r="AA68" s="52">
        <f>VLOOKUP($B68,Shock_dev!$A$1:$CI$300,MATCH(DATE(AA$1,1,1),Shock_dev!$A$1:$CI$1,0),FALSE)</f>
        <v>393.98682700000063</v>
      </c>
      <c r="AB68" s="52">
        <f>VLOOKUP($B68,Shock_dev!$A$1:$CI$300,MATCH(DATE(AB$1,1,1),Shock_dev!$A$1:$CI$1,0),FALSE)</f>
        <v>397.66408200000023</v>
      </c>
      <c r="AC68" s="52">
        <f>VLOOKUP($B68,Shock_dev!$A$1:$CI$300,MATCH(DATE(AC$1,1,1),Shock_dev!$A$1:$CI$1,0),FALSE)</f>
        <v>395.60939499999949</v>
      </c>
      <c r="AD68" s="52">
        <f>VLOOKUP($B68,Shock_dev!$A$1:$CI$300,MATCH(DATE(AD$1,1,1),Shock_dev!$A$1:$CI$1,0),FALSE)</f>
        <v>393.1950910000005</v>
      </c>
      <c r="AE68" s="52">
        <f>VLOOKUP($B68,Shock_dev!$A$1:$CI$300,MATCH(DATE(AE$1,1,1),Shock_dev!$A$1:$CI$1,0),FALSE)</f>
        <v>392.77882899999986</v>
      </c>
      <c r="AF68" s="52">
        <f>VLOOKUP($B68,Shock_dev!$A$1:$CI$300,MATCH(DATE(AF$1,1,1),Shock_dev!$A$1:$CI$1,0),FALSE)</f>
        <v>390.70310599999993</v>
      </c>
      <c r="AG68" s="52"/>
      <c r="AH68" s="65">
        <f t="shared" si="1"/>
        <v>1146.5540322000002</v>
      </c>
      <c r="AI68" s="65">
        <f t="shared" si="2"/>
        <v>1283.2082907999998</v>
      </c>
      <c r="AJ68" s="65">
        <f t="shared" si="3"/>
        <v>1234.1087035999999</v>
      </c>
      <c r="AK68" s="65">
        <f t="shared" si="4"/>
        <v>594.5319892</v>
      </c>
      <c r="AL68" s="65">
        <f t="shared" si="5"/>
        <v>462.19054200000011</v>
      </c>
      <c r="AM68" s="65">
        <f t="shared" si="6"/>
        <v>393.99010060000001</v>
      </c>
      <c r="AN68" s="66"/>
      <c r="AO68" s="65">
        <f t="shared" si="7"/>
        <v>1214.8811615</v>
      </c>
      <c r="AP68" s="65">
        <f t="shared" si="8"/>
        <v>914.32034639999995</v>
      </c>
      <c r="AQ68" s="65">
        <f t="shared" si="9"/>
        <v>428.09032130000003</v>
      </c>
    </row>
    <row r="69" spans="1:43" x14ac:dyDescent="0.25">
      <c r="A69" s="5" t="str">
        <f>VLOOKUP(LEFT(RIGHT(B69,6),4),List_Sectors!$A$2:$C$30,3,FALSE)</f>
        <v>Forage</v>
      </c>
      <c r="B69" s="37" t="s">
        <v>530</v>
      </c>
      <c r="C69" s="51">
        <f>VLOOKUP($B69,Shock_dev!$A$1:$CI$300,MATCH(DATE(C$1,1,1),Shock_dev!$A$1:$CI$1,0),FALSE)</f>
        <v>0.1111678999999981</v>
      </c>
      <c r="D69" s="52">
        <f>VLOOKUP($B69,Shock_dev!$A$1:$CI$300,MATCH(DATE(D$1,1,1),Shock_dev!$A$1:$CI$1,0),FALSE)</f>
        <v>0.16989590000000021</v>
      </c>
      <c r="E69" s="52">
        <f>VLOOKUP($B69,Shock_dev!$A$1:$CI$300,MATCH(DATE(E$1,1,1),Shock_dev!$A$1:$CI$1,0),FALSE)</f>
        <v>0.19711230000001478</v>
      </c>
      <c r="F69" s="52">
        <f>VLOOKUP($B69,Shock_dev!$A$1:$CI$300,MATCH(DATE(F$1,1,1),Shock_dev!$A$1:$CI$1,0),FALSE)</f>
        <v>0.20802040000000943</v>
      </c>
      <c r="G69" s="52">
        <f>VLOOKUP($B69,Shock_dev!$A$1:$CI$300,MATCH(DATE(G$1,1,1),Shock_dev!$A$1:$CI$1,0),FALSE)</f>
        <v>0.2077041999999949</v>
      </c>
      <c r="H69" s="52">
        <f>VLOOKUP($B69,Shock_dev!$A$1:$CI$300,MATCH(DATE(H$1,1,1),Shock_dev!$A$1:$CI$1,0),FALSE)</f>
        <v>0.20891240000000266</v>
      </c>
      <c r="I69" s="52">
        <f>VLOOKUP($B69,Shock_dev!$A$1:$CI$300,MATCH(DATE(I$1,1,1),Shock_dev!$A$1:$CI$1,0),FALSE)</f>
        <v>0.19148040000001743</v>
      </c>
      <c r="J69" s="52">
        <f>VLOOKUP($B69,Shock_dev!$A$1:$CI$300,MATCH(DATE(J$1,1,1),Shock_dev!$A$1:$CI$1,0),FALSE)</f>
        <v>0.20185799999998721</v>
      </c>
      <c r="K69" s="52">
        <f>VLOOKUP($B69,Shock_dev!$A$1:$CI$300,MATCH(DATE(K$1,1,1),Shock_dev!$A$1:$CI$1,0),FALSE)</f>
        <v>0.22242459999998232</v>
      </c>
      <c r="L69" s="52">
        <f>VLOOKUP($B69,Shock_dev!$A$1:$CI$300,MATCH(DATE(L$1,1,1),Shock_dev!$A$1:$CI$1,0),FALSE)</f>
        <v>0.22109259999999153</v>
      </c>
      <c r="M69" s="52">
        <f>VLOOKUP($B69,Shock_dev!$A$1:$CI$300,MATCH(DATE(M$1,1,1),Shock_dev!$A$1:$CI$1,0),FALSE)</f>
        <v>0.22926380000001245</v>
      </c>
      <c r="N69" s="52">
        <f>VLOOKUP($B69,Shock_dev!$A$1:$CI$300,MATCH(DATE(N$1,1,1),Shock_dev!$A$1:$CI$1,0),FALSE)</f>
        <v>0.24944510000000264</v>
      </c>
      <c r="O69" s="52">
        <f>VLOOKUP($B69,Shock_dev!$A$1:$CI$300,MATCH(DATE(O$1,1,1),Shock_dev!$A$1:$CI$1,0),FALSE)</f>
        <v>0.24016190000000393</v>
      </c>
      <c r="P69" s="52">
        <f>VLOOKUP($B69,Shock_dev!$A$1:$CI$300,MATCH(DATE(P$1,1,1),Shock_dev!$A$1:$CI$1,0),FALSE)</f>
        <v>0.21390270000000555</v>
      </c>
      <c r="Q69" s="52">
        <f>VLOOKUP($B69,Shock_dev!$A$1:$CI$300,MATCH(DATE(Q$1,1,1),Shock_dev!$A$1:$CI$1,0),FALSE)</f>
        <v>0.19010769999999866</v>
      </c>
      <c r="R69" s="52">
        <f>VLOOKUP($B69,Shock_dev!$A$1:$CI$300,MATCH(DATE(R$1,1,1),Shock_dev!$A$1:$CI$1,0),FALSE)</f>
        <v>0.15554639999999154</v>
      </c>
      <c r="S69" s="52">
        <f>VLOOKUP($B69,Shock_dev!$A$1:$CI$300,MATCH(DATE(S$1,1,1),Shock_dev!$A$1:$CI$1,0),FALSE)</f>
        <v>0.14993960000001039</v>
      </c>
      <c r="T69" s="52">
        <f>VLOOKUP($B69,Shock_dev!$A$1:$CI$300,MATCH(DATE(T$1,1,1),Shock_dev!$A$1:$CI$1,0),FALSE)</f>
        <v>0.14418910000000551</v>
      </c>
      <c r="U69" s="52">
        <f>VLOOKUP($B69,Shock_dev!$A$1:$CI$300,MATCH(DATE(U$1,1,1),Shock_dev!$A$1:$CI$1,0),FALSE)</f>
        <v>0.14097220000002153</v>
      </c>
      <c r="V69" s="52">
        <f>VLOOKUP($B69,Shock_dev!$A$1:$CI$300,MATCH(DATE(V$1,1,1),Shock_dev!$A$1:$CI$1,0),FALSE)</f>
        <v>0.13981979999999794</v>
      </c>
      <c r="W69" s="52">
        <f>VLOOKUP($B69,Shock_dev!$A$1:$CI$300,MATCH(DATE(W$1,1,1),Shock_dev!$A$1:$CI$1,0),FALSE)</f>
        <v>0.14222760000001244</v>
      </c>
      <c r="X69" s="52">
        <f>VLOOKUP($B69,Shock_dev!$A$1:$CI$300,MATCH(DATE(X$1,1,1),Shock_dev!$A$1:$CI$1,0),FALSE)</f>
        <v>0.13742620000002148</v>
      </c>
      <c r="Y69" s="52">
        <f>VLOOKUP($B69,Shock_dev!$A$1:$CI$300,MATCH(DATE(Y$1,1,1),Shock_dev!$A$1:$CI$1,0),FALSE)</f>
        <v>0.13235000000000241</v>
      </c>
      <c r="Z69" s="52">
        <f>VLOOKUP($B69,Shock_dev!$A$1:$CI$300,MATCH(DATE(Z$1,1,1),Shock_dev!$A$1:$CI$1,0),FALSE)</f>
        <v>0.12629500000002736</v>
      </c>
      <c r="AA69" s="52">
        <f>VLOOKUP($B69,Shock_dev!$A$1:$CI$300,MATCH(DATE(AA$1,1,1),Shock_dev!$A$1:$CI$1,0),FALSE)</f>
        <v>0.1130954999999858</v>
      </c>
      <c r="AB69" s="52">
        <f>VLOOKUP($B69,Shock_dev!$A$1:$CI$300,MATCH(DATE(AB$1,1,1),Shock_dev!$A$1:$CI$1,0),FALSE)</f>
        <v>0.10076309999999467</v>
      </c>
      <c r="AC69" s="52">
        <f>VLOOKUP($B69,Shock_dev!$A$1:$CI$300,MATCH(DATE(AC$1,1,1),Shock_dev!$A$1:$CI$1,0),FALSE)</f>
        <v>8.8911900000027799E-2</v>
      </c>
      <c r="AD69" s="52">
        <f>VLOOKUP($B69,Shock_dev!$A$1:$CI$300,MATCH(DATE(AD$1,1,1),Shock_dev!$A$1:$CI$1,0),FALSE)</f>
        <v>7.7001199999983783E-2</v>
      </c>
      <c r="AE69" s="52">
        <f>VLOOKUP($B69,Shock_dev!$A$1:$CI$300,MATCH(DATE(AE$1,1,1),Shock_dev!$A$1:$CI$1,0),FALSE)</f>
        <v>6.507350000003953E-2</v>
      </c>
      <c r="AF69" s="52">
        <f>VLOOKUP($B69,Shock_dev!$A$1:$CI$300,MATCH(DATE(AF$1,1,1),Shock_dev!$A$1:$CI$1,0),FALSE)</f>
        <v>5.2801299999998719E-2</v>
      </c>
      <c r="AG69" s="52"/>
      <c r="AH69" s="65">
        <f t="shared" si="1"/>
        <v>0.17878014000000347</v>
      </c>
      <c r="AI69" s="65">
        <f t="shared" si="2"/>
        <v>0.20915359999999622</v>
      </c>
      <c r="AJ69" s="65">
        <f t="shared" si="3"/>
        <v>0.22457624000000465</v>
      </c>
      <c r="AK69" s="65">
        <f t="shared" si="4"/>
        <v>0.14609342000000539</v>
      </c>
      <c r="AL69" s="65">
        <f t="shared" si="5"/>
        <v>0.13027886000000991</v>
      </c>
      <c r="AM69" s="65">
        <f t="shared" si="6"/>
        <v>7.6910200000008894E-2</v>
      </c>
      <c r="AN69" s="66"/>
      <c r="AO69" s="65">
        <f t="shared" si="7"/>
        <v>0.19396686999999985</v>
      </c>
      <c r="AP69" s="65">
        <f t="shared" si="8"/>
        <v>0.185334830000005</v>
      </c>
      <c r="AQ69" s="65">
        <f t="shared" si="9"/>
        <v>0.1035945300000094</v>
      </c>
    </row>
    <row r="70" spans="1:43" x14ac:dyDescent="0.25">
      <c r="A70" s="5" t="str">
        <f>VLOOKUP(LEFT(RIGHT(B70,6),4),List_Sectors!$A$2:$C$30,3,FALSE)</f>
        <v>Transport</v>
      </c>
      <c r="B70" s="57" t="s">
        <v>531</v>
      </c>
      <c r="C70" s="51">
        <f>VLOOKUP($B70,Shock_dev!$A$1:$CI$300,MATCH(DATE(C$1,1,1),Shock_dev!$A$1:$CI$1,0),FALSE)</f>
        <v>38.473120000002382</v>
      </c>
      <c r="D70" s="52">
        <f>VLOOKUP($B70,Shock_dev!$A$1:$CI$300,MATCH(DATE(D$1,1,1),Shock_dev!$A$1:$CI$1,0),FALSE)</f>
        <v>52.470990000001621</v>
      </c>
      <c r="E70" s="52">
        <f>VLOOKUP($B70,Shock_dev!$A$1:$CI$300,MATCH(DATE(E$1,1,1),Shock_dev!$A$1:$CI$1,0),FALSE)</f>
        <v>60.20564000000013</v>
      </c>
      <c r="F70" s="52">
        <f>VLOOKUP($B70,Shock_dev!$A$1:$CI$300,MATCH(DATE(F$1,1,1),Shock_dev!$A$1:$CI$1,0),FALSE)</f>
        <v>63.01933000000281</v>
      </c>
      <c r="G70" s="52">
        <f>VLOOKUP($B70,Shock_dev!$A$1:$CI$300,MATCH(DATE(G$1,1,1),Shock_dev!$A$1:$CI$1,0),FALSE)</f>
        <v>60.699690000001283</v>
      </c>
      <c r="H70" s="52">
        <f>VLOOKUP($B70,Shock_dev!$A$1:$CI$300,MATCH(DATE(H$1,1,1),Shock_dev!$A$1:$CI$1,0),FALSE)</f>
        <v>57.184560000001511</v>
      </c>
      <c r="I70" s="52">
        <f>VLOOKUP($B70,Shock_dev!$A$1:$CI$300,MATCH(DATE(I$1,1,1),Shock_dev!$A$1:$CI$1,0),FALSE)</f>
        <v>44.849419999998645</v>
      </c>
      <c r="J70" s="52">
        <f>VLOOKUP($B70,Shock_dev!$A$1:$CI$300,MATCH(DATE(J$1,1,1),Shock_dev!$A$1:$CI$1,0),FALSE)</f>
        <v>41.700320000003558</v>
      </c>
      <c r="K70" s="52">
        <f>VLOOKUP($B70,Shock_dev!$A$1:$CI$300,MATCH(DATE(K$1,1,1),Shock_dev!$A$1:$CI$1,0),FALSE)</f>
        <v>39.129870000004303</v>
      </c>
      <c r="L70" s="52">
        <f>VLOOKUP($B70,Shock_dev!$A$1:$CI$300,MATCH(DATE(L$1,1,1),Shock_dev!$A$1:$CI$1,0),FALSE)</f>
        <v>28.141279999996186</v>
      </c>
      <c r="M70" s="52">
        <f>VLOOKUP($B70,Shock_dev!$A$1:$CI$300,MATCH(DATE(M$1,1,1),Shock_dev!$A$1:$CI$1,0),FALSE)</f>
        <v>21.97838999999658</v>
      </c>
      <c r="N70" s="52">
        <f>VLOOKUP($B70,Shock_dev!$A$1:$CI$300,MATCH(DATE(N$1,1,1),Shock_dev!$A$1:$CI$1,0),FALSE)</f>
        <v>19.414700000001176</v>
      </c>
      <c r="O70" s="52">
        <f>VLOOKUP($B70,Shock_dev!$A$1:$CI$300,MATCH(DATE(O$1,1,1),Shock_dev!$A$1:$CI$1,0),FALSE)</f>
        <v>6.4174700000003213</v>
      </c>
      <c r="P70" s="52">
        <f>VLOOKUP($B70,Shock_dev!$A$1:$CI$300,MATCH(DATE(P$1,1,1),Shock_dev!$A$1:$CI$1,0),FALSE)</f>
        <v>-9.9287400000030175</v>
      </c>
      <c r="Q70" s="52">
        <f>VLOOKUP($B70,Shock_dev!$A$1:$CI$300,MATCH(DATE(Q$1,1,1),Shock_dev!$A$1:$CI$1,0),FALSE)</f>
        <v>-24.004849999997532</v>
      </c>
      <c r="R70" s="52">
        <f>VLOOKUP($B70,Shock_dev!$A$1:$CI$300,MATCH(DATE(R$1,1,1),Shock_dev!$A$1:$CI$1,0),FALSE)</f>
        <v>-41.33190000000468</v>
      </c>
      <c r="S70" s="52">
        <f>VLOOKUP($B70,Shock_dev!$A$1:$CI$300,MATCH(DATE(S$1,1,1),Shock_dev!$A$1:$CI$1,0),FALSE)</f>
        <v>-46.699800000002142</v>
      </c>
      <c r="T70" s="52">
        <f>VLOOKUP($B70,Shock_dev!$A$1:$CI$300,MATCH(DATE(T$1,1,1),Shock_dev!$A$1:$CI$1,0),FALSE)</f>
        <v>-52.247929999997723</v>
      </c>
      <c r="U70" s="52">
        <f>VLOOKUP($B70,Shock_dev!$A$1:$CI$300,MATCH(DATE(U$1,1,1),Shock_dev!$A$1:$CI$1,0),FALSE)</f>
        <v>-54.500260000000708</v>
      </c>
      <c r="V70" s="52">
        <f>VLOOKUP($B70,Shock_dev!$A$1:$CI$300,MATCH(DATE(V$1,1,1),Shock_dev!$A$1:$CI$1,0),FALSE)</f>
        <v>-53.922980000003008</v>
      </c>
      <c r="W70" s="52">
        <f>VLOOKUP($B70,Shock_dev!$A$1:$CI$300,MATCH(DATE(W$1,1,1),Shock_dev!$A$1:$CI$1,0),FALSE)</f>
        <v>-50.141419999999925</v>
      </c>
      <c r="X70" s="52">
        <f>VLOOKUP($B70,Shock_dev!$A$1:$CI$300,MATCH(DATE(X$1,1,1),Shock_dev!$A$1:$CI$1,0),FALSE)</f>
        <v>-47.21746999998868</v>
      </c>
      <c r="Y70" s="52">
        <f>VLOOKUP($B70,Shock_dev!$A$1:$CI$300,MATCH(DATE(Y$1,1,1),Shock_dev!$A$1:$CI$1,0),FALSE)</f>
        <v>-42.445879999999306</v>
      </c>
      <c r="Z70" s="52">
        <f>VLOOKUP($B70,Shock_dev!$A$1:$CI$300,MATCH(DATE(Z$1,1,1),Shock_dev!$A$1:$CI$1,0),FALSE)</f>
        <v>-37.002030000003288</v>
      </c>
      <c r="AA70" s="52">
        <f>VLOOKUP($B70,Shock_dev!$A$1:$CI$300,MATCH(DATE(AA$1,1,1),Shock_dev!$A$1:$CI$1,0),FALSE)</f>
        <v>-33.287909999999101</v>
      </c>
      <c r="AB70" s="52">
        <f>VLOOKUP($B70,Shock_dev!$A$1:$CI$300,MATCH(DATE(AB$1,1,1),Shock_dev!$A$1:$CI$1,0),FALSE)</f>
        <v>-28.496679999996559</v>
      </c>
      <c r="AC70" s="52">
        <f>VLOOKUP($B70,Shock_dev!$A$1:$CI$300,MATCH(DATE(AC$1,1,1),Shock_dev!$A$1:$CI$1,0),FALSE)</f>
        <v>-23.586339999994379</v>
      </c>
      <c r="AD70" s="52">
        <f>VLOOKUP($B70,Shock_dev!$A$1:$CI$300,MATCH(DATE(AD$1,1,1),Shock_dev!$A$1:$CI$1,0),FALSE)</f>
        <v>-18.839500000001863</v>
      </c>
      <c r="AE70" s="52">
        <f>VLOOKUP($B70,Shock_dev!$A$1:$CI$300,MATCH(DATE(AE$1,1,1),Shock_dev!$A$1:$CI$1,0),FALSE)</f>
        <v>-14.344750000003842</v>
      </c>
      <c r="AF70" s="52">
        <f>VLOOKUP($B70,Shock_dev!$A$1:$CI$300,MATCH(DATE(AF$1,1,1),Shock_dev!$A$1:$CI$1,0),FALSE)</f>
        <v>-10.343089999994845</v>
      </c>
      <c r="AG70" s="52"/>
      <c r="AH70" s="65">
        <f t="shared" si="1"/>
        <v>54.973754000001648</v>
      </c>
      <c r="AI70" s="65">
        <f t="shared" si="2"/>
        <v>42.201090000000839</v>
      </c>
      <c r="AJ70" s="65">
        <f t="shared" si="3"/>
        <v>2.7753939999995056</v>
      </c>
      <c r="AK70" s="65">
        <f t="shared" si="4"/>
        <v>-49.740574000001651</v>
      </c>
      <c r="AL70" s="65">
        <f t="shared" si="5"/>
        <v>-42.018941999998063</v>
      </c>
      <c r="AM70" s="65">
        <f t="shared" si="6"/>
        <v>-19.122071999998298</v>
      </c>
      <c r="AN70" s="66"/>
      <c r="AO70" s="65">
        <f t="shared" si="7"/>
        <v>48.58742200000124</v>
      </c>
      <c r="AP70" s="65">
        <f t="shared" si="8"/>
        <v>-23.482590000001071</v>
      </c>
      <c r="AQ70" s="65">
        <f t="shared" si="9"/>
        <v>-30.57050699999818</v>
      </c>
    </row>
    <row r="71" spans="1:43" x14ac:dyDescent="0.25">
      <c r="A71" s="5" t="str">
        <f>VLOOKUP(LEFT(RIGHT(B71,6),4),List_Sectors!$A$2:$C$30,3,FALSE)</f>
        <v>Services</v>
      </c>
      <c r="B71" s="57" t="s">
        <v>532</v>
      </c>
      <c r="C71" s="51">
        <f>VLOOKUP($B71,Shock_dev!$A$1:$CI$300,MATCH(DATE(C$1,1,1),Shock_dev!$A$1:$CI$1,0),FALSE)</f>
        <v>1537.3619999999646</v>
      </c>
      <c r="D71" s="52">
        <f>VLOOKUP($B71,Shock_dev!$A$1:$CI$300,MATCH(DATE(D$1,1,1),Shock_dev!$A$1:$CI$1,0),FALSE)</f>
        <v>2072.5820000001695</v>
      </c>
      <c r="E71" s="52">
        <f>VLOOKUP($B71,Shock_dev!$A$1:$CI$300,MATCH(DATE(E$1,1,1),Shock_dev!$A$1:$CI$1,0),FALSE)</f>
        <v>2415.5810000000056</v>
      </c>
      <c r="F71" s="52">
        <f>VLOOKUP($B71,Shock_dev!$A$1:$CI$300,MATCH(DATE(F$1,1,1),Shock_dev!$A$1:$CI$1,0),FALSE)</f>
        <v>2634.8449999999721</v>
      </c>
      <c r="G71" s="52">
        <f>VLOOKUP($B71,Shock_dev!$A$1:$CI$300,MATCH(DATE(G$1,1,1),Shock_dev!$A$1:$CI$1,0),FALSE)</f>
        <v>2714.1959999999963</v>
      </c>
      <c r="H71" s="52">
        <f>VLOOKUP($B71,Shock_dev!$A$1:$CI$300,MATCH(DATE(H$1,1,1),Shock_dev!$A$1:$CI$1,0),FALSE)</f>
        <v>2794.6629999999423</v>
      </c>
      <c r="I71" s="52">
        <f>VLOOKUP($B71,Shock_dev!$A$1:$CI$300,MATCH(DATE(I$1,1,1),Shock_dev!$A$1:$CI$1,0),FALSE)</f>
        <v>2553.033000000054</v>
      </c>
      <c r="J71" s="52">
        <f>VLOOKUP($B71,Shock_dev!$A$1:$CI$300,MATCH(DATE(J$1,1,1),Shock_dev!$A$1:$CI$1,0),FALSE)</f>
        <v>2694.5989999999292</v>
      </c>
      <c r="K71" s="52">
        <f>VLOOKUP($B71,Shock_dev!$A$1:$CI$300,MATCH(DATE(K$1,1,1),Shock_dev!$A$1:$CI$1,0),FALSE)</f>
        <v>2848.8479999999981</v>
      </c>
      <c r="L71" s="52">
        <f>VLOOKUP($B71,Shock_dev!$A$1:$CI$300,MATCH(DATE(L$1,1,1),Shock_dev!$A$1:$CI$1,0),FALSE)</f>
        <v>2656.1149999999907</v>
      </c>
      <c r="M71" s="52">
        <f>VLOOKUP($B71,Shock_dev!$A$1:$CI$300,MATCH(DATE(M$1,1,1),Shock_dev!$A$1:$CI$1,0),FALSE)</f>
        <v>2648.5779999999795</v>
      </c>
      <c r="N71" s="52">
        <f>VLOOKUP($B71,Shock_dev!$A$1:$CI$300,MATCH(DATE(N$1,1,1),Shock_dev!$A$1:$CI$1,0),FALSE)</f>
        <v>2763.6450000000186</v>
      </c>
      <c r="O71" s="52">
        <f>VLOOKUP($B71,Shock_dev!$A$1:$CI$300,MATCH(DATE(O$1,1,1),Shock_dev!$A$1:$CI$1,0),FALSE)</f>
        <v>2438.439000000013</v>
      </c>
      <c r="P71" s="52">
        <f>VLOOKUP($B71,Shock_dev!$A$1:$CI$300,MATCH(DATE(P$1,1,1),Shock_dev!$A$1:$CI$1,0),FALSE)</f>
        <v>1965.2150000000838</v>
      </c>
      <c r="Q71" s="52">
        <f>VLOOKUP($B71,Shock_dev!$A$1:$CI$300,MATCH(DATE(Q$1,1,1),Shock_dev!$A$1:$CI$1,0),FALSE)</f>
        <v>1554.9140000001062</v>
      </c>
      <c r="R71" s="52">
        <f>VLOOKUP($B71,Shock_dev!$A$1:$CI$300,MATCH(DATE(R$1,1,1),Shock_dev!$A$1:$CI$1,0),FALSE)</f>
        <v>969.86199999996461</v>
      </c>
      <c r="S71" s="52">
        <f>VLOOKUP($B71,Shock_dev!$A$1:$CI$300,MATCH(DATE(S$1,1,1),Shock_dev!$A$1:$CI$1,0),FALSE)</f>
        <v>809.93299999996088</v>
      </c>
      <c r="T71" s="52">
        <f>VLOOKUP($B71,Shock_dev!$A$1:$CI$300,MATCH(DATE(T$1,1,1),Shock_dev!$A$1:$CI$1,0),FALSE)</f>
        <v>576.10599999991246</v>
      </c>
      <c r="U71" s="52">
        <f>VLOOKUP($B71,Shock_dev!$A$1:$CI$300,MATCH(DATE(U$1,1,1),Shock_dev!$A$1:$CI$1,0),FALSE)</f>
        <v>419.76900000008754</v>
      </c>
      <c r="V71" s="52">
        <f>VLOOKUP($B71,Shock_dev!$A$1:$CI$300,MATCH(DATE(V$1,1,1),Shock_dev!$A$1:$CI$1,0),FALSE)</f>
        <v>330.0590000001248</v>
      </c>
      <c r="W71" s="52">
        <f>VLOOKUP($B71,Shock_dev!$A$1:$CI$300,MATCH(DATE(W$1,1,1),Shock_dev!$A$1:$CI$1,0),FALSE)</f>
        <v>332.10100000025705</v>
      </c>
      <c r="X71" s="52">
        <f>VLOOKUP($B71,Shock_dev!$A$1:$CI$300,MATCH(DATE(X$1,1,1),Shock_dev!$A$1:$CI$1,0),FALSE)</f>
        <v>273.8699999996461</v>
      </c>
      <c r="Y71" s="52">
        <f>VLOOKUP($B71,Shock_dev!$A$1:$CI$300,MATCH(DATE(Y$1,1,1),Shock_dev!$A$1:$CI$1,0),FALSE)</f>
        <v>276.96400000015274</v>
      </c>
      <c r="Z71" s="52">
        <f>VLOOKUP($B71,Shock_dev!$A$1:$CI$300,MATCH(DATE(Z$1,1,1),Shock_dev!$A$1:$CI$1,0),FALSE)</f>
        <v>301.26399999996647</v>
      </c>
      <c r="AA71" s="52">
        <f>VLOOKUP($B71,Shock_dev!$A$1:$CI$300,MATCH(DATE(AA$1,1,1),Shock_dev!$A$1:$CI$1,0),FALSE)</f>
        <v>258.45200000004843</v>
      </c>
      <c r="AB71" s="52">
        <f>VLOOKUP($B71,Shock_dev!$A$1:$CI$300,MATCH(DATE(AB$1,1,1),Shock_dev!$A$1:$CI$1,0),FALSE)</f>
        <v>267.66800000006333</v>
      </c>
      <c r="AC71" s="52">
        <f>VLOOKUP($B71,Shock_dev!$A$1:$CI$300,MATCH(DATE(AC$1,1,1),Shock_dev!$A$1:$CI$1,0),FALSE)</f>
        <v>291.73799999989569</v>
      </c>
      <c r="AD71" s="52">
        <f>VLOOKUP($B71,Shock_dev!$A$1:$CI$300,MATCH(DATE(AD$1,1,1),Shock_dev!$A$1:$CI$1,0),FALSE)</f>
        <v>321.99599999981001</v>
      </c>
      <c r="AE71" s="52">
        <f>VLOOKUP($B71,Shock_dev!$A$1:$CI$300,MATCH(DATE(AE$1,1,1),Shock_dev!$A$1:$CI$1,0),FALSE)</f>
        <v>357.27700000023469</v>
      </c>
      <c r="AF71" s="52">
        <f>VLOOKUP($B71,Shock_dev!$A$1:$CI$300,MATCH(DATE(AF$1,1,1),Shock_dev!$A$1:$CI$1,0),FALSE)</f>
        <v>389.47900000028312</v>
      </c>
      <c r="AG71" s="52"/>
      <c r="AH71" s="65">
        <f t="shared" si="1"/>
        <v>2274.9132000000218</v>
      </c>
      <c r="AI71" s="65">
        <f t="shared" si="2"/>
        <v>2709.451599999983</v>
      </c>
      <c r="AJ71" s="65">
        <f t="shared" si="3"/>
        <v>2274.1582000000403</v>
      </c>
      <c r="AK71" s="65">
        <f t="shared" si="4"/>
        <v>621.14580000001001</v>
      </c>
      <c r="AL71" s="65">
        <f t="shared" si="5"/>
        <v>288.53020000001413</v>
      </c>
      <c r="AM71" s="65">
        <f t="shared" si="6"/>
        <v>325.63160000005735</v>
      </c>
      <c r="AN71" s="66"/>
      <c r="AO71" s="65">
        <f t="shared" si="7"/>
        <v>2492.1824000000024</v>
      </c>
      <c r="AP71" s="65">
        <f t="shared" si="8"/>
        <v>1447.6520000000251</v>
      </c>
      <c r="AQ71" s="65">
        <f t="shared" si="9"/>
        <v>307.08090000003574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533</v>
      </c>
      <c r="C72" s="51">
        <f>VLOOKUP($B72,Shock_dev!$A$1:$CI$300,MATCH(DATE(C$1,1,1),Shock_dev!$A$1:$CI$1,0),FALSE)</f>
        <v>56.810420000001614</v>
      </c>
      <c r="D72" s="52">
        <f>VLOOKUP($B72,Shock_dev!$A$1:$CI$300,MATCH(DATE(D$1,1,1),Shock_dev!$A$1:$CI$1,0),FALSE)</f>
        <v>69.988760000000184</v>
      </c>
      <c r="E72" s="52">
        <f>VLOOKUP($B72,Shock_dev!$A$1:$CI$300,MATCH(DATE(E$1,1,1),Shock_dev!$A$1:$CI$1,0),FALSE)</f>
        <v>79.915149999993446</v>
      </c>
      <c r="F72" s="52">
        <f>VLOOKUP($B72,Shock_dev!$A$1:$CI$300,MATCH(DATE(F$1,1,1),Shock_dev!$A$1:$CI$1,0),FALSE)</f>
        <v>87.278010000001814</v>
      </c>
      <c r="G72" s="52">
        <f>VLOOKUP($B72,Shock_dev!$A$1:$CI$300,MATCH(DATE(G$1,1,1),Shock_dev!$A$1:$CI$1,0),FALSE)</f>
        <v>90.742500000000291</v>
      </c>
      <c r="H72" s="52">
        <f>VLOOKUP($B72,Shock_dev!$A$1:$CI$300,MATCH(DATE(H$1,1,1),Shock_dev!$A$1:$CI$1,0),FALSE)</f>
        <v>95.352849999995669</v>
      </c>
      <c r="I72" s="52">
        <f>VLOOKUP($B72,Shock_dev!$A$1:$CI$300,MATCH(DATE(I$1,1,1),Shock_dev!$A$1:$CI$1,0),FALSE)</f>
        <v>88.445390000000771</v>
      </c>
      <c r="J72" s="52">
        <f>VLOOKUP($B72,Shock_dev!$A$1:$CI$300,MATCH(DATE(J$1,1,1),Shock_dev!$A$1:$CI$1,0),FALSE)</f>
        <v>97.151369999999588</v>
      </c>
      <c r="K72" s="52">
        <f>VLOOKUP($B72,Shock_dev!$A$1:$CI$300,MATCH(DATE(K$1,1,1),Shock_dev!$A$1:$CI$1,0),FALSE)</f>
        <v>104.98228999999992</v>
      </c>
      <c r="L72" s="52">
        <f>VLOOKUP($B72,Shock_dev!$A$1:$CI$300,MATCH(DATE(L$1,1,1),Shock_dev!$A$1:$CI$1,0),FALSE)</f>
        <v>99.517710000000079</v>
      </c>
      <c r="M72" s="52">
        <f>VLOOKUP($B72,Shock_dev!$A$1:$CI$300,MATCH(DATE(M$1,1,1),Shock_dev!$A$1:$CI$1,0),FALSE)</f>
        <v>102.40074000000459</v>
      </c>
      <c r="N72" s="52">
        <f>VLOOKUP($B72,Shock_dev!$A$1:$CI$300,MATCH(DATE(N$1,1,1),Shock_dev!$A$1:$CI$1,0),FALSE)</f>
        <v>108.7997400000022</v>
      </c>
      <c r="O72" s="52">
        <f>VLOOKUP($B72,Shock_dev!$A$1:$CI$300,MATCH(DATE(O$1,1,1),Shock_dev!$A$1:$CI$1,0),FALSE)</f>
        <v>98.029750000001513</v>
      </c>
      <c r="P72" s="52">
        <f>VLOOKUP($B72,Shock_dev!$A$1:$CI$300,MATCH(DATE(P$1,1,1),Shock_dev!$A$1:$CI$1,0),FALSE)</f>
        <v>83.201430000000983</v>
      </c>
      <c r="Q72" s="52">
        <f>VLOOKUP($B72,Shock_dev!$A$1:$CI$300,MATCH(DATE(Q$1,1,1),Shock_dev!$A$1:$CI$1,0),FALSE)</f>
        <v>71.246800000000803</v>
      </c>
      <c r="R72" s="52">
        <f>VLOOKUP($B72,Shock_dev!$A$1:$CI$300,MATCH(DATE(R$1,1,1),Shock_dev!$A$1:$CI$1,0),FALSE)</f>
        <v>52.198889999999665</v>
      </c>
      <c r="S72" s="52">
        <f>VLOOKUP($B72,Shock_dev!$A$1:$CI$300,MATCH(DATE(S$1,1,1),Shock_dev!$A$1:$CI$1,0),FALSE)</f>
        <v>48.937150000005204</v>
      </c>
      <c r="T72" s="52">
        <f>VLOOKUP($B72,Shock_dev!$A$1:$CI$300,MATCH(DATE(T$1,1,1),Shock_dev!$A$1:$CI$1,0),FALSE)</f>
        <v>40.765409999999974</v>
      </c>
      <c r="U72" s="52">
        <f>VLOOKUP($B72,Shock_dev!$A$1:$CI$300,MATCH(DATE(U$1,1,1),Shock_dev!$A$1:$CI$1,0),FALSE)</f>
        <v>34.823710000004212</v>
      </c>
      <c r="V72" s="52">
        <f>VLOOKUP($B72,Shock_dev!$A$1:$CI$300,MATCH(DATE(V$1,1,1),Shock_dev!$A$1:$CI$1,0),FALSE)</f>
        <v>30.606710000000021</v>
      </c>
      <c r="W72" s="52">
        <f>VLOOKUP($B72,Shock_dev!$A$1:$CI$300,MATCH(DATE(W$1,1,1),Shock_dev!$A$1:$CI$1,0),FALSE)</f>
        <v>29.048909999997704</v>
      </c>
      <c r="X72" s="52">
        <f>VLOOKUP($B72,Shock_dev!$A$1:$CI$300,MATCH(DATE(X$1,1,1),Shock_dev!$A$1:$CI$1,0),FALSE)</f>
        <v>24.691590000002179</v>
      </c>
      <c r="Y72" s="52">
        <f>VLOOKUP($B72,Shock_dev!$A$1:$CI$300,MATCH(DATE(Y$1,1,1),Shock_dev!$A$1:$CI$1,0),FALSE)</f>
        <v>22.71527999999671</v>
      </c>
      <c r="Z72" s="52">
        <f>VLOOKUP($B72,Shock_dev!$A$1:$CI$300,MATCH(DATE(Z$1,1,1),Shock_dev!$A$1:$CI$1,0),FALSE)</f>
        <v>21.330500000003667</v>
      </c>
      <c r="AA72" s="52">
        <f>VLOOKUP($B72,Shock_dev!$A$1:$CI$300,MATCH(DATE(AA$1,1,1),Shock_dev!$A$1:$CI$1,0),FALSE)</f>
        <v>17.425670000004175</v>
      </c>
      <c r="AB72" s="52">
        <f>VLOOKUP($B72,Shock_dev!$A$1:$CI$300,MATCH(DATE(AB$1,1,1),Shock_dev!$A$1:$CI$1,0),FALSE)</f>
        <v>15.886080000003858</v>
      </c>
      <c r="AC72" s="52">
        <f>VLOOKUP($B72,Shock_dev!$A$1:$CI$300,MATCH(DATE(AC$1,1,1),Shock_dev!$A$1:$CI$1,0),FALSE)</f>
        <v>14.930599999999686</v>
      </c>
      <c r="AD72" s="52">
        <f>VLOOKUP($B72,Shock_dev!$A$1:$CI$300,MATCH(DATE(AD$1,1,1),Shock_dev!$A$1:$CI$1,0),FALSE)</f>
        <v>14.333090000000084</v>
      </c>
      <c r="AE72" s="52">
        <f>VLOOKUP($B72,Shock_dev!$A$1:$CI$300,MATCH(DATE(AE$1,1,1),Shock_dev!$A$1:$CI$1,0),FALSE)</f>
        <v>14.115899999997055</v>
      </c>
      <c r="AF72" s="52">
        <f>VLOOKUP($B72,Shock_dev!$A$1:$CI$300,MATCH(DATE(AF$1,1,1),Shock_dev!$A$1:$CI$1,0),FALSE)</f>
        <v>14.023919999999634</v>
      </c>
      <c r="AG72" s="52"/>
      <c r="AH72" s="65">
        <f t="shared" si="1"/>
        <v>76.946967999999472</v>
      </c>
      <c r="AI72" s="65">
        <f t="shared" si="2"/>
        <v>97.089921999999206</v>
      </c>
      <c r="AJ72" s="65">
        <f t="shared" si="3"/>
        <v>92.735692000002018</v>
      </c>
      <c r="AK72" s="65">
        <f t="shared" si="4"/>
        <v>41.466374000001814</v>
      </c>
      <c r="AL72" s="65">
        <f t="shared" si="5"/>
        <v>23.042390000000886</v>
      </c>
      <c r="AM72" s="65">
        <f t="shared" si="6"/>
        <v>14.657918000000063</v>
      </c>
      <c r="AN72" s="66"/>
      <c r="AO72" s="65">
        <f t="shared" si="7"/>
        <v>87.018444999999332</v>
      </c>
      <c r="AP72" s="65">
        <f t="shared" si="8"/>
        <v>67.10103300000192</v>
      </c>
      <c r="AQ72" s="65">
        <f t="shared" si="9"/>
        <v>18.850154000000472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F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ref="AG73:AQ73" si="11">IF(ROUND(AG50-SUM(AG51:AG72),2)=0,"","ERROR")</f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6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2807.1993936000003</v>
      </c>
      <c r="D77" s="52">
        <f t="shared" ref="D77:AF77" si="12">SUM(D60:D69)</f>
        <v>2159.4625309000007</v>
      </c>
      <c r="E77" s="52">
        <f t="shared" si="12"/>
        <v>2269.6863667000002</v>
      </c>
      <c r="F77" s="52">
        <f t="shared" si="12"/>
        <v>2415.2776176999992</v>
      </c>
      <c r="G77" s="52">
        <f t="shared" si="12"/>
        <v>2475.0004572000007</v>
      </c>
      <c r="H77" s="52">
        <f t="shared" si="12"/>
        <v>2663.4453712</v>
      </c>
      <c r="I77" s="52">
        <f t="shared" si="12"/>
        <v>2317.1450979000006</v>
      </c>
      <c r="J77" s="52">
        <f t="shared" si="12"/>
        <v>2861.2004701999999</v>
      </c>
      <c r="K77" s="52">
        <f t="shared" si="12"/>
        <v>3116.2953400999986</v>
      </c>
      <c r="L77" s="52">
        <f t="shared" si="12"/>
        <v>2755.4791644000002</v>
      </c>
      <c r="M77" s="52">
        <f t="shared" si="12"/>
        <v>2990.6485820999997</v>
      </c>
      <c r="N77" s="52">
        <f t="shared" si="12"/>
        <v>3278.2241492999992</v>
      </c>
      <c r="O77" s="52">
        <f t="shared" si="12"/>
        <v>2714.2012046999994</v>
      </c>
      <c r="P77" s="52">
        <f t="shared" si="12"/>
        <v>2237.0751448000005</v>
      </c>
      <c r="Q77" s="52">
        <f t="shared" si="12"/>
        <v>1982.2356236000001</v>
      </c>
      <c r="R77" s="52">
        <f t="shared" si="12"/>
        <v>1375.3203451999987</v>
      </c>
      <c r="S77" s="52">
        <f t="shared" si="12"/>
        <v>1591.7845434000005</v>
      </c>
      <c r="T77" s="52">
        <f t="shared" si="12"/>
        <v>1336.6633855999994</v>
      </c>
      <c r="U77" s="52">
        <f t="shared" si="12"/>
        <v>1240.3720701</v>
      </c>
      <c r="V77" s="52">
        <f t="shared" si="12"/>
        <v>1187.7732974000007</v>
      </c>
      <c r="W77" s="52">
        <f t="shared" si="12"/>
        <v>1225.1179081</v>
      </c>
      <c r="X77" s="52">
        <f t="shared" si="12"/>
        <v>1083.495334799999</v>
      </c>
      <c r="Y77" s="52">
        <f t="shared" si="12"/>
        <v>1089.4956602000002</v>
      </c>
      <c r="Z77" s="52">
        <f t="shared" si="12"/>
        <v>1084.9844554999991</v>
      </c>
      <c r="AA77" s="52">
        <f t="shared" si="12"/>
        <v>948.61704750000001</v>
      </c>
      <c r="AB77" s="52">
        <f t="shared" si="12"/>
        <v>955.70494090000091</v>
      </c>
      <c r="AC77" s="52">
        <f t="shared" si="12"/>
        <v>951.623902399999</v>
      </c>
      <c r="AD77" s="52">
        <f t="shared" si="12"/>
        <v>946.77853930000106</v>
      </c>
      <c r="AE77" s="52">
        <f t="shared" si="12"/>
        <v>947.34928009999874</v>
      </c>
      <c r="AF77" s="52">
        <f t="shared" si="12"/>
        <v>942.8174747999999</v>
      </c>
      <c r="AG77" s="67"/>
      <c r="AH77" s="65">
        <f>AVERAGE(C77:G77)</f>
        <v>2425.3252732200003</v>
      </c>
      <c r="AI77" s="65">
        <f>AVERAGE(H77:L77)</f>
        <v>2742.7130887599997</v>
      </c>
      <c r="AJ77" s="65">
        <f>AVERAGE(M77:Q77)</f>
        <v>2640.4769408999996</v>
      </c>
      <c r="AK77" s="65">
        <f>AVERAGE(R77:V77)</f>
        <v>1346.3827283399999</v>
      </c>
      <c r="AL77" s="65">
        <f>AVERAGE(W77:AA77)</f>
        <v>1086.3420812199997</v>
      </c>
      <c r="AM77" s="65">
        <f>AVERAGE(AB77:AF77)</f>
        <v>948.85482749999994</v>
      </c>
      <c r="AN77" s="66"/>
      <c r="AO77" s="65">
        <f>AVERAGE(AH77:AI77)</f>
        <v>2584.0191809899998</v>
      </c>
      <c r="AP77" s="65">
        <f>AVERAGE(AJ77:AK77)</f>
        <v>1993.4298346199998</v>
      </c>
      <c r="AQ77" s="65">
        <f>AVERAGE(AL77:AM77)</f>
        <v>1017.5984543599998</v>
      </c>
    </row>
    <row r="78" spans="1:43" s="9" customFormat="1" x14ac:dyDescent="0.25">
      <c r="A78" s="13" t="s">
        <v>399</v>
      </c>
      <c r="B78" s="13"/>
      <c r="C78" s="52">
        <f>SUM(C70:C71)</f>
        <v>1575.835119999967</v>
      </c>
      <c r="D78" s="52">
        <f t="shared" ref="D78:AF78" si="13">SUM(D70:D71)</f>
        <v>2125.0529900001711</v>
      </c>
      <c r="E78" s="52">
        <f t="shared" si="13"/>
        <v>2475.7866400000057</v>
      </c>
      <c r="F78" s="52">
        <f t="shared" si="13"/>
        <v>2697.8643299999749</v>
      </c>
      <c r="G78" s="52">
        <f t="shared" si="13"/>
        <v>2774.8956899999976</v>
      </c>
      <c r="H78" s="52">
        <f t="shared" si="13"/>
        <v>2851.8475599999438</v>
      </c>
      <c r="I78" s="52">
        <f t="shared" si="13"/>
        <v>2597.8824200000527</v>
      </c>
      <c r="J78" s="52">
        <f t="shared" si="13"/>
        <v>2736.2993199999328</v>
      </c>
      <c r="K78" s="52">
        <f t="shared" si="13"/>
        <v>2887.9778700000024</v>
      </c>
      <c r="L78" s="52">
        <f t="shared" si="13"/>
        <v>2684.2562799999869</v>
      </c>
      <c r="M78" s="52">
        <f t="shared" si="13"/>
        <v>2670.5563899999761</v>
      </c>
      <c r="N78" s="52">
        <f t="shared" si="13"/>
        <v>2783.0597000000198</v>
      </c>
      <c r="O78" s="52">
        <f t="shared" si="13"/>
        <v>2444.8564700000134</v>
      </c>
      <c r="P78" s="52">
        <f t="shared" si="13"/>
        <v>1955.2862600000808</v>
      </c>
      <c r="Q78" s="52">
        <f t="shared" si="13"/>
        <v>1530.9091500001086</v>
      </c>
      <c r="R78" s="52">
        <f t="shared" si="13"/>
        <v>928.53009999995993</v>
      </c>
      <c r="S78" s="52">
        <f t="shared" si="13"/>
        <v>763.23319999995874</v>
      </c>
      <c r="T78" s="52">
        <f t="shared" si="13"/>
        <v>523.85806999991473</v>
      </c>
      <c r="U78" s="52">
        <f t="shared" si="13"/>
        <v>365.26874000008684</v>
      </c>
      <c r="V78" s="52">
        <f t="shared" si="13"/>
        <v>276.13602000012179</v>
      </c>
      <c r="W78" s="52">
        <f t="shared" si="13"/>
        <v>281.95958000025712</v>
      </c>
      <c r="X78" s="52">
        <f t="shared" si="13"/>
        <v>226.65252999965742</v>
      </c>
      <c r="Y78" s="52">
        <f t="shared" si="13"/>
        <v>234.51812000015343</v>
      </c>
      <c r="Z78" s="52">
        <f t="shared" si="13"/>
        <v>264.26196999996318</v>
      </c>
      <c r="AA78" s="52">
        <f t="shared" si="13"/>
        <v>225.16409000004933</v>
      </c>
      <c r="AB78" s="52">
        <f t="shared" si="13"/>
        <v>239.17132000006677</v>
      </c>
      <c r="AC78" s="52">
        <f t="shared" si="13"/>
        <v>268.15165999990131</v>
      </c>
      <c r="AD78" s="52">
        <f t="shared" si="13"/>
        <v>303.15649999980815</v>
      </c>
      <c r="AE78" s="52">
        <f t="shared" si="13"/>
        <v>342.93225000023085</v>
      </c>
      <c r="AF78" s="52">
        <f t="shared" si="13"/>
        <v>379.13591000028828</v>
      </c>
      <c r="AG78" s="67"/>
      <c r="AH78" s="65">
        <f>AVERAGE(C78:G78)</f>
        <v>2329.8869540000233</v>
      </c>
      <c r="AI78" s="65">
        <f>AVERAGE(H78:L78)</f>
        <v>2751.6526899999835</v>
      </c>
      <c r="AJ78" s="65">
        <f>AVERAGE(M78:Q78)</f>
        <v>2276.9335940000396</v>
      </c>
      <c r="AK78" s="65">
        <f>AVERAGE(R78:V78)</f>
        <v>571.40522600000838</v>
      </c>
      <c r="AL78" s="65">
        <f>AVERAGE(W78:AA78)</f>
        <v>246.51125800001608</v>
      </c>
      <c r="AM78" s="65">
        <f>AVERAGE(AB78:AF78)</f>
        <v>306.50952800005905</v>
      </c>
      <c r="AN78" s="66"/>
      <c r="AO78" s="65">
        <f>AVERAGE(AH78:AI78)</f>
        <v>2540.7698220000034</v>
      </c>
      <c r="AP78" s="65">
        <f>AVERAGE(AJ78:AK78)</f>
        <v>1424.1694100000241</v>
      </c>
      <c r="AQ78" s="65">
        <f>AVERAGE(AL78:AM78)</f>
        <v>276.51039300003754</v>
      </c>
    </row>
    <row r="79" spans="1:43" s="9" customFormat="1" x14ac:dyDescent="0.25">
      <c r="A79" s="13" t="s">
        <v>421</v>
      </c>
      <c r="B79" s="13"/>
      <c r="C79" s="52">
        <f>SUM(C53:C58)</f>
        <v>313.78494199999204</v>
      </c>
      <c r="D79" s="52">
        <f t="shared" ref="D79:AF79" si="14">SUM(D53:D58)</f>
        <v>340.01945299997988</v>
      </c>
      <c r="E79" s="52">
        <f t="shared" si="14"/>
        <v>361.89013499999874</v>
      </c>
      <c r="F79" s="52">
        <f t="shared" si="14"/>
        <v>372.95935999997982</v>
      </c>
      <c r="G79" s="52">
        <f t="shared" si="14"/>
        <v>361.78050400002667</v>
      </c>
      <c r="H79" s="52">
        <f t="shared" si="14"/>
        <v>356.21156100000007</v>
      </c>
      <c r="I79" s="52">
        <f t="shared" si="14"/>
        <v>283.97774899999877</v>
      </c>
      <c r="J79" s="52">
        <f t="shared" si="14"/>
        <v>304.86642400000437</v>
      </c>
      <c r="K79" s="52">
        <f t="shared" si="14"/>
        <v>311.20823000001474</v>
      </c>
      <c r="L79" s="52">
        <f t="shared" si="14"/>
        <v>243.95859100001871</v>
      </c>
      <c r="M79" s="52">
        <f t="shared" si="14"/>
        <v>232.66065700000127</v>
      </c>
      <c r="N79" s="52">
        <f t="shared" si="14"/>
        <v>241.61865400000079</v>
      </c>
      <c r="O79" s="52">
        <f t="shared" si="14"/>
        <v>155.52694600001541</v>
      </c>
      <c r="P79" s="52">
        <f t="shared" si="14"/>
        <v>63.068260999993981</v>
      </c>
      <c r="Q79" s="52">
        <f t="shared" si="14"/>
        <v>-2.4662339999795222</v>
      </c>
      <c r="R79" s="52">
        <f t="shared" si="14"/>
        <v>-101.37077000000681</v>
      </c>
      <c r="S79" s="52">
        <f t="shared" si="14"/>
        <v>-101.1963680000099</v>
      </c>
      <c r="T79" s="52">
        <f t="shared" si="14"/>
        <v>-131.98923299998205</v>
      </c>
      <c r="U79" s="52">
        <f t="shared" si="14"/>
        <v>-142.56844300000648</v>
      </c>
      <c r="V79" s="52">
        <f t="shared" si="14"/>
        <v>-139.80565800001114</v>
      </c>
      <c r="W79" s="52">
        <f t="shared" si="14"/>
        <v>-119.54543699999067</v>
      </c>
      <c r="X79" s="52">
        <f t="shared" si="14"/>
        <v>-115.15456699998231</v>
      </c>
      <c r="Y79" s="52">
        <f t="shared" si="14"/>
        <v>-95.172951000010471</v>
      </c>
      <c r="Z79" s="52">
        <f t="shared" si="14"/>
        <v>-73.431230999990476</v>
      </c>
      <c r="AA79" s="52">
        <f t="shared" si="14"/>
        <v>-67.330252000007022</v>
      </c>
      <c r="AB79" s="52">
        <f t="shared" si="14"/>
        <v>-48.284108999995624</v>
      </c>
      <c r="AC79" s="52">
        <f t="shared" si="14"/>
        <v>-29.43374600000061</v>
      </c>
      <c r="AD79" s="52">
        <f t="shared" si="14"/>
        <v>-11.773582000025272</v>
      </c>
      <c r="AE79" s="52">
        <f t="shared" si="14"/>
        <v>4.9742339999893375</v>
      </c>
      <c r="AF79" s="52">
        <f t="shared" si="14"/>
        <v>19.244743999988714</v>
      </c>
      <c r="AG79" s="67"/>
      <c r="AH79" s="65">
        <f t="shared" si="1"/>
        <v>350.08687879999542</v>
      </c>
      <c r="AI79" s="65">
        <f t="shared" si="2"/>
        <v>300.04451100000733</v>
      </c>
      <c r="AJ79" s="65">
        <f t="shared" si="3"/>
        <v>138.08165680000639</v>
      </c>
      <c r="AK79" s="65">
        <f t="shared" si="4"/>
        <v>-123.38609440000327</v>
      </c>
      <c r="AL79" s="65">
        <f t="shared" si="5"/>
        <v>-94.126887599996195</v>
      </c>
      <c r="AM79" s="65">
        <f t="shared" si="6"/>
        <v>-13.054491800008691</v>
      </c>
      <c r="AN79" s="66"/>
      <c r="AO79" s="65">
        <f t="shared" si="7"/>
        <v>325.0656949000014</v>
      </c>
      <c r="AP79" s="65">
        <f t="shared" si="8"/>
        <v>7.3477812000015561</v>
      </c>
      <c r="AQ79" s="65">
        <f t="shared" si="9"/>
        <v>-53.590689700002443</v>
      </c>
    </row>
    <row r="80" spans="1:43" s="9" customFormat="1" x14ac:dyDescent="0.25">
      <c r="A80" s="13" t="s">
        <v>423</v>
      </c>
      <c r="B80" s="13"/>
      <c r="C80" s="52">
        <f>C59</f>
        <v>63.453620000000228</v>
      </c>
      <c r="D80" s="52">
        <f t="shared" ref="D80:AF80" si="15">D59</f>
        <v>97.567439999998896</v>
      </c>
      <c r="E80" s="52">
        <f t="shared" si="15"/>
        <v>115.49716999998782</v>
      </c>
      <c r="F80" s="52">
        <f t="shared" si="15"/>
        <v>124.77519999998913</v>
      </c>
      <c r="G80" s="52">
        <f t="shared" si="15"/>
        <v>127.494200000001</v>
      </c>
      <c r="H80" s="52">
        <f t="shared" si="15"/>
        <v>130.50319999999192</v>
      </c>
      <c r="I80" s="52">
        <f t="shared" si="15"/>
        <v>122.03450000000885</v>
      </c>
      <c r="J80" s="52">
        <f t="shared" si="15"/>
        <v>128.66610000000219</v>
      </c>
      <c r="K80" s="52">
        <f t="shared" si="15"/>
        <v>140.25619999998889</v>
      </c>
      <c r="L80" s="52">
        <f t="shared" si="15"/>
        <v>138.99779999999737</v>
      </c>
      <c r="M80" s="52">
        <f t="shared" si="15"/>
        <v>143.06489999999758</v>
      </c>
      <c r="N80" s="52">
        <f t="shared" si="15"/>
        <v>153.65649999999732</v>
      </c>
      <c r="O80" s="52">
        <f t="shared" si="15"/>
        <v>147.3073000000004</v>
      </c>
      <c r="P80" s="52">
        <f t="shared" si="15"/>
        <v>131.25979999999981</v>
      </c>
      <c r="Q80" s="52">
        <f t="shared" si="15"/>
        <v>116.21470000001136</v>
      </c>
      <c r="R80" s="52">
        <f t="shared" si="15"/>
        <v>94.451000000000931</v>
      </c>
      <c r="S80" s="52">
        <f t="shared" si="15"/>
        <v>88.801999999996042</v>
      </c>
      <c r="T80" s="52">
        <f t="shared" si="15"/>
        <v>82.781499999997322</v>
      </c>
      <c r="U80" s="52">
        <f t="shared" si="15"/>
        <v>78.489600000000792</v>
      </c>
      <c r="V80" s="52">
        <f t="shared" si="15"/>
        <v>75.810500000006869</v>
      </c>
      <c r="W80" s="52">
        <f t="shared" si="15"/>
        <v>75.701000000000931</v>
      </c>
      <c r="X80" s="52">
        <f t="shared" si="15"/>
        <v>72.093599999992875</v>
      </c>
      <c r="Y80" s="52">
        <f t="shared" si="15"/>
        <v>68.951999999990221</v>
      </c>
      <c r="Z80" s="52">
        <f t="shared" si="15"/>
        <v>65.731899999998859</v>
      </c>
      <c r="AA80" s="52">
        <f t="shared" si="15"/>
        <v>58.850500000000466</v>
      </c>
      <c r="AB80" s="52">
        <f t="shared" si="15"/>
        <v>52.786200000002282</v>
      </c>
      <c r="AC80" s="52">
        <f t="shared" si="15"/>
        <v>47.176299999991897</v>
      </c>
      <c r="AD80" s="52">
        <f t="shared" si="15"/>
        <v>41.686099999991711</v>
      </c>
      <c r="AE80" s="52">
        <f t="shared" si="15"/>
        <v>36.313800000003539</v>
      </c>
      <c r="AF80" s="52">
        <f t="shared" si="15"/>
        <v>30.841099999990547</v>
      </c>
      <c r="AG80" s="67"/>
      <c r="AH80" s="65">
        <f t="shared" si="1"/>
        <v>105.75752599999541</v>
      </c>
      <c r="AI80" s="65">
        <f t="shared" si="2"/>
        <v>132.09155999999786</v>
      </c>
      <c r="AJ80" s="65">
        <f t="shared" si="3"/>
        <v>138.30064000000129</v>
      </c>
      <c r="AK80" s="65">
        <f t="shared" si="4"/>
        <v>84.066920000000394</v>
      </c>
      <c r="AL80" s="65">
        <f t="shared" si="5"/>
        <v>68.265799999996673</v>
      </c>
      <c r="AM80" s="65">
        <f t="shared" si="6"/>
        <v>41.760699999995992</v>
      </c>
      <c r="AN80" s="66"/>
      <c r="AO80" s="65">
        <f t="shared" si="7"/>
        <v>118.92454299999663</v>
      </c>
      <c r="AP80" s="65">
        <f t="shared" si="8"/>
        <v>111.18378000000084</v>
      </c>
      <c r="AQ80" s="65">
        <f t="shared" si="9"/>
        <v>55.013249999996333</v>
      </c>
    </row>
    <row r="81" spans="1:43" s="9" customFormat="1" x14ac:dyDescent="0.25">
      <c r="A81" s="13" t="s">
        <v>426</v>
      </c>
      <c r="B81" s="13"/>
      <c r="C81" s="52">
        <f>C72</f>
        <v>56.810420000001614</v>
      </c>
      <c r="D81" s="52">
        <f t="shared" ref="D81:AF81" si="16">D72</f>
        <v>69.988760000000184</v>
      </c>
      <c r="E81" s="52">
        <f t="shared" si="16"/>
        <v>79.915149999993446</v>
      </c>
      <c r="F81" s="52">
        <f t="shared" si="16"/>
        <v>87.278010000001814</v>
      </c>
      <c r="G81" s="52">
        <f t="shared" si="16"/>
        <v>90.742500000000291</v>
      </c>
      <c r="H81" s="52">
        <f t="shared" si="16"/>
        <v>95.352849999995669</v>
      </c>
      <c r="I81" s="52">
        <f t="shared" si="16"/>
        <v>88.445390000000771</v>
      </c>
      <c r="J81" s="52">
        <f t="shared" si="16"/>
        <v>97.151369999999588</v>
      </c>
      <c r="K81" s="52">
        <f t="shared" si="16"/>
        <v>104.98228999999992</v>
      </c>
      <c r="L81" s="52">
        <f t="shared" si="16"/>
        <v>99.517710000000079</v>
      </c>
      <c r="M81" s="52">
        <f t="shared" si="16"/>
        <v>102.40074000000459</v>
      </c>
      <c r="N81" s="52">
        <f t="shared" si="16"/>
        <v>108.7997400000022</v>
      </c>
      <c r="O81" s="52">
        <f t="shared" si="16"/>
        <v>98.029750000001513</v>
      </c>
      <c r="P81" s="52">
        <f t="shared" si="16"/>
        <v>83.201430000000983</v>
      </c>
      <c r="Q81" s="52">
        <f t="shared" si="16"/>
        <v>71.246800000000803</v>
      </c>
      <c r="R81" s="52">
        <f t="shared" si="16"/>
        <v>52.198889999999665</v>
      </c>
      <c r="S81" s="52">
        <f t="shared" si="16"/>
        <v>48.937150000005204</v>
      </c>
      <c r="T81" s="52">
        <f t="shared" si="16"/>
        <v>40.765409999999974</v>
      </c>
      <c r="U81" s="52">
        <f t="shared" si="16"/>
        <v>34.823710000004212</v>
      </c>
      <c r="V81" s="52">
        <f t="shared" si="16"/>
        <v>30.606710000000021</v>
      </c>
      <c r="W81" s="52">
        <f t="shared" si="16"/>
        <v>29.048909999997704</v>
      </c>
      <c r="X81" s="52">
        <f t="shared" si="16"/>
        <v>24.691590000002179</v>
      </c>
      <c r="Y81" s="52">
        <f t="shared" si="16"/>
        <v>22.71527999999671</v>
      </c>
      <c r="Z81" s="52">
        <f t="shared" si="16"/>
        <v>21.330500000003667</v>
      </c>
      <c r="AA81" s="52">
        <f t="shared" si="16"/>
        <v>17.425670000004175</v>
      </c>
      <c r="AB81" s="52">
        <f t="shared" si="16"/>
        <v>15.886080000003858</v>
      </c>
      <c r="AC81" s="52">
        <f t="shared" si="16"/>
        <v>14.930599999999686</v>
      </c>
      <c r="AD81" s="52">
        <f t="shared" si="16"/>
        <v>14.333090000000084</v>
      </c>
      <c r="AE81" s="52">
        <f t="shared" si="16"/>
        <v>14.115899999997055</v>
      </c>
      <c r="AF81" s="52">
        <f t="shared" si="16"/>
        <v>14.023919999999634</v>
      </c>
      <c r="AG81" s="67"/>
      <c r="AH81" s="65">
        <f>AVERAGE(C81:G81)</f>
        <v>76.946967999999472</v>
      </c>
      <c r="AI81" s="65">
        <f>AVERAGE(H81:L81)</f>
        <v>97.089921999999206</v>
      </c>
      <c r="AJ81" s="65">
        <f>AVERAGE(M81:Q81)</f>
        <v>92.735692000002018</v>
      </c>
      <c r="AK81" s="65">
        <f>AVERAGE(R81:V81)</f>
        <v>41.466374000001814</v>
      </c>
      <c r="AL81" s="65">
        <f>AVERAGE(W81:AA81)</f>
        <v>23.042390000000886</v>
      </c>
      <c r="AM81" s="65">
        <f>AVERAGE(AB81:AF81)</f>
        <v>14.657918000000063</v>
      </c>
      <c r="AN81" s="66"/>
      <c r="AO81" s="65">
        <f>AVERAGE(AH81:AI81)</f>
        <v>87.018444999999332</v>
      </c>
      <c r="AP81" s="65">
        <f>AVERAGE(AJ81:AK81)</f>
        <v>67.10103300000192</v>
      </c>
      <c r="AQ81" s="65">
        <f>AVERAGE(AL81:AM81)</f>
        <v>18.850154000000472</v>
      </c>
    </row>
    <row r="82" spans="1:43" s="9" customFormat="1" x14ac:dyDescent="0.25">
      <c r="A82" s="13" t="s">
        <v>425</v>
      </c>
      <c r="B82" s="13"/>
      <c r="C82" s="52">
        <f>SUM(C51:C52)</f>
        <v>52.805266000001211</v>
      </c>
      <c r="D82" s="52">
        <f t="shared" ref="D82:AF82" si="17">SUM(D51:D52)</f>
        <v>62.780281000005743</v>
      </c>
      <c r="E82" s="52">
        <f t="shared" si="17"/>
        <v>69.226654000000053</v>
      </c>
      <c r="F82" s="52">
        <f t="shared" si="17"/>
        <v>72.718495000000985</v>
      </c>
      <c r="G82" s="52">
        <f t="shared" si="17"/>
        <v>71.905742999999347</v>
      </c>
      <c r="H82" s="52">
        <f t="shared" si="17"/>
        <v>71.596802000003663</v>
      </c>
      <c r="I82" s="52">
        <f t="shared" si="17"/>
        <v>60.14437199999702</v>
      </c>
      <c r="J82" s="52">
        <f t="shared" si="17"/>
        <v>63.387622000002921</v>
      </c>
      <c r="K82" s="52">
        <f t="shared" si="17"/>
        <v>65.473130999996101</v>
      </c>
      <c r="L82" s="52">
        <f t="shared" si="17"/>
        <v>55.416967999997723</v>
      </c>
      <c r="M82" s="52">
        <f t="shared" si="17"/>
        <v>53.590116000004855</v>
      </c>
      <c r="N82" s="52">
        <f t="shared" si="17"/>
        <v>55.603890999999749</v>
      </c>
      <c r="O82" s="52">
        <f t="shared" si="17"/>
        <v>42.049868999995851</v>
      </c>
      <c r="P82" s="52">
        <f t="shared" si="17"/>
        <v>25.858379999995122</v>
      </c>
      <c r="Q82" s="52">
        <f t="shared" si="17"/>
        <v>13.389158000002681</v>
      </c>
      <c r="R82" s="52">
        <f t="shared" si="17"/>
        <v>-4.6625639999974737</v>
      </c>
      <c r="S82" s="52">
        <f t="shared" si="17"/>
        <v>-6.742978000005678</v>
      </c>
      <c r="T82" s="52">
        <f t="shared" si="17"/>
        <v>-12.761216000003515</v>
      </c>
      <c r="U82" s="52">
        <f t="shared" si="17"/>
        <v>-15.604782999998861</v>
      </c>
      <c r="V82" s="52">
        <f t="shared" si="17"/>
        <v>-16.108031000005212</v>
      </c>
      <c r="W82" s="52">
        <f t="shared" si="17"/>
        <v>-13.552434000004723</v>
      </c>
      <c r="X82" s="52">
        <f t="shared" si="17"/>
        <v>-13.42092799999773</v>
      </c>
      <c r="Y82" s="52">
        <f t="shared" si="17"/>
        <v>-10.90546600000016</v>
      </c>
      <c r="Z82" s="52">
        <f t="shared" si="17"/>
        <v>-7.9406709999984741</v>
      </c>
      <c r="AA82" s="52">
        <f t="shared" si="17"/>
        <v>-7.5103259999932561</v>
      </c>
      <c r="AB82" s="52">
        <f t="shared" si="17"/>
        <v>-5.0981050000045798</v>
      </c>
      <c r="AC82" s="52">
        <f t="shared" si="17"/>
        <v>-2.5188379999999597</v>
      </c>
      <c r="AD82" s="52">
        <f t="shared" si="17"/>
        <v>-2.4590000030002557E-3</v>
      </c>
      <c r="AE82" s="52">
        <f t="shared" si="17"/>
        <v>2.4639590000006137</v>
      </c>
      <c r="AF82" s="52">
        <f t="shared" si="17"/>
        <v>4.6121559999955934</v>
      </c>
      <c r="AG82" s="67"/>
      <c r="AH82" s="65">
        <f>AVERAGE(C82:G82)</f>
        <v>65.887287800001474</v>
      </c>
      <c r="AI82" s="65">
        <f>AVERAGE(H82:L82)</f>
        <v>63.203778999999486</v>
      </c>
      <c r="AJ82" s="65">
        <f>AVERAGE(M82:Q82)</f>
        <v>38.098282799999652</v>
      </c>
      <c r="AK82" s="65">
        <f>AVERAGE(R82:V82)</f>
        <v>-11.175914400002148</v>
      </c>
      <c r="AL82" s="65">
        <f>AVERAGE(W82:AA82)</f>
        <v>-10.665964999998868</v>
      </c>
      <c r="AM82" s="65">
        <f>AVERAGE(AB82:AF82)</f>
        <v>-0.10865740000226651</v>
      </c>
      <c r="AN82" s="66"/>
      <c r="AO82" s="65">
        <f>AVERAGE(AH82:AI82)</f>
        <v>64.54553340000048</v>
      </c>
      <c r="AP82" s="65">
        <f>AVERAGE(AJ82:AK82)</f>
        <v>13.461184199998751</v>
      </c>
      <c r="AQ82" s="65">
        <f>AVERAGE(AL82:AM82)</f>
        <v>-5.3873112000005676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8">IF(ROUND(D50-SUM(D77:D82),2)=0,"","ERROR")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9">A60</f>
        <v>Route</v>
      </c>
      <c r="B87" s="13"/>
      <c r="C87" s="52">
        <f t="shared" ref="C87:C92" si="20">C60</f>
        <v>4.2214370000001509</v>
      </c>
      <c r="D87" s="52">
        <f t="shared" ref="D87:AF92" si="21">D60</f>
        <v>6.4701590000004217</v>
      </c>
      <c r="E87" s="52">
        <f t="shared" si="21"/>
        <v>7.513332000000446</v>
      </c>
      <c r="F87" s="52">
        <f t="shared" si="21"/>
        <v>7.9301669999995283</v>
      </c>
      <c r="G87" s="52">
        <f t="shared" si="21"/>
        <v>7.9191900000005262</v>
      </c>
      <c r="H87" s="52">
        <f t="shared" si="21"/>
        <v>7.9672479999999268</v>
      </c>
      <c r="I87" s="52">
        <f t="shared" si="21"/>
        <v>7.311043000000609</v>
      </c>
      <c r="J87" s="52">
        <f t="shared" si="21"/>
        <v>7.7104359999993903</v>
      </c>
      <c r="K87" s="52">
        <f t="shared" si="21"/>
        <v>8.5028709999996863</v>
      </c>
      <c r="L87" s="52">
        <f t="shared" si="21"/>
        <v>8.466033000000607</v>
      </c>
      <c r="M87" s="52">
        <f t="shared" si="21"/>
        <v>8.7853009999998903</v>
      </c>
      <c r="N87" s="52">
        <f t="shared" si="21"/>
        <v>9.5604569999995874</v>
      </c>
      <c r="O87" s="52">
        <f t="shared" si="21"/>
        <v>9.2173549999988609</v>
      </c>
      <c r="P87" s="52">
        <f t="shared" si="21"/>
        <v>8.2229600000009668</v>
      </c>
      <c r="Q87" s="52">
        <f t="shared" si="21"/>
        <v>7.317388999999821</v>
      </c>
      <c r="R87" s="52">
        <f t="shared" si="21"/>
        <v>6.0022759999992559</v>
      </c>
      <c r="S87" s="52">
        <f t="shared" si="21"/>
        <v>5.7838150000006863</v>
      </c>
      <c r="T87" s="52">
        <f t="shared" si="21"/>
        <v>5.5631759999996575</v>
      </c>
      <c r="U87" s="52">
        <f t="shared" si="21"/>
        <v>5.4368909999993775</v>
      </c>
      <c r="V87" s="52">
        <f t="shared" si="21"/>
        <v>5.3868480000001</v>
      </c>
      <c r="W87" s="52">
        <f t="shared" si="21"/>
        <v>5.4701729999997042</v>
      </c>
      <c r="X87" s="52">
        <f t="shared" si="21"/>
        <v>5.2788779999991675</v>
      </c>
      <c r="Y87" s="52">
        <f t="shared" si="21"/>
        <v>5.0752640000009706</v>
      </c>
      <c r="Z87" s="52">
        <f t="shared" si="21"/>
        <v>4.8344949999991513</v>
      </c>
      <c r="AA87" s="52">
        <f t="shared" si="21"/>
        <v>4.3232229999994161</v>
      </c>
      <c r="AB87" s="52">
        <f t="shared" si="21"/>
        <v>3.8451299999996991</v>
      </c>
      <c r="AC87" s="52">
        <f t="shared" si="21"/>
        <v>3.3872499999997672</v>
      </c>
      <c r="AD87" s="52">
        <f t="shared" si="21"/>
        <v>2.9292700000005425</v>
      </c>
      <c r="AE87" s="52">
        <f t="shared" si="21"/>
        <v>2.4726699999991979</v>
      </c>
      <c r="AF87" s="52">
        <f t="shared" si="21"/>
        <v>2.0048800000004121</v>
      </c>
      <c r="AH87" s="65">
        <f t="shared" ref="AH87:AH93" si="22">AVERAGE(C87:G87)</f>
        <v>6.8108570000002144</v>
      </c>
      <c r="AI87" s="65">
        <f t="shared" ref="AI87:AI93" si="23">AVERAGE(H87:L87)</f>
        <v>7.9915262000000435</v>
      </c>
      <c r="AJ87" s="65">
        <f t="shared" ref="AJ87:AJ93" si="24">AVERAGE(M87:Q87)</f>
        <v>8.6206923999998253</v>
      </c>
      <c r="AK87" s="65">
        <f t="shared" ref="AK87:AK93" si="25">AVERAGE(R87:V87)</f>
        <v>5.6346011999998158</v>
      </c>
      <c r="AL87" s="65">
        <f t="shared" ref="AL87:AL93" si="26">AVERAGE(W87:AA87)</f>
        <v>4.9964065999996823</v>
      </c>
      <c r="AM87" s="65">
        <f t="shared" ref="AM87:AM93" si="27">AVERAGE(AB87:AF87)</f>
        <v>2.9278399999999238</v>
      </c>
      <c r="AN87" s="66"/>
      <c r="AO87" s="65">
        <f t="shared" ref="AO87:AO93" si="28">AVERAGE(AH87:AI87)</f>
        <v>7.4011916000001285</v>
      </c>
      <c r="AP87" s="65">
        <f t="shared" ref="AP87:AP93" si="29">AVERAGE(AJ87:AK87)</f>
        <v>7.1276467999998205</v>
      </c>
      <c r="AQ87" s="65">
        <f t="shared" ref="AQ87:AQ93" si="30">AVERAGE(AL87:AM87)</f>
        <v>3.9621232999998028</v>
      </c>
    </row>
    <row r="88" spans="1:43" s="9" customFormat="1" x14ac:dyDescent="0.25">
      <c r="A88" s="13" t="str">
        <f t="shared" si="19"/>
        <v>Rail</v>
      </c>
      <c r="B88" s="13"/>
      <c r="C88" s="52">
        <f t="shared" si="20"/>
        <v>0.21542959999999312</v>
      </c>
      <c r="D88" s="52">
        <f t="shared" ref="D88:R88" si="31">D61</f>
        <v>0.33118960000001607</v>
      </c>
      <c r="E88" s="52">
        <f t="shared" si="31"/>
        <v>0.38508619999998928</v>
      </c>
      <c r="F88" s="52">
        <f t="shared" si="31"/>
        <v>0.40661659999994981</v>
      </c>
      <c r="G88" s="52">
        <f t="shared" si="31"/>
        <v>0.40611820000003718</v>
      </c>
      <c r="H88" s="52">
        <f t="shared" si="31"/>
        <v>0.40857360000001108</v>
      </c>
      <c r="I88" s="52">
        <f t="shared" si="31"/>
        <v>0.37519459999998617</v>
      </c>
      <c r="J88" s="52">
        <f t="shared" si="31"/>
        <v>0.39562700000004725</v>
      </c>
      <c r="K88" s="52">
        <f t="shared" si="31"/>
        <v>0.43643509999998287</v>
      </c>
      <c r="L88" s="52">
        <f t="shared" si="31"/>
        <v>0.43512359999999717</v>
      </c>
      <c r="M88" s="52">
        <f t="shared" si="31"/>
        <v>0.45182919999996329</v>
      </c>
      <c r="N88" s="52">
        <f t="shared" si="31"/>
        <v>0.49185069999998632</v>
      </c>
      <c r="O88" s="52">
        <f t="shared" si="31"/>
        <v>0.47491530000002058</v>
      </c>
      <c r="P88" s="52">
        <f t="shared" si="31"/>
        <v>0.42447090000001708</v>
      </c>
      <c r="Q88" s="52">
        <f t="shared" si="31"/>
        <v>0.37832950000000665</v>
      </c>
      <c r="R88" s="52">
        <f t="shared" si="31"/>
        <v>0.31125549999995883</v>
      </c>
      <c r="S88" s="52">
        <f t="shared" si="21"/>
        <v>0.30001900000002024</v>
      </c>
      <c r="T88" s="52">
        <f t="shared" si="21"/>
        <v>0.28886829999999009</v>
      </c>
      <c r="U88" s="52">
        <f t="shared" si="21"/>
        <v>0.28249759999999924</v>
      </c>
      <c r="V88" s="52">
        <f t="shared" si="21"/>
        <v>0.27993859999997994</v>
      </c>
      <c r="W88" s="52">
        <f t="shared" si="21"/>
        <v>0.2840921000000094</v>
      </c>
      <c r="X88" s="52">
        <f t="shared" si="21"/>
        <v>0.27415419999999813</v>
      </c>
      <c r="Y88" s="52">
        <f t="shared" si="21"/>
        <v>0.26342739999995501</v>
      </c>
      <c r="Z88" s="52">
        <f t="shared" si="21"/>
        <v>0.25070900000002894</v>
      </c>
      <c r="AA88" s="52">
        <f t="shared" si="21"/>
        <v>0.22411619999996901</v>
      </c>
      <c r="AB88" s="52">
        <f t="shared" si="21"/>
        <v>0.19911149999995814</v>
      </c>
      <c r="AC88" s="52">
        <f t="shared" si="21"/>
        <v>0.17511530000001585</v>
      </c>
      <c r="AD88" s="52">
        <f t="shared" si="21"/>
        <v>0.15111560000002555</v>
      </c>
      <c r="AE88" s="52">
        <f t="shared" si="21"/>
        <v>0.12719379999998637</v>
      </c>
      <c r="AF88" s="52">
        <f t="shared" si="21"/>
        <v>0.10271640000007665</v>
      </c>
      <c r="AH88" s="65">
        <f t="shared" si="22"/>
        <v>0.34888803999999707</v>
      </c>
      <c r="AI88" s="65">
        <f t="shared" si="23"/>
        <v>0.41019078000000492</v>
      </c>
      <c r="AJ88" s="65">
        <f t="shared" si="24"/>
        <v>0.44427911999999881</v>
      </c>
      <c r="AK88" s="65">
        <f t="shared" si="25"/>
        <v>0.29251579999998967</v>
      </c>
      <c r="AL88" s="65">
        <f t="shared" si="26"/>
        <v>0.2592997799999921</v>
      </c>
      <c r="AM88" s="65">
        <f t="shared" si="27"/>
        <v>0.15105052000001251</v>
      </c>
      <c r="AN88" s="66"/>
      <c r="AO88" s="65">
        <f t="shared" si="28"/>
        <v>0.37953941000000102</v>
      </c>
      <c r="AP88" s="65">
        <f t="shared" si="29"/>
        <v>0.36839745999999424</v>
      </c>
      <c r="AQ88" s="65">
        <f t="shared" si="30"/>
        <v>0.2051751500000023</v>
      </c>
    </row>
    <row r="89" spans="1:43" s="9" customFormat="1" x14ac:dyDescent="0.25">
      <c r="A89" s="13" t="str">
        <f t="shared" si="19"/>
        <v>Ponts &amp; tunnels</v>
      </c>
      <c r="B89" s="13"/>
      <c r="C89" s="52">
        <f t="shared" si="20"/>
        <v>0.31690130000004046</v>
      </c>
      <c r="D89" s="52">
        <f t="shared" si="21"/>
        <v>0.48394499999994878</v>
      </c>
      <c r="E89" s="52">
        <f t="shared" si="21"/>
        <v>0.56098240000005717</v>
      </c>
      <c r="F89" s="52">
        <f t="shared" si="21"/>
        <v>0.59168329999999969</v>
      </c>
      <c r="G89" s="52">
        <f t="shared" si="21"/>
        <v>0.5907411000000593</v>
      </c>
      <c r="H89" s="52">
        <f t="shared" si="21"/>
        <v>0.59456840000007105</v>
      </c>
      <c r="I89" s="52">
        <f t="shared" si="21"/>
        <v>0.5456318999999894</v>
      </c>
      <c r="J89" s="52">
        <f t="shared" si="21"/>
        <v>0.57629980000001524</v>
      </c>
      <c r="K89" s="52">
        <f t="shared" si="21"/>
        <v>0.63613769999994929</v>
      </c>
      <c r="L89" s="52">
        <f t="shared" si="21"/>
        <v>0.63351219999992736</v>
      </c>
      <c r="M89" s="52">
        <f t="shared" si="21"/>
        <v>0.65793959999996332</v>
      </c>
      <c r="N89" s="52">
        <f t="shared" si="21"/>
        <v>0.71650949999991553</v>
      </c>
      <c r="O89" s="52">
        <f t="shared" si="21"/>
        <v>0.69091400000002068</v>
      </c>
      <c r="P89" s="52">
        <f t="shared" si="21"/>
        <v>0.6168332999999393</v>
      </c>
      <c r="Q89" s="52">
        <f t="shared" si="21"/>
        <v>0.54974619999995866</v>
      </c>
      <c r="R89" s="52">
        <f t="shared" si="21"/>
        <v>0.45188880000000609</v>
      </c>
      <c r="S89" s="52">
        <f t="shared" si="21"/>
        <v>0.43644299999994018</v>
      </c>
      <c r="T89" s="52">
        <f t="shared" si="21"/>
        <v>0.4202996000000212</v>
      </c>
      <c r="U89" s="52">
        <f t="shared" si="21"/>
        <v>0.4110309000000143</v>
      </c>
      <c r="V89" s="52">
        <f t="shared" si="21"/>
        <v>0.40730900000005477</v>
      </c>
      <c r="W89" s="52">
        <f t="shared" si="21"/>
        <v>0.41343849999998383</v>
      </c>
      <c r="X89" s="52">
        <f t="shared" si="21"/>
        <v>0.39877750000005108</v>
      </c>
      <c r="Y89" s="52">
        <f t="shared" si="21"/>
        <v>0.38319469999999001</v>
      </c>
      <c r="Z89" s="52">
        <f t="shared" si="21"/>
        <v>0.36476419999996779</v>
      </c>
      <c r="AA89" s="52">
        <f t="shared" si="21"/>
        <v>0.32597750000002179</v>
      </c>
      <c r="AB89" s="52">
        <f t="shared" si="21"/>
        <v>0.28974490000007336</v>
      </c>
      <c r="AC89" s="52">
        <f t="shared" si="21"/>
        <v>0.25500069999998232</v>
      </c>
      <c r="AD89" s="52">
        <f t="shared" si="21"/>
        <v>0.22021739999991041</v>
      </c>
      <c r="AE89" s="52">
        <f t="shared" si="21"/>
        <v>0.18552409999995234</v>
      </c>
      <c r="AF89" s="52">
        <f t="shared" si="21"/>
        <v>0.1499924000000874</v>
      </c>
      <c r="AH89" s="65">
        <f t="shared" si="22"/>
        <v>0.50885062000002113</v>
      </c>
      <c r="AI89" s="65">
        <f t="shared" si="23"/>
        <v>0.59722999999999049</v>
      </c>
      <c r="AJ89" s="65">
        <f t="shared" si="24"/>
        <v>0.6463885199999595</v>
      </c>
      <c r="AK89" s="65">
        <f t="shared" si="25"/>
        <v>0.4253942600000073</v>
      </c>
      <c r="AL89" s="65">
        <f t="shared" si="26"/>
        <v>0.37723048000000292</v>
      </c>
      <c r="AM89" s="65">
        <f t="shared" si="27"/>
        <v>0.22009590000000118</v>
      </c>
      <c r="AN89" s="66"/>
      <c r="AO89" s="65">
        <f t="shared" si="28"/>
        <v>0.55304031000000586</v>
      </c>
      <c r="AP89" s="65">
        <f t="shared" si="29"/>
        <v>0.53589138999998343</v>
      </c>
      <c r="AQ89" s="65">
        <f t="shared" si="30"/>
        <v>0.29866319000000208</v>
      </c>
    </row>
    <row r="90" spans="1:43" s="9" customFormat="1" x14ac:dyDescent="0.25">
      <c r="A90" s="13" t="str">
        <f t="shared" si="19"/>
        <v>Conduites</v>
      </c>
      <c r="B90" s="13"/>
      <c r="C90" s="52">
        <f t="shared" si="20"/>
        <v>1.078324000000066</v>
      </c>
      <c r="D90" s="52">
        <f t="shared" si="21"/>
        <v>1.6587130000000343</v>
      </c>
      <c r="E90" s="52">
        <f t="shared" si="21"/>
        <v>1.9294789999999011</v>
      </c>
      <c r="F90" s="52">
        <f t="shared" si="21"/>
        <v>2.0378740000001017</v>
      </c>
      <c r="G90" s="52">
        <f t="shared" si="21"/>
        <v>2.0356940000001487</v>
      </c>
      <c r="H90" s="52">
        <f t="shared" si="21"/>
        <v>2.0481449999999768</v>
      </c>
      <c r="I90" s="52">
        <f t="shared" si="21"/>
        <v>1.8813199999999597</v>
      </c>
      <c r="J90" s="52">
        <f t="shared" si="21"/>
        <v>20.331735000000208</v>
      </c>
      <c r="K90" s="52">
        <f t="shared" si="21"/>
        <v>18.861625999999887</v>
      </c>
      <c r="L90" s="52">
        <f t="shared" si="21"/>
        <v>18.837684999999965</v>
      </c>
      <c r="M90" s="52">
        <f t="shared" si="21"/>
        <v>19.068652000000384</v>
      </c>
      <c r="N90" s="52">
        <f t="shared" si="21"/>
        <v>19.399285999999847</v>
      </c>
      <c r="O90" s="52">
        <f t="shared" si="21"/>
        <v>19.415314000000308</v>
      </c>
      <c r="P90" s="52">
        <f t="shared" si="21"/>
        <v>19.239795000000413</v>
      </c>
      <c r="Q90" s="52">
        <f t="shared" si="21"/>
        <v>19.067939999999908</v>
      </c>
      <c r="R90" s="52">
        <f t="shared" si="21"/>
        <v>18.778012999999646</v>
      </c>
      <c r="S90" s="52">
        <f t="shared" si="21"/>
        <v>18.757384000000002</v>
      </c>
      <c r="T90" s="52">
        <f t="shared" si="21"/>
        <v>0.3863059999998768</v>
      </c>
      <c r="U90" s="52">
        <f t="shared" si="21"/>
        <v>2.0363290000000234</v>
      </c>
      <c r="V90" s="52">
        <f t="shared" si="21"/>
        <v>2.0575470000003406</v>
      </c>
      <c r="W90" s="52">
        <f t="shared" si="21"/>
        <v>1.9453530000000683</v>
      </c>
      <c r="X90" s="52">
        <f t="shared" si="21"/>
        <v>1.7761610000002293</v>
      </c>
      <c r="Y90" s="52">
        <f t="shared" si="21"/>
        <v>1.6293049999999312</v>
      </c>
      <c r="Z90" s="52">
        <f t="shared" si="21"/>
        <v>1.4931079999996655</v>
      </c>
      <c r="AA90" s="52">
        <f t="shared" si="21"/>
        <v>1.3023740000003272</v>
      </c>
      <c r="AB90" s="52">
        <f t="shared" si="21"/>
        <v>1.1303040000002511</v>
      </c>
      <c r="AC90" s="52">
        <f t="shared" si="21"/>
        <v>0.97114300000021103</v>
      </c>
      <c r="AD90" s="52">
        <f t="shared" si="21"/>
        <v>0.81784199999992779</v>
      </c>
      <c r="AE90" s="52">
        <f t="shared" si="21"/>
        <v>0.66941399999996065</v>
      </c>
      <c r="AF90" s="52">
        <f t="shared" si="21"/>
        <v>0.52171699999962584</v>
      </c>
      <c r="AH90" s="65">
        <f t="shared" si="22"/>
        <v>1.7480168000000504</v>
      </c>
      <c r="AI90" s="65">
        <f t="shared" si="23"/>
        <v>12.3921022</v>
      </c>
      <c r="AJ90" s="65">
        <f t="shared" si="24"/>
        <v>19.238197400000171</v>
      </c>
      <c r="AK90" s="65">
        <f t="shared" si="25"/>
        <v>8.403115799999977</v>
      </c>
      <c r="AL90" s="65">
        <f t="shared" si="26"/>
        <v>1.6292602000000442</v>
      </c>
      <c r="AM90" s="65">
        <f t="shared" si="27"/>
        <v>0.82208399999999526</v>
      </c>
      <c r="AN90" s="66"/>
      <c r="AO90" s="65">
        <f t="shared" si="28"/>
        <v>7.070059500000025</v>
      </c>
      <c r="AP90" s="65">
        <f t="shared" si="29"/>
        <v>13.820656600000074</v>
      </c>
      <c r="AQ90" s="65">
        <f t="shared" si="30"/>
        <v>1.2256721000000197</v>
      </c>
    </row>
    <row r="91" spans="1:43" s="9" customFormat="1" x14ac:dyDescent="0.25">
      <c r="A91" s="13" t="str">
        <f t="shared" si="19"/>
        <v>Electricité &amp; télécom</v>
      </c>
      <c r="B91" s="13"/>
      <c r="C91" s="52">
        <f t="shared" si="20"/>
        <v>1.1405989999998383</v>
      </c>
      <c r="D91" s="52">
        <f t="shared" si="21"/>
        <v>1.7591549999999643</v>
      </c>
      <c r="E91" s="52">
        <f t="shared" si="21"/>
        <v>2.0486509999998361</v>
      </c>
      <c r="F91" s="52">
        <f t="shared" si="21"/>
        <v>2.1646229999996649</v>
      </c>
      <c r="G91" s="52">
        <f t="shared" si="21"/>
        <v>2.1623760000002221</v>
      </c>
      <c r="H91" s="52">
        <f t="shared" si="21"/>
        <v>2.1745319999999992</v>
      </c>
      <c r="I91" s="52">
        <f t="shared" si="21"/>
        <v>1.996429000000262</v>
      </c>
      <c r="J91" s="52">
        <f t="shared" si="21"/>
        <v>2.1018980000003467</v>
      </c>
      <c r="K91" s="52">
        <f t="shared" si="21"/>
        <v>2.316171999999824</v>
      </c>
      <c r="L91" s="52">
        <f t="shared" si="21"/>
        <v>2.3080199999999422</v>
      </c>
      <c r="M91" s="52">
        <f t="shared" si="21"/>
        <v>2.3942039999997178</v>
      </c>
      <c r="N91" s="52">
        <f t="shared" si="21"/>
        <v>2.6041000000000167</v>
      </c>
      <c r="O91" s="52">
        <f t="shared" si="21"/>
        <v>2.513159000000087</v>
      </c>
      <c r="P91" s="52">
        <f t="shared" si="21"/>
        <v>2.2435550000000148</v>
      </c>
      <c r="Q91" s="52">
        <f t="shared" si="21"/>
        <v>1.9957530000001498</v>
      </c>
      <c r="R91" s="52">
        <f t="shared" si="21"/>
        <v>1.637271999999939</v>
      </c>
      <c r="S91" s="52">
        <f t="shared" si="21"/>
        <v>1.5742450000002464</v>
      </c>
      <c r="T91" s="52">
        <f t="shared" si="21"/>
        <v>1.5135119999999915</v>
      </c>
      <c r="U91" s="52">
        <f t="shared" si="21"/>
        <v>1.478935999999976</v>
      </c>
      <c r="V91" s="52">
        <f t="shared" si="21"/>
        <v>1.4653190000003633</v>
      </c>
      <c r="W91" s="52">
        <f t="shared" si="21"/>
        <v>1.4879759999998896</v>
      </c>
      <c r="X91" s="52">
        <f t="shared" si="21"/>
        <v>1.4367950000000747</v>
      </c>
      <c r="Y91" s="52">
        <f t="shared" si="21"/>
        <v>1.3816119999996772</v>
      </c>
      <c r="Z91" s="52">
        <f t="shared" si="21"/>
        <v>1.3162200000001576</v>
      </c>
      <c r="AA91" s="52">
        <f t="shared" si="21"/>
        <v>1.1776389999999992</v>
      </c>
      <c r="AB91" s="52">
        <f t="shared" si="21"/>
        <v>1.0473370000004252</v>
      </c>
      <c r="AC91" s="52">
        <f t="shared" si="21"/>
        <v>0.92250399999966248</v>
      </c>
      <c r="AD91" s="52">
        <f t="shared" si="21"/>
        <v>0.79776399999991554</v>
      </c>
      <c r="AE91" s="52">
        <f t="shared" si="21"/>
        <v>0.67346599999973478</v>
      </c>
      <c r="AF91" s="52">
        <f t="shared" si="21"/>
        <v>0.54619599999978163</v>
      </c>
      <c r="AH91" s="65">
        <f t="shared" si="22"/>
        <v>1.8550807999999051</v>
      </c>
      <c r="AI91" s="65">
        <f t="shared" si="23"/>
        <v>2.179410200000075</v>
      </c>
      <c r="AJ91" s="65">
        <f t="shared" si="24"/>
        <v>2.3501541999999973</v>
      </c>
      <c r="AK91" s="65">
        <f t="shared" si="25"/>
        <v>1.5338568000001032</v>
      </c>
      <c r="AL91" s="65">
        <f t="shared" si="26"/>
        <v>1.3600483999999597</v>
      </c>
      <c r="AM91" s="65">
        <f t="shared" si="27"/>
        <v>0.79745339999990394</v>
      </c>
      <c r="AN91" s="66"/>
      <c r="AO91" s="65">
        <f t="shared" si="28"/>
        <v>2.0172454999999898</v>
      </c>
      <c r="AP91" s="65">
        <f t="shared" si="29"/>
        <v>1.9420055000000502</v>
      </c>
      <c r="AQ91" s="65">
        <f t="shared" si="30"/>
        <v>1.0787508999999318</v>
      </c>
    </row>
    <row r="92" spans="1:43" s="9" customFormat="1" x14ac:dyDescent="0.25">
      <c r="A92" s="13" t="str">
        <f t="shared" si="19"/>
        <v>Eau</v>
      </c>
      <c r="B92" s="13"/>
      <c r="C92" s="52">
        <f t="shared" si="20"/>
        <v>0.36562449999996716</v>
      </c>
      <c r="D92" s="52">
        <f t="shared" si="21"/>
        <v>0.54271210000001702</v>
      </c>
      <c r="E92" s="52">
        <f t="shared" si="21"/>
        <v>0.62081179999995584</v>
      </c>
      <c r="F92" s="52">
        <f t="shared" si="21"/>
        <v>0.65154940000002171</v>
      </c>
      <c r="G92" s="52">
        <f t="shared" si="21"/>
        <v>0.64927669999997306</v>
      </c>
      <c r="H92" s="52">
        <f t="shared" si="21"/>
        <v>0.65430639999999585</v>
      </c>
      <c r="I92" s="52">
        <f t="shared" si="21"/>
        <v>0.59794179999994412</v>
      </c>
      <c r="J92" s="52">
        <f t="shared" si="21"/>
        <v>0.63534149999998135</v>
      </c>
      <c r="K92" s="52">
        <f t="shared" si="21"/>
        <v>0.70233129999996891</v>
      </c>
      <c r="L92" s="52">
        <f t="shared" si="21"/>
        <v>0.6946987999999692</v>
      </c>
      <c r="M92" s="52">
        <f t="shared" si="21"/>
        <v>0.72088670000005095</v>
      </c>
      <c r="N92" s="52">
        <f t="shared" si="21"/>
        <v>0.78570070000000669</v>
      </c>
      <c r="O92" s="52">
        <f t="shared" si="21"/>
        <v>0.75159329999996771</v>
      </c>
      <c r="P92" s="52">
        <f t="shared" si="21"/>
        <v>0.66549869999994371</v>
      </c>
      <c r="Q92" s="52">
        <f t="shared" si="21"/>
        <v>0.59074760000009974</v>
      </c>
      <c r="R92" s="52">
        <f t="shared" si="21"/>
        <v>0.48069759999998496</v>
      </c>
      <c r="S92" s="52">
        <f t="shared" si="21"/>
        <v>0.46720230000005358</v>
      </c>
      <c r="T92" s="52">
        <f t="shared" si="21"/>
        <v>0.44913589999998749</v>
      </c>
      <c r="U92" s="52">
        <f t="shared" si="21"/>
        <v>0.4385204000000158</v>
      </c>
      <c r="V92" s="52">
        <f t="shared" si="21"/>
        <v>0.43432189999998627</v>
      </c>
      <c r="W92" s="52">
        <f t="shared" si="21"/>
        <v>0.44168660000002546</v>
      </c>
      <c r="X92" s="52">
        <f t="shared" si="21"/>
        <v>0.42505479999999807</v>
      </c>
      <c r="Y92" s="52">
        <f t="shared" si="21"/>
        <v>0.40876930000001721</v>
      </c>
      <c r="Z92" s="52">
        <f t="shared" si="21"/>
        <v>0.38980279999998402</v>
      </c>
      <c r="AA92" s="52">
        <f t="shared" si="21"/>
        <v>0.34777029999997922</v>
      </c>
      <c r="AB92" s="52">
        <f t="shared" si="21"/>
        <v>0.30985320000002048</v>
      </c>
      <c r="AC92" s="52">
        <f t="shared" si="21"/>
        <v>0.27375029999996059</v>
      </c>
      <c r="AD92" s="52">
        <f t="shared" si="21"/>
        <v>0.23747590000004948</v>
      </c>
      <c r="AE92" s="52">
        <f t="shared" si="21"/>
        <v>0.20119920000001912</v>
      </c>
      <c r="AF92" s="52">
        <f t="shared" si="21"/>
        <v>0.16383899999993901</v>
      </c>
      <c r="AH92" s="65">
        <f t="shared" si="22"/>
        <v>0.56599489999998698</v>
      </c>
      <c r="AI92" s="65">
        <f t="shared" si="23"/>
        <v>0.65692395999997188</v>
      </c>
      <c r="AJ92" s="65">
        <f t="shared" si="24"/>
        <v>0.70288540000001376</v>
      </c>
      <c r="AK92" s="65">
        <f t="shared" si="25"/>
        <v>0.45397562000000563</v>
      </c>
      <c r="AL92" s="65">
        <f t="shared" si="26"/>
        <v>0.4026167600000008</v>
      </c>
      <c r="AM92" s="65">
        <f t="shared" si="27"/>
        <v>0.23722351999999775</v>
      </c>
      <c r="AN92" s="66"/>
      <c r="AO92" s="65">
        <f t="shared" si="28"/>
        <v>0.61145942999997938</v>
      </c>
      <c r="AP92" s="65">
        <f t="shared" si="29"/>
        <v>0.57843051000000967</v>
      </c>
      <c r="AQ92" s="65">
        <f t="shared" si="30"/>
        <v>0.31992013999999924</v>
      </c>
    </row>
    <row r="93" spans="1:43" s="9" customFormat="1" x14ac:dyDescent="0.25">
      <c r="A93" s="71" t="s">
        <v>442</v>
      </c>
      <c r="B93" s="13"/>
      <c r="C93" s="52">
        <f>SUM(C66:C69)</f>
        <v>2799.8610782000001</v>
      </c>
      <c r="D93" s="52">
        <f t="shared" ref="D93:AF93" si="32">SUM(D66:D69)</f>
        <v>2148.2166572000006</v>
      </c>
      <c r="E93" s="52">
        <f t="shared" si="32"/>
        <v>2256.6280242999997</v>
      </c>
      <c r="F93" s="52">
        <f t="shared" si="32"/>
        <v>2401.4951044000004</v>
      </c>
      <c r="G93" s="52">
        <f t="shared" si="32"/>
        <v>2461.2370612</v>
      </c>
      <c r="H93" s="52">
        <f t="shared" si="32"/>
        <v>2649.5979978</v>
      </c>
      <c r="I93" s="52">
        <f t="shared" si="32"/>
        <v>2304.4375375999998</v>
      </c>
      <c r="J93" s="52">
        <f t="shared" si="32"/>
        <v>2829.4491328999998</v>
      </c>
      <c r="K93" s="52">
        <f t="shared" si="32"/>
        <v>3084.839766999999</v>
      </c>
      <c r="L93" s="52">
        <f t="shared" si="32"/>
        <v>2724.1040917999999</v>
      </c>
      <c r="M93" s="52">
        <f t="shared" si="32"/>
        <v>2958.5697695999997</v>
      </c>
      <c r="N93" s="52">
        <f t="shared" si="32"/>
        <v>3244.6662453999998</v>
      </c>
      <c r="O93" s="52">
        <f t="shared" si="32"/>
        <v>2681.1379541000001</v>
      </c>
      <c r="P93" s="52">
        <f t="shared" si="32"/>
        <v>2205.662031899999</v>
      </c>
      <c r="Q93" s="52">
        <f t="shared" si="32"/>
        <v>1952.3357183000001</v>
      </c>
      <c r="R93" s="52">
        <f t="shared" si="32"/>
        <v>1347.6589422999998</v>
      </c>
      <c r="S93" s="52">
        <f t="shared" si="32"/>
        <v>1564.4654350999997</v>
      </c>
      <c r="T93" s="52">
        <f t="shared" si="32"/>
        <v>1328.0420877999998</v>
      </c>
      <c r="U93" s="52">
        <f t="shared" si="32"/>
        <v>1230.2878652000006</v>
      </c>
      <c r="V93" s="52">
        <f t="shared" si="32"/>
        <v>1177.7420138999998</v>
      </c>
      <c r="W93" s="52">
        <f t="shared" si="32"/>
        <v>1215.0751889000003</v>
      </c>
      <c r="X93" s="52">
        <f t="shared" si="32"/>
        <v>1073.9055142999996</v>
      </c>
      <c r="Y93" s="52">
        <f t="shared" si="32"/>
        <v>1080.3540877999997</v>
      </c>
      <c r="Z93" s="52">
        <f t="shared" si="32"/>
        <v>1076.3353565000002</v>
      </c>
      <c r="AA93" s="52">
        <f t="shared" si="32"/>
        <v>940.91594750000024</v>
      </c>
      <c r="AB93" s="52">
        <f t="shared" si="32"/>
        <v>948.88346030000048</v>
      </c>
      <c r="AC93" s="52">
        <f t="shared" si="32"/>
        <v>945.63913909999951</v>
      </c>
      <c r="AD93" s="52">
        <f t="shared" si="32"/>
        <v>941.62485440000069</v>
      </c>
      <c r="AE93" s="52">
        <f t="shared" si="32"/>
        <v>943.01981299999989</v>
      </c>
      <c r="AF93" s="52">
        <f t="shared" si="32"/>
        <v>939.32813400000009</v>
      </c>
      <c r="AH93" s="65">
        <f t="shared" si="22"/>
        <v>2413.4875850600001</v>
      </c>
      <c r="AI93" s="65">
        <f t="shared" si="23"/>
        <v>2718.4857054199997</v>
      </c>
      <c r="AJ93" s="65">
        <f t="shared" si="24"/>
        <v>2608.4743438599999</v>
      </c>
      <c r="AK93" s="65">
        <f t="shared" si="25"/>
        <v>1329.6392688599999</v>
      </c>
      <c r="AL93" s="65">
        <f t="shared" si="26"/>
        <v>1077.317219</v>
      </c>
      <c r="AM93" s="65">
        <f t="shared" si="27"/>
        <v>943.69908016000011</v>
      </c>
      <c r="AN93" s="66"/>
      <c r="AO93" s="65">
        <f t="shared" si="28"/>
        <v>2565.9866452400001</v>
      </c>
      <c r="AP93" s="65">
        <f t="shared" si="29"/>
        <v>1969.0568063599999</v>
      </c>
      <c r="AQ93" s="65">
        <f t="shared" si="30"/>
        <v>1010.50814958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3">IF(ROUND(D77-SUM(D87:D93),4)=0,"","ERROR")</f>
        <v/>
      </c>
      <c r="E94" s="73" t="str">
        <f t="shared" si="33"/>
        <v/>
      </c>
      <c r="F94" s="73" t="str">
        <f t="shared" si="33"/>
        <v/>
      </c>
      <c r="G94" s="73" t="str">
        <f t="shared" si="33"/>
        <v/>
      </c>
      <c r="H94" s="73" t="str">
        <f t="shared" si="33"/>
        <v/>
      </c>
      <c r="I94" s="73" t="str">
        <f t="shared" si="33"/>
        <v/>
      </c>
      <c r="J94" s="73" t="str">
        <f t="shared" si="33"/>
        <v/>
      </c>
      <c r="K94" s="73" t="str">
        <f t="shared" si="33"/>
        <v/>
      </c>
      <c r="L94" s="73" t="str">
        <f t="shared" si="33"/>
        <v/>
      </c>
      <c r="M94" s="73" t="str">
        <f t="shared" si="33"/>
        <v/>
      </c>
      <c r="N94" s="73" t="str">
        <f t="shared" si="33"/>
        <v/>
      </c>
      <c r="O94" s="73" t="str">
        <f t="shared" si="33"/>
        <v/>
      </c>
      <c r="P94" s="73" t="str">
        <f t="shared" si="33"/>
        <v/>
      </c>
      <c r="Q94" s="73" t="str">
        <f t="shared" si="33"/>
        <v/>
      </c>
      <c r="R94" s="73" t="str">
        <f t="shared" si="33"/>
        <v/>
      </c>
      <c r="S94" s="73" t="str">
        <f t="shared" si="33"/>
        <v/>
      </c>
      <c r="T94" s="73" t="str">
        <f t="shared" si="33"/>
        <v/>
      </c>
      <c r="U94" s="73" t="str">
        <f t="shared" si="33"/>
        <v/>
      </c>
      <c r="V94" s="73" t="str">
        <f t="shared" si="33"/>
        <v/>
      </c>
      <c r="W94" s="73" t="str">
        <f t="shared" si="33"/>
        <v/>
      </c>
      <c r="X94" s="73" t="str">
        <f t="shared" si="33"/>
        <v/>
      </c>
      <c r="Y94" s="73" t="str">
        <f t="shared" si="33"/>
        <v/>
      </c>
      <c r="Z94" s="73" t="str">
        <f t="shared" si="33"/>
        <v/>
      </c>
      <c r="AA94" s="73" t="str">
        <f t="shared" si="33"/>
        <v/>
      </c>
      <c r="AB94" s="73" t="str">
        <f t="shared" si="33"/>
        <v/>
      </c>
      <c r="AC94" s="73" t="str">
        <f t="shared" si="33"/>
        <v/>
      </c>
      <c r="AD94" s="73" t="str">
        <f t="shared" si="33"/>
        <v/>
      </c>
      <c r="AE94" s="73" t="str">
        <f t="shared" si="33"/>
        <v/>
      </c>
      <c r="AF94" s="73" t="str">
        <f t="shared" si="33"/>
        <v/>
      </c>
      <c r="AG94" s="73" t="str">
        <f t="shared" si="33"/>
        <v/>
      </c>
      <c r="AH94" s="73" t="str">
        <f t="shared" si="33"/>
        <v/>
      </c>
      <c r="AI94" s="73" t="str">
        <f t="shared" si="33"/>
        <v/>
      </c>
      <c r="AJ94" s="73" t="str">
        <f t="shared" si="33"/>
        <v/>
      </c>
      <c r="AK94" s="73" t="str">
        <f t="shared" si="33"/>
        <v/>
      </c>
      <c r="AL94" s="73" t="str">
        <f t="shared" si="33"/>
        <v/>
      </c>
      <c r="AM94" s="73" t="str">
        <f t="shared" si="33"/>
        <v/>
      </c>
      <c r="AN94" s="73" t="str">
        <f t="shared" si="33"/>
        <v/>
      </c>
      <c r="AO94" s="73" t="str">
        <f t="shared" si="33"/>
        <v/>
      </c>
      <c r="AP94" s="73" t="str">
        <f t="shared" si="33"/>
        <v/>
      </c>
      <c r="AQ94" s="73" t="str">
        <f t="shared" si="33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272"/>
  <sheetViews>
    <sheetView tabSelected="1" zoomScale="125" zoomScaleNormal="125" zoomScalePageLayoutView="125" workbookViewId="0">
      <pane xSplit="2" ySplit="1" topLeftCell="AV203" activePane="bottomRight" state="frozen"/>
      <selection pane="topRight" activeCell="C1" sqref="C1"/>
      <selection pane="bottomLeft" activeCell="A2" sqref="A2"/>
      <selection pane="bottomRight" activeCell="AG146" sqref="AG146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5.8554687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0"/>
      <c r="D48" s="100"/>
      <c r="E48" s="100"/>
      <c r="F48" s="100"/>
      <c r="G48" s="100"/>
      <c r="H48" s="100"/>
      <c r="I48" s="100"/>
      <c r="J48" s="100"/>
      <c r="K48" s="9"/>
    </row>
    <row r="49" spans="1:43" x14ac:dyDescent="0.25">
      <c r="A49" s="78" t="s">
        <v>666</v>
      </c>
    </row>
    <row r="50" spans="1:43" x14ac:dyDescent="0.25">
      <c r="A50" s="5"/>
      <c r="B50" s="37" t="s">
        <v>467</v>
      </c>
      <c r="C50" s="51">
        <f>VLOOKUP($B50,Shock_dev!$A$1:$CI$300,MATCH(DATE(C$1,1,1),Shock_dev!$A$1:$CI$1,0),FALSE)</f>
        <v>465.77929999999469</v>
      </c>
      <c r="D50" s="52">
        <f>VLOOKUP($B50,Shock_dev!$A$1:$CI$300,MATCH(DATE(D$1,1,1),Shock_dev!$A$1:$CI$1,0),FALSE)</f>
        <v>727.23849999997765</v>
      </c>
      <c r="E50" s="52">
        <f>VLOOKUP($B50,Shock_dev!$A$1:$CI$300,MATCH(DATE(E$1,1,1),Shock_dev!$A$1:$CI$1,0),FALSE)</f>
        <v>865.13390000001527</v>
      </c>
      <c r="F50" s="52">
        <f>VLOOKUP($B50,Shock_dev!$A$1:$CI$300,MATCH(DATE(F$1,1,1),Shock_dev!$A$1:$CI$1,0),FALSE)</f>
        <v>940.57009999989532</v>
      </c>
      <c r="G50" s="52">
        <f>VLOOKUP($B50,Shock_dev!$A$1:$CI$300,MATCH(DATE(G$1,1,1),Shock_dev!$A$1:$CI$1,0),FALSE)</f>
        <v>970.69570000004023</v>
      </c>
      <c r="H50" s="52">
        <f>VLOOKUP($B50,Shock_dev!$A$1:$CI$300,MATCH(DATE(H$1,1,1),Shock_dev!$A$1:$CI$1,0),FALSE)</f>
        <v>1006.7105999999912</v>
      </c>
      <c r="I50" s="52">
        <f>VLOOKUP($B50,Shock_dev!$A$1:$CI$300,MATCH(DATE(I$1,1,1),Shock_dev!$A$1:$CI$1,0),FALSE)</f>
        <v>951.79450000007637</v>
      </c>
      <c r="J50" s="52">
        <f>VLOOKUP($B50,Shock_dev!$A$1:$CI$300,MATCH(DATE(J$1,1,1),Shock_dev!$A$1:$CI$1,0),FALSE)</f>
        <v>1017.7750999999698</v>
      </c>
      <c r="K50" s="52">
        <f>VLOOKUP($B50,Shock_dev!$A$1:$CI$300,MATCH(DATE(K$1,1,1),Shock_dev!$A$1:$CI$1,0),FALSE)</f>
        <v>1119.6986000000034</v>
      </c>
      <c r="L50" s="52">
        <f>VLOOKUP($B50,Shock_dev!$A$1:$CI$300,MATCH(DATE(L$1,1,1),Shock_dev!$A$1:$CI$1,0),FALSE)</f>
        <v>1114.6202999999514</v>
      </c>
      <c r="M50" s="52">
        <f>VLOOKUP($B50,Shock_dev!$A$1:$CI$300,MATCH(DATE(M$1,1,1),Shock_dev!$A$1:$CI$1,0),FALSE)</f>
        <v>1152.5911000000779</v>
      </c>
      <c r="N50" s="52">
        <f>VLOOKUP($B50,Shock_dev!$A$1:$CI$300,MATCH(DATE(N$1,1,1),Shock_dev!$A$1:$CI$1,0),FALSE)</f>
        <v>1241.0362999999197</v>
      </c>
      <c r="O50" s="52">
        <f>VLOOKUP($B50,Shock_dev!$A$1:$CI$300,MATCH(DATE(O$1,1,1),Shock_dev!$A$1:$CI$1,0),FALSE)</f>
        <v>1188.329400000046</v>
      </c>
      <c r="P50" s="52">
        <f>VLOOKUP($B50,Shock_dev!$A$1:$CI$300,MATCH(DATE(P$1,1,1),Shock_dev!$A$1:$CI$1,0),FALSE)</f>
        <v>1057.1589000000386</v>
      </c>
      <c r="Q50" s="52">
        <f>VLOOKUP($B50,Shock_dev!$A$1:$CI$300,MATCH(DATE(Q$1,1,1),Shock_dev!$A$1:$CI$1,0),FALSE)</f>
        <v>936.08140000002459</v>
      </c>
      <c r="R50" s="52">
        <f>VLOOKUP($B50,Shock_dev!$A$1:$CI$300,MATCH(DATE(R$1,1,1),Shock_dev!$A$1:$CI$1,0),FALSE)</f>
        <v>758.60300000000279</v>
      </c>
      <c r="S50" s="52">
        <f>VLOOKUP($B50,Shock_dev!$A$1:$CI$300,MATCH(DATE(S$1,1,1),Shock_dev!$A$1:$CI$1,0),FALSE)</f>
        <v>714.77139999996871</v>
      </c>
      <c r="T50" s="52">
        <f>VLOOKUP($B50,Shock_dev!$A$1:$CI$300,MATCH(DATE(T$1,1,1),Shock_dev!$A$1:$CI$1,0),FALSE)</f>
        <v>663.37469999992754</v>
      </c>
      <c r="U50" s="52">
        <f>VLOOKUP($B50,Shock_dev!$A$1:$CI$300,MATCH(DATE(U$1,1,1),Shock_dev!$A$1:$CI$1,0),FALSE)</f>
        <v>625.25170000002254</v>
      </c>
      <c r="V50" s="52">
        <f>VLOOKUP($B50,Shock_dev!$A$1:$CI$300,MATCH(DATE(V$1,1,1),Shock_dev!$A$1:$CI$1,0),FALSE)</f>
        <v>599.93619999999646</v>
      </c>
      <c r="W50" s="52">
        <f>VLOOKUP($B50,Shock_dev!$A$1:$CI$300,MATCH(DATE(W$1,1,1),Shock_dev!$A$1:$CI$1,0),FALSE)</f>
        <v>595.3070000000298</v>
      </c>
      <c r="X50" s="52">
        <f>VLOOKUP($B50,Shock_dev!$A$1:$CI$300,MATCH(DATE(X$1,1,1),Shock_dev!$A$1:$CI$1,0),FALSE)</f>
        <v>563.48999999999069</v>
      </c>
      <c r="Y50" s="52">
        <f>VLOOKUP($B50,Shock_dev!$A$1:$CI$300,MATCH(DATE(Y$1,1,1),Shock_dev!$A$1:$CI$1,0),FALSE)</f>
        <v>536.80499999993481</v>
      </c>
      <c r="Z50" s="52">
        <f>VLOOKUP($B50,Shock_dev!$A$1:$CI$300,MATCH(DATE(Z$1,1,1),Shock_dev!$A$1:$CI$1,0),FALSE)</f>
        <v>510.60409999999683</v>
      </c>
      <c r="AA50" s="52">
        <f>VLOOKUP($B50,Shock_dev!$A$1:$CI$300,MATCH(DATE(AA$1,1,1),Shock_dev!$A$1:$CI$1,0),FALSE)</f>
        <v>457.26360000006389</v>
      </c>
      <c r="AB50" s="52">
        <f>VLOOKUP($B50,Shock_dev!$A$1:$CI$300,MATCH(DATE(AB$1,1,1),Shock_dev!$A$1:$CI$1,0),FALSE)</f>
        <v>411.85200000007171</v>
      </c>
      <c r="AC50" s="52">
        <f>VLOOKUP($B50,Shock_dev!$A$1:$CI$300,MATCH(DATE(AC$1,1,1),Shock_dev!$A$1:$CI$1,0),FALSE)</f>
        <v>370.93720000004396</v>
      </c>
      <c r="AD50" s="52">
        <f>VLOOKUP($B50,Shock_dev!$A$1:$CI$300,MATCH(DATE(AD$1,1,1),Shock_dev!$A$1:$CI$1,0),FALSE)</f>
        <v>331.7219000000041</v>
      </c>
      <c r="AE50" s="52">
        <f>VLOOKUP($B50,Shock_dev!$A$1:$CI$300,MATCH(DATE(AE$1,1,1),Shock_dev!$A$1:$CI$1,0),FALSE)</f>
        <v>294.03499999991618</v>
      </c>
      <c r="AF50" s="52">
        <f>VLOOKUP($B50,Shock_dev!$A$1:$CI$300,MATCH(DATE(AF$1,1,1),Shock_dev!$A$1:$CI$1,0),FALSE)</f>
        <v>256.08070000004955</v>
      </c>
      <c r="AG50" s="52"/>
      <c r="AH50" s="65">
        <f>AVERAGE(C50:G50)</f>
        <v>793.88349999998468</v>
      </c>
      <c r="AI50" s="65">
        <f>AVERAGE(H50:L50)</f>
        <v>1042.1198199999985</v>
      </c>
      <c r="AJ50" s="65">
        <f>AVERAGE(M50:Q50)</f>
        <v>1115.0394200000214</v>
      </c>
      <c r="AK50" s="65">
        <f>AVERAGE(R50:V50)</f>
        <v>672.38739999998359</v>
      </c>
      <c r="AL50" s="65">
        <f>AVERAGE(W50:AA50)</f>
        <v>532.69394000000318</v>
      </c>
      <c r="AM50" s="65">
        <f>AVERAGE(AB50:AF50)</f>
        <v>332.92536000001712</v>
      </c>
      <c r="AN50" s="66"/>
      <c r="AO50" s="65">
        <f>AVERAGE(AH50:AI50)</f>
        <v>918.0016599999916</v>
      </c>
      <c r="AP50" s="65">
        <f>AVERAGE(AJ50:AK50)</f>
        <v>893.71341000000257</v>
      </c>
      <c r="AQ50" s="65">
        <f>AVERAGE(AL50:AM50)</f>
        <v>432.80965000001015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490</v>
      </c>
      <c r="C51" s="51">
        <f>VLOOKUP($B51,Shock_dev!$A$1:$CI$300,MATCH(DATE(C$1,1,1),Shock_dev!$A$1:$CI$1,0),FALSE)</f>
        <v>3.1494999999995343</v>
      </c>
      <c r="D51" s="52">
        <f>VLOOKUP($B51,Shock_dev!$A$1:$CI$300,MATCH(DATE(D$1,1,1),Shock_dev!$A$1:$CI$1,0),FALSE)</f>
        <v>6.1450000000004366</v>
      </c>
      <c r="E51" s="52">
        <f>VLOOKUP($B51,Shock_dev!$A$1:$CI$300,MATCH(DATE(E$1,1,1),Shock_dev!$A$1:$CI$1,0),FALSE)</f>
        <v>8.1064800000003743</v>
      </c>
      <c r="F51" s="52">
        <f>VLOOKUP($B51,Shock_dev!$A$1:$CI$300,MATCH(DATE(F$1,1,1),Shock_dev!$A$1:$CI$1,0),FALSE)</f>
        <v>8.9831400000002759</v>
      </c>
      <c r="G51" s="52">
        <f>VLOOKUP($B51,Shock_dev!$A$1:$CI$300,MATCH(DATE(G$1,1,1),Shock_dev!$A$1:$CI$1,0),FALSE)</f>
        <v>8.9100199999993492</v>
      </c>
      <c r="H51" s="52">
        <f>VLOOKUP($B51,Shock_dev!$A$1:$CI$300,MATCH(DATE(H$1,1,1),Shock_dev!$A$1:$CI$1,0),FALSE)</f>
        <v>8.3560600000000704</v>
      </c>
      <c r="I51" s="52">
        <f>VLOOKUP($B51,Shock_dev!$A$1:$CI$300,MATCH(DATE(I$1,1,1),Shock_dev!$A$1:$CI$1,0),FALSE)</f>
        <v>6.9825300000011339</v>
      </c>
      <c r="J51" s="52">
        <f>VLOOKUP($B51,Shock_dev!$A$1:$CI$300,MATCH(DATE(J$1,1,1),Shock_dev!$A$1:$CI$1,0),FALSE)</f>
        <v>6.0160400000004302</v>
      </c>
      <c r="K51" s="52">
        <f>VLOOKUP($B51,Shock_dev!$A$1:$CI$300,MATCH(DATE(K$1,1,1),Shock_dev!$A$1:$CI$1,0),FALSE)</f>
        <v>5.4887800000014977</v>
      </c>
      <c r="L51" s="52">
        <f>VLOOKUP($B51,Shock_dev!$A$1:$CI$300,MATCH(DATE(L$1,1,1),Shock_dev!$A$1:$CI$1,0),FALSE)</f>
        <v>4.5187800000003335</v>
      </c>
      <c r="M51" s="52">
        <f>VLOOKUP($B51,Shock_dev!$A$1:$CI$300,MATCH(DATE(M$1,1,1),Shock_dev!$A$1:$CI$1,0),FALSE)</f>
        <v>3.6394999999993161</v>
      </c>
      <c r="N51" s="52">
        <f>VLOOKUP($B51,Shock_dev!$A$1:$CI$300,MATCH(DATE(N$1,1,1),Shock_dev!$A$1:$CI$1,0),FALSE)</f>
        <v>3.1468100000001868</v>
      </c>
      <c r="O51" s="52">
        <f>VLOOKUP($B51,Shock_dev!$A$1:$CI$300,MATCH(DATE(O$1,1,1),Shock_dev!$A$1:$CI$1,0),FALSE)</f>
        <v>2.0026299999990442</v>
      </c>
      <c r="P51" s="52">
        <f>VLOOKUP($B51,Shock_dev!$A$1:$CI$300,MATCH(DATE(P$1,1,1),Shock_dev!$A$1:$CI$1,0),FALSE)</f>
        <v>0.13675999999941268</v>
      </c>
      <c r="Q51" s="52">
        <f>VLOOKUP($B51,Shock_dev!$A$1:$CI$300,MATCH(DATE(Q$1,1,1),Shock_dev!$A$1:$CI$1,0),FALSE)</f>
        <v>-1.9052000000010594</v>
      </c>
      <c r="R51" s="52">
        <f>VLOOKUP($B51,Shock_dev!$A$1:$CI$300,MATCH(DATE(R$1,1,1),Shock_dev!$A$1:$CI$1,0),FALSE)</f>
        <v>-4.2328399999987596</v>
      </c>
      <c r="S51" s="52">
        <f>VLOOKUP($B51,Shock_dev!$A$1:$CI$300,MATCH(DATE(S$1,1,1),Shock_dev!$A$1:$CI$1,0),FALSE)</f>
        <v>-5.7306800000005751</v>
      </c>
      <c r="T51" s="52">
        <f>VLOOKUP($B51,Shock_dev!$A$1:$CI$300,MATCH(DATE(T$1,1,1),Shock_dev!$A$1:$CI$1,0),FALSE)</f>
        <v>-6.7494900000001508</v>
      </c>
      <c r="U51" s="52">
        <f>VLOOKUP($B51,Shock_dev!$A$1:$CI$300,MATCH(DATE(U$1,1,1),Shock_dev!$A$1:$CI$1,0),FALSE)</f>
        <v>-7.3579099999988102</v>
      </c>
      <c r="V51" s="52">
        <f>VLOOKUP($B51,Shock_dev!$A$1:$CI$300,MATCH(DATE(V$1,1,1),Shock_dev!$A$1:$CI$1,0),FALSE)</f>
        <v>-7.6159399999996822</v>
      </c>
      <c r="W51" s="52">
        <f>VLOOKUP($B51,Shock_dev!$A$1:$CI$300,MATCH(DATE(W$1,1,1),Shock_dev!$A$1:$CI$1,0),FALSE)</f>
        <v>-7.5212899999987712</v>
      </c>
      <c r="X51" s="52">
        <f>VLOOKUP($B51,Shock_dev!$A$1:$CI$300,MATCH(DATE(X$1,1,1),Shock_dev!$A$1:$CI$1,0),FALSE)</f>
        <v>-7.3913400000001275</v>
      </c>
      <c r="Y51" s="52">
        <f>VLOOKUP($B51,Shock_dev!$A$1:$CI$300,MATCH(DATE(Y$1,1,1),Shock_dev!$A$1:$CI$1,0),FALSE)</f>
        <v>-7.180210000000443</v>
      </c>
      <c r="Z51" s="52">
        <f>VLOOKUP($B51,Shock_dev!$A$1:$CI$300,MATCH(DATE(Z$1,1,1),Shock_dev!$A$1:$CI$1,0),FALSE)</f>
        <v>-6.9069499999986874</v>
      </c>
      <c r="AA51" s="52">
        <f>VLOOKUP($B51,Shock_dev!$A$1:$CI$300,MATCH(DATE(AA$1,1,1),Shock_dev!$A$1:$CI$1,0),FALSE)</f>
        <v>-6.7680300000010902</v>
      </c>
      <c r="AB51" s="52">
        <f>VLOOKUP($B51,Shock_dev!$A$1:$CI$300,MATCH(DATE(AB$1,1,1),Shock_dev!$A$1:$CI$1,0),FALSE)</f>
        <v>-6.6321100000004662</v>
      </c>
      <c r="AC51" s="52">
        <f>VLOOKUP($B51,Shock_dev!$A$1:$CI$300,MATCH(DATE(AC$1,1,1),Shock_dev!$A$1:$CI$1,0),FALSE)</f>
        <v>-6.46585999999661</v>
      </c>
      <c r="AD51" s="52">
        <f>VLOOKUP($B51,Shock_dev!$A$1:$CI$300,MATCH(DATE(AD$1,1,1),Shock_dev!$A$1:$CI$1,0),FALSE)</f>
        <v>-6.2777699999969627</v>
      </c>
      <c r="AE51" s="52">
        <f>VLOOKUP($B51,Shock_dev!$A$1:$CI$300,MATCH(DATE(AE$1,1,1),Shock_dev!$A$1:$CI$1,0),FALSE)</f>
        <v>-6.0795900000011898</v>
      </c>
      <c r="AF51" s="52">
        <f>VLOOKUP($B51,Shock_dev!$A$1:$CI$300,MATCH(DATE(AF$1,1,1),Shock_dev!$A$1:$CI$1,0),FALSE)</f>
        <v>-5.8934399999998277</v>
      </c>
      <c r="AG51" s="52"/>
      <c r="AH51" s="65">
        <f t="shared" ref="AH51:AH80" si="1">AVERAGE(C51:G51)</f>
        <v>7.0588279999999939</v>
      </c>
      <c r="AI51" s="65">
        <f t="shared" ref="AI51:AI80" si="2">AVERAGE(H51:L51)</f>
        <v>6.272438000000693</v>
      </c>
      <c r="AJ51" s="65">
        <f t="shared" ref="AJ51:AJ80" si="3">AVERAGE(M51:Q51)</f>
        <v>1.4040999999993802</v>
      </c>
      <c r="AK51" s="65">
        <f t="shared" ref="AK51:AK80" si="4">AVERAGE(R51:V51)</f>
        <v>-6.3373719999995952</v>
      </c>
      <c r="AL51" s="65">
        <f t="shared" ref="AL51:AL80" si="5">AVERAGE(W51:AA51)</f>
        <v>-7.1535639999998235</v>
      </c>
      <c r="AM51" s="65">
        <f t="shared" ref="AM51:AM80" si="6">AVERAGE(AB51:AF51)</f>
        <v>-6.2697539999990113</v>
      </c>
      <c r="AN51" s="66"/>
      <c r="AO51" s="65">
        <f t="shared" ref="AO51:AO80" si="7">AVERAGE(AH51:AI51)</f>
        <v>6.6656330000003434</v>
      </c>
      <c r="AP51" s="65">
        <f t="shared" ref="AP51:AP80" si="8">AVERAGE(AJ51:AK51)</f>
        <v>-2.4666360000001077</v>
      </c>
      <c r="AQ51" s="65">
        <f t="shared" ref="AQ51:AQ80" si="9">AVERAGE(AL51:AM51)</f>
        <v>-6.7116589999994174</v>
      </c>
    </row>
    <row r="52" spans="1:43" x14ac:dyDescent="0.25">
      <c r="A52" s="5" t="str">
        <f>VLOOKUP(LEFT(RIGHT(B52,6),4),List_Sectors!$A$2:$C$30,3,FALSE)</f>
        <v>Forestrie</v>
      </c>
      <c r="B52" s="37" t="s">
        <v>491</v>
      </c>
      <c r="C52" s="51">
        <f>VLOOKUP($B52,Shock_dev!$A$1:$CI$300,MATCH(DATE(C$1,1,1),Shock_dev!$A$1:$CI$1,0),FALSE)</f>
        <v>5.2802149999999983</v>
      </c>
      <c r="D52" s="52">
        <f>VLOOKUP($B52,Shock_dev!$A$1:$CI$300,MATCH(DATE(D$1,1,1),Shock_dev!$A$1:$CI$1,0),FALSE)</f>
        <v>8.0064409999999953</v>
      </c>
      <c r="E52" s="52">
        <f>VLOOKUP($B52,Shock_dev!$A$1:$CI$300,MATCH(DATE(E$1,1,1),Shock_dev!$A$1:$CI$1,0),FALSE)</f>
        <v>9.3494719999998779</v>
      </c>
      <c r="F52" s="52">
        <f>VLOOKUP($B52,Shock_dev!$A$1:$CI$300,MATCH(DATE(F$1,1,1),Shock_dev!$A$1:$CI$1,0),FALSE)</f>
        <v>10.183155999999826</v>
      </c>
      <c r="G52" s="52">
        <f>VLOOKUP($B52,Shock_dev!$A$1:$CI$300,MATCH(DATE(G$1,1,1),Shock_dev!$A$1:$CI$1,0),FALSE)</f>
        <v>10.670254999999997</v>
      </c>
      <c r="H52" s="52">
        <f>VLOOKUP($B52,Shock_dev!$A$1:$CI$300,MATCH(DATE(H$1,1,1),Shock_dev!$A$1:$CI$1,0),FALSE)</f>
        <v>11.260706000000027</v>
      </c>
      <c r="I52" s="52">
        <f>VLOOKUP($B52,Shock_dev!$A$1:$CI$300,MATCH(DATE(I$1,1,1),Shock_dev!$A$1:$CI$1,0),FALSE)</f>
        <v>10.900910999999951</v>
      </c>
      <c r="J52" s="52">
        <f>VLOOKUP($B52,Shock_dev!$A$1:$CI$300,MATCH(DATE(J$1,1,1),Shock_dev!$A$1:$CI$1,0),FALSE)</f>
        <v>11.695071999999982</v>
      </c>
      <c r="K52" s="52">
        <f>VLOOKUP($B52,Shock_dev!$A$1:$CI$300,MATCH(DATE(K$1,1,1),Shock_dev!$A$1:$CI$1,0),FALSE)</f>
        <v>12.800580999999966</v>
      </c>
      <c r="L52" s="52">
        <f>VLOOKUP($B52,Shock_dev!$A$1:$CI$300,MATCH(DATE(L$1,1,1),Shock_dev!$A$1:$CI$1,0),FALSE)</f>
        <v>12.756698000000142</v>
      </c>
      <c r="M52" s="52">
        <f>VLOOKUP($B52,Shock_dev!$A$1:$CI$300,MATCH(DATE(M$1,1,1),Shock_dev!$A$1:$CI$1,0),FALSE)</f>
        <v>13.079791999999998</v>
      </c>
      <c r="N52" s="52">
        <f>VLOOKUP($B52,Shock_dev!$A$1:$CI$300,MATCH(DATE(N$1,1,1),Shock_dev!$A$1:$CI$1,0),FALSE)</f>
        <v>13.918042000000014</v>
      </c>
      <c r="O52" s="52">
        <f>VLOOKUP($B52,Shock_dev!$A$1:$CI$300,MATCH(DATE(O$1,1,1),Shock_dev!$A$1:$CI$1,0),FALSE)</f>
        <v>13.36614899999995</v>
      </c>
      <c r="P52" s="52">
        <f>VLOOKUP($B52,Shock_dev!$A$1:$CI$300,MATCH(DATE(P$1,1,1),Shock_dev!$A$1:$CI$1,0),FALSE)</f>
        <v>12.028279999999995</v>
      </c>
      <c r="Q52" s="52">
        <f>VLOOKUP($B52,Shock_dev!$A$1:$CI$300,MATCH(DATE(Q$1,1,1),Shock_dev!$A$1:$CI$1,0),FALSE)</f>
        <v>10.792070999999851</v>
      </c>
      <c r="R52" s="52">
        <f>VLOOKUP($B52,Shock_dev!$A$1:$CI$300,MATCH(DATE(R$1,1,1),Shock_dev!$A$1:$CI$1,0),FALSE)</f>
        <v>9.0042389999998704</v>
      </c>
      <c r="S52" s="52">
        <f>VLOOKUP($B52,Shock_dev!$A$1:$CI$300,MATCH(DATE(S$1,1,1),Shock_dev!$A$1:$CI$1,0),FALSE)</f>
        <v>8.4675569999999425</v>
      </c>
      <c r="T52" s="52">
        <f>VLOOKUP($B52,Shock_dev!$A$1:$CI$300,MATCH(DATE(T$1,1,1),Shock_dev!$A$1:$CI$1,0),FALSE)</f>
        <v>7.8616799999999785</v>
      </c>
      <c r="U52" s="52">
        <f>VLOOKUP($B52,Shock_dev!$A$1:$CI$300,MATCH(DATE(U$1,1,1),Shock_dev!$A$1:$CI$1,0),FALSE)</f>
        <v>7.3582539999999881</v>
      </c>
      <c r="V52" s="52">
        <f>VLOOKUP($B52,Shock_dev!$A$1:$CI$300,MATCH(DATE(V$1,1,1),Shock_dev!$A$1:$CI$1,0),FALSE)</f>
        <v>7.0022760000001654</v>
      </c>
      <c r="W52" s="52">
        <f>VLOOKUP($B52,Shock_dev!$A$1:$CI$300,MATCH(DATE(W$1,1,1),Shock_dev!$A$1:$CI$1,0),FALSE)</f>
        <v>6.9003640000000814</v>
      </c>
      <c r="X52" s="52">
        <f>VLOOKUP($B52,Shock_dev!$A$1:$CI$300,MATCH(DATE(X$1,1,1),Shock_dev!$A$1:$CI$1,0),FALSE)</f>
        <v>6.572744000000057</v>
      </c>
      <c r="Y52" s="52">
        <f>VLOOKUP($B52,Shock_dev!$A$1:$CI$300,MATCH(DATE(Y$1,1,1),Shock_dev!$A$1:$CI$1,0),FALSE)</f>
        <v>6.3426759999999831</v>
      </c>
      <c r="Z52" s="52">
        <f>VLOOKUP($B52,Shock_dev!$A$1:$CI$300,MATCH(DATE(Z$1,1,1),Shock_dev!$A$1:$CI$1,0),FALSE)</f>
        <v>6.1704459999998562</v>
      </c>
      <c r="AA52" s="52">
        <f>VLOOKUP($B52,Shock_dev!$A$1:$CI$300,MATCH(DATE(AA$1,1,1),Shock_dev!$A$1:$CI$1,0),FALSE)</f>
        <v>5.7542439999999715</v>
      </c>
      <c r="AB52" s="52">
        <f>VLOOKUP($B52,Shock_dev!$A$1:$CI$300,MATCH(DATE(AB$1,1,1),Shock_dev!$A$1:$CI$1,0),FALSE)</f>
        <v>5.4447770000001583</v>
      </c>
      <c r="AC52" s="52">
        <f>VLOOKUP($B52,Shock_dev!$A$1:$CI$300,MATCH(DATE(AC$1,1,1),Shock_dev!$A$1:$CI$1,0),FALSE)</f>
        <v>5.2041750000000775</v>
      </c>
      <c r="AD52" s="52">
        <f>VLOOKUP($B52,Shock_dev!$A$1:$CI$300,MATCH(DATE(AD$1,1,1),Shock_dev!$A$1:$CI$1,0),FALSE)</f>
        <v>4.9877649999998539</v>
      </c>
      <c r="AE52" s="52">
        <f>VLOOKUP($B52,Shock_dev!$A$1:$CI$300,MATCH(DATE(AE$1,1,1),Shock_dev!$A$1:$CI$1,0),FALSE)</f>
        <v>4.7869100000000344</v>
      </c>
      <c r="AF52" s="52">
        <f>VLOOKUP($B52,Shock_dev!$A$1:$CI$300,MATCH(DATE(AF$1,1,1),Shock_dev!$A$1:$CI$1,0),FALSE)</f>
        <v>4.5788290000000416</v>
      </c>
      <c r="AG52" s="52"/>
      <c r="AH52" s="65">
        <f t="shared" si="1"/>
        <v>8.697907799999939</v>
      </c>
      <c r="AI52" s="65">
        <f t="shared" si="2"/>
        <v>11.882793600000014</v>
      </c>
      <c r="AJ52" s="65">
        <f t="shared" si="3"/>
        <v>12.636866799999961</v>
      </c>
      <c r="AK52" s="65">
        <f t="shared" si="4"/>
        <v>7.9388011999999888</v>
      </c>
      <c r="AL52" s="65">
        <f t="shared" si="5"/>
        <v>6.3480947999999895</v>
      </c>
      <c r="AM52" s="65">
        <f t="shared" si="6"/>
        <v>5.0004912000000328</v>
      </c>
      <c r="AN52" s="66"/>
      <c r="AO52" s="65">
        <f t="shared" si="7"/>
        <v>10.290350699999976</v>
      </c>
      <c r="AP52" s="65">
        <f t="shared" si="8"/>
        <v>10.287833999999975</v>
      </c>
      <c r="AQ52" s="65">
        <f t="shared" si="9"/>
        <v>5.6742930000000111</v>
      </c>
    </row>
    <row r="53" spans="1:43" x14ac:dyDescent="0.25">
      <c r="A53" s="5" t="str">
        <f>VLOOKUP(LEFT(RIGHT(B53,6),4),List_Sectors!$A$2:$C$30,3,FALSE)</f>
        <v>Automobile</v>
      </c>
      <c r="B53" s="37" t="s">
        <v>492</v>
      </c>
      <c r="C53" s="51">
        <f>VLOOKUP($B53,Shock_dev!$A$1:$CI$300,MATCH(DATE(C$1,1,1),Shock_dev!$A$1:$CI$1,0),FALSE)</f>
        <v>1.2644700000000739</v>
      </c>
      <c r="D53" s="52">
        <f>VLOOKUP($B53,Shock_dev!$A$1:$CI$300,MATCH(DATE(D$1,1,1),Shock_dev!$A$1:$CI$1,0),FALSE)</f>
        <v>1.984839999999167</v>
      </c>
      <c r="E53" s="52">
        <f>VLOOKUP($B53,Shock_dev!$A$1:$CI$300,MATCH(DATE(E$1,1,1),Shock_dev!$A$1:$CI$1,0),FALSE)</f>
        <v>1.6707900000001246</v>
      </c>
      <c r="F53" s="52">
        <f>VLOOKUP($B53,Shock_dev!$A$1:$CI$300,MATCH(DATE(F$1,1,1),Shock_dev!$A$1:$CI$1,0),FALSE)</f>
        <v>0.40066000000115309</v>
      </c>
      <c r="G53" s="52">
        <f>VLOOKUP($B53,Shock_dev!$A$1:$CI$300,MATCH(DATE(G$1,1,1),Shock_dev!$A$1:$CI$1,0),FALSE)</f>
        <v>-1.6076499999999214</v>
      </c>
      <c r="H53" s="52">
        <f>VLOOKUP($B53,Shock_dev!$A$1:$CI$300,MATCH(DATE(H$1,1,1),Shock_dev!$A$1:$CI$1,0),FALSE)</f>
        <v>-3.9935900000000402</v>
      </c>
      <c r="I53" s="52">
        <f>VLOOKUP($B53,Shock_dev!$A$1:$CI$300,MATCH(DATE(I$1,1,1),Shock_dev!$A$1:$CI$1,0),FALSE)</f>
        <v>-6.7796199999993405</v>
      </c>
      <c r="J53" s="52">
        <f>VLOOKUP($B53,Shock_dev!$A$1:$CI$300,MATCH(DATE(J$1,1,1),Shock_dev!$A$1:$CI$1,0),FALSE)</f>
        <v>-9.2899199999992561</v>
      </c>
      <c r="K53" s="52">
        <f>VLOOKUP($B53,Shock_dev!$A$1:$CI$300,MATCH(DATE(K$1,1,1),Shock_dev!$A$1:$CI$1,0),FALSE)</f>
        <v>-11.518519999999626</v>
      </c>
      <c r="L53" s="52">
        <f>VLOOKUP($B53,Shock_dev!$A$1:$CI$300,MATCH(DATE(L$1,1,1),Shock_dev!$A$1:$CI$1,0),FALSE)</f>
        <v>-13.875140000000101</v>
      </c>
      <c r="M53" s="52">
        <f>VLOOKUP($B53,Shock_dev!$A$1:$CI$300,MATCH(DATE(M$1,1,1),Shock_dev!$A$1:$CI$1,0),FALSE)</f>
        <v>-16.060110000002169</v>
      </c>
      <c r="N53" s="52">
        <f>VLOOKUP($B53,Shock_dev!$A$1:$CI$300,MATCH(DATE(N$1,1,1),Shock_dev!$A$1:$CI$1,0),FALSE)</f>
        <v>-17.934150000000955</v>
      </c>
      <c r="O53" s="52">
        <f>VLOOKUP($B53,Shock_dev!$A$1:$CI$300,MATCH(DATE(O$1,1,1),Shock_dev!$A$1:$CI$1,0),FALSE)</f>
        <v>-19.974290000001929</v>
      </c>
      <c r="P53" s="52">
        <f>VLOOKUP($B53,Shock_dev!$A$1:$CI$300,MATCH(DATE(P$1,1,1),Shock_dev!$A$1:$CI$1,0),FALSE)</f>
        <v>-22.101029999997991</v>
      </c>
      <c r="Q53" s="52">
        <f>VLOOKUP($B53,Shock_dev!$A$1:$CI$300,MATCH(DATE(Q$1,1,1),Shock_dev!$A$1:$CI$1,0),FALSE)</f>
        <v>-23.935710000001563</v>
      </c>
      <c r="R53" s="52">
        <f>VLOOKUP($B53,Shock_dev!$A$1:$CI$300,MATCH(DATE(R$1,1,1),Shock_dev!$A$1:$CI$1,0),FALSE)</f>
        <v>-25.448540000001231</v>
      </c>
      <c r="S53" s="52">
        <f>VLOOKUP($B53,Shock_dev!$A$1:$CI$300,MATCH(DATE(S$1,1,1),Shock_dev!$A$1:$CI$1,0),FALSE)</f>
        <v>-26.091400000001158</v>
      </c>
      <c r="T53" s="52">
        <f>VLOOKUP($B53,Shock_dev!$A$1:$CI$300,MATCH(DATE(T$1,1,1),Shock_dev!$A$1:$CI$1,0),FALSE)</f>
        <v>-26.112909999999829</v>
      </c>
      <c r="U53" s="52">
        <f>VLOOKUP($B53,Shock_dev!$A$1:$CI$300,MATCH(DATE(U$1,1,1),Shock_dev!$A$1:$CI$1,0),FALSE)</f>
        <v>-25.624930000001768</v>
      </c>
      <c r="V53" s="52">
        <f>VLOOKUP($B53,Shock_dev!$A$1:$CI$300,MATCH(DATE(V$1,1,1),Shock_dev!$A$1:$CI$1,0),FALSE)</f>
        <v>-24.735280000000785</v>
      </c>
      <c r="W53" s="52">
        <f>VLOOKUP($B53,Shock_dev!$A$1:$CI$300,MATCH(DATE(W$1,1,1),Shock_dev!$A$1:$CI$1,0),FALSE)</f>
        <v>-23.52527999999802</v>
      </c>
      <c r="X53" s="52">
        <f>VLOOKUP($B53,Shock_dev!$A$1:$CI$300,MATCH(DATE(X$1,1,1),Shock_dev!$A$1:$CI$1,0),FALSE)</f>
        <v>-22.214610000002722</v>
      </c>
      <c r="Y53" s="52">
        <f>VLOOKUP($B53,Shock_dev!$A$1:$CI$300,MATCH(DATE(Y$1,1,1),Shock_dev!$A$1:$CI$1,0),FALSE)</f>
        <v>-20.827129999997851</v>
      </c>
      <c r="Z53" s="52">
        <f>VLOOKUP($B53,Shock_dev!$A$1:$CI$300,MATCH(DATE(Z$1,1,1),Shock_dev!$A$1:$CI$1,0),FALSE)</f>
        <v>-19.411840000000666</v>
      </c>
      <c r="AA53" s="52">
        <f>VLOOKUP($B53,Shock_dev!$A$1:$CI$300,MATCH(DATE(AA$1,1,1),Shock_dev!$A$1:$CI$1,0),FALSE)</f>
        <v>-18.08473000000231</v>
      </c>
      <c r="AB53" s="52">
        <f>VLOOKUP($B53,Shock_dev!$A$1:$CI$300,MATCH(DATE(AB$1,1,1),Shock_dev!$A$1:$CI$1,0),FALSE)</f>
        <v>-16.793920000000071</v>
      </c>
      <c r="AC53" s="52">
        <f>VLOOKUP($B53,Shock_dev!$A$1:$CI$300,MATCH(DATE(AC$1,1,1),Shock_dev!$A$1:$CI$1,0),FALSE)</f>
        <v>-15.538560000000871</v>
      </c>
      <c r="AD53" s="52">
        <f>VLOOKUP($B53,Shock_dev!$A$1:$CI$300,MATCH(DATE(AD$1,1,1),Shock_dev!$A$1:$CI$1,0),FALSE)</f>
        <v>-14.339539999997214</v>
      </c>
      <c r="AE53" s="52">
        <f>VLOOKUP($B53,Shock_dev!$A$1:$CI$300,MATCH(DATE(AE$1,1,1),Shock_dev!$A$1:$CI$1,0),FALSE)</f>
        <v>-13.216169999999693</v>
      </c>
      <c r="AF53" s="52">
        <f>VLOOKUP($B53,Shock_dev!$A$1:$CI$300,MATCH(DATE(AF$1,1,1),Shock_dev!$A$1:$CI$1,0),FALSE)</f>
        <v>-12.188000000001921</v>
      </c>
      <c r="AG53" s="52"/>
      <c r="AH53" s="65">
        <f t="shared" si="1"/>
        <v>0.74262200000011946</v>
      </c>
      <c r="AI53" s="65">
        <f t="shared" si="2"/>
        <v>-9.0913579999996728</v>
      </c>
      <c r="AJ53" s="65">
        <f t="shared" si="3"/>
        <v>-20.001058000000921</v>
      </c>
      <c r="AK53" s="65">
        <f t="shared" si="4"/>
        <v>-25.602612000000953</v>
      </c>
      <c r="AL53" s="65">
        <f t="shared" si="5"/>
        <v>-20.812718000000313</v>
      </c>
      <c r="AM53" s="65">
        <f t="shared" si="6"/>
        <v>-14.415237999999954</v>
      </c>
      <c r="AN53" s="66"/>
      <c r="AO53" s="65">
        <f t="shared" si="7"/>
        <v>-4.1743679999997765</v>
      </c>
      <c r="AP53" s="65">
        <f t="shared" si="8"/>
        <v>-22.801835000000935</v>
      </c>
      <c r="AQ53" s="65">
        <f t="shared" si="9"/>
        <v>-17.613978000000134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493</v>
      </c>
      <c r="C54" s="51">
        <f>VLOOKUP($B54,Shock_dev!$A$1:$CI$300,MATCH(DATE(C$1,1,1),Shock_dev!$A$1:$CI$1,0),FALSE)</f>
        <v>10.774562999999944</v>
      </c>
      <c r="D54" s="52">
        <f>VLOOKUP($B54,Shock_dev!$A$1:$CI$300,MATCH(DATE(D$1,1,1),Shock_dev!$A$1:$CI$1,0),FALSE)</f>
        <v>16.058665999999903</v>
      </c>
      <c r="E54" s="52">
        <f>VLOOKUP($B54,Shock_dev!$A$1:$CI$300,MATCH(DATE(E$1,1,1),Shock_dev!$A$1:$CI$1,0),FALSE)</f>
        <v>18.717196000000058</v>
      </c>
      <c r="F54" s="52">
        <f>VLOOKUP($B54,Shock_dev!$A$1:$CI$300,MATCH(DATE(F$1,1,1),Shock_dev!$A$1:$CI$1,0),FALSE)</f>
        <v>20.506167999999889</v>
      </c>
      <c r="G54" s="52">
        <f>VLOOKUP($B54,Shock_dev!$A$1:$CI$300,MATCH(DATE(G$1,1,1),Shock_dev!$A$1:$CI$1,0),FALSE)</f>
        <v>21.66306899999995</v>
      </c>
      <c r="H54" s="52">
        <f>VLOOKUP($B54,Shock_dev!$A$1:$CI$300,MATCH(DATE(H$1,1,1),Shock_dev!$A$1:$CI$1,0),FALSE)</f>
        <v>23.063524000000143</v>
      </c>
      <c r="I54" s="52">
        <f>VLOOKUP($B54,Shock_dev!$A$1:$CI$300,MATCH(DATE(I$1,1,1),Shock_dev!$A$1:$CI$1,0),FALSE)</f>
        <v>22.458838000000014</v>
      </c>
      <c r="J54" s="52">
        <f>VLOOKUP($B54,Shock_dev!$A$1:$CI$300,MATCH(DATE(J$1,1,1),Shock_dev!$A$1:$CI$1,0),FALSE)</f>
        <v>24.276884000000109</v>
      </c>
      <c r="K54" s="52">
        <f>VLOOKUP($B54,Shock_dev!$A$1:$CI$300,MATCH(DATE(K$1,1,1),Shock_dev!$A$1:$CI$1,0),FALSE)</f>
        <v>26.62466900000004</v>
      </c>
      <c r="L54" s="52">
        <f>VLOOKUP($B54,Shock_dev!$A$1:$CI$300,MATCH(DATE(L$1,1,1),Shock_dev!$A$1:$CI$1,0),FALSE)</f>
        <v>26.499753000000055</v>
      </c>
      <c r="M54" s="52">
        <f>VLOOKUP($B54,Shock_dev!$A$1:$CI$300,MATCH(DATE(M$1,1,1),Shock_dev!$A$1:$CI$1,0),FALSE)</f>
        <v>27.188158999999814</v>
      </c>
      <c r="N54" s="52">
        <f>VLOOKUP($B54,Shock_dev!$A$1:$CI$300,MATCH(DATE(N$1,1,1),Shock_dev!$A$1:$CI$1,0),FALSE)</f>
        <v>28.908894000000146</v>
      </c>
      <c r="O54" s="52">
        <f>VLOOKUP($B54,Shock_dev!$A$1:$CI$300,MATCH(DATE(O$1,1,1),Shock_dev!$A$1:$CI$1,0),FALSE)</f>
        <v>27.640381999999818</v>
      </c>
      <c r="P54" s="52">
        <f>VLOOKUP($B54,Shock_dev!$A$1:$CI$300,MATCH(DATE(P$1,1,1),Shock_dev!$A$1:$CI$1,0),FALSE)</f>
        <v>24.784869000000072</v>
      </c>
      <c r="Q54" s="52">
        <f>VLOOKUP($B54,Shock_dev!$A$1:$CI$300,MATCH(DATE(Q$1,1,1),Shock_dev!$A$1:$CI$1,0),FALSE)</f>
        <v>22.172979000000169</v>
      </c>
      <c r="R54" s="52">
        <f>VLOOKUP($B54,Shock_dev!$A$1:$CI$300,MATCH(DATE(R$1,1,1),Shock_dev!$A$1:$CI$1,0),FALSE)</f>
        <v>18.350348999999824</v>
      </c>
      <c r="S54" s="52">
        <f>VLOOKUP($B54,Shock_dev!$A$1:$CI$300,MATCH(DATE(S$1,1,1),Shock_dev!$A$1:$CI$1,0),FALSE)</f>
        <v>17.161660000000211</v>
      </c>
      <c r="T54" s="52">
        <f>VLOOKUP($B54,Shock_dev!$A$1:$CI$300,MATCH(DATE(T$1,1,1),Shock_dev!$A$1:$CI$1,0),FALSE)</f>
        <v>15.704959000000144</v>
      </c>
      <c r="U54" s="52">
        <f>VLOOKUP($B54,Shock_dev!$A$1:$CI$300,MATCH(DATE(U$1,1,1),Shock_dev!$A$1:$CI$1,0),FALSE)</f>
        <v>14.446299000000181</v>
      </c>
      <c r="V54" s="52">
        <f>VLOOKUP($B54,Shock_dev!$A$1:$CI$300,MATCH(DATE(V$1,1,1),Shock_dev!$A$1:$CI$1,0),FALSE)</f>
        <v>13.495746000000054</v>
      </c>
      <c r="W54" s="52">
        <f>VLOOKUP($B54,Shock_dev!$A$1:$CI$300,MATCH(DATE(W$1,1,1),Shock_dev!$A$1:$CI$1,0),FALSE)</f>
        <v>13.087165000000368</v>
      </c>
      <c r="X54" s="52">
        <f>VLOOKUP($B54,Shock_dev!$A$1:$CI$300,MATCH(DATE(X$1,1,1),Shock_dev!$A$1:$CI$1,0),FALSE)</f>
        <v>12.208088999999745</v>
      </c>
      <c r="Y54" s="52">
        <f>VLOOKUP($B54,Shock_dev!$A$1:$CI$300,MATCH(DATE(Y$1,1,1),Shock_dev!$A$1:$CI$1,0),FALSE)</f>
        <v>11.580343999999968</v>
      </c>
      <c r="Z54" s="52">
        <f>VLOOKUP($B54,Shock_dev!$A$1:$CI$300,MATCH(DATE(Z$1,1,1),Shock_dev!$A$1:$CI$1,0),FALSE)</f>
        <v>11.100910999999996</v>
      </c>
      <c r="AA54" s="52">
        <f>VLOOKUP($B54,Shock_dev!$A$1:$CI$300,MATCH(DATE(AA$1,1,1),Shock_dev!$A$1:$CI$1,0),FALSE)</f>
        <v>10.13392900000008</v>
      </c>
      <c r="AB54" s="52">
        <f>VLOOKUP($B54,Shock_dev!$A$1:$CI$300,MATCH(DATE(AB$1,1,1),Shock_dev!$A$1:$CI$1,0),FALSE)</f>
        <v>9.4393959999997605</v>
      </c>
      <c r="AC54" s="52">
        <f>VLOOKUP($B54,Shock_dev!$A$1:$CI$300,MATCH(DATE(AC$1,1,1),Shock_dev!$A$1:$CI$1,0),FALSE)</f>
        <v>8.9106600000000071</v>
      </c>
      <c r="AD54" s="52">
        <f>VLOOKUP($B54,Shock_dev!$A$1:$CI$300,MATCH(DATE(AD$1,1,1),Shock_dev!$A$1:$CI$1,0),FALSE)</f>
        <v>8.4515510000001086</v>
      </c>
      <c r="AE54" s="52">
        <f>VLOOKUP($B54,Shock_dev!$A$1:$CI$300,MATCH(DATE(AE$1,1,1),Shock_dev!$A$1:$CI$1,0),FALSE)</f>
        <v>8.0460329999996247</v>
      </c>
      <c r="AF54" s="52">
        <f>VLOOKUP($B54,Shock_dev!$A$1:$CI$300,MATCH(DATE(AF$1,1,1),Shock_dev!$A$1:$CI$1,0),FALSE)</f>
        <v>7.6459109999996144</v>
      </c>
      <c r="AG54" s="52"/>
      <c r="AH54" s="65">
        <f t="shared" si="1"/>
        <v>17.543932399999949</v>
      </c>
      <c r="AI54" s="65">
        <f t="shared" si="2"/>
        <v>24.584733600000071</v>
      </c>
      <c r="AJ54" s="65">
        <f t="shared" si="3"/>
        <v>26.139056600000004</v>
      </c>
      <c r="AK54" s="65">
        <f t="shared" si="4"/>
        <v>15.831802600000083</v>
      </c>
      <c r="AL54" s="65">
        <f t="shared" si="5"/>
        <v>11.622087600000032</v>
      </c>
      <c r="AM54" s="65">
        <f t="shared" si="6"/>
        <v>8.4987101999998238</v>
      </c>
      <c r="AN54" s="66"/>
      <c r="AO54" s="65">
        <f t="shared" si="7"/>
        <v>21.064333000000012</v>
      </c>
      <c r="AP54" s="65">
        <f t="shared" si="8"/>
        <v>20.985429600000042</v>
      </c>
      <c r="AQ54" s="65">
        <f t="shared" si="9"/>
        <v>10.060398899999928</v>
      </c>
    </row>
    <row r="55" spans="1:43" x14ac:dyDescent="0.25">
      <c r="A55" s="5" t="str">
        <f>VLOOKUP(LEFT(RIGHT(B55,6),4),List_Sectors!$A$2:$C$30,3,FALSE)</f>
        <v>Papier et carton</v>
      </c>
      <c r="B55" s="37" t="s">
        <v>494</v>
      </c>
      <c r="C55" s="51">
        <f>VLOOKUP($B55,Shock_dev!$A$1:$CI$300,MATCH(DATE(C$1,1,1),Shock_dev!$A$1:$CI$1,0),FALSE)</f>
        <v>0.47366399999998521</v>
      </c>
      <c r="D55" s="52">
        <f>VLOOKUP($B55,Shock_dev!$A$1:$CI$300,MATCH(DATE(D$1,1,1),Shock_dev!$A$1:$CI$1,0),FALSE)</f>
        <v>0.79238699999996243</v>
      </c>
      <c r="E55" s="52">
        <f>VLOOKUP($B55,Shock_dev!$A$1:$CI$300,MATCH(DATE(E$1,1,1),Shock_dev!$A$1:$CI$1,0),FALSE)</f>
        <v>0.95133199999986573</v>
      </c>
      <c r="F55" s="52">
        <f>VLOOKUP($B55,Shock_dev!$A$1:$CI$300,MATCH(DATE(F$1,1,1),Shock_dev!$A$1:$CI$1,0),FALSE)</f>
        <v>0.99891500000012456</v>
      </c>
      <c r="G55" s="52">
        <f>VLOOKUP($B55,Shock_dev!$A$1:$CI$300,MATCH(DATE(G$1,1,1),Shock_dev!$A$1:$CI$1,0),FALSE)</f>
        <v>0.95820199999980105</v>
      </c>
      <c r="H55" s="52">
        <f>VLOOKUP($B55,Shock_dev!$A$1:$CI$300,MATCH(DATE(H$1,1,1),Shock_dev!$A$1:$CI$1,0),FALSE)</f>
        <v>0.88695800000004965</v>
      </c>
      <c r="I55" s="52">
        <f>VLOOKUP($B55,Shock_dev!$A$1:$CI$300,MATCH(DATE(I$1,1,1),Shock_dev!$A$1:$CI$1,0),FALSE)</f>
        <v>0.71123099999999795</v>
      </c>
      <c r="J55" s="52">
        <f>VLOOKUP($B55,Shock_dev!$A$1:$CI$300,MATCH(DATE(J$1,1,1),Shock_dev!$A$1:$CI$1,0),FALSE)</f>
        <v>0.62382200000001831</v>
      </c>
      <c r="K55" s="52">
        <f>VLOOKUP($B55,Shock_dev!$A$1:$CI$300,MATCH(DATE(K$1,1,1),Shock_dev!$A$1:$CI$1,0),FALSE)</f>
        <v>0.58363999999983207</v>
      </c>
      <c r="L55" s="52">
        <f>VLOOKUP($B55,Shock_dev!$A$1:$CI$300,MATCH(DATE(L$1,1,1),Shock_dev!$A$1:$CI$1,0),FALSE)</f>
        <v>0.45528500000000349</v>
      </c>
      <c r="M55" s="52">
        <f>VLOOKUP($B55,Shock_dev!$A$1:$CI$300,MATCH(DATE(M$1,1,1),Shock_dev!$A$1:$CI$1,0),FALSE)</f>
        <v>0.35525900000016009</v>
      </c>
      <c r="N55" s="52">
        <f>VLOOKUP($B55,Shock_dev!$A$1:$CI$300,MATCH(DATE(N$1,1,1),Shock_dev!$A$1:$CI$1,0),FALSE)</f>
        <v>0.31267299999990428</v>
      </c>
      <c r="O55" s="52">
        <f>VLOOKUP($B55,Shock_dev!$A$1:$CI$300,MATCH(DATE(O$1,1,1),Shock_dev!$A$1:$CI$1,0),FALSE)</f>
        <v>0.15904399999999441</v>
      </c>
      <c r="P55" s="52">
        <f>VLOOKUP($B55,Shock_dev!$A$1:$CI$300,MATCH(DATE(P$1,1,1),Shock_dev!$A$1:$CI$1,0),FALSE)</f>
        <v>-7.5481000000081622E-2</v>
      </c>
      <c r="Q55" s="52">
        <f>VLOOKUP($B55,Shock_dev!$A$1:$CI$300,MATCH(DATE(Q$1,1,1),Shock_dev!$A$1:$CI$1,0),FALSE)</f>
        <v>-0.30327600000009625</v>
      </c>
      <c r="R55" s="52">
        <f>VLOOKUP($B55,Shock_dev!$A$1:$CI$300,MATCH(DATE(R$1,1,1),Shock_dev!$A$1:$CI$1,0),FALSE)</f>
        <v>-0.56327999999984968</v>
      </c>
      <c r="S55" s="52">
        <f>VLOOKUP($B55,Shock_dev!$A$1:$CI$300,MATCH(DATE(S$1,1,1),Shock_dev!$A$1:$CI$1,0),FALSE)</f>
        <v>-0.68671599999993305</v>
      </c>
      <c r="T55" s="52">
        <f>VLOOKUP($B55,Shock_dev!$A$1:$CI$300,MATCH(DATE(T$1,1,1),Shock_dev!$A$1:$CI$1,0),FALSE)</f>
        <v>-0.76850000000013097</v>
      </c>
      <c r="U55" s="52">
        <f>VLOOKUP($B55,Shock_dev!$A$1:$CI$300,MATCH(DATE(U$1,1,1),Shock_dev!$A$1:$CI$1,0),FALSE)</f>
        <v>-0.80765100000007806</v>
      </c>
      <c r="V55" s="52">
        <f>VLOOKUP($B55,Shock_dev!$A$1:$CI$300,MATCH(DATE(V$1,1,1),Shock_dev!$A$1:$CI$1,0),FALSE)</f>
        <v>-0.80771400000003268</v>
      </c>
      <c r="W55" s="52">
        <f>VLOOKUP($B55,Shock_dev!$A$1:$CI$300,MATCH(DATE(W$1,1,1),Shock_dev!$A$1:$CI$1,0),FALSE)</f>
        <v>-0.76523599999995895</v>
      </c>
      <c r="X55" s="52">
        <f>VLOOKUP($B55,Shock_dev!$A$1:$CI$300,MATCH(DATE(X$1,1,1),Shock_dev!$A$1:$CI$1,0),FALSE)</f>
        <v>-0.72886100000005172</v>
      </c>
      <c r="Y55" s="52">
        <f>VLOOKUP($B55,Shock_dev!$A$1:$CI$300,MATCH(DATE(Y$1,1,1),Shock_dev!$A$1:$CI$1,0),FALSE)</f>
        <v>-0.6802229999998417</v>
      </c>
      <c r="Z55" s="52">
        <f>VLOOKUP($B55,Shock_dev!$A$1:$CI$300,MATCH(DATE(Z$1,1,1),Shock_dev!$A$1:$CI$1,0),FALSE)</f>
        <v>-0.62397599999985687</v>
      </c>
      <c r="AA55" s="52">
        <f>VLOOKUP($B55,Shock_dev!$A$1:$CI$300,MATCH(DATE(AA$1,1,1),Shock_dev!$A$1:$CI$1,0),FALSE)</f>
        <v>-0.5902849999999944</v>
      </c>
      <c r="AB55" s="52">
        <f>VLOOKUP($B55,Shock_dev!$A$1:$CI$300,MATCH(DATE(AB$1,1,1),Shock_dev!$A$1:$CI$1,0),FALSE)</f>
        <v>-0.55260499999985768</v>
      </c>
      <c r="AC55" s="52">
        <f>VLOOKUP($B55,Shock_dev!$A$1:$CI$300,MATCH(DATE(AC$1,1,1),Shock_dev!$A$1:$CI$1,0),FALSE)</f>
        <v>-0.51126399999998284</v>
      </c>
      <c r="AD55" s="52">
        <f>VLOOKUP($B55,Shock_dev!$A$1:$CI$300,MATCH(DATE(AD$1,1,1),Shock_dev!$A$1:$CI$1,0),FALSE)</f>
        <v>-0.47004600000013852</v>
      </c>
      <c r="AE55" s="52">
        <f>VLOOKUP($B55,Shock_dev!$A$1:$CI$300,MATCH(DATE(AE$1,1,1),Shock_dev!$A$1:$CI$1,0),FALSE)</f>
        <v>-0.43076299999984258</v>
      </c>
      <c r="AF55" s="52">
        <f>VLOOKUP($B55,Shock_dev!$A$1:$CI$300,MATCH(DATE(AF$1,1,1),Shock_dev!$A$1:$CI$1,0),FALSE)</f>
        <v>-0.39635999999995875</v>
      </c>
      <c r="AG55" s="52"/>
      <c r="AH55" s="65">
        <f t="shared" si="1"/>
        <v>0.8348999999999478</v>
      </c>
      <c r="AI55" s="65">
        <f t="shared" si="2"/>
        <v>0.65218719999998032</v>
      </c>
      <c r="AJ55" s="65">
        <f t="shared" si="3"/>
        <v>8.9643799999976181E-2</v>
      </c>
      <c r="AK55" s="65">
        <f t="shared" si="4"/>
        <v>-0.72677220000000486</v>
      </c>
      <c r="AL55" s="65">
        <f t="shared" si="5"/>
        <v>-0.6777161999999407</v>
      </c>
      <c r="AM55" s="65">
        <f t="shared" si="6"/>
        <v>-0.4722075999999561</v>
      </c>
      <c r="AN55" s="66"/>
      <c r="AO55" s="65">
        <f t="shared" si="7"/>
        <v>0.743543599999964</v>
      </c>
      <c r="AP55" s="65">
        <f t="shared" si="8"/>
        <v>-0.31856420000001434</v>
      </c>
      <c r="AQ55" s="65">
        <f t="shared" si="9"/>
        <v>-0.5749618999999484</v>
      </c>
    </row>
    <row r="56" spans="1:43" x14ac:dyDescent="0.25">
      <c r="A56" s="5" t="str">
        <f>VLOOKUP(LEFT(RIGHT(B56,6),4),List_Sectors!$A$2:$C$30,3,FALSE)</f>
        <v>Plastique</v>
      </c>
      <c r="B56" s="37" t="s">
        <v>495</v>
      </c>
      <c r="C56" s="51">
        <f>VLOOKUP($B56,Shock_dev!$A$1:$CI$300,MATCH(DATE(C$1,1,1),Shock_dev!$A$1:$CI$1,0),FALSE)</f>
        <v>3.2737919999999576</v>
      </c>
      <c r="D56" s="52">
        <f>VLOOKUP($B56,Shock_dev!$A$1:$CI$300,MATCH(DATE(D$1,1,1),Shock_dev!$A$1:$CI$1,0),FALSE)</f>
        <v>4.8882849999999962</v>
      </c>
      <c r="E56" s="52">
        <f>VLOOKUP($B56,Shock_dev!$A$1:$CI$300,MATCH(DATE(E$1,1,1),Shock_dev!$A$1:$CI$1,0),FALSE)</f>
        <v>5.5928789999998116</v>
      </c>
      <c r="F56" s="52">
        <f>VLOOKUP($B56,Shock_dev!$A$1:$CI$300,MATCH(DATE(F$1,1,1),Shock_dev!$A$1:$CI$1,0),FALSE)</f>
        <v>5.9110439999999471</v>
      </c>
      <c r="G56" s="52">
        <f>VLOOKUP($B56,Shock_dev!$A$1:$CI$300,MATCH(DATE(G$1,1,1),Shock_dev!$A$1:$CI$1,0),FALSE)</f>
        <v>5.9476020000001881</v>
      </c>
      <c r="H56" s="52">
        <f>VLOOKUP($B56,Shock_dev!$A$1:$CI$300,MATCH(DATE(H$1,1,1),Shock_dev!$A$1:$CI$1,0),FALSE)</f>
        <v>6.0057549999996809</v>
      </c>
      <c r="I56" s="52">
        <f>VLOOKUP($B56,Shock_dev!$A$1:$CI$300,MATCH(DATE(I$1,1,1),Shock_dev!$A$1:$CI$1,0),FALSE)</f>
        <v>5.4393319999999221</v>
      </c>
      <c r="J56" s="52">
        <f>VLOOKUP($B56,Shock_dev!$A$1:$CI$300,MATCH(DATE(J$1,1,1),Shock_dev!$A$1:$CI$1,0),FALSE)</f>
        <v>5.6071299999998701</v>
      </c>
      <c r="K56" s="52">
        <f>VLOOKUP($B56,Shock_dev!$A$1:$CI$300,MATCH(DATE(K$1,1,1),Shock_dev!$A$1:$CI$1,0),FALSE)</f>
        <v>5.9691009999996822</v>
      </c>
      <c r="L56" s="52">
        <f>VLOOKUP($B56,Shock_dev!$A$1:$CI$300,MATCH(DATE(L$1,1,1),Shock_dev!$A$1:$CI$1,0),FALSE)</f>
        <v>5.6059989999998834</v>
      </c>
      <c r="M56" s="52">
        <f>VLOOKUP($B56,Shock_dev!$A$1:$CI$300,MATCH(DATE(M$1,1,1),Shock_dev!$A$1:$CI$1,0),FALSE)</f>
        <v>5.4977189999999609</v>
      </c>
      <c r="N56" s="52">
        <f>VLOOKUP($B56,Shock_dev!$A$1:$CI$300,MATCH(DATE(N$1,1,1),Shock_dev!$A$1:$CI$1,0),FALSE)</f>
        <v>5.728755000000092</v>
      </c>
      <c r="O56" s="52">
        <f>VLOOKUP($B56,Shock_dev!$A$1:$CI$300,MATCH(DATE(O$1,1,1),Shock_dev!$A$1:$CI$1,0),FALSE)</f>
        <v>5.0838340000000244</v>
      </c>
      <c r="P56" s="52">
        <f>VLOOKUP($B56,Shock_dev!$A$1:$CI$300,MATCH(DATE(P$1,1,1),Shock_dev!$A$1:$CI$1,0),FALSE)</f>
        <v>3.9737519999998767</v>
      </c>
      <c r="Q56" s="52">
        <f>VLOOKUP($B56,Shock_dev!$A$1:$CI$300,MATCH(DATE(Q$1,1,1),Shock_dev!$A$1:$CI$1,0),FALSE)</f>
        <v>2.97658999999976</v>
      </c>
      <c r="R56" s="52">
        <f>VLOOKUP($B56,Shock_dev!$A$1:$CI$300,MATCH(DATE(R$1,1,1),Shock_dev!$A$1:$CI$1,0),FALSE)</f>
        <v>1.683132999999998</v>
      </c>
      <c r="S56" s="52">
        <f>VLOOKUP($B56,Shock_dev!$A$1:$CI$300,MATCH(DATE(S$1,1,1),Shock_dev!$A$1:$CI$1,0),FALSE)</f>
        <v>1.2639720000001944</v>
      </c>
      <c r="T56" s="52">
        <f>VLOOKUP($B56,Shock_dev!$A$1:$CI$300,MATCH(DATE(T$1,1,1),Shock_dev!$A$1:$CI$1,0),FALSE)</f>
        <v>0.8566859999996268</v>
      </c>
      <c r="U56" s="52">
        <f>VLOOKUP($B56,Shock_dev!$A$1:$CI$300,MATCH(DATE(U$1,1,1),Shock_dev!$A$1:$CI$1,0),FALSE)</f>
        <v>0.57391599999982645</v>
      </c>
      <c r="V56" s="52">
        <f>VLOOKUP($B56,Shock_dev!$A$1:$CI$300,MATCH(DATE(V$1,1,1),Shock_dev!$A$1:$CI$1,0),FALSE)</f>
        <v>0.4318119999998089</v>
      </c>
      <c r="W56" s="52">
        <f>VLOOKUP($B56,Shock_dev!$A$1:$CI$300,MATCH(DATE(W$1,1,1),Shock_dev!$A$1:$CI$1,0),FALSE)</f>
        <v>0.48621400000001813</v>
      </c>
      <c r="X56" s="52">
        <f>VLOOKUP($B56,Shock_dev!$A$1:$CI$300,MATCH(DATE(X$1,1,1),Shock_dev!$A$1:$CI$1,0),FALSE)</f>
        <v>0.41782299999977113</v>
      </c>
      <c r="Y56" s="52">
        <f>VLOOKUP($B56,Shock_dev!$A$1:$CI$300,MATCH(DATE(Y$1,1,1),Shock_dev!$A$1:$CI$1,0),FALSE)</f>
        <v>0.42971100000022489</v>
      </c>
      <c r="Z56" s="52">
        <f>VLOOKUP($B56,Shock_dev!$A$1:$CI$300,MATCH(DATE(Z$1,1,1),Shock_dev!$A$1:$CI$1,0),FALSE)</f>
        <v>0.48683500000015556</v>
      </c>
      <c r="AA56" s="52">
        <f>VLOOKUP($B56,Shock_dev!$A$1:$CI$300,MATCH(DATE(AA$1,1,1),Shock_dev!$A$1:$CI$1,0),FALSE)</f>
        <v>0.3913870000001225</v>
      </c>
      <c r="AB56" s="52">
        <f>VLOOKUP($B56,Shock_dev!$A$1:$CI$300,MATCH(DATE(AB$1,1,1),Shock_dev!$A$1:$CI$1,0),FALSE)</f>
        <v>0.3679349999997612</v>
      </c>
      <c r="AC56" s="52">
        <f>VLOOKUP($B56,Shock_dev!$A$1:$CI$300,MATCH(DATE(AC$1,1,1),Shock_dev!$A$1:$CI$1,0),FALSE)</f>
        <v>0.38689199999998891</v>
      </c>
      <c r="AD56" s="52">
        <f>VLOOKUP($B56,Shock_dev!$A$1:$CI$300,MATCH(DATE(AD$1,1,1),Shock_dev!$A$1:$CI$1,0),FALSE)</f>
        <v>0.41766099999995276</v>
      </c>
      <c r="AE56" s="52">
        <f>VLOOKUP($B56,Shock_dev!$A$1:$CI$300,MATCH(DATE(AE$1,1,1),Shock_dev!$A$1:$CI$1,0),FALSE)</f>
        <v>0.45284500000025218</v>
      </c>
      <c r="AF56" s="52">
        <f>VLOOKUP($B56,Shock_dev!$A$1:$CI$300,MATCH(DATE(AF$1,1,1),Shock_dev!$A$1:$CI$1,0),FALSE)</f>
        <v>0.4760879999998906</v>
      </c>
      <c r="AG56" s="52"/>
      <c r="AH56" s="65">
        <f t="shared" si="1"/>
        <v>5.12272039999998</v>
      </c>
      <c r="AI56" s="65">
        <f t="shared" si="2"/>
        <v>5.7254633999998079</v>
      </c>
      <c r="AJ56" s="65">
        <f t="shared" si="3"/>
        <v>4.6521299999999428</v>
      </c>
      <c r="AK56" s="65">
        <f t="shared" si="4"/>
        <v>0.96190379999989095</v>
      </c>
      <c r="AL56" s="65">
        <f t="shared" si="5"/>
        <v>0.44239400000005846</v>
      </c>
      <c r="AM56" s="65">
        <f t="shared" si="6"/>
        <v>0.42028419999996913</v>
      </c>
      <c r="AN56" s="66"/>
      <c r="AO56" s="65">
        <f t="shared" si="7"/>
        <v>5.4240918999998939</v>
      </c>
      <c r="AP56" s="65">
        <f t="shared" si="8"/>
        <v>2.8070168999999168</v>
      </c>
      <c r="AQ56" s="65">
        <f t="shared" si="9"/>
        <v>0.4313391000000138</v>
      </c>
    </row>
    <row r="57" spans="1:43" x14ac:dyDescent="0.25">
      <c r="A57" s="5" t="str">
        <f>VLOOKUP(LEFT(RIGHT(B57,6),4),List_Sectors!$A$2:$C$30,3,FALSE)</f>
        <v>Métallurgie</v>
      </c>
      <c r="B57" s="37" t="s">
        <v>496</v>
      </c>
      <c r="C57" s="51">
        <f>VLOOKUP($B57,Shock_dev!$A$1:$CI$300,MATCH(DATE(C$1,1,1),Shock_dev!$A$1:$CI$1,0),FALSE)</f>
        <v>12.547161000000415</v>
      </c>
      <c r="D57" s="52">
        <f>VLOOKUP($B57,Shock_dev!$A$1:$CI$300,MATCH(DATE(D$1,1,1),Shock_dev!$A$1:$CI$1,0),FALSE)</f>
        <v>18.692998999999872</v>
      </c>
      <c r="E57" s="52">
        <f>VLOOKUP($B57,Shock_dev!$A$1:$CI$300,MATCH(DATE(E$1,1,1),Shock_dev!$A$1:$CI$1,0),FALSE)</f>
        <v>21.483295999999427</v>
      </c>
      <c r="F57" s="52">
        <f>VLOOKUP($B57,Shock_dev!$A$1:$CI$300,MATCH(DATE(F$1,1,1),Shock_dev!$A$1:$CI$1,0),FALSE)</f>
        <v>22.995970999999372</v>
      </c>
      <c r="G57" s="52">
        <f>VLOOKUP($B57,Shock_dev!$A$1:$CI$300,MATCH(DATE(G$1,1,1),Shock_dev!$A$1:$CI$1,0),FALSE)</f>
        <v>23.604707000000417</v>
      </c>
      <c r="H57" s="52">
        <f>VLOOKUP($B57,Shock_dev!$A$1:$CI$300,MATCH(DATE(H$1,1,1),Shock_dev!$A$1:$CI$1,0),FALSE)</f>
        <v>24.412221999999929</v>
      </c>
      <c r="I57" s="52">
        <f>VLOOKUP($B57,Shock_dev!$A$1:$CI$300,MATCH(DATE(I$1,1,1),Shock_dev!$A$1:$CI$1,0),FALSE)</f>
        <v>22.879852000000028</v>
      </c>
      <c r="J57" s="52">
        <f>VLOOKUP($B57,Shock_dev!$A$1:$CI$300,MATCH(DATE(J$1,1,1),Shock_dev!$A$1:$CI$1,0),FALSE)</f>
        <v>24.183453999999983</v>
      </c>
      <c r="K57" s="52">
        <f>VLOOKUP($B57,Shock_dev!$A$1:$CI$300,MATCH(DATE(K$1,1,1),Shock_dev!$A$1:$CI$1,0),FALSE)</f>
        <v>26.197943000000123</v>
      </c>
      <c r="L57" s="52">
        <f>VLOOKUP($B57,Shock_dev!$A$1:$CI$300,MATCH(DATE(L$1,1,1),Shock_dev!$A$1:$CI$1,0),FALSE)</f>
        <v>25.400482000000011</v>
      </c>
      <c r="M57" s="52">
        <f>VLOOKUP($B57,Shock_dev!$A$1:$CI$300,MATCH(DATE(M$1,1,1),Shock_dev!$A$1:$CI$1,0),FALSE)</f>
        <v>25.574483999999757</v>
      </c>
      <c r="N57" s="52">
        <f>VLOOKUP($B57,Shock_dev!$A$1:$CI$300,MATCH(DATE(N$1,1,1),Shock_dev!$A$1:$CI$1,0),FALSE)</f>
        <v>27.025822999999946</v>
      </c>
      <c r="O57" s="52">
        <f>VLOOKUP($B57,Shock_dev!$A$1:$CI$300,MATCH(DATE(O$1,1,1),Shock_dev!$A$1:$CI$1,0),FALSE)</f>
        <v>25.084301000000778</v>
      </c>
      <c r="P57" s="52">
        <f>VLOOKUP($B57,Shock_dev!$A$1:$CI$300,MATCH(DATE(P$1,1,1),Shock_dev!$A$1:$CI$1,0),FALSE)</f>
        <v>21.345846999999594</v>
      </c>
      <c r="Q57" s="52">
        <f>VLOOKUP($B57,Shock_dev!$A$1:$CI$300,MATCH(DATE(Q$1,1,1),Shock_dev!$A$1:$CI$1,0),FALSE)</f>
        <v>18.00072900000032</v>
      </c>
      <c r="R57" s="52">
        <f>VLOOKUP($B57,Shock_dev!$A$1:$CI$300,MATCH(DATE(R$1,1,1),Shock_dev!$A$1:$CI$1,0),FALSE)</f>
        <v>13.428057000000081</v>
      </c>
      <c r="S57" s="52">
        <f>VLOOKUP($B57,Shock_dev!$A$1:$CI$300,MATCH(DATE(S$1,1,1),Shock_dev!$A$1:$CI$1,0),FALSE)</f>
        <v>12.094073000000208</v>
      </c>
      <c r="T57" s="52">
        <f>VLOOKUP($B57,Shock_dev!$A$1:$CI$300,MATCH(DATE(T$1,1,1),Shock_dev!$A$1:$CI$1,0),FALSE)</f>
        <v>10.658578999999918</v>
      </c>
      <c r="U57" s="52">
        <f>VLOOKUP($B57,Shock_dev!$A$1:$CI$300,MATCH(DATE(U$1,1,1),Shock_dev!$A$1:$CI$1,0),FALSE)</f>
        <v>9.5817720000004556</v>
      </c>
      <c r="V57" s="52">
        <f>VLOOKUP($B57,Shock_dev!$A$1:$CI$300,MATCH(DATE(V$1,1,1),Shock_dev!$A$1:$CI$1,0),FALSE)</f>
        <v>8.9530919999997423</v>
      </c>
      <c r="W57" s="52">
        <f>VLOOKUP($B57,Shock_dev!$A$1:$CI$300,MATCH(DATE(W$1,1,1),Shock_dev!$A$1:$CI$1,0),FALSE)</f>
        <v>9.0095760000003793</v>
      </c>
      <c r="X57" s="52">
        <f>VLOOKUP($B57,Shock_dev!$A$1:$CI$300,MATCH(DATE(X$1,1,1),Shock_dev!$A$1:$CI$1,0),FALSE)</f>
        <v>8.5442979999997988</v>
      </c>
      <c r="Y57" s="52">
        <f>VLOOKUP($B57,Shock_dev!$A$1:$CI$300,MATCH(DATE(Y$1,1,1),Shock_dev!$A$1:$CI$1,0),FALSE)</f>
        <v>8.3593459999992774</v>
      </c>
      <c r="Z57" s="52">
        <f>VLOOKUP($B57,Shock_dev!$A$1:$CI$300,MATCH(DATE(Z$1,1,1),Shock_dev!$A$1:$CI$1,0),FALSE)</f>
        <v>8.3286120000002484</v>
      </c>
      <c r="AA57" s="52">
        <f>VLOOKUP($B57,Shock_dev!$A$1:$CI$300,MATCH(DATE(AA$1,1,1),Shock_dev!$A$1:$CI$1,0),FALSE)</f>
        <v>7.7002600000005259</v>
      </c>
      <c r="AB57" s="52">
        <f>VLOOKUP($B57,Shock_dev!$A$1:$CI$300,MATCH(DATE(AB$1,1,1),Shock_dev!$A$1:$CI$1,0),FALSE)</f>
        <v>7.3450929999999062</v>
      </c>
      <c r="AC57" s="52">
        <f>VLOOKUP($B57,Shock_dev!$A$1:$CI$300,MATCH(DATE(AC$1,1,1),Shock_dev!$A$1:$CI$1,0),FALSE)</f>
        <v>7.1474019999996017</v>
      </c>
      <c r="AD57" s="52">
        <f>VLOOKUP($B57,Shock_dev!$A$1:$CI$300,MATCH(DATE(AD$1,1,1),Shock_dev!$A$1:$CI$1,0),FALSE)</f>
        <v>6.9908629999999903</v>
      </c>
      <c r="AE57" s="52">
        <f>VLOOKUP($B57,Shock_dev!$A$1:$CI$300,MATCH(DATE(AE$1,1,1),Shock_dev!$A$1:$CI$1,0),FALSE)</f>
        <v>6.8513210000000981</v>
      </c>
      <c r="AF57" s="52">
        <f>VLOOKUP($B57,Shock_dev!$A$1:$CI$300,MATCH(DATE(AF$1,1,1),Shock_dev!$A$1:$CI$1,0),FALSE)</f>
        <v>6.6701419999999416</v>
      </c>
      <c r="AG57" s="52"/>
      <c r="AH57" s="65">
        <f t="shared" si="1"/>
        <v>19.8648267999999</v>
      </c>
      <c r="AI57" s="65">
        <f t="shared" si="2"/>
        <v>24.614790600000013</v>
      </c>
      <c r="AJ57" s="65">
        <f t="shared" si="3"/>
        <v>23.40623680000008</v>
      </c>
      <c r="AK57" s="65">
        <f t="shared" si="4"/>
        <v>10.943114600000081</v>
      </c>
      <c r="AL57" s="65">
        <f t="shared" si="5"/>
        <v>8.3884184000000452</v>
      </c>
      <c r="AM57" s="65">
        <f t="shared" si="6"/>
        <v>7.0009641999999079</v>
      </c>
      <c r="AN57" s="66"/>
      <c r="AO57" s="65">
        <f t="shared" si="7"/>
        <v>22.239808699999955</v>
      </c>
      <c r="AP57" s="65">
        <f t="shared" si="8"/>
        <v>17.17467570000008</v>
      </c>
      <c r="AQ57" s="65">
        <f t="shared" si="9"/>
        <v>7.6946912999999766</v>
      </c>
    </row>
    <row r="58" spans="1:43" x14ac:dyDescent="0.25">
      <c r="A58" s="5" t="str">
        <f>VLOOKUP(LEFT(RIGHT(B58,6),4),List_Sectors!$A$2:$C$30,3,FALSE)</f>
        <v>Autres fabrications</v>
      </c>
      <c r="B58" s="37" t="s">
        <v>497</v>
      </c>
      <c r="C58" s="51">
        <f>VLOOKUP($B58,Shock_dev!$A$1:$CI$300,MATCH(DATE(C$1,1,1),Shock_dev!$A$1:$CI$1,0),FALSE)</f>
        <v>11.297879999998258</v>
      </c>
      <c r="D58" s="52">
        <f>VLOOKUP($B58,Shock_dev!$A$1:$CI$300,MATCH(DATE(D$1,1,1),Shock_dev!$A$1:$CI$1,0),FALSE)</f>
        <v>20.895329999999376</v>
      </c>
      <c r="E58" s="52">
        <f>VLOOKUP($B58,Shock_dev!$A$1:$CI$300,MATCH(DATE(E$1,1,1),Shock_dev!$A$1:$CI$1,0),FALSE)</f>
        <v>27.201359999999113</v>
      </c>
      <c r="F58" s="52">
        <f>VLOOKUP($B58,Shock_dev!$A$1:$CI$300,MATCH(DATE(F$1,1,1),Shock_dev!$A$1:$CI$1,0),FALSE)</f>
        <v>30.43358000000444</v>
      </c>
      <c r="G58" s="52">
        <f>VLOOKUP($B58,Shock_dev!$A$1:$CI$300,MATCH(DATE(G$1,1,1),Shock_dev!$A$1:$CI$1,0),FALSE)</f>
        <v>30.900730000001204</v>
      </c>
      <c r="H58" s="52">
        <f>VLOOKUP($B58,Shock_dev!$A$1:$CI$300,MATCH(DATE(H$1,1,1),Shock_dev!$A$1:$CI$1,0),FALSE)</f>
        <v>30.001870000000054</v>
      </c>
      <c r="I58" s="52">
        <f>VLOOKUP($B58,Shock_dev!$A$1:$CI$300,MATCH(DATE(I$1,1,1),Shock_dev!$A$1:$CI$1,0),FALSE)</f>
        <v>26.173949999996694</v>
      </c>
      <c r="J58" s="52">
        <f>VLOOKUP($B58,Shock_dev!$A$1:$CI$300,MATCH(DATE(J$1,1,1),Shock_dev!$A$1:$CI$1,0),FALSE)</f>
        <v>23.859129999997094</v>
      </c>
      <c r="K58" s="52">
        <f>VLOOKUP($B58,Shock_dev!$A$1:$CI$300,MATCH(DATE(K$1,1,1),Shock_dev!$A$1:$CI$1,0),FALSE)</f>
        <v>22.675080000000889</v>
      </c>
      <c r="L58" s="52">
        <f>VLOOKUP($B58,Shock_dev!$A$1:$CI$300,MATCH(DATE(L$1,1,1),Shock_dev!$A$1:$CI$1,0),FALSE)</f>
        <v>19.512280000002647</v>
      </c>
      <c r="M58" s="52">
        <f>VLOOKUP($B58,Shock_dev!$A$1:$CI$300,MATCH(DATE(M$1,1,1),Shock_dev!$A$1:$CI$1,0),FALSE)</f>
        <v>16.70686000000569</v>
      </c>
      <c r="N58" s="52">
        <f>VLOOKUP($B58,Shock_dev!$A$1:$CI$300,MATCH(DATE(N$1,1,1),Shock_dev!$A$1:$CI$1,0),FALSE)</f>
        <v>15.144209999998566</v>
      </c>
      <c r="O58" s="52">
        <f>VLOOKUP($B58,Shock_dev!$A$1:$CI$300,MATCH(DATE(O$1,1,1),Shock_dev!$A$1:$CI$1,0),FALSE)</f>
        <v>11.009649999999965</v>
      </c>
      <c r="P58" s="52">
        <f>VLOOKUP($B58,Shock_dev!$A$1:$CI$300,MATCH(DATE(P$1,1,1),Shock_dev!$A$1:$CI$1,0),FALSE)</f>
        <v>4.4838700000036624</v>
      </c>
      <c r="Q58" s="52">
        <f>VLOOKUP($B58,Shock_dev!$A$1:$CI$300,MATCH(DATE(Q$1,1,1),Shock_dev!$A$1:$CI$1,0),FALSE)</f>
        <v>-2.4972100000013597</v>
      </c>
      <c r="R58" s="52">
        <f>VLOOKUP($B58,Shock_dev!$A$1:$CI$300,MATCH(DATE(R$1,1,1),Shock_dev!$A$1:$CI$1,0),FALSE)</f>
        <v>-10.607580000003509</v>
      </c>
      <c r="S58" s="52">
        <f>VLOOKUP($B58,Shock_dev!$A$1:$CI$300,MATCH(DATE(S$1,1,1),Shock_dev!$A$1:$CI$1,0),FALSE)</f>
        <v>-15.804260000004433</v>
      </c>
      <c r="T58" s="52">
        <f>VLOOKUP($B58,Shock_dev!$A$1:$CI$300,MATCH(DATE(T$1,1,1),Shock_dev!$A$1:$CI$1,0),FALSE)</f>
        <v>-19.733150000000023</v>
      </c>
      <c r="U58" s="52">
        <f>VLOOKUP($B58,Shock_dev!$A$1:$CI$300,MATCH(DATE(U$1,1,1),Shock_dev!$A$1:$CI$1,0),FALSE)</f>
        <v>-22.389040000001842</v>
      </c>
      <c r="V58" s="52">
        <f>VLOOKUP($B58,Shock_dev!$A$1:$CI$300,MATCH(DATE(V$1,1,1),Shock_dev!$A$1:$CI$1,0),FALSE)</f>
        <v>-23.857270000000426</v>
      </c>
      <c r="W58" s="52">
        <f>VLOOKUP($B58,Shock_dev!$A$1:$CI$300,MATCH(DATE(W$1,1,1),Shock_dev!$A$1:$CI$1,0),FALSE)</f>
        <v>-24.040870000004361</v>
      </c>
      <c r="X58" s="52">
        <f>VLOOKUP($B58,Shock_dev!$A$1:$CI$300,MATCH(DATE(X$1,1,1),Shock_dev!$A$1:$CI$1,0),FALSE)</f>
        <v>-24.046289999998407</v>
      </c>
      <c r="Y58" s="52">
        <f>VLOOKUP($B58,Shock_dev!$A$1:$CI$300,MATCH(DATE(Y$1,1,1),Shock_dev!$A$1:$CI$1,0),FALSE)</f>
        <v>-23.5699900000036</v>
      </c>
      <c r="Z58" s="52">
        <f>VLOOKUP($B58,Shock_dev!$A$1:$CI$300,MATCH(DATE(Z$1,1,1),Shock_dev!$A$1:$CI$1,0),FALSE)</f>
        <v>-22.712260000000242</v>
      </c>
      <c r="AA58" s="52">
        <f>VLOOKUP($B58,Shock_dev!$A$1:$CI$300,MATCH(DATE(AA$1,1,1),Shock_dev!$A$1:$CI$1,0),FALSE)</f>
        <v>-22.195599999999104</v>
      </c>
      <c r="AB58" s="52">
        <f>VLOOKUP($B58,Shock_dev!$A$1:$CI$300,MATCH(DATE(AB$1,1,1),Shock_dev!$A$1:$CI$1,0),FALSE)</f>
        <v>-21.500919999998587</v>
      </c>
      <c r="AC58" s="52">
        <f>VLOOKUP($B58,Shock_dev!$A$1:$CI$300,MATCH(DATE(AC$1,1,1),Shock_dev!$A$1:$CI$1,0),FALSE)</f>
        <v>-20.596900000004098</v>
      </c>
      <c r="AD58" s="52">
        <f>VLOOKUP($B58,Shock_dev!$A$1:$CI$300,MATCH(DATE(AD$1,1,1),Shock_dev!$A$1:$CI$1,0),FALSE)</f>
        <v>-19.554880000003322</v>
      </c>
      <c r="AE58" s="52">
        <f>VLOOKUP($B58,Shock_dev!$A$1:$CI$300,MATCH(DATE(AE$1,1,1),Shock_dev!$A$1:$CI$1,0),FALSE)</f>
        <v>-18.430280000000494</v>
      </c>
      <c r="AF58" s="52">
        <f>VLOOKUP($B58,Shock_dev!$A$1:$CI$300,MATCH(DATE(AF$1,1,1),Shock_dev!$A$1:$CI$1,0),FALSE)</f>
        <v>-17.312490000003891</v>
      </c>
      <c r="AG58" s="52"/>
      <c r="AH58" s="65">
        <f t="shared" si="1"/>
        <v>24.145776000000478</v>
      </c>
      <c r="AI58" s="65">
        <f t="shared" si="2"/>
        <v>24.444461999999476</v>
      </c>
      <c r="AJ58" s="65">
        <f t="shared" si="3"/>
        <v>8.9694760000013041</v>
      </c>
      <c r="AK58" s="65">
        <f t="shared" si="4"/>
        <v>-18.478260000002045</v>
      </c>
      <c r="AL58" s="65">
        <f t="shared" si="5"/>
        <v>-23.313002000001141</v>
      </c>
      <c r="AM58" s="65">
        <f t="shared" si="6"/>
        <v>-19.479094000002078</v>
      </c>
      <c r="AN58" s="66"/>
      <c r="AO58" s="65">
        <f t="shared" si="7"/>
        <v>24.295118999999978</v>
      </c>
      <c r="AP58" s="65">
        <f t="shared" si="8"/>
        <v>-4.7543920000003705</v>
      </c>
      <c r="AQ58" s="65">
        <f t="shared" si="9"/>
        <v>-21.39604800000161</v>
      </c>
    </row>
    <row r="59" spans="1:43" x14ac:dyDescent="0.25">
      <c r="A59" s="5" t="str">
        <f>VLOOKUP(LEFT(RIGHT(B59,6),4),List_Sectors!$A$2:$C$30,3,FALSE)</f>
        <v>Immobilier</v>
      </c>
      <c r="B59" s="37" t="s">
        <v>498</v>
      </c>
      <c r="C59" s="51">
        <f>VLOOKUP($B59,Shock_dev!$A$1:$CI$300,MATCH(DATE(C$1,1,1),Shock_dev!$A$1:$CI$1,0),FALSE)</f>
        <v>2.2637519999998403</v>
      </c>
      <c r="D59" s="52">
        <f>VLOOKUP($B59,Shock_dev!$A$1:$CI$300,MATCH(DATE(D$1,1,1),Shock_dev!$A$1:$CI$1,0),FALSE)</f>
        <v>4.4291880000000674</v>
      </c>
      <c r="E59" s="52">
        <f>VLOOKUP($B59,Shock_dev!$A$1:$CI$300,MATCH(DATE(E$1,1,1),Shock_dev!$A$1:$CI$1,0),FALSE)</f>
        <v>5.8649120000000039</v>
      </c>
      <c r="F59" s="52">
        <f>VLOOKUP($B59,Shock_dev!$A$1:$CI$300,MATCH(DATE(F$1,1,1),Shock_dev!$A$1:$CI$1,0),FALSE)</f>
        <v>6.703417000000627</v>
      </c>
      <c r="G59" s="52">
        <f>VLOOKUP($B59,Shock_dev!$A$1:$CI$300,MATCH(DATE(G$1,1,1),Shock_dev!$A$1:$CI$1,0),FALSE)</f>
        <v>7.1501090000001568</v>
      </c>
      <c r="H59" s="52">
        <f>VLOOKUP($B59,Shock_dev!$A$1:$CI$300,MATCH(DATE(H$1,1,1),Shock_dev!$A$1:$CI$1,0),FALSE)</f>
        <v>7.5554709999996703</v>
      </c>
      <c r="I59" s="52">
        <f>VLOOKUP($B59,Shock_dev!$A$1:$CI$300,MATCH(DATE(I$1,1,1),Shock_dev!$A$1:$CI$1,0),FALSE)</f>
        <v>7.6451100000003862</v>
      </c>
      <c r="J59" s="52">
        <f>VLOOKUP($B59,Shock_dev!$A$1:$CI$300,MATCH(DATE(J$1,1,1),Shock_dev!$A$1:$CI$1,0),FALSE)</f>
        <v>8.2195629999996527</v>
      </c>
      <c r="K59" s="52">
        <f>VLOOKUP($B59,Shock_dev!$A$1:$CI$300,MATCH(DATE(K$1,1,1),Shock_dev!$A$1:$CI$1,0),FALSE)</f>
        <v>9.247508999999809</v>
      </c>
      <c r="L59" s="52">
        <f>VLOOKUP($B59,Shock_dev!$A$1:$CI$300,MATCH(DATE(L$1,1,1),Shock_dev!$A$1:$CI$1,0),FALSE)</f>
        <v>10.022342000000208</v>
      </c>
      <c r="M59" s="52">
        <f>VLOOKUP($B59,Shock_dev!$A$1:$CI$300,MATCH(DATE(M$1,1,1),Shock_dev!$A$1:$CI$1,0),FALSE)</f>
        <v>10.869989999999234</v>
      </c>
      <c r="N59" s="52">
        <f>VLOOKUP($B59,Shock_dev!$A$1:$CI$300,MATCH(DATE(N$1,1,1),Shock_dev!$A$1:$CI$1,0),FALSE)</f>
        <v>11.990419000000657</v>
      </c>
      <c r="O59" s="52">
        <f>VLOOKUP($B59,Shock_dev!$A$1:$CI$300,MATCH(DATE(O$1,1,1),Shock_dev!$A$1:$CI$1,0),FALSE)</f>
        <v>12.608162000000448</v>
      </c>
      <c r="P59" s="52">
        <f>VLOOKUP($B59,Shock_dev!$A$1:$CI$300,MATCH(DATE(P$1,1,1),Shock_dev!$A$1:$CI$1,0),FALSE)</f>
        <v>12.635514999999941</v>
      </c>
      <c r="Q59" s="52">
        <f>VLOOKUP($B59,Shock_dev!$A$1:$CI$300,MATCH(DATE(Q$1,1,1),Shock_dev!$A$1:$CI$1,0),FALSE)</f>
        <v>12.4457510000002</v>
      </c>
      <c r="R59" s="52">
        <f>VLOOKUP($B59,Shock_dev!$A$1:$CI$300,MATCH(DATE(R$1,1,1),Shock_dev!$A$1:$CI$1,0),FALSE)</f>
        <v>11.918566000000283</v>
      </c>
      <c r="S59" s="52">
        <f>VLOOKUP($B59,Shock_dev!$A$1:$CI$300,MATCH(DATE(S$1,1,1),Shock_dev!$A$1:$CI$1,0),FALSE)</f>
        <v>11.784534999999778</v>
      </c>
      <c r="T59" s="52">
        <f>VLOOKUP($B59,Shock_dev!$A$1:$CI$300,MATCH(DATE(T$1,1,1),Shock_dev!$A$1:$CI$1,0),FALSE)</f>
        <v>11.747187000000849</v>
      </c>
      <c r="U59" s="52">
        <f>VLOOKUP($B59,Shock_dev!$A$1:$CI$300,MATCH(DATE(U$1,1,1),Shock_dev!$A$1:$CI$1,0),FALSE)</f>
        <v>11.704847999999402</v>
      </c>
      <c r="V59" s="52">
        <f>VLOOKUP($B59,Shock_dev!$A$1:$CI$300,MATCH(DATE(V$1,1,1),Shock_dev!$A$1:$CI$1,0),FALSE)</f>
        <v>11.612154999999802</v>
      </c>
      <c r="W59" s="52">
        <f>VLOOKUP($B59,Shock_dev!$A$1:$CI$300,MATCH(DATE(W$1,1,1),Shock_dev!$A$1:$CI$1,0),FALSE)</f>
        <v>11.49058100000002</v>
      </c>
      <c r="X59" s="52">
        <f>VLOOKUP($B59,Shock_dev!$A$1:$CI$300,MATCH(DATE(X$1,1,1),Shock_dev!$A$1:$CI$1,0),FALSE)</f>
        <v>11.141764999999396</v>
      </c>
      <c r="Y59" s="52">
        <f>VLOOKUP($B59,Shock_dev!$A$1:$CI$300,MATCH(DATE(Y$1,1,1),Shock_dev!$A$1:$CI$1,0),FALSE)</f>
        <v>10.635634000000209</v>
      </c>
      <c r="Z59" s="52">
        <f>VLOOKUP($B59,Shock_dev!$A$1:$CI$300,MATCH(DATE(Z$1,1,1),Shock_dev!$A$1:$CI$1,0),FALSE)</f>
        <v>10.006577000000107</v>
      </c>
      <c r="AA59" s="52">
        <f>VLOOKUP($B59,Shock_dev!$A$1:$CI$300,MATCH(DATE(AA$1,1,1),Shock_dev!$A$1:$CI$1,0),FALSE)</f>
        <v>9.153943999999683</v>
      </c>
      <c r="AB59" s="52">
        <f>VLOOKUP($B59,Shock_dev!$A$1:$CI$300,MATCH(DATE(AB$1,1,1),Shock_dev!$A$1:$CI$1,0),FALSE)</f>
        <v>8.2089149999992514</v>
      </c>
      <c r="AC59" s="52">
        <f>VLOOKUP($B59,Shock_dev!$A$1:$CI$300,MATCH(DATE(AC$1,1,1),Shock_dev!$A$1:$CI$1,0),FALSE)</f>
        <v>7.2313209999992978</v>
      </c>
      <c r="AD59" s="52">
        <f>VLOOKUP($B59,Shock_dev!$A$1:$CI$300,MATCH(DATE(AD$1,1,1),Shock_dev!$A$1:$CI$1,0),FALSE)</f>
        <v>6.2392099999997299</v>
      </c>
      <c r="AE59" s="52">
        <f>VLOOKUP($B59,Shock_dev!$A$1:$CI$300,MATCH(DATE(AE$1,1,1),Shock_dev!$A$1:$CI$1,0),FALSE)</f>
        <v>5.2454510000006849</v>
      </c>
      <c r="AF59" s="52">
        <f>VLOOKUP($B59,Shock_dev!$A$1:$CI$300,MATCH(DATE(AF$1,1,1),Shock_dev!$A$1:$CI$1,0),FALSE)</f>
        <v>4.253896000000168</v>
      </c>
      <c r="AG59" s="52"/>
      <c r="AH59" s="65">
        <f t="shared" si="1"/>
        <v>5.2822756000001387</v>
      </c>
      <c r="AI59" s="65">
        <f t="shared" si="2"/>
        <v>8.5379989999999459</v>
      </c>
      <c r="AJ59" s="65">
        <f t="shared" si="3"/>
        <v>12.109967400000096</v>
      </c>
      <c r="AK59" s="65">
        <f t="shared" si="4"/>
        <v>11.753458200000022</v>
      </c>
      <c r="AL59" s="65">
        <f t="shared" si="5"/>
        <v>10.485700199999883</v>
      </c>
      <c r="AM59" s="65">
        <f t="shared" si="6"/>
        <v>6.2357585999998264</v>
      </c>
      <c r="AN59" s="66"/>
      <c r="AO59" s="65">
        <f t="shared" si="7"/>
        <v>6.9101373000000423</v>
      </c>
      <c r="AP59" s="65">
        <f t="shared" si="8"/>
        <v>11.93171280000006</v>
      </c>
      <c r="AQ59" s="65">
        <f t="shared" si="9"/>
        <v>8.3607293999998546</v>
      </c>
    </row>
    <row r="60" spans="1:43" x14ac:dyDescent="0.25">
      <c r="A60" s="5" t="str">
        <f>VLOOKUP(LEFT(RIGHT(B60,6),4),List_Sectors!$A$2:$C$30,3,FALSE)</f>
        <v>Route</v>
      </c>
      <c r="B60" s="37" t="s">
        <v>499</v>
      </c>
      <c r="C60" s="51">
        <f>VLOOKUP($B60,Shock_dev!$A$1:$CI$300,MATCH(DATE(C$1,1,1),Shock_dev!$A$1:$CI$1,0),FALSE)</f>
        <v>0.17042720000006284</v>
      </c>
      <c r="D60" s="52">
        <f>VLOOKUP($B60,Shock_dev!$A$1:$CI$300,MATCH(DATE(D$1,1,1),Shock_dev!$A$1:$CI$1,0),FALSE)</f>
        <v>0.32551719999992201</v>
      </c>
      <c r="E60" s="52">
        <f>VLOOKUP($B60,Shock_dev!$A$1:$CI$300,MATCH(DATE(E$1,1,1),Shock_dev!$A$1:$CI$1,0),FALSE)</f>
        <v>0.41438460000006216</v>
      </c>
      <c r="F60" s="52">
        <f>VLOOKUP($B60,Shock_dev!$A$1:$CI$300,MATCH(DATE(F$1,1,1),Shock_dev!$A$1:$CI$1,0),FALSE)</f>
        <v>0.45148110000002362</v>
      </c>
      <c r="G60" s="52">
        <f>VLOOKUP($B60,Shock_dev!$A$1:$CI$300,MATCH(DATE(G$1,1,1),Shock_dev!$A$1:$CI$1,0),FALSE)</f>
        <v>0.45806559999994079</v>
      </c>
      <c r="H60" s="52">
        <f>VLOOKUP($B60,Shock_dev!$A$1:$CI$300,MATCH(DATE(H$1,1,1),Shock_dev!$A$1:$CI$1,0),FALSE)</f>
        <v>0.46486379999998917</v>
      </c>
      <c r="I60" s="52">
        <f>VLOOKUP($B60,Shock_dev!$A$1:$CI$300,MATCH(DATE(I$1,1,1),Shock_dev!$A$1:$CI$1,0),FALSE)</f>
        <v>0.45355529999994815</v>
      </c>
      <c r="J60" s="52">
        <f>VLOOKUP($B60,Shock_dev!$A$1:$CI$300,MATCH(DATE(J$1,1,1),Shock_dev!$A$1:$CI$1,0),FALSE)</f>
        <v>0.48564740000006168</v>
      </c>
      <c r="K60" s="52">
        <f>VLOOKUP($B60,Shock_dev!$A$1:$CI$300,MATCH(DATE(K$1,1,1),Shock_dev!$A$1:$CI$1,0),FALSE)</f>
        <v>0.55754649999994399</v>
      </c>
      <c r="L60" s="52">
        <f>VLOOKUP($B60,Shock_dev!$A$1:$CI$300,MATCH(DATE(L$1,1,1),Shock_dev!$A$1:$CI$1,0),FALSE)</f>
        <v>0.61335220000000845</v>
      </c>
      <c r="M60" s="52">
        <f>VLOOKUP($B60,Shock_dev!$A$1:$CI$300,MATCH(DATE(M$1,1,1),Shock_dev!$A$1:$CI$1,0),FALSE)</f>
        <v>0.67667559999995319</v>
      </c>
      <c r="N60" s="52">
        <f>VLOOKUP($B60,Shock_dev!$A$1:$CI$300,MATCH(DATE(N$1,1,1),Shock_dev!$A$1:$CI$1,0),FALSE)</f>
        <v>0.76219500000001972</v>
      </c>
      <c r="O60" s="52">
        <f>VLOOKUP($B60,Shock_dev!$A$1:$CI$300,MATCH(DATE(O$1,1,1),Shock_dev!$A$1:$CI$1,0),FALSE)</f>
        <v>0.81020660000001499</v>
      </c>
      <c r="P60" s="52">
        <f>VLOOKUP($B60,Shock_dev!$A$1:$CI$300,MATCH(DATE(P$1,1,1),Shock_dev!$A$1:$CI$1,0),FALSE)</f>
        <v>0.81484590000002299</v>
      </c>
      <c r="Q60" s="52">
        <f>VLOOKUP($B60,Shock_dev!$A$1:$CI$300,MATCH(DATE(Q$1,1,1),Shock_dev!$A$1:$CI$1,0),FALSE)</f>
        <v>0.80638729999998304</v>
      </c>
      <c r="R60" s="52">
        <f>VLOOKUP($B60,Shock_dev!$A$1:$CI$300,MATCH(DATE(R$1,1,1),Shock_dev!$A$1:$CI$1,0),FALSE)</f>
        <v>0.77677679999999327</v>
      </c>
      <c r="S60" s="52">
        <f>VLOOKUP($B60,Shock_dev!$A$1:$CI$300,MATCH(DATE(S$1,1,1),Shock_dev!$A$1:$CI$1,0),FALSE)</f>
        <v>0.78096050000010564</v>
      </c>
      <c r="T60" s="52">
        <f>VLOOKUP($B60,Shock_dev!$A$1:$CI$300,MATCH(DATE(T$1,1,1),Shock_dev!$A$1:$CI$1,0),FALSE)</f>
        <v>0.79424779999999373</v>
      </c>
      <c r="U60" s="52">
        <f>VLOOKUP($B60,Shock_dev!$A$1:$CI$300,MATCH(DATE(U$1,1,1),Shock_dev!$A$1:$CI$1,0),FALSE)</f>
        <v>0.80612150000001748</v>
      </c>
      <c r="V60" s="52">
        <f>VLOOKUP($B60,Shock_dev!$A$1:$CI$300,MATCH(DATE(V$1,1,1),Shock_dev!$A$1:$CI$1,0),FALSE)</f>
        <v>0.8113268000000744</v>
      </c>
      <c r="W60" s="52">
        <f>VLOOKUP($B60,Shock_dev!$A$1:$CI$300,MATCH(DATE(W$1,1,1),Shock_dev!$A$1:$CI$1,0),FALSE)</f>
        <v>0.81040210000003299</v>
      </c>
      <c r="X60" s="52">
        <f>VLOOKUP($B60,Shock_dev!$A$1:$CI$300,MATCH(DATE(X$1,1,1),Shock_dev!$A$1:$CI$1,0),FALSE)</f>
        <v>0.78771139999992101</v>
      </c>
      <c r="Y60" s="52">
        <f>VLOOKUP($B60,Shock_dev!$A$1:$CI$300,MATCH(DATE(Y$1,1,1),Shock_dev!$A$1:$CI$1,0),FALSE)</f>
        <v>0.74877790000005007</v>
      </c>
      <c r="Z60" s="52">
        <f>VLOOKUP($B60,Shock_dev!$A$1:$CI$300,MATCH(DATE(Z$1,1,1),Shock_dev!$A$1:$CI$1,0),FALSE)</f>
        <v>0.69688740000003691</v>
      </c>
      <c r="AA60" s="52">
        <f>VLOOKUP($B60,Shock_dev!$A$1:$CI$300,MATCH(DATE(AA$1,1,1),Shock_dev!$A$1:$CI$1,0),FALSE)</f>
        <v>0.62515410000003158</v>
      </c>
      <c r="AB60" s="52">
        <f>VLOOKUP($B60,Shock_dev!$A$1:$CI$300,MATCH(DATE(AB$1,1,1),Shock_dev!$A$1:$CI$1,0),FALSE)</f>
        <v>0.54449610000006032</v>
      </c>
      <c r="AC60" s="52">
        <f>VLOOKUP($B60,Shock_dev!$A$1:$CI$300,MATCH(DATE(AC$1,1,1),Shock_dev!$A$1:$CI$1,0),FALSE)</f>
        <v>0.460267300000055</v>
      </c>
      <c r="AD60" s="52">
        <f>VLOOKUP($B60,Shock_dev!$A$1:$CI$300,MATCH(DATE(AD$1,1,1),Shock_dev!$A$1:$CI$1,0),FALSE)</f>
        <v>0.37425689999997758</v>
      </c>
      <c r="AE60" s="52">
        <f>VLOOKUP($B60,Shock_dev!$A$1:$CI$300,MATCH(DATE(AE$1,1,1),Shock_dev!$A$1:$CI$1,0),FALSE)</f>
        <v>0.28771510000001399</v>
      </c>
      <c r="AF60" s="52">
        <f>VLOOKUP($B60,Shock_dev!$A$1:$CI$300,MATCH(DATE(AF$1,1,1),Shock_dev!$A$1:$CI$1,0),FALSE)</f>
        <v>0.20117479999998977</v>
      </c>
      <c r="AG60" s="52"/>
      <c r="AH60" s="65">
        <f t="shared" si="1"/>
        <v>0.36397514000000231</v>
      </c>
      <c r="AI60" s="65">
        <f t="shared" si="2"/>
        <v>0.51499303999999024</v>
      </c>
      <c r="AJ60" s="65">
        <f t="shared" si="3"/>
        <v>0.77406207999999876</v>
      </c>
      <c r="AK60" s="65">
        <f t="shared" si="4"/>
        <v>0.79388668000003693</v>
      </c>
      <c r="AL60" s="65">
        <f t="shared" si="5"/>
        <v>0.73378658000001451</v>
      </c>
      <c r="AM60" s="65">
        <f t="shared" si="6"/>
        <v>0.37358204000001932</v>
      </c>
      <c r="AN60" s="66"/>
      <c r="AO60" s="65">
        <f t="shared" si="7"/>
        <v>0.43948408999999627</v>
      </c>
      <c r="AP60" s="65">
        <f t="shared" si="8"/>
        <v>0.78397438000001785</v>
      </c>
      <c r="AQ60" s="65">
        <f t="shared" si="9"/>
        <v>0.55368431000001694</v>
      </c>
    </row>
    <row r="61" spans="1:43" x14ac:dyDescent="0.25">
      <c r="A61" s="5" t="str">
        <f>VLOOKUP(LEFT(RIGHT(B61,6),4),List_Sectors!$A$2:$C$30,3,FALSE)</f>
        <v>Rail</v>
      </c>
      <c r="B61" s="37" t="s">
        <v>500</v>
      </c>
      <c r="C61" s="51">
        <f>VLOOKUP($B61,Shock_dev!$A$1:$CI$300,MATCH(DATE(C$1,1,1),Shock_dev!$A$1:$CI$1,0),FALSE)</f>
        <v>1.2176590000002818E-2</v>
      </c>
      <c r="D61" s="52">
        <f>VLOOKUP($B61,Shock_dev!$A$1:$CI$300,MATCH(DATE(D$1,1,1),Shock_dev!$A$1:$CI$1,0),FALSE)</f>
        <v>2.3274239999999224E-2</v>
      </c>
      <c r="E61" s="52">
        <f>VLOOKUP($B61,Shock_dev!$A$1:$CI$300,MATCH(DATE(E$1,1,1),Shock_dev!$A$1:$CI$1,0),FALSE)</f>
        <v>2.9626149999998574E-2</v>
      </c>
      <c r="F61" s="52">
        <f>VLOOKUP($B61,Shock_dev!$A$1:$CI$300,MATCH(DATE(F$1,1,1),Shock_dev!$A$1:$CI$1,0),FALSE)</f>
        <v>3.2239680000003546E-2</v>
      </c>
      <c r="G61" s="52">
        <f>VLOOKUP($B61,Shock_dev!$A$1:$CI$300,MATCH(DATE(G$1,1,1),Shock_dev!$A$1:$CI$1,0),FALSE)</f>
        <v>3.2624890000001017E-2</v>
      </c>
      <c r="H61" s="52">
        <f>VLOOKUP($B61,Shock_dev!$A$1:$CI$300,MATCH(DATE(H$1,1,1),Shock_dev!$A$1:$CI$1,0),FALSE)</f>
        <v>3.2978899999996258E-2</v>
      </c>
      <c r="I61" s="52">
        <f>VLOOKUP($B61,Shock_dev!$A$1:$CI$300,MATCH(DATE(I$1,1,1),Shock_dev!$A$1:$CI$1,0),FALSE)</f>
        <v>3.2002359999999896E-2</v>
      </c>
      <c r="J61" s="52">
        <f>VLOOKUP($B61,Shock_dev!$A$1:$CI$300,MATCH(DATE(J$1,1,1),Shock_dev!$A$1:$CI$1,0),FALSE)</f>
        <v>3.4096679999997548E-2</v>
      </c>
      <c r="K61" s="52">
        <f>VLOOKUP($B61,Shock_dev!$A$1:$CI$300,MATCH(DATE(K$1,1,1),Shock_dev!$A$1:$CI$1,0),FALSE)</f>
        <v>3.9022200000005114E-2</v>
      </c>
      <c r="L61" s="52">
        <f>VLOOKUP($B61,Shock_dev!$A$1:$CI$300,MATCH(DATE(L$1,1,1),Shock_dev!$A$1:$CI$1,0),FALSE)</f>
        <v>4.2793989999999837E-2</v>
      </c>
      <c r="M61" s="52">
        <f>VLOOKUP($B61,Shock_dev!$A$1:$CI$300,MATCH(DATE(M$1,1,1),Shock_dev!$A$1:$CI$1,0),FALSE)</f>
        <v>4.709701000000166E-2</v>
      </c>
      <c r="N61" s="52">
        <f>VLOOKUP($B61,Shock_dev!$A$1:$CI$300,MATCH(DATE(N$1,1,1),Shock_dev!$A$1:$CI$1,0),FALSE)</f>
        <v>5.2985540000001663E-2</v>
      </c>
      <c r="O61" s="52">
        <f>VLOOKUP($B61,Shock_dev!$A$1:$CI$300,MATCH(DATE(O$1,1,1),Shock_dev!$A$1:$CI$1,0),FALSE)</f>
        <v>5.619940999999784E-2</v>
      </c>
      <c r="P61" s="52">
        <f>VLOOKUP($B61,Shock_dev!$A$1:$CI$300,MATCH(DATE(P$1,1,1),Shock_dev!$A$1:$CI$1,0),FALSE)</f>
        <v>5.6315189999999404E-2</v>
      </c>
      <c r="Q61" s="52">
        <f>VLOOKUP($B61,Shock_dev!$A$1:$CI$300,MATCH(DATE(Q$1,1,1),Shock_dev!$A$1:$CI$1,0),FALSE)</f>
        <v>5.5497889999998051E-2</v>
      </c>
      <c r="R61" s="52">
        <f>VLOOKUP($B61,Shock_dev!$A$1:$CI$300,MATCH(DATE(R$1,1,1),Shock_dev!$A$1:$CI$1,0),FALSE)</f>
        <v>5.3182700000000693E-2</v>
      </c>
      <c r="S61" s="52">
        <f>VLOOKUP($B61,Shock_dev!$A$1:$CI$300,MATCH(DATE(S$1,1,1),Shock_dev!$A$1:$CI$1,0),FALSE)</f>
        <v>5.3303560000003358E-2</v>
      </c>
      <c r="T61" s="52">
        <f>VLOOKUP($B61,Shock_dev!$A$1:$CI$300,MATCH(DATE(T$1,1,1),Shock_dev!$A$1:$CI$1,0),FALSE)</f>
        <v>5.4110680000000855E-2</v>
      </c>
      <c r="U61" s="52">
        <f>VLOOKUP($B61,Shock_dev!$A$1:$CI$300,MATCH(DATE(U$1,1,1),Shock_dev!$A$1:$CI$1,0),FALSE)</f>
        <v>5.4854839999997296E-2</v>
      </c>
      <c r="V61" s="52">
        <f>VLOOKUP($B61,Shock_dev!$A$1:$CI$300,MATCH(DATE(V$1,1,1),Shock_dev!$A$1:$CI$1,0),FALSE)</f>
        <v>5.5158609999999442E-2</v>
      </c>
      <c r="W61" s="52">
        <f>VLOOKUP($B61,Shock_dev!$A$1:$CI$300,MATCH(DATE(W$1,1,1),Shock_dev!$A$1:$CI$1,0),FALSE)</f>
        <v>5.5056499999999176E-2</v>
      </c>
      <c r="X61" s="52">
        <f>VLOOKUP($B61,Shock_dev!$A$1:$CI$300,MATCH(DATE(X$1,1,1),Shock_dev!$A$1:$CI$1,0),FALSE)</f>
        <v>5.3426500000000487E-2</v>
      </c>
      <c r="Y61" s="52">
        <f>VLOOKUP($B61,Shock_dev!$A$1:$CI$300,MATCH(DATE(Y$1,1,1),Shock_dev!$A$1:$CI$1,0),FALSE)</f>
        <v>5.065565000000305E-2</v>
      </c>
      <c r="Z61" s="52">
        <f>VLOOKUP($B61,Shock_dev!$A$1:$CI$300,MATCH(DATE(Z$1,1,1),Shock_dev!$A$1:$CI$1,0),FALSE)</f>
        <v>4.6973560000004966E-2</v>
      </c>
      <c r="AA61" s="52">
        <f>VLOOKUP($B61,Shock_dev!$A$1:$CI$300,MATCH(DATE(AA$1,1,1),Shock_dev!$A$1:$CI$1,0),FALSE)</f>
        <v>4.1884009999996863E-2</v>
      </c>
      <c r="AB61" s="52">
        <f>VLOOKUP($B61,Shock_dev!$A$1:$CI$300,MATCH(DATE(AB$1,1,1),Shock_dev!$A$1:$CI$1,0),FALSE)</f>
        <v>3.6162449999999069E-2</v>
      </c>
      <c r="AC61" s="52">
        <f>VLOOKUP($B61,Shock_dev!$A$1:$CI$300,MATCH(DATE(AC$1,1,1),Shock_dev!$A$1:$CI$1,0),FALSE)</f>
        <v>3.0189800000002265E-2</v>
      </c>
      <c r="AD61" s="52">
        <f>VLOOKUP($B61,Shock_dev!$A$1:$CI$300,MATCH(DATE(AD$1,1,1),Shock_dev!$A$1:$CI$1,0),FALSE)</f>
        <v>2.4092819999999904E-2</v>
      </c>
      <c r="AE61" s="52">
        <f>VLOOKUP($B61,Shock_dev!$A$1:$CI$300,MATCH(DATE(AE$1,1,1),Shock_dev!$A$1:$CI$1,0),FALSE)</f>
        <v>1.7959610000005455E-2</v>
      </c>
      <c r="AF61" s="52">
        <f>VLOOKUP($B61,Shock_dev!$A$1:$CI$300,MATCH(DATE(AF$1,1,1),Shock_dev!$A$1:$CI$1,0),FALSE)</f>
        <v>1.182693000000512E-2</v>
      </c>
      <c r="AG61" s="52"/>
      <c r="AH61" s="65">
        <f t="shared" si="1"/>
        <v>2.5988310000001034E-2</v>
      </c>
      <c r="AI61" s="65">
        <f t="shared" si="2"/>
        <v>3.6178825999999734E-2</v>
      </c>
      <c r="AJ61" s="65">
        <f t="shared" si="3"/>
        <v>5.3619007999999725E-2</v>
      </c>
      <c r="AK61" s="65">
        <f t="shared" si="4"/>
        <v>5.412207800000033E-2</v>
      </c>
      <c r="AL61" s="65">
        <f t="shared" si="5"/>
        <v>4.959924400000091E-2</v>
      </c>
      <c r="AM61" s="65">
        <f t="shared" si="6"/>
        <v>2.4046322000002361E-2</v>
      </c>
      <c r="AN61" s="66"/>
      <c r="AO61" s="65">
        <f t="shared" si="7"/>
        <v>3.1083568000000384E-2</v>
      </c>
      <c r="AP61" s="65">
        <f t="shared" si="8"/>
        <v>5.3870543000000028E-2</v>
      </c>
      <c r="AQ61" s="65">
        <f t="shared" si="9"/>
        <v>3.6822783000001635E-2</v>
      </c>
    </row>
    <row r="62" spans="1:43" x14ac:dyDescent="0.25">
      <c r="A62" s="5" t="str">
        <f>VLOOKUP(LEFT(RIGHT(B62,6),4),List_Sectors!$A$2:$C$30,3,FALSE)</f>
        <v>Ponts &amp; tunnels</v>
      </c>
      <c r="B62" s="37" t="s">
        <v>501</v>
      </c>
      <c r="C62" s="51">
        <f>VLOOKUP($B62,Shock_dev!$A$1:$CI$300,MATCH(DATE(C$1,1,1),Shock_dev!$A$1:$CI$1,0),FALSE)</f>
        <v>1.8194789999995464E-2</v>
      </c>
      <c r="D62" s="52">
        <f>VLOOKUP($B62,Shock_dev!$A$1:$CI$300,MATCH(DATE(D$1,1,1),Shock_dev!$A$1:$CI$1,0),FALSE)</f>
        <v>3.478721000000462E-2</v>
      </c>
      <c r="E62" s="52">
        <f>VLOOKUP($B62,Shock_dev!$A$1:$CI$300,MATCH(DATE(E$1,1,1),Shock_dev!$A$1:$CI$1,0),FALSE)</f>
        <v>4.4292179999999348E-2</v>
      </c>
      <c r="F62" s="52">
        <f>VLOOKUP($B62,Shock_dev!$A$1:$CI$300,MATCH(DATE(F$1,1,1),Shock_dev!$A$1:$CI$1,0),FALSE)</f>
        <v>4.8217529999995179E-2</v>
      </c>
      <c r="G62" s="52">
        <f>VLOOKUP($B62,Shock_dev!$A$1:$CI$300,MATCH(DATE(G$1,1,1),Shock_dev!$A$1:$CI$1,0),FALSE)</f>
        <v>4.882545000000249E-2</v>
      </c>
      <c r="H62" s="52">
        <f>VLOOKUP($B62,Shock_dev!$A$1:$CI$300,MATCH(DATE(H$1,1,1),Shock_dev!$A$1:$CI$1,0),FALSE)</f>
        <v>4.9402759999999546E-2</v>
      </c>
      <c r="I62" s="52">
        <f>VLOOKUP($B62,Shock_dev!$A$1:$CI$300,MATCH(DATE(I$1,1,1),Shock_dev!$A$1:$CI$1,0),FALSE)</f>
        <v>4.8009829999998033E-2</v>
      </c>
      <c r="J62" s="52">
        <f>VLOOKUP($B62,Shock_dev!$A$1:$CI$300,MATCH(DATE(J$1,1,1),Shock_dev!$A$1:$CI$1,0),FALSE)</f>
        <v>5.1220569999998133E-2</v>
      </c>
      <c r="K62" s="52">
        <f>VLOOKUP($B62,Shock_dev!$A$1:$CI$300,MATCH(DATE(K$1,1,1),Shock_dev!$A$1:$CI$1,0),FALSE)</f>
        <v>5.8677169999995726E-2</v>
      </c>
      <c r="L62" s="52">
        <f>VLOOKUP($B62,Shock_dev!$A$1:$CI$300,MATCH(DATE(L$1,1,1),Shock_dev!$A$1:$CI$1,0),FALSE)</f>
        <v>6.442226000000062E-2</v>
      </c>
      <c r="M62" s="52">
        <f>VLOOKUP($B62,Shock_dev!$A$1:$CI$300,MATCH(DATE(M$1,1,1),Shock_dev!$A$1:$CI$1,0),FALSE)</f>
        <v>7.0968029999988858E-2</v>
      </c>
      <c r="N62" s="52">
        <f>VLOOKUP($B62,Shock_dev!$A$1:$CI$300,MATCH(DATE(N$1,1,1),Shock_dev!$A$1:$CI$1,0),FALSE)</f>
        <v>7.9888879999998608E-2</v>
      </c>
      <c r="O62" s="52">
        <f>VLOOKUP($B62,Shock_dev!$A$1:$CI$300,MATCH(DATE(O$1,1,1),Shock_dev!$A$1:$CI$1,0),FALSE)</f>
        <v>8.4818269999999529E-2</v>
      </c>
      <c r="P62" s="52">
        <f>VLOOKUP($B62,Shock_dev!$A$1:$CI$300,MATCH(DATE(P$1,1,1),Shock_dev!$A$1:$CI$1,0),FALSE)</f>
        <v>8.5118690000001607E-2</v>
      </c>
      <c r="Q62" s="52">
        <f>VLOOKUP($B62,Shock_dev!$A$1:$CI$300,MATCH(DATE(Q$1,1,1),Shock_dev!$A$1:$CI$1,0),FALSE)</f>
        <v>8.402263000000687E-2</v>
      </c>
      <c r="R62" s="52">
        <f>VLOOKUP($B62,Shock_dev!$A$1:$CI$300,MATCH(DATE(R$1,1,1),Shock_dev!$A$1:$CI$1,0),FALSE)</f>
        <v>8.0684669999996572E-2</v>
      </c>
      <c r="S62" s="52">
        <f>VLOOKUP($B62,Shock_dev!$A$1:$CI$300,MATCH(DATE(S$1,1,1),Shock_dev!$A$1:$CI$1,0),FALSE)</f>
        <v>8.0978560000005473E-2</v>
      </c>
      <c r="T62" s="52">
        <f>VLOOKUP($B62,Shock_dev!$A$1:$CI$300,MATCH(DATE(T$1,1,1),Shock_dev!$A$1:$CI$1,0),FALSE)</f>
        <v>8.2288540000007515E-2</v>
      </c>
      <c r="U62" s="52">
        <f>VLOOKUP($B62,Shock_dev!$A$1:$CI$300,MATCH(DATE(U$1,1,1),Shock_dev!$A$1:$CI$1,0),FALSE)</f>
        <v>8.3490669999989109E-2</v>
      </c>
      <c r="V62" s="52">
        <f>VLOOKUP($B62,Shock_dev!$A$1:$CI$300,MATCH(DATE(V$1,1,1),Shock_dev!$A$1:$CI$1,0),FALSE)</f>
        <v>8.401855000001035E-2</v>
      </c>
      <c r="W62" s="52">
        <f>VLOOKUP($B62,Shock_dev!$A$1:$CI$300,MATCH(DATE(W$1,1,1),Shock_dev!$A$1:$CI$1,0),FALSE)</f>
        <v>8.3922959999995328E-2</v>
      </c>
      <c r="X62" s="52">
        <f>VLOOKUP($B62,Shock_dev!$A$1:$CI$300,MATCH(DATE(X$1,1,1),Shock_dev!$A$1:$CI$1,0),FALSE)</f>
        <v>8.1527930000007132E-2</v>
      </c>
      <c r="Y62" s="52">
        <f>VLOOKUP($B62,Shock_dev!$A$1:$CI$300,MATCH(DATE(Y$1,1,1),Shock_dev!$A$1:$CI$1,0),FALSE)</f>
        <v>7.7412210000005643E-2</v>
      </c>
      <c r="Z62" s="52">
        <f>VLOOKUP($B62,Shock_dev!$A$1:$CI$300,MATCH(DATE(Z$1,1,1),Shock_dev!$A$1:$CI$1,0),FALSE)</f>
        <v>7.1920800000000895E-2</v>
      </c>
      <c r="AA62" s="52">
        <f>VLOOKUP($B62,Shock_dev!$A$1:$CI$300,MATCH(DATE(AA$1,1,1),Shock_dev!$A$1:$CI$1,0),FALSE)</f>
        <v>6.431418999999039E-2</v>
      </c>
      <c r="AB62" s="52">
        <f>VLOOKUP($B62,Shock_dev!$A$1:$CI$300,MATCH(DATE(AB$1,1,1),Shock_dev!$A$1:$CI$1,0),FALSE)</f>
        <v>5.5752429999998299E-2</v>
      </c>
      <c r="AC62" s="52">
        <f>VLOOKUP($B62,Shock_dev!$A$1:$CI$300,MATCH(DATE(AC$1,1,1),Shock_dev!$A$1:$CI$1,0),FALSE)</f>
        <v>4.6806750000001784E-2</v>
      </c>
      <c r="AD62" s="52">
        <f>VLOOKUP($B62,Shock_dev!$A$1:$CI$300,MATCH(DATE(AD$1,1,1),Shock_dev!$A$1:$CI$1,0),FALSE)</f>
        <v>3.7668189999990886E-2</v>
      </c>
      <c r="AE62" s="52">
        <f>VLOOKUP($B62,Shock_dev!$A$1:$CI$300,MATCH(DATE(AE$1,1,1),Shock_dev!$A$1:$CI$1,0),FALSE)</f>
        <v>2.8469669999992675E-2</v>
      </c>
      <c r="AF62" s="52">
        <f>VLOOKUP($B62,Shock_dev!$A$1:$CI$300,MATCH(DATE(AF$1,1,1),Shock_dev!$A$1:$CI$1,0),FALSE)</f>
        <v>1.9267370000008555E-2</v>
      </c>
      <c r="AG62" s="52"/>
      <c r="AH62" s="65">
        <f t="shared" si="1"/>
        <v>3.886343199999942E-2</v>
      </c>
      <c r="AI62" s="65">
        <f t="shared" si="2"/>
        <v>5.4346517999998414E-2</v>
      </c>
      <c r="AJ62" s="65">
        <f t="shared" si="3"/>
        <v>8.09632999999991E-2</v>
      </c>
      <c r="AK62" s="65">
        <f t="shared" si="4"/>
        <v>8.2292198000001801E-2</v>
      </c>
      <c r="AL62" s="65">
        <f t="shared" si="5"/>
        <v>7.581961799999988E-2</v>
      </c>
      <c r="AM62" s="65">
        <f t="shared" si="6"/>
        <v>3.759288199999844E-2</v>
      </c>
      <c r="AN62" s="66"/>
      <c r="AO62" s="65">
        <f t="shared" si="7"/>
        <v>4.6604974999998917E-2</v>
      </c>
      <c r="AP62" s="65">
        <f t="shared" si="8"/>
        <v>8.1627749000000444E-2</v>
      </c>
      <c r="AQ62" s="65">
        <f t="shared" si="9"/>
        <v>5.670624999999916E-2</v>
      </c>
    </row>
    <row r="63" spans="1:43" x14ac:dyDescent="0.25">
      <c r="A63" s="5" t="str">
        <f>VLOOKUP(LEFT(RIGHT(B63,6),4),List_Sectors!$A$2:$C$30,3,FALSE)</f>
        <v>Conduites</v>
      </c>
      <c r="B63" s="37" t="s">
        <v>502</v>
      </c>
      <c r="C63" s="51">
        <f>VLOOKUP($B63,Shock_dev!$A$1:$CI$300,MATCH(DATE(C$1,1,1),Shock_dev!$A$1:$CI$1,0),FALSE)</f>
        <v>9.2458300000032523E-2</v>
      </c>
      <c r="D63" s="52">
        <f>VLOOKUP($B63,Shock_dev!$A$1:$CI$300,MATCH(DATE(D$1,1,1),Shock_dev!$A$1:$CI$1,0),FALSE)</f>
        <v>0.17737009999996189</v>
      </c>
      <c r="E63" s="52">
        <f>VLOOKUP($B63,Shock_dev!$A$1:$CI$300,MATCH(DATE(E$1,1,1),Shock_dev!$A$1:$CI$1,0),FALSE)</f>
        <v>0.22657750000001897</v>
      </c>
      <c r="F63" s="52">
        <f>VLOOKUP($B63,Shock_dev!$A$1:$CI$300,MATCH(DATE(F$1,1,1),Shock_dev!$A$1:$CI$1,0),FALSE)</f>
        <v>0.2473962000000256</v>
      </c>
      <c r="G63" s="52">
        <f>VLOOKUP($B63,Shock_dev!$A$1:$CI$300,MATCH(DATE(G$1,1,1),Shock_dev!$A$1:$CI$1,0),FALSE)</f>
        <v>0.25115120000003799</v>
      </c>
      <c r="H63" s="52">
        <f>VLOOKUP($B63,Shock_dev!$A$1:$CI$300,MATCH(DATE(H$1,1,1),Shock_dev!$A$1:$CI$1,0),FALSE)</f>
        <v>0.2544973999999911</v>
      </c>
      <c r="I63" s="52">
        <f>VLOOKUP($B63,Shock_dev!$A$1:$CI$300,MATCH(DATE(I$1,1,1),Shock_dev!$A$1:$CI$1,0),FALSE)</f>
        <v>0.24763670000004367</v>
      </c>
      <c r="J63" s="52">
        <f>VLOOKUP($B63,Shock_dev!$A$1:$CI$300,MATCH(DATE(J$1,1,1),Shock_dev!$A$1:$CI$1,0),FALSE)</f>
        <v>2.0373824999999783</v>
      </c>
      <c r="K63" s="52">
        <f>VLOOKUP($B63,Shock_dev!$A$1:$CI$300,MATCH(DATE(K$1,1,1),Shock_dev!$A$1:$CI$1,0),FALSE)</f>
        <v>2.7900950999999736</v>
      </c>
      <c r="L63" s="52">
        <f>VLOOKUP($B63,Shock_dev!$A$1:$CI$300,MATCH(DATE(L$1,1,1),Shock_dev!$A$1:$CI$1,0),FALSE)</f>
        <v>3.1246365999999739</v>
      </c>
      <c r="M63" s="52">
        <f>VLOOKUP($B63,Shock_dev!$A$1:$CI$300,MATCH(DATE(M$1,1,1),Shock_dev!$A$1:$CI$1,0),FALSE)</f>
        <v>3.3221746000000394</v>
      </c>
      <c r="N63" s="52">
        <f>VLOOKUP($B63,Shock_dev!$A$1:$CI$300,MATCH(DATE(N$1,1,1),Shock_dev!$A$1:$CI$1,0),FALSE)</f>
        <v>3.4801863999999796</v>
      </c>
      <c r="O63" s="52">
        <f>VLOOKUP($B63,Shock_dev!$A$1:$CI$300,MATCH(DATE(O$1,1,1),Shock_dev!$A$1:$CI$1,0),FALSE)</f>
        <v>3.5955284000000347</v>
      </c>
      <c r="P63" s="52">
        <f>VLOOKUP($B63,Shock_dev!$A$1:$CI$300,MATCH(DATE(P$1,1,1),Shock_dev!$A$1:$CI$1,0),FALSE)</f>
        <v>3.6743203999999992</v>
      </c>
      <c r="Q63" s="52">
        <f>VLOOKUP($B63,Shock_dev!$A$1:$CI$300,MATCH(DATE(Q$1,1,1),Shock_dev!$A$1:$CI$1,0),FALSE)</f>
        <v>3.7360911000000101</v>
      </c>
      <c r="R63" s="52">
        <f>VLOOKUP($B63,Shock_dev!$A$1:$CI$300,MATCH(DATE(R$1,1,1),Shock_dev!$A$1:$CI$1,0),FALSE)</f>
        <v>3.7777406999999812</v>
      </c>
      <c r="S63" s="52">
        <f>VLOOKUP($B63,Shock_dev!$A$1:$CI$300,MATCH(DATE(S$1,1,1),Shock_dev!$A$1:$CI$1,0),FALSE)</f>
        <v>3.8296834000000217</v>
      </c>
      <c r="T63" s="52">
        <f>VLOOKUP($B63,Shock_dev!$A$1:$CI$300,MATCH(DATE(T$1,1,1),Shock_dev!$A$1:$CI$1,0),FALSE)</f>
        <v>2.087126000000012</v>
      </c>
      <c r="U63" s="52">
        <f>VLOOKUP($B63,Shock_dev!$A$1:$CI$300,MATCH(DATE(U$1,1,1),Shock_dev!$A$1:$CI$1,0),FALSE)</f>
        <v>1.4115863000000104</v>
      </c>
      <c r="V63" s="52">
        <f>VLOOKUP($B63,Shock_dev!$A$1:$CI$300,MATCH(DATE(V$1,1,1),Shock_dev!$A$1:$CI$1,0),FALSE)</f>
        <v>1.1375906999999756</v>
      </c>
      <c r="W63" s="52">
        <f>VLOOKUP($B63,Shock_dev!$A$1:$CI$300,MATCH(DATE(W$1,1,1),Shock_dev!$A$1:$CI$1,0),FALSE)</f>
        <v>0.99531430000001819</v>
      </c>
      <c r="X63" s="52">
        <f>VLOOKUP($B63,Shock_dev!$A$1:$CI$300,MATCH(DATE(X$1,1,1),Shock_dev!$A$1:$CI$1,0),FALSE)</f>
        <v>0.88694670000000997</v>
      </c>
      <c r="Y63" s="52">
        <f>VLOOKUP($B63,Shock_dev!$A$1:$CI$300,MATCH(DATE(Y$1,1,1),Shock_dev!$A$1:$CI$1,0),FALSE)</f>
        <v>0.78658089999998992</v>
      </c>
      <c r="Z63" s="52">
        <f>VLOOKUP($B63,Shock_dev!$A$1:$CI$300,MATCH(DATE(Z$1,1,1),Shock_dev!$A$1:$CI$1,0),FALSE)</f>
        <v>0.6868094999999812</v>
      </c>
      <c r="AA63" s="52">
        <f>VLOOKUP($B63,Shock_dev!$A$1:$CI$300,MATCH(DATE(AA$1,1,1),Shock_dev!$A$1:$CI$1,0),FALSE)</f>
        <v>0.58103319999997893</v>
      </c>
      <c r="AB63" s="52">
        <f>VLOOKUP($B63,Shock_dev!$A$1:$CI$300,MATCH(DATE(AB$1,1,1),Shock_dev!$A$1:$CI$1,0),FALSE)</f>
        <v>0.47429210000001376</v>
      </c>
      <c r="AC63" s="52">
        <f>VLOOKUP($B63,Shock_dev!$A$1:$CI$300,MATCH(DATE(AC$1,1,1),Shock_dev!$A$1:$CI$1,0),FALSE)</f>
        <v>0.36929049999997687</v>
      </c>
      <c r="AD63" s="52">
        <f>VLOOKUP($B63,Shock_dev!$A$1:$CI$300,MATCH(DATE(AD$1,1,1),Shock_dev!$A$1:$CI$1,0),FALSE)</f>
        <v>0.26697390000003907</v>
      </c>
      <c r="AE63" s="52">
        <f>VLOOKUP($B63,Shock_dev!$A$1:$CI$300,MATCH(DATE(AE$1,1,1),Shock_dev!$A$1:$CI$1,0),FALSE)</f>
        <v>0.16801099999997859</v>
      </c>
      <c r="AF63" s="52">
        <f>VLOOKUP($B63,Shock_dev!$A$1:$CI$300,MATCH(DATE(AF$1,1,1),Shock_dev!$A$1:$CI$1,0),FALSE)</f>
        <v>7.2659600000008595E-2</v>
      </c>
      <c r="AG63" s="52"/>
      <c r="AH63" s="65">
        <f t="shared" si="1"/>
        <v>0.19899066000001539</v>
      </c>
      <c r="AI63" s="65">
        <f t="shared" si="2"/>
        <v>1.690849659999992</v>
      </c>
      <c r="AJ63" s="65">
        <f t="shared" si="3"/>
        <v>3.5616601800000125</v>
      </c>
      <c r="AK63" s="65">
        <f t="shared" si="4"/>
        <v>2.4487454200000003</v>
      </c>
      <c r="AL63" s="65">
        <f t="shared" si="5"/>
        <v>0.78733691999999567</v>
      </c>
      <c r="AM63" s="65">
        <f t="shared" si="6"/>
        <v>0.2702454200000034</v>
      </c>
      <c r="AN63" s="66"/>
      <c r="AO63" s="65">
        <f t="shared" si="7"/>
        <v>0.94492016000000367</v>
      </c>
      <c r="AP63" s="65">
        <f t="shared" si="8"/>
        <v>3.0052028000000064</v>
      </c>
      <c r="AQ63" s="65">
        <f t="shared" si="9"/>
        <v>0.52879116999999953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503</v>
      </c>
      <c r="C64" s="51">
        <f>VLOOKUP($B64,Shock_dev!$A$1:$CI$300,MATCH(DATE(C$1,1,1),Shock_dev!$A$1:$CI$1,0),FALSE)</f>
        <v>4.0848900000000299E-2</v>
      </c>
      <c r="D64" s="52">
        <f>VLOOKUP($B64,Shock_dev!$A$1:$CI$300,MATCH(DATE(D$1,1,1),Shock_dev!$A$1:$CI$1,0),FALSE)</f>
        <v>7.800069999998982E-2</v>
      </c>
      <c r="E64" s="52">
        <f>VLOOKUP($B64,Shock_dev!$A$1:$CI$300,MATCH(DATE(E$1,1,1),Shock_dev!$A$1:$CI$1,0),FALSE)</f>
        <v>9.9307100000004311E-2</v>
      </c>
      <c r="F64" s="52">
        <f>VLOOKUP($B64,Shock_dev!$A$1:$CI$300,MATCH(DATE(F$1,1,1),Shock_dev!$A$1:$CI$1,0),FALSE)</f>
        <v>0.10824619999999641</v>
      </c>
      <c r="G64" s="52">
        <f>VLOOKUP($B64,Shock_dev!$A$1:$CI$300,MATCH(DATE(G$1,1,1),Shock_dev!$A$1:$CI$1,0),FALSE)</f>
        <v>0.10990340000000742</v>
      </c>
      <c r="H64" s="52">
        <f>VLOOKUP($B64,Shock_dev!$A$1:$CI$300,MATCH(DATE(H$1,1,1),Shock_dev!$A$1:$CI$1,0),FALSE)</f>
        <v>0.11162820000001261</v>
      </c>
      <c r="I64" s="52">
        <f>VLOOKUP($B64,Shock_dev!$A$1:$CI$300,MATCH(DATE(I$1,1,1),Shock_dev!$A$1:$CI$1,0),FALSE)</f>
        <v>0.10901380000001382</v>
      </c>
      <c r="J64" s="52">
        <f>VLOOKUP($B64,Shock_dev!$A$1:$CI$300,MATCH(DATE(J$1,1,1),Shock_dev!$A$1:$CI$1,0),FALSE)</f>
        <v>0.11679889999999205</v>
      </c>
      <c r="K64" s="52">
        <f>VLOOKUP($B64,Shock_dev!$A$1:$CI$300,MATCH(DATE(K$1,1,1),Shock_dev!$A$1:$CI$1,0),FALSE)</f>
        <v>0.13410680000001207</v>
      </c>
      <c r="L64" s="52">
        <f>VLOOKUP($B64,Shock_dev!$A$1:$CI$300,MATCH(DATE(L$1,1,1),Shock_dev!$A$1:$CI$1,0),FALSE)</f>
        <v>0.14753899999999476</v>
      </c>
      <c r="M64" s="52">
        <f>VLOOKUP($B64,Shock_dev!$A$1:$CI$300,MATCH(DATE(M$1,1,1),Shock_dev!$A$1:$CI$1,0),FALSE)</f>
        <v>0.162767400000007</v>
      </c>
      <c r="N64" s="52">
        <f>VLOOKUP($B64,Shock_dev!$A$1:$CI$300,MATCH(DATE(N$1,1,1),Shock_dev!$A$1:$CI$1,0),FALSE)</f>
        <v>0.18330629999999815</v>
      </c>
      <c r="O64" s="52">
        <f>VLOOKUP($B64,Shock_dev!$A$1:$CI$300,MATCH(DATE(O$1,1,1),Shock_dev!$A$1:$CI$1,0),FALSE)</f>
        <v>0.1948428999999976</v>
      </c>
      <c r="P64" s="52">
        <f>VLOOKUP($B64,Shock_dev!$A$1:$CI$300,MATCH(DATE(P$1,1,1),Shock_dev!$A$1:$CI$1,0),FALSE)</f>
        <v>0.19598260000000778</v>
      </c>
      <c r="Q64" s="52">
        <f>VLOOKUP($B64,Shock_dev!$A$1:$CI$300,MATCH(DATE(Q$1,1,1),Shock_dev!$A$1:$CI$1,0),FALSE)</f>
        <v>0.19397969999999987</v>
      </c>
      <c r="R64" s="52">
        <f>VLOOKUP($B64,Shock_dev!$A$1:$CI$300,MATCH(DATE(R$1,1,1),Shock_dev!$A$1:$CI$1,0),FALSE)</f>
        <v>0.18689309999999182</v>
      </c>
      <c r="S64" s="52">
        <f>VLOOKUP($B64,Shock_dev!$A$1:$CI$300,MATCH(DATE(S$1,1,1),Shock_dev!$A$1:$CI$1,0),FALSE)</f>
        <v>0.18789199999997663</v>
      </c>
      <c r="T64" s="52">
        <f>VLOOKUP($B64,Shock_dev!$A$1:$CI$300,MATCH(DATE(T$1,1,1),Shock_dev!$A$1:$CI$1,0),FALSE)</f>
        <v>0.19104880000000435</v>
      </c>
      <c r="U64" s="52">
        <f>VLOOKUP($B64,Shock_dev!$A$1:$CI$300,MATCH(DATE(U$1,1,1),Shock_dev!$A$1:$CI$1,0),FALSE)</f>
        <v>0.19385209999998665</v>
      </c>
      <c r="V64" s="52">
        <f>VLOOKUP($B64,Shock_dev!$A$1:$CI$300,MATCH(DATE(V$1,1,1),Shock_dev!$A$1:$CI$1,0),FALSE)</f>
        <v>0.19505049999997937</v>
      </c>
      <c r="W64" s="52">
        <f>VLOOKUP($B64,Shock_dev!$A$1:$CI$300,MATCH(DATE(W$1,1,1),Shock_dev!$A$1:$CI$1,0),FALSE)</f>
        <v>0.19477949999998145</v>
      </c>
      <c r="X64" s="52">
        <f>VLOOKUP($B64,Shock_dev!$A$1:$CI$300,MATCH(DATE(X$1,1,1),Shock_dev!$A$1:$CI$1,0),FALSE)</f>
        <v>0.18929550000001427</v>
      </c>
      <c r="Y64" s="52">
        <f>VLOOKUP($B64,Shock_dev!$A$1:$CI$300,MATCH(DATE(Y$1,1,1),Shock_dev!$A$1:$CI$1,0),FALSE)</f>
        <v>0.17992849999998839</v>
      </c>
      <c r="Z64" s="52">
        <f>VLOOKUP($B64,Shock_dev!$A$1:$CI$300,MATCH(DATE(Z$1,1,1),Shock_dev!$A$1:$CI$1,0),FALSE)</f>
        <v>0.16746670000000563</v>
      </c>
      <c r="AA64" s="52">
        <f>VLOOKUP($B64,Shock_dev!$A$1:$CI$300,MATCH(DATE(AA$1,1,1),Shock_dev!$A$1:$CI$1,0),FALSE)</f>
        <v>0.15025959999999827</v>
      </c>
      <c r="AB64" s="52">
        <f>VLOOKUP($B64,Shock_dev!$A$1:$CI$300,MATCH(DATE(AB$1,1,1),Shock_dev!$A$1:$CI$1,0),FALSE)</f>
        <v>0.13092500000001905</v>
      </c>
      <c r="AC64" s="52">
        <f>VLOOKUP($B64,Shock_dev!$A$1:$CI$300,MATCH(DATE(AC$1,1,1),Shock_dev!$A$1:$CI$1,0),FALSE)</f>
        <v>0.11074309999997922</v>
      </c>
      <c r="AD64" s="52">
        <f>VLOOKUP($B64,Shock_dev!$A$1:$CI$300,MATCH(DATE(AD$1,1,1),Shock_dev!$A$1:$CI$1,0),FALSE)</f>
        <v>9.0140700000006291E-2</v>
      </c>
      <c r="AE64" s="52">
        <f>VLOOKUP($B64,Shock_dev!$A$1:$CI$300,MATCH(DATE(AE$1,1,1),Shock_dev!$A$1:$CI$1,0),FALSE)</f>
        <v>6.9416499999988446E-2</v>
      </c>
      <c r="AF64" s="52">
        <f>VLOOKUP($B64,Shock_dev!$A$1:$CI$300,MATCH(DATE(AF$1,1,1),Shock_dev!$A$1:$CI$1,0),FALSE)</f>
        <v>4.8697299999986399E-2</v>
      </c>
      <c r="AG64" s="52"/>
      <c r="AH64" s="65">
        <f t="shared" si="1"/>
        <v>8.7261259999999646E-2</v>
      </c>
      <c r="AI64" s="65">
        <f t="shared" si="2"/>
        <v>0.12381734000000506</v>
      </c>
      <c r="AJ64" s="65">
        <f t="shared" si="3"/>
        <v>0.18617578000000207</v>
      </c>
      <c r="AK64" s="65">
        <f t="shared" si="4"/>
        <v>0.19094729999998777</v>
      </c>
      <c r="AL64" s="65">
        <f t="shared" si="5"/>
        <v>0.17634595999999761</v>
      </c>
      <c r="AM64" s="65">
        <f t="shared" si="6"/>
        <v>8.9984519999995877E-2</v>
      </c>
      <c r="AN64" s="66"/>
      <c r="AO64" s="65">
        <f t="shared" si="7"/>
        <v>0.10553930000000236</v>
      </c>
      <c r="AP64" s="65">
        <f t="shared" si="8"/>
        <v>0.18856153999999492</v>
      </c>
      <c r="AQ64" s="65">
        <f t="shared" si="9"/>
        <v>0.13316523999999674</v>
      </c>
    </row>
    <row r="65" spans="1:43" x14ac:dyDescent="0.25">
      <c r="A65" s="5" t="str">
        <f>VLOOKUP(LEFT(RIGHT(B65,6),4),List_Sectors!$A$2:$C$30,3,FALSE)</f>
        <v>Eau</v>
      </c>
      <c r="B65" s="37" t="s">
        <v>504</v>
      </c>
      <c r="C65" s="51">
        <f>VLOOKUP($B65,Shock_dev!$A$1:$CI$300,MATCH(DATE(C$1,1,1),Shock_dev!$A$1:$CI$1,0),FALSE)</f>
        <v>9.4139099999992482E-3</v>
      </c>
      <c r="D65" s="52">
        <f>VLOOKUP($B65,Shock_dev!$A$1:$CI$300,MATCH(DATE(D$1,1,1),Shock_dev!$A$1:$CI$1,0),FALSE)</f>
        <v>1.8115550000000979E-2</v>
      </c>
      <c r="E65" s="52">
        <f>VLOOKUP($B65,Shock_dev!$A$1:$CI$300,MATCH(DATE(E$1,1,1),Shock_dev!$A$1:$CI$1,0),FALSE)</f>
        <v>2.3271069999999838E-2</v>
      </c>
      <c r="F65" s="52">
        <f>VLOOKUP($B65,Shock_dev!$A$1:$CI$300,MATCH(DATE(F$1,1,1),Shock_dev!$A$1:$CI$1,0),FALSE)</f>
        <v>2.5616840000001417E-2</v>
      </c>
      <c r="G65" s="52">
        <f>VLOOKUP($B65,Shock_dev!$A$1:$CI$300,MATCH(DATE(G$1,1,1),Shock_dev!$A$1:$CI$1,0),FALSE)</f>
        <v>2.6273859999999871E-2</v>
      </c>
      <c r="H65" s="52">
        <f>VLOOKUP($B65,Shock_dev!$A$1:$CI$300,MATCH(DATE(H$1,1,1),Shock_dev!$A$1:$CI$1,0),FALSE)</f>
        <v>2.6903199999999572E-2</v>
      </c>
      <c r="I65" s="52">
        <f>VLOOKUP($B65,Shock_dev!$A$1:$CI$300,MATCH(DATE(I$1,1,1),Shock_dev!$A$1:$CI$1,0),FALSE)</f>
        <v>2.6479489999999828E-2</v>
      </c>
      <c r="J65" s="52">
        <f>VLOOKUP($B65,Shock_dev!$A$1:$CI$300,MATCH(DATE(J$1,1,1),Shock_dev!$A$1:$CI$1,0),FALSE)</f>
        <v>2.8382579999998825E-2</v>
      </c>
      <c r="K65" s="52">
        <f>VLOOKUP($B65,Shock_dev!$A$1:$CI$300,MATCH(DATE(K$1,1,1),Shock_dev!$A$1:$CI$1,0),FALSE)</f>
        <v>3.2446909999997331E-2</v>
      </c>
      <c r="L65" s="52">
        <f>VLOOKUP($B65,Shock_dev!$A$1:$CI$300,MATCH(DATE(L$1,1,1),Shock_dev!$A$1:$CI$1,0),FALSE)</f>
        <v>3.5610680000004891E-2</v>
      </c>
      <c r="M65" s="52">
        <f>VLOOKUP($B65,Shock_dev!$A$1:$CI$300,MATCH(DATE(M$1,1,1),Shock_dev!$A$1:$CI$1,0),FALSE)</f>
        <v>3.9168109999998535E-2</v>
      </c>
      <c r="N65" s="52">
        <f>VLOOKUP($B65,Shock_dev!$A$1:$CI$300,MATCH(DATE(N$1,1,1),Shock_dev!$A$1:$CI$1,0),FALSE)</f>
        <v>4.394166999999527E-2</v>
      </c>
      <c r="O65" s="52">
        <f>VLOOKUP($B65,Shock_dev!$A$1:$CI$300,MATCH(DATE(O$1,1,1),Shock_dev!$A$1:$CI$1,0),FALSE)</f>
        <v>4.6650849999998911E-2</v>
      </c>
      <c r="P65" s="52">
        <f>VLOOKUP($B65,Shock_dev!$A$1:$CI$300,MATCH(DATE(P$1,1,1),Shock_dev!$A$1:$CI$1,0),FALSE)</f>
        <v>4.6944080000002941E-2</v>
      </c>
      <c r="Q65" s="52">
        <f>VLOOKUP($B65,Shock_dev!$A$1:$CI$300,MATCH(DATE(Q$1,1,1),Shock_dev!$A$1:$CI$1,0),FALSE)</f>
        <v>4.6469049999998902E-2</v>
      </c>
      <c r="R65" s="52">
        <f>VLOOKUP($B65,Shock_dev!$A$1:$CI$300,MATCH(DATE(R$1,1,1),Shock_dev!$A$1:$CI$1,0),FALSE)</f>
        <v>4.4780469999999184E-2</v>
      </c>
      <c r="S65" s="52">
        <f>VLOOKUP($B65,Shock_dev!$A$1:$CI$300,MATCH(DATE(S$1,1,1),Shock_dev!$A$1:$CI$1,0),FALSE)</f>
        <v>4.4913689999994233E-2</v>
      </c>
      <c r="T65" s="52">
        <f>VLOOKUP($B65,Shock_dev!$A$1:$CI$300,MATCH(DATE(T$1,1,1),Shock_dev!$A$1:$CI$1,0),FALSE)</f>
        <v>4.5546559999998237E-2</v>
      </c>
      <c r="U65" s="52">
        <f>VLOOKUP($B65,Shock_dev!$A$1:$CI$300,MATCH(DATE(U$1,1,1),Shock_dev!$A$1:$CI$1,0),FALSE)</f>
        <v>4.6119010000005289E-2</v>
      </c>
      <c r="V65" s="52">
        <f>VLOOKUP($B65,Shock_dev!$A$1:$CI$300,MATCH(DATE(V$1,1,1),Shock_dev!$A$1:$CI$1,0),FALSE)</f>
        <v>4.6354149999999095E-2</v>
      </c>
      <c r="W65" s="52">
        <f>VLOOKUP($B65,Shock_dev!$A$1:$CI$300,MATCH(DATE(W$1,1,1),Shock_dev!$A$1:$CI$1,0),FALSE)</f>
        <v>4.6289510000001144E-2</v>
      </c>
      <c r="X65" s="52">
        <f>VLOOKUP($B65,Shock_dev!$A$1:$CI$300,MATCH(DATE(X$1,1,1),Shock_dev!$A$1:$CI$1,0),FALSE)</f>
        <v>4.5066579999996748E-2</v>
      </c>
      <c r="Y65" s="52">
        <f>VLOOKUP($B65,Shock_dev!$A$1:$CI$300,MATCH(DATE(Y$1,1,1),Shock_dev!$A$1:$CI$1,0),FALSE)</f>
        <v>4.2981709999999396E-2</v>
      </c>
      <c r="Z65" s="52">
        <f>VLOOKUP($B65,Shock_dev!$A$1:$CI$300,MATCH(DATE(Z$1,1,1),Shock_dev!$A$1:$CI$1,0),FALSE)</f>
        <v>4.0210129999998401E-2</v>
      </c>
      <c r="AA65" s="52">
        <f>VLOOKUP($B65,Shock_dev!$A$1:$CI$300,MATCH(DATE(AA$1,1,1),Shock_dev!$A$1:$CI$1,0),FALSE)</f>
        <v>3.6364669999997545E-2</v>
      </c>
      <c r="AB65" s="52">
        <f>VLOOKUP($B65,Shock_dev!$A$1:$CI$300,MATCH(DATE(AB$1,1,1),Shock_dev!$A$1:$CI$1,0),FALSE)</f>
        <v>3.2035229999998194E-2</v>
      </c>
      <c r="AC65" s="52">
        <f>VLOOKUP($B65,Shock_dev!$A$1:$CI$300,MATCH(DATE(AC$1,1,1),Shock_dev!$A$1:$CI$1,0),FALSE)</f>
        <v>2.7511810000000025E-2</v>
      </c>
      <c r="AD65" s="52">
        <f>VLOOKUP($B65,Shock_dev!$A$1:$CI$300,MATCH(DATE(AD$1,1,1),Shock_dev!$A$1:$CI$1,0),FALSE)</f>
        <v>2.2890069999995433E-2</v>
      </c>
      <c r="AE65" s="52">
        <f>VLOOKUP($B65,Shock_dev!$A$1:$CI$300,MATCH(DATE(AE$1,1,1),Shock_dev!$A$1:$CI$1,0),FALSE)</f>
        <v>1.8236229999999409E-2</v>
      </c>
      <c r="AF65" s="52">
        <f>VLOOKUP($B65,Shock_dev!$A$1:$CI$300,MATCH(DATE(AF$1,1,1),Shock_dev!$A$1:$CI$1,0),FALSE)</f>
        <v>1.3576959999994642E-2</v>
      </c>
      <c r="AG65" s="52"/>
      <c r="AH65" s="65">
        <f t="shared" si="1"/>
        <v>2.053824600000027E-2</v>
      </c>
      <c r="AI65" s="65">
        <f t="shared" si="2"/>
        <v>2.9964572000000089E-2</v>
      </c>
      <c r="AJ65" s="65">
        <f t="shared" si="3"/>
        <v>4.463475199999891E-2</v>
      </c>
      <c r="AK65" s="65">
        <f t="shared" si="4"/>
        <v>4.5542775999999209E-2</v>
      </c>
      <c r="AL65" s="65">
        <f t="shared" si="5"/>
        <v>4.2182519999998648E-2</v>
      </c>
      <c r="AM65" s="65">
        <f t="shared" si="6"/>
        <v>2.2850059999997542E-2</v>
      </c>
      <c r="AN65" s="66"/>
      <c r="AO65" s="65">
        <f t="shared" si="7"/>
        <v>2.5251409000000179E-2</v>
      </c>
      <c r="AP65" s="65">
        <f t="shared" si="8"/>
        <v>4.508876399999906E-2</v>
      </c>
      <c r="AQ65" s="65">
        <f t="shared" si="9"/>
        <v>3.2516289999998095E-2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505</v>
      </c>
      <c r="C66" s="51">
        <f>VLOOKUP($B66,Shock_dev!$A$1:$CI$300,MATCH(DATE(C$1,1,1),Shock_dev!$A$1:$CI$1,0),FALSE)</f>
        <v>10.222774700000002</v>
      </c>
      <c r="D66" s="52">
        <f>VLOOKUP($B66,Shock_dev!$A$1:$CI$300,MATCH(DATE(D$1,1,1),Shock_dev!$A$1:$CI$1,0),FALSE)</f>
        <v>14.663627799999972</v>
      </c>
      <c r="E66" s="52">
        <f>VLOOKUP($B66,Shock_dev!$A$1:$CI$300,MATCH(DATE(E$1,1,1),Shock_dev!$A$1:$CI$1,0),FALSE)</f>
        <v>17.063942900000029</v>
      </c>
      <c r="F66" s="52">
        <f>VLOOKUP($B66,Shock_dev!$A$1:$CI$300,MATCH(DATE(F$1,1,1),Shock_dev!$A$1:$CI$1,0),FALSE)</f>
        <v>19.239609900000005</v>
      </c>
      <c r="G66" s="52">
        <f>VLOOKUP($B66,Shock_dev!$A$1:$CI$300,MATCH(DATE(G$1,1,1),Shock_dev!$A$1:$CI$1,0),FALSE)</f>
        <v>21.364610700000014</v>
      </c>
      <c r="H66" s="52">
        <f>VLOOKUP($B66,Shock_dev!$A$1:$CI$300,MATCH(DATE(H$1,1,1),Shock_dev!$A$1:$CI$1,0),FALSE)</f>
        <v>23.805003599999964</v>
      </c>
      <c r="I66" s="52">
        <f>VLOOKUP($B66,Shock_dev!$A$1:$CI$300,MATCH(DATE(I$1,1,1),Shock_dev!$A$1:$CI$1,0),FALSE)</f>
        <v>26.041693800000019</v>
      </c>
      <c r="J66" s="52">
        <f>VLOOKUP($B66,Shock_dev!$A$1:$CI$300,MATCH(DATE(J$1,1,1),Shock_dev!$A$1:$CI$1,0),FALSE)</f>
        <v>27.741432799999984</v>
      </c>
      <c r="K66" s="52">
        <f>VLOOKUP($B66,Shock_dev!$A$1:$CI$300,MATCH(DATE(K$1,1,1),Shock_dev!$A$1:$CI$1,0),FALSE)</f>
        <v>29.073654799999986</v>
      </c>
      <c r="L66" s="52">
        <f>VLOOKUP($B66,Shock_dev!$A$1:$CI$300,MATCH(DATE(L$1,1,1),Shock_dev!$A$1:$CI$1,0),FALSE)</f>
        <v>30.308291999999994</v>
      </c>
      <c r="M66" s="52">
        <f>VLOOKUP($B66,Shock_dev!$A$1:$CI$300,MATCH(DATE(M$1,1,1),Shock_dev!$A$1:$CI$1,0),FALSE)</f>
        <v>27.528815199999997</v>
      </c>
      <c r="N66" s="52">
        <f>VLOOKUP($B66,Shock_dev!$A$1:$CI$300,MATCH(DATE(N$1,1,1),Shock_dev!$A$1:$CI$1,0),FALSE)</f>
        <v>27.164043600000014</v>
      </c>
      <c r="O66" s="52">
        <f>VLOOKUP($B66,Shock_dev!$A$1:$CI$300,MATCH(DATE(O$1,1,1),Shock_dev!$A$1:$CI$1,0),FALSE)</f>
        <v>27.376540300000045</v>
      </c>
      <c r="P66" s="52">
        <f>VLOOKUP($B66,Shock_dev!$A$1:$CI$300,MATCH(DATE(P$1,1,1),Shock_dev!$A$1:$CI$1,0),FALSE)</f>
        <v>28.192732400000011</v>
      </c>
      <c r="Q66" s="52">
        <f>VLOOKUP($B66,Shock_dev!$A$1:$CI$300,MATCH(DATE(Q$1,1,1),Shock_dev!$A$1:$CI$1,0),FALSE)</f>
        <v>29.38071640000004</v>
      </c>
      <c r="R66" s="52">
        <f>VLOOKUP($B66,Shock_dev!$A$1:$CI$300,MATCH(DATE(R$1,1,1),Shock_dev!$A$1:$CI$1,0),FALSE)</f>
        <v>30.694548600000019</v>
      </c>
      <c r="S66" s="52">
        <f>VLOOKUP($B66,Shock_dev!$A$1:$CI$300,MATCH(DATE(S$1,1,1),Shock_dev!$A$1:$CI$1,0),FALSE)</f>
        <v>32.395487600000024</v>
      </c>
      <c r="T66" s="52">
        <f>VLOOKUP($B66,Shock_dev!$A$1:$CI$300,MATCH(DATE(T$1,1,1),Shock_dev!$A$1:$CI$1,0),FALSE)</f>
        <v>33.433970200000033</v>
      </c>
      <c r="U66" s="52">
        <f>VLOOKUP($B66,Shock_dev!$A$1:$CI$300,MATCH(DATE(U$1,1,1),Shock_dev!$A$1:$CI$1,0),FALSE)</f>
        <v>34.0440112</v>
      </c>
      <c r="V66" s="52">
        <f>VLOOKUP($B66,Shock_dev!$A$1:$CI$300,MATCH(DATE(V$1,1,1),Shock_dev!$A$1:$CI$1,0),FALSE)</f>
        <v>34.307945200000006</v>
      </c>
      <c r="W66" s="52">
        <f>VLOOKUP($B66,Shock_dev!$A$1:$CI$300,MATCH(DATE(W$1,1,1),Shock_dev!$A$1:$CI$1,0),FALSE)</f>
        <v>35.66383860000002</v>
      </c>
      <c r="X66" s="52">
        <f>VLOOKUP($B66,Shock_dev!$A$1:$CI$300,MATCH(DATE(X$1,1,1),Shock_dev!$A$1:$CI$1,0),FALSE)</f>
        <v>36.183633799999996</v>
      </c>
      <c r="Y66" s="52">
        <f>VLOOKUP($B66,Shock_dev!$A$1:$CI$300,MATCH(DATE(Y$1,1,1),Shock_dev!$A$1:$CI$1,0),FALSE)</f>
        <v>36.347503999999958</v>
      </c>
      <c r="Z66" s="52">
        <f>VLOOKUP($B66,Shock_dev!$A$1:$CI$300,MATCH(DATE(Z$1,1,1),Shock_dev!$A$1:$CI$1,0),FALSE)</f>
        <v>36.357104600000014</v>
      </c>
      <c r="AA66" s="52">
        <f>VLOOKUP($B66,Shock_dev!$A$1:$CI$300,MATCH(DATE(AA$1,1,1),Shock_dev!$A$1:$CI$1,0),FALSE)</f>
        <v>36.277527599999985</v>
      </c>
      <c r="AB66" s="52">
        <f>VLOOKUP($B66,Shock_dev!$A$1:$CI$300,MATCH(DATE(AB$1,1,1),Shock_dev!$A$1:$CI$1,0),FALSE)</f>
        <v>36.139204199999995</v>
      </c>
      <c r="AC66" s="52">
        <f>VLOOKUP($B66,Shock_dev!$A$1:$CI$300,MATCH(DATE(AC$1,1,1),Shock_dev!$A$1:$CI$1,0),FALSE)</f>
        <v>35.955242800000008</v>
      </c>
      <c r="AD66" s="52">
        <f>VLOOKUP($B66,Shock_dev!$A$1:$CI$300,MATCH(DATE(AD$1,1,1),Shock_dev!$A$1:$CI$1,0),FALSE)</f>
        <v>35.732184200000006</v>
      </c>
      <c r="AE66" s="52">
        <f>VLOOKUP($B66,Shock_dev!$A$1:$CI$300,MATCH(DATE(AE$1,1,1),Shock_dev!$A$1:$CI$1,0),FALSE)</f>
        <v>35.638064900000018</v>
      </c>
      <c r="AF66" s="52">
        <f>VLOOKUP($B66,Shock_dev!$A$1:$CI$300,MATCH(DATE(AF$1,1,1),Shock_dev!$A$1:$CI$1,0),FALSE)</f>
        <v>35.415684799999951</v>
      </c>
      <c r="AG66" s="52"/>
      <c r="AH66" s="65">
        <f t="shared" si="1"/>
        <v>16.510913200000005</v>
      </c>
      <c r="AI66" s="65">
        <f t="shared" si="2"/>
        <v>27.39401539999999</v>
      </c>
      <c r="AJ66" s="65">
        <f t="shared" si="3"/>
        <v>27.928569580000023</v>
      </c>
      <c r="AK66" s="65">
        <f t="shared" si="4"/>
        <v>32.975192560000018</v>
      </c>
      <c r="AL66" s="65">
        <f t="shared" si="5"/>
        <v>36.165921719999993</v>
      </c>
      <c r="AM66" s="65">
        <f t="shared" si="6"/>
        <v>35.776076179999997</v>
      </c>
      <c r="AN66" s="66"/>
      <c r="AO66" s="65">
        <f t="shared" si="7"/>
        <v>21.952464299999995</v>
      </c>
      <c r="AP66" s="65">
        <f t="shared" si="8"/>
        <v>30.45188107000002</v>
      </c>
      <c r="AQ66" s="65">
        <f t="shared" si="9"/>
        <v>35.970998949999995</v>
      </c>
    </row>
    <row r="67" spans="1:43" x14ac:dyDescent="0.25">
      <c r="A67" s="5" t="str">
        <f>VLOOKUP(LEFT(RIGHT(B67,6),4),List_Sectors!$A$2:$C$30,3,FALSE)</f>
        <v>Démolition</v>
      </c>
      <c r="B67" s="37" t="s">
        <v>506</v>
      </c>
      <c r="C67" s="51">
        <f>VLOOKUP($B67,Shock_dev!$A$1:$CI$300,MATCH(DATE(C$1,1,1),Shock_dev!$A$1:$CI$1,0),FALSE)</f>
        <v>64.164518150000006</v>
      </c>
      <c r="D67" s="52">
        <f>VLOOKUP($B67,Shock_dev!$A$1:$CI$300,MATCH(DATE(D$1,1,1),Shock_dev!$A$1:$CI$1,0),FALSE)</f>
        <v>104.39993563000002</v>
      </c>
      <c r="E67" s="52">
        <f>VLOOKUP($B67,Shock_dev!$A$1:$CI$300,MATCH(DATE(E$1,1,1),Shock_dev!$A$1:$CI$1,0),FALSE)</f>
        <v>127.81960986000001</v>
      </c>
      <c r="F67" s="52">
        <f>VLOOKUP($B67,Shock_dev!$A$1:$CI$300,MATCH(DATE(F$1,1,1),Shock_dev!$A$1:$CI$1,0),FALSE)</f>
        <v>144.91408471</v>
      </c>
      <c r="G67" s="52">
        <f>VLOOKUP($B67,Shock_dev!$A$1:$CI$300,MATCH(DATE(G$1,1,1),Shock_dev!$A$1:$CI$1,0),FALSE)</f>
        <v>156.61862893</v>
      </c>
      <c r="H67" s="52">
        <f>VLOOKUP($B67,Shock_dev!$A$1:$CI$300,MATCH(DATE(H$1,1,1),Shock_dev!$A$1:$CI$1,0),FALSE)</f>
        <v>170.93775253000001</v>
      </c>
      <c r="I67" s="52">
        <f>VLOOKUP($B67,Shock_dev!$A$1:$CI$300,MATCH(DATE(I$1,1,1),Shock_dev!$A$1:$CI$1,0),FALSE)</f>
        <v>164.54845025</v>
      </c>
      <c r="J67" s="52">
        <f>VLOOKUP($B67,Shock_dev!$A$1:$CI$300,MATCH(DATE(J$1,1,1),Shock_dev!$A$1:$CI$1,0),FALSE)</f>
        <v>184.40276783000002</v>
      </c>
      <c r="K67" s="52">
        <f>VLOOKUP($B67,Shock_dev!$A$1:$CI$300,MATCH(DATE(K$1,1,1),Shock_dev!$A$1:$CI$1,0),FALSE)</f>
        <v>206.88449926999999</v>
      </c>
      <c r="L67" s="52">
        <f>VLOOKUP($B67,Shock_dev!$A$1:$CI$300,MATCH(DATE(L$1,1,1),Shock_dev!$A$1:$CI$1,0),FALSE)</f>
        <v>202.65271371</v>
      </c>
      <c r="M67" s="52">
        <f>VLOOKUP($B67,Shock_dev!$A$1:$CI$300,MATCH(DATE(M$1,1,1),Shock_dev!$A$1:$CI$1,0),FALSE)</f>
        <v>212.52622664</v>
      </c>
      <c r="N67" s="52">
        <f>VLOOKUP($B67,Shock_dev!$A$1:$CI$300,MATCH(DATE(N$1,1,1),Shock_dev!$A$1:$CI$1,0),FALSE)</f>
        <v>230.42136739</v>
      </c>
      <c r="O67" s="52">
        <f>VLOOKUP($B67,Shock_dev!$A$1:$CI$300,MATCH(DATE(O$1,1,1),Shock_dev!$A$1:$CI$1,0),FALSE)</f>
        <v>213.37003970000001</v>
      </c>
      <c r="P67" s="52">
        <f>VLOOKUP($B67,Shock_dev!$A$1:$CI$300,MATCH(DATE(P$1,1,1),Shock_dev!$A$1:$CI$1,0),FALSE)</f>
        <v>182.18040868</v>
      </c>
      <c r="Q67" s="52">
        <f>VLOOKUP($B67,Shock_dev!$A$1:$CI$300,MATCH(DATE(Q$1,1,1),Shock_dev!$A$1:$CI$1,0),FALSE)</f>
        <v>156.46347881000003</v>
      </c>
      <c r="R67" s="52">
        <f>VLOOKUP($B67,Shock_dev!$A$1:$CI$300,MATCH(DATE(R$1,1,1),Shock_dev!$A$1:$CI$1,0),FALSE)</f>
        <v>116.61396276000001</v>
      </c>
      <c r="S67" s="52">
        <f>VLOOKUP($B67,Shock_dev!$A$1:$CI$300,MATCH(DATE(S$1,1,1),Shock_dev!$A$1:$CI$1,0),FALSE)</f>
        <v>109.07993184999998</v>
      </c>
      <c r="T67" s="52">
        <f>VLOOKUP($B67,Shock_dev!$A$1:$CI$300,MATCH(DATE(T$1,1,1),Shock_dev!$A$1:$CI$1,0),FALSE)</f>
        <v>95.341514950000004</v>
      </c>
      <c r="U67" s="52">
        <f>VLOOKUP($B67,Shock_dev!$A$1:$CI$300,MATCH(DATE(U$1,1,1),Shock_dev!$A$1:$CI$1,0),FALSE)</f>
        <v>84.012326989999991</v>
      </c>
      <c r="V67" s="52">
        <f>VLOOKUP($B67,Shock_dev!$A$1:$CI$300,MATCH(DATE(V$1,1,1),Shock_dev!$A$1:$CI$1,0),FALSE)</f>
        <v>75.843712060000001</v>
      </c>
      <c r="W67" s="52">
        <f>VLOOKUP($B67,Shock_dev!$A$1:$CI$300,MATCH(DATE(W$1,1,1),Shock_dev!$A$1:$CI$1,0),FALSE)</f>
        <v>72.100124109999996</v>
      </c>
      <c r="X67" s="52">
        <f>VLOOKUP($B67,Shock_dev!$A$1:$CI$300,MATCH(DATE(X$1,1,1),Shock_dev!$A$1:$CI$1,0),FALSE)</f>
        <v>63.897463729999991</v>
      </c>
      <c r="Y67" s="52">
        <f>VLOOKUP($B67,Shock_dev!$A$1:$CI$300,MATCH(DATE(Y$1,1,1),Shock_dev!$A$1:$CI$1,0),FALSE)</f>
        <v>59.21498158</v>
      </c>
      <c r="Z67" s="52">
        <f>VLOOKUP($B67,Shock_dev!$A$1:$CI$300,MATCH(DATE(Z$1,1,1),Shock_dev!$A$1:$CI$1,0),FALSE)</f>
        <v>55.874673340000001</v>
      </c>
      <c r="AA67" s="52">
        <f>VLOOKUP($B67,Shock_dev!$A$1:$CI$300,MATCH(DATE(AA$1,1,1),Shock_dev!$A$1:$CI$1,0),FALSE)</f>
        <v>48.464634140000001</v>
      </c>
      <c r="AB67" s="52">
        <f>VLOOKUP($B67,Shock_dev!$A$1:$CI$300,MATCH(DATE(AB$1,1,1),Shock_dev!$A$1:$CI$1,0),FALSE)</f>
        <v>44.349179879999994</v>
      </c>
      <c r="AC67" s="52">
        <f>VLOOKUP($B67,Shock_dev!$A$1:$CI$300,MATCH(DATE(AC$1,1,1),Shock_dev!$A$1:$CI$1,0),FALSE)</f>
        <v>41.486491360000002</v>
      </c>
      <c r="AD67" s="52">
        <f>VLOOKUP($B67,Shock_dev!$A$1:$CI$300,MATCH(DATE(AD$1,1,1),Shock_dev!$A$1:$CI$1,0),FALSE)</f>
        <v>39.132419330000005</v>
      </c>
      <c r="AE67" s="52">
        <f>VLOOKUP($B67,Shock_dev!$A$1:$CI$300,MATCH(DATE(AE$1,1,1),Shock_dev!$A$1:$CI$1,0),FALSE)</f>
        <v>37.161572360000001</v>
      </c>
      <c r="AF67" s="52">
        <f>VLOOKUP($B67,Shock_dev!$A$1:$CI$300,MATCH(DATE(AF$1,1,1),Shock_dev!$A$1:$CI$1,0),FALSE)</f>
        <v>35.312614629999992</v>
      </c>
      <c r="AG67" s="52"/>
      <c r="AH67" s="65">
        <f t="shared" si="1"/>
        <v>119.58335545600001</v>
      </c>
      <c r="AI67" s="65">
        <f t="shared" si="2"/>
        <v>185.88523671799999</v>
      </c>
      <c r="AJ67" s="65">
        <f t="shared" si="3"/>
        <v>198.99230424400002</v>
      </c>
      <c r="AK67" s="65">
        <f t="shared" si="4"/>
        <v>96.178289722000002</v>
      </c>
      <c r="AL67" s="65">
        <f t="shared" si="5"/>
        <v>59.910375379999991</v>
      </c>
      <c r="AM67" s="65">
        <f t="shared" si="6"/>
        <v>39.488455511999994</v>
      </c>
      <c r="AN67" s="66"/>
      <c r="AO67" s="65">
        <f t="shared" si="7"/>
        <v>152.73429608699999</v>
      </c>
      <c r="AP67" s="65">
        <f t="shared" si="8"/>
        <v>147.58529698300001</v>
      </c>
      <c r="AQ67" s="65">
        <f t="shared" si="9"/>
        <v>49.699415445999989</v>
      </c>
    </row>
    <row r="68" spans="1:43" x14ac:dyDescent="0.25">
      <c r="A68" s="5" t="str">
        <f>VLOOKUP(LEFT(RIGHT(B68,6),4),List_Sectors!$A$2:$C$30,3,FALSE)</f>
        <v>Préparation de site</v>
      </c>
      <c r="B68" s="37" t="s">
        <v>507</v>
      </c>
      <c r="C68" s="51">
        <f>VLOOKUP($B68,Shock_dev!$A$1:$CI$300,MATCH(DATE(C$1,1,1),Shock_dev!$A$1:$CI$1,0),FALSE)</f>
        <v>105.76187619999996</v>
      </c>
      <c r="D68" s="52">
        <f>VLOOKUP($B68,Shock_dev!$A$1:$CI$300,MATCH(DATE(D$1,1,1),Shock_dev!$A$1:$CI$1,0),FALSE)</f>
        <v>140.92098139999996</v>
      </c>
      <c r="E68" s="52">
        <f>VLOOKUP($B68,Shock_dev!$A$1:$CI$300,MATCH(DATE(E$1,1,1),Shock_dev!$A$1:$CI$1,0),FALSE)</f>
        <v>160.2468305000001</v>
      </c>
      <c r="F68" s="52">
        <f>VLOOKUP($B68,Shock_dev!$A$1:$CI$300,MATCH(DATE(F$1,1,1),Shock_dev!$A$1:$CI$1,0),FALSE)</f>
        <v>175.71522319999997</v>
      </c>
      <c r="G68" s="52">
        <f>VLOOKUP($B68,Shock_dev!$A$1:$CI$300,MATCH(DATE(G$1,1,1),Shock_dev!$A$1:$CI$1,0),FALSE)</f>
        <v>186.54966100000001</v>
      </c>
      <c r="H68" s="52">
        <f>VLOOKUP($B68,Shock_dev!$A$1:$CI$300,MATCH(DATE(H$1,1,1),Shock_dev!$A$1:$CI$1,0),FALSE)</f>
        <v>200.86594530000002</v>
      </c>
      <c r="I68" s="52">
        <f>VLOOKUP($B68,Shock_dev!$A$1:$CI$300,MATCH(DATE(I$1,1,1),Shock_dev!$A$1:$CI$1,0),FALSE)</f>
        <v>193.75321710000003</v>
      </c>
      <c r="J68" s="52">
        <f>VLOOKUP($B68,Shock_dev!$A$1:$CI$300,MATCH(DATE(J$1,1,1),Shock_dev!$A$1:$CI$1,0),FALSE)</f>
        <v>214.39078690000008</v>
      </c>
      <c r="K68" s="52">
        <f>VLOOKUP($B68,Shock_dev!$A$1:$CI$300,MATCH(DATE(K$1,1,1),Shock_dev!$A$1:$CI$1,0),FALSE)</f>
        <v>237.58603619999997</v>
      </c>
      <c r="L68" s="52">
        <f>VLOOKUP($B68,Shock_dev!$A$1:$CI$300,MATCH(DATE(L$1,1,1),Shock_dev!$A$1:$CI$1,0),FALSE)</f>
        <v>233.63040180000007</v>
      </c>
      <c r="M68" s="52">
        <f>VLOOKUP($B68,Shock_dev!$A$1:$CI$300,MATCH(DATE(M$1,1,1),Shock_dev!$A$1:$CI$1,0),FALSE)</f>
        <v>244.15406399999995</v>
      </c>
      <c r="N68" s="52">
        <f>VLOOKUP($B68,Shock_dev!$A$1:$CI$300,MATCH(DATE(N$1,1,1),Shock_dev!$A$1:$CI$1,0),FALSE)</f>
        <v>262.97342249999997</v>
      </c>
      <c r="O68" s="52">
        <f>VLOOKUP($B68,Shock_dev!$A$1:$CI$300,MATCH(DATE(O$1,1,1),Shock_dev!$A$1:$CI$1,0),FALSE)</f>
        <v>247.46411789999991</v>
      </c>
      <c r="P68" s="52">
        <f>VLOOKUP($B68,Shock_dev!$A$1:$CI$300,MATCH(DATE(P$1,1,1),Shock_dev!$A$1:$CI$1,0),FALSE)</f>
        <v>218.38922489999993</v>
      </c>
      <c r="Q68" s="52">
        <f>VLOOKUP($B68,Shock_dev!$A$1:$CI$300,MATCH(DATE(Q$1,1,1),Shock_dev!$A$1:$CI$1,0),FALSE)</f>
        <v>193.81385379999995</v>
      </c>
      <c r="R68" s="52">
        <f>VLOOKUP($B68,Shock_dev!$A$1:$CI$300,MATCH(DATE(R$1,1,1),Shock_dev!$A$1:$CI$1,0),FALSE)</f>
        <v>155.33964590000005</v>
      </c>
      <c r="S68" s="52">
        <f>VLOOKUP($B68,Shock_dev!$A$1:$CI$300,MATCH(DATE(S$1,1,1),Shock_dev!$A$1:$CI$1,0),FALSE)</f>
        <v>146.74894029999996</v>
      </c>
      <c r="T68" s="52">
        <f>VLOOKUP($B68,Shock_dev!$A$1:$CI$300,MATCH(DATE(T$1,1,1),Shock_dev!$A$1:$CI$1,0),FALSE)</f>
        <v>132.25249429999997</v>
      </c>
      <c r="U68" s="52">
        <f>VLOOKUP($B68,Shock_dev!$A$1:$CI$300,MATCH(DATE(U$1,1,1),Shock_dev!$A$1:$CI$1,0),FALSE)</f>
        <v>119.84333040000001</v>
      </c>
      <c r="V68" s="52">
        <f>VLOOKUP($B68,Shock_dev!$A$1:$CI$300,MATCH(DATE(V$1,1,1),Shock_dev!$A$1:$CI$1,0),FALSE)</f>
        <v>110.42859599999997</v>
      </c>
      <c r="W68" s="52">
        <f>VLOOKUP($B68,Shock_dev!$A$1:$CI$300,MATCH(DATE(W$1,1,1),Shock_dev!$A$1:$CI$1,0),FALSE)</f>
        <v>105.67834390000007</v>
      </c>
      <c r="X68" s="52">
        <f>VLOOKUP($B68,Shock_dev!$A$1:$CI$300,MATCH(DATE(X$1,1,1),Shock_dev!$A$1:$CI$1,0),FALSE)</f>
        <v>95.735977500000104</v>
      </c>
      <c r="Y68" s="52">
        <f>VLOOKUP($B68,Shock_dev!$A$1:$CI$300,MATCH(DATE(Y$1,1,1),Shock_dev!$A$1:$CI$1,0),FALSE)</f>
        <v>89.49286810000001</v>
      </c>
      <c r="Z68" s="52">
        <f>VLOOKUP($B68,Shock_dev!$A$1:$CI$300,MATCH(DATE(Z$1,1,1),Shock_dev!$A$1:$CI$1,0),FALSE)</f>
        <v>84.718815000000063</v>
      </c>
      <c r="AA68" s="52">
        <f>VLOOKUP($B68,Shock_dev!$A$1:$CI$300,MATCH(DATE(AA$1,1,1),Shock_dev!$A$1:$CI$1,0),FALSE)</f>
        <v>74.866410999999971</v>
      </c>
      <c r="AB68" s="52">
        <f>VLOOKUP($B68,Shock_dev!$A$1:$CI$300,MATCH(DATE(AB$1,1,1),Shock_dev!$A$1:$CI$1,0),FALSE)</f>
        <v>68.758204699999965</v>
      </c>
      <c r="AC68" s="52">
        <f>VLOOKUP($B68,Shock_dev!$A$1:$CI$300,MATCH(DATE(AC$1,1,1),Shock_dev!$A$1:$CI$1,0),FALSE)</f>
        <v>64.168514500000015</v>
      </c>
      <c r="AD68" s="52">
        <f>VLOOKUP($B68,Shock_dev!$A$1:$CI$300,MATCH(DATE(AD$1,1,1),Shock_dev!$A$1:$CI$1,0),FALSE)</f>
        <v>60.212780100000032</v>
      </c>
      <c r="AE68" s="52">
        <f>VLOOKUP($B68,Shock_dev!$A$1:$CI$300,MATCH(DATE(AE$1,1,1),Shock_dev!$A$1:$CI$1,0),FALSE)</f>
        <v>56.752593199999978</v>
      </c>
      <c r="AF68" s="52">
        <f>VLOOKUP($B68,Shock_dev!$A$1:$CI$300,MATCH(DATE(AF$1,1,1),Shock_dev!$A$1:$CI$1,0),FALSE)</f>
        <v>53.453098800000021</v>
      </c>
      <c r="AG68" s="52"/>
      <c r="AH68" s="65">
        <f t="shared" si="1"/>
        <v>153.83891446000001</v>
      </c>
      <c r="AI68" s="65">
        <f t="shared" si="2"/>
        <v>216.04527746000002</v>
      </c>
      <c r="AJ68" s="65">
        <f t="shared" si="3"/>
        <v>233.35893661999995</v>
      </c>
      <c r="AK68" s="65">
        <f t="shared" si="4"/>
        <v>132.92260138</v>
      </c>
      <c r="AL68" s="65">
        <f t="shared" si="5"/>
        <v>90.098483100000038</v>
      </c>
      <c r="AM68" s="65">
        <f t="shared" si="6"/>
        <v>60.669038260000001</v>
      </c>
      <c r="AN68" s="66"/>
      <c r="AO68" s="65">
        <f t="shared" si="7"/>
        <v>184.94209596000002</v>
      </c>
      <c r="AP68" s="65">
        <f t="shared" si="8"/>
        <v>183.14076899999998</v>
      </c>
      <c r="AQ68" s="65">
        <f t="shared" si="9"/>
        <v>75.383760680000023</v>
      </c>
    </row>
    <row r="69" spans="1:43" x14ac:dyDescent="0.25">
      <c r="A69" s="5" t="str">
        <f>VLOOKUP(LEFT(RIGHT(B69,6),4),List_Sectors!$A$2:$C$30,3,FALSE)</f>
        <v>Forage</v>
      </c>
      <c r="B69" s="37" t="s">
        <v>508</v>
      </c>
      <c r="C69" s="51">
        <f>VLOOKUP($B69,Shock_dev!$A$1:$CI$300,MATCH(DATE(C$1,1,1),Shock_dev!$A$1:$CI$1,0),FALSE)</f>
        <v>8.0436000000005947E-3</v>
      </c>
      <c r="D69" s="52">
        <f>VLOOKUP($B69,Shock_dev!$A$1:$CI$300,MATCH(DATE(D$1,1,1),Shock_dev!$A$1:$CI$1,0),FALSE)</f>
        <v>1.54981499999991E-2</v>
      </c>
      <c r="E69" s="52">
        <f>VLOOKUP($B69,Shock_dev!$A$1:$CI$300,MATCH(DATE(E$1,1,1),Shock_dev!$A$1:$CI$1,0),FALSE)</f>
        <v>1.9919299999997975E-2</v>
      </c>
      <c r="F69" s="52">
        <f>VLOOKUP($B69,Shock_dev!$A$1:$CI$300,MATCH(DATE(F$1,1,1),Shock_dev!$A$1:$CI$1,0),FALSE)</f>
        <v>2.1915660000001225E-2</v>
      </c>
      <c r="G69" s="52">
        <f>VLOOKUP($B69,Shock_dev!$A$1:$CI$300,MATCH(DATE(G$1,1,1),Shock_dev!$A$1:$CI$1,0),FALSE)</f>
        <v>2.244029000000225E-2</v>
      </c>
      <c r="H69" s="52">
        <f>VLOOKUP($B69,Shock_dev!$A$1:$CI$300,MATCH(DATE(H$1,1,1),Shock_dev!$A$1:$CI$1,0),FALSE)</f>
        <v>2.2917140000000558E-2</v>
      </c>
      <c r="I69" s="52">
        <f>VLOOKUP($B69,Shock_dev!$A$1:$CI$300,MATCH(DATE(I$1,1,1),Shock_dev!$A$1:$CI$1,0),FALSE)</f>
        <v>2.2480820000001955E-2</v>
      </c>
      <c r="J69" s="52">
        <f>VLOOKUP($B69,Shock_dev!$A$1:$CI$300,MATCH(DATE(J$1,1,1),Shock_dev!$A$1:$CI$1,0),FALSE)</f>
        <v>2.4023899999999543E-2</v>
      </c>
      <c r="K69" s="52">
        <f>VLOOKUP($B69,Shock_dev!$A$1:$CI$300,MATCH(DATE(K$1,1,1),Shock_dev!$A$1:$CI$1,0),FALSE)</f>
        <v>2.7418280000002682E-2</v>
      </c>
      <c r="L69" s="52">
        <f>VLOOKUP($B69,Shock_dev!$A$1:$CI$300,MATCH(DATE(L$1,1,1),Shock_dev!$A$1:$CI$1,0),FALSE)</f>
        <v>3.0054599999999709E-2</v>
      </c>
      <c r="M69" s="52">
        <f>VLOOKUP($B69,Shock_dev!$A$1:$CI$300,MATCH(DATE(M$1,1,1),Shock_dev!$A$1:$CI$1,0),FALSE)</f>
        <v>3.3032980000001544E-2</v>
      </c>
      <c r="N69" s="52">
        <f>VLOOKUP($B69,Shock_dev!$A$1:$CI$300,MATCH(DATE(N$1,1,1),Shock_dev!$A$1:$CI$1,0),FALSE)</f>
        <v>3.705723000000205E-2</v>
      </c>
      <c r="O69" s="52">
        <f>VLOOKUP($B69,Shock_dev!$A$1:$CI$300,MATCH(DATE(O$1,1,1),Shock_dev!$A$1:$CI$1,0),FALSE)</f>
        <v>3.9327580000001916E-2</v>
      </c>
      <c r="P69" s="52">
        <f>VLOOKUP($B69,Shock_dev!$A$1:$CI$300,MATCH(DATE(P$1,1,1),Shock_dev!$A$1:$CI$1,0),FALSE)</f>
        <v>3.9536659999999557E-2</v>
      </c>
      <c r="Q69" s="52">
        <f>VLOOKUP($B69,Shock_dev!$A$1:$CI$300,MATCH(DATE(Q$1,1,1),Shock_dev!$A$1:$CI$1,0),FALSE)</f>
        <v>3.9089400000001717E-2</v>
      </c>
      <c r="R69" s="52">
        <f>VLOOKUP($B69,Shock_dev!$A$1:$CI$300,MATCH(DATE(R$1,1,1),Shock_dev!$A$1:$CI$1,0),FALSE)</f>
        <v>3.7610699999998332E-2</v>
      </c>
      <c r="S69" s="52">
        <f>VLOOKUP($B69,Shock_dev!$A$1:$CI$300,MATCH(DATE(S$1,1,1),Shock_dev!$A$1:$CI$1,0),FALSE)</f>
        <v>3.7696449999998549E-2</v>
      </c>
      <c r="T69" s="52">
        <f>VLOOKUP($B69,Shock_dev!$A$1:$CI$300,MATCH(DATE(T$1,1,1),Shock_dev!$A$1:$CI$1,0),FALSE)</f>
        <v>3.8225969999999165E-2</v>
      </c>
      <c r="U69" s="52">
        <f>VLOOKUP($B69,Shock_dev!$A$1:$CI$300,MATCH(DATE(U$1,1,1),Shock_dev!$A$1:$CI$1,0),FALSE)</f>
        <v>3.8719659999998157E-2</v>
      </c>
      <c r="V69" s="52">
        <f>VLOOKUP($B69,Shock_dev!$A$1:$CI$300,MATCH(DATE(V$1,1,1),Shock_dev!$A$1:$CI$1,0),FALSE)</f>
        <v>3.8936389999996379E-2</v>
      </c>
      <c r="W69" s="52">
        <f>VLOOKUP($B69,Shock_dev!$A$1:$CI$300,MATCH(DATE(W$1,1,1),Shock_dev!$A$1:$CI$1,0),FALSE)</f>
        <v>3.8903229999995403E-2</v>
      </c>
      <c r="X69" s="52">
        <f>VLOOKUP($B69,Shock_dev!$A$1:$CI$300,MATCH(DATE(X$1,1,1),Shock_dev!$A$1:$CI$1,0),FALSE)</f>
        <v>3.7882359999997561E-2</v>
      </c>
      <c r="Y69" s="52">
        <f>VLOOKUP($B69,Shock_dev!$A$1:$CI$300,MATCH(DATE(Y$1,1,1),Shock_dev!$A$1:$CI$1,0),FALSE)</f>
        <v>3.6121049999998434E-2</v>
      </c>
      <c r="Z69" s="52">
        <f>VLOOKUP($B69,Shock_dev!$A$1:$CI$300,MATCH(DATE(Z$1,1,1),Shock_dev!$A$1:$CI$1,0),FALSE)</f>
        <v>3.3766090000000304E-2</v>
      </c>
      <c r="AA69" s="52">
        <f>VLOOKUP($B69,Shock_dev!$A$1:$CI$300,MATCH(DATE(AA$1,1,1),Shock_dev!$A$1:$CI$1,0),FALSE)</f>
        <v>3.0485169999998618E-2</v>
      </c>
      <c r="AB69" s="52">
        <f>VLOOKUP($B69,Shock_dev!$A$1:$CI$300,MATCH(DATE(AB$1,1,1),Shock_dev!$A$1:$CI$1,0),FALSE)</f>
        <v>2.6780479999999329E-2</v>
      </c>
      <c r="AC69" s="52">
        <f>VLOOKUP($B69,Shock_dev!$A$1:$CI$300,MATCH(DATE(AC$1,1,1),Shock_dev!$A$1:$CI$1,0),FALSE)</f>
        <v>2.290072000000265E-2</v>
      </c>
      <c r="AD69" s="52">
        <f>VLOOKUP($B69,Shock_dev!$A$1:$CI$300,MATCH(DATE(AD$1,1,1),Shock_dev!$A$1:$CI$1,0),FALSE)</f>
        <v>1.8929140000004452E-2</v>
      </c>
      <c r="AE69" s="52">
        <f>VLOOKUP($B69,Shock_dev!$A$1:$CI$300,MATCH(DATE(AE$1,1,1),Shock_dev!$A$1:$CI$1,0),FALSE)</f>
        <v>1.4923400000000697E-2</v>
      </c>
      <c r="AF69" s="52">
        <f>VLOOKUP($B69,Shock_dev!$A$1:$CI$300,MATCH(DATE(AF$1,1,1),Shock_dev!$A$1:$CI$1,0),FALSE)</f>
        <v>1.0907269999997027E-2</v>
      </c>
      <c r="AG69" s="52"/>
      <c r="AH69" s="65">
        <f t="shared" si="1"/>
        <v>1.7563400000000229E-2</v>
      </c>
      <c r="AI69" s="65">
        <f t="shared" si="2"/>
        <v>2.537894800000089E-2</v>
      </c>
      <c r="AJ69" s="65">
        <f t="shared" si="3"/>
        <v>3.760877000000136E-2</v>
      </c>
      <c r="AK69" s="65">
        <f t="shared" si="4"/>
        <v>3.8237833999998118E-2</v>
      </c>
      <c r="AL69" s="65">
        <f t="shared" si="5"/>
        <v>3.5431579999998061E-2</v>
      </c>
      <c r="AM69" s="65">
        <f t="shared" si="6"/>
        <v>1.8888202000000832E-2</v>
      </c>
      <c r="AN69" s="66"/>
      <c r="AO69" s="65">
        <f t="shared" si="7"/>
        <v>2.1471174000000558E-2</v>
      </c>
      <c r="AP69" s="65">
        <f t="shared" si="8"/>
        <v>3.7923301999999742E-2</v>
      </c>
      <c r="AQ69" s="65">
        <f t="shared" si="9"/>
        <v>2.7159890999999447E-2</v>
      </c>
    </row>
    <row r="70" spans="1:43" x14ac:dyDescent="0.25">
      <c r="A70" s="5" t="str">
        <f>VLOOKUP(LEFT(RIGHT(B70,6),4),List_Sectors!$A$2:$C$30,3,FALSE)</f>
        <v>Transport</v>
      </c>
      <c r="B70" s="57" t="s">
        <v>509</v>
      </c>
      <c r="C70" s="51">
        <f>VLOOKUP($B70,Shock_dev!$A$1:$CI$300,MATCH(DATE(C$1,1,1),Shock_dev!$A$1:$CI$1,0),FALSE)</f>
        <v>6.7447900000006484</v>
      </c>
      <c r="D70" s="52">
        <f>VLOOKUP($B70,Shock_dev!$A$1:$CI$300,MATCH(DATE(D$1,1,1),Shock_dev!$A$1:$CI$1,0),FALSE)</f>
        <v>11.891079999997601</v>
      </c>
      <c r="E70" s="52">
        <f>VLOOKUP($B70,Shock_dev!$A$1:$CI$300,MATCH(DATE(E$1,1,1),Shock_dev!$A$1:$CI$1,0),FALSE)</f>
        <v>14.961149999999179</v>
      </c>
      <c r="F70" s="52">
        <f>VLOOKUP($B70,Shock_dev!$A$1:$CI$300,MATCH(DATE(F$1,1,1),Shock_dev!$A$1:$CI$1,0),FALSE)</f>
        <v>16.426009999999224</v>
      </c>
      <c r="G70" s="52">
        <f>VLOOKUP($B70,Shock_dev!$A$1:$CI$300,MATCH(DATE(G$1,1,1),Shock_dev!$A$1:$CI$1,0),FALSE)</f>
        <v>16.575090000002092</v>
      </c>
      <c r="H70" s="52">
        <f>VLOOKUP($B70,Shock_dev!$A$1:$CI$300,MATCH(DATE(H$1,1,1),Shock_dev!$A$1:$CI$1,0),FALSE)</f>
        <v>16.237769999999728</v>
      </c>
      <c r="I70" s="52">
        <f>VLOOKUP($B70,Shock_dev!$A$1:$CI$300,MATCH(DATE(I$1,1,1),Shock_dev!$A$1:$CI$1,0),FALSE)</f>
        <v>14.384570000001986</v>
      </c>
      <c r="J70" s="52">
        <f>VLOOKUP($B70,Shock_dev!$A$1:$CI$300,MATCH(DATE(J$1,1,1),Shock_dev!$A$1:$CI$1,0),FALSE)</f>
        <v>13.683789999999135</v>
      </c>
      <c r="K70" s="52">
        <f>VLOOKUP($B70,Shock_dev!$A$1:$CI$300,MATCH(DATE(K$1,1,1),Shock_dev!$A$1:$CI$1,0),FALSE)</f>
        <v>13.695650000001478</v>
      </c>
      <c r="L70" s="52">
        <f>VLOOKUP($B70,Shock_dev!$A$1:$CI$300,MATCH(DATE(L$1,1,1),Shock_dev!$A$1:$CI$1,0),FALSE)</f>
        <v>12.480569999999716</v>
      </c>
      <c r="M70" s="52">
        <f>VLOOKUP($B70,Shock_dev!$A$1:$CI$300,MATCH(DATE(M$1,1,1),Shock_dev!$A$1:$CI$1,0),FALSE)</f>
        <v>11.549019999998563</v>
      </c>
      <c r="N70" s="52">
        <f>VLOOKUP($B70,Shock_dev!$A$1:$CI$300,MATCH(DATE(N$1,1,1),Shock_dev!$A$1:$CI$1,0),FALSE)</f>
        <v>11.36985999999888</v>
      </c>
      <c r="O70" s="52">
        <f>VLOOKUP($B70,Shock_dev!$A$1:$CI$300,MATCH(DATE(O$1,1,1),Shock_dev!$A$1:$CI$1,0),FALSE)</f>
        <v>9.5817800000004354</v>
      </c>
      <c r="P70" s="52">
        <f>VLOOKUP($B70,Shock_dev!$A$1:$CI$300,MATCH(DATE(P$1,1,1),Shock_dev!$A$1:$CI$1,0),FALSE)</f>
        <v>6.4380899999996473</v>
      </c>
      <c r="Q70" s="52">
        <f>VLOOKUP($B70,Shock_dev!$A$1:$CI$300,MATCH(DATE(Q$1,1,1),Shock_dev!$A$1:$CI$1,0),FALSE)</f>
        <v>3.1384500000021944</v>
      </c>
      <c r="R70" s="52">
        <f>VLOOKUP($B70,Shock_dev!$A$1:$CI$300,MATCH(DATE(R$1,1,1),Shock_dev!$A$1:$CI$1,0),FALSE)</f>
        <v>-0.80999999999767169</v>
      </c>
      <c r="S70" s="52">
        <f>VLOOKUP($B70,Shock_dev!$A$1:$CI$300,MATCH(DATE(S$1,1,1),Shock_dev!$A$1:$CI$1,0),FALSE)</f>
        <v>-3.0026199999992969</v>
      </c>
      <c r="T70" s="52">
        <f>VLOOKUP($B70,Shock_dev!$A$1:$CI$300,MATCH(DATE(T$1,1,1),Shock_dev!$A$1:$CI$1,0),FALSE)</f>
        <v>-4.6174299999984214</v>
      </c>
      <c r="U70" s="52">
        <f>VLOOKUP($B70,Shock_dev!$A$1:$CI$300,MATCH(DATE(U$1,1,1),Shock_dev!$A$1:$CI$1,0),FALSE)</f>
        <v>-5.6506799999988289</v>
      </c>
      <c r="V70" s="52">
        <f>VLOOKUP($B70,Shock_dev!$A$1:$CI$300,MATCH(DATE(V$1,1,1),Shock_dev!$A$1:$CI$1,0),FALSE)</f>
        <v>-6.1426699999974517</v>
      </c>
      <c r="W70" s="52">
        <f>VLOOKUP($B70,Shock_dev!$A$1:$CI$300,MATCH(DATE(W$1,1,1),Shock_dev!$A$1:$CI$1,0),FALSE)</f>
        <v>-6.0218699999968521</v>
      </c>
      <c r="X70" s="52">
        <f>VLOOKUP($B70,Shock_dev!$A$1:$CI$300,MATCH(DATE(X$1,1,1),Shock_dev!$A$1:$CI$1,0),FALSE)</f>
        <v>-5.9447000000000116</v>
      </c>
      <c r="Y70" s="52">
        <f>VLOOKUP($B70,Shock_dev!$A$1:$CI$300,MATCH(DATE(Y$1,1,1),Shock_dev!$A$1:$CI$1,0),FALSE)</f>
        <v>-5.6663699999990058</v>
      </c>
      <c r="Z70" s="52">
        <f>VLOOKUP($B70,Shock_dev!$A$1:$CI$300,MATCH(DATE(Z$1,1,1),Shock_dev!$A$1:$CI$1,0),FALSE)</f>
        <v>-5.2282200000008743</v>
      </c>
      <c r="AA70" s="52">
        <f>VLOOKUP($B70,Shock_dev!$A$1:$CI$300,MATCH(DATE(AA$1,1,1),Shock_dev!$A$1:$CI$1,0),FALSE)</f>
        <v>-5.0453200000010838</v>
      </c>
      <c r="AB70" s="52">
        <f>VLOOKUP($B70,Shock_dev!$A$1:$CI$300,MATCH(DATE(AB$1,1,1),Shock_dev!$A$1:$CI$1,0),FALSE)</f>
        <v>-4.7615099999966333</v>
      </c>
      <c r="AC70" s="52">
        <f>VLOOKUP($B70,Shock_dev!$A$1:$CI$300,MATCH(DATE(AC$1,1,1),Shock_dev!$A$1:$CI$1,0),FALSE)</f>
        <v>-4.3629499999988184</v>
      </c>
      <c r="AD70" s="52">
        <f>VLOOKUP($B70,Shock_dev!$A$1:$CI$300,MATCH(DATE(AD$1,1,1),Shock_dev!$A$1:$CI$1,0),FALSE)</f>
        <v>-3.8964899999991758</v>
      </c>
      <c r="AE70" s="52">
        <f>VLOOKUP($B70,Shock_dev!$A$1:$CI$300,MATCH(DATE(AE$1,1,1),Shock_dev!$A$1:$CI$1,0),FALSE)</f>
        <v>-3.3923899999972491</v>
      </c>
      <c r="AF70" s="52">
        <f>VLOOKUP($B70,Shock_dev!$A$1:$CI$300,MATCH(DATE(AF$1,1,1),Shock_dev!$A$1:$CI$1,0),FALSE)</f>
        <v>-2.8997799999997369</v>
      </c>
      <c r="AG70" s="52"/>
      <c r="AH70" s="65">
        <f t="shared" si="1"/>
        <v>13.319623999999749</v>
      </c>
      <c r="AI70" s="65">
        <f t="shared" si="2"/>
        <v>14.096470000000409</v>
      </c>
      <c r="AJ70" s="65">
        <f t="shared" si="3"/>
        <v>8.4154399999999434</v>
      </c>
      <c r="AK70" s="65">
        <f t="shared" si="4"/>
        <v>-4.0446799999983343</v>
      </c>
      <c r="AL70" s="65">
        <f t="shared" si="5"/>
        <v>-5.5812959999995657</v>
      </c>
      <c r="AM70" s="65">
        <f t="shared" si="6"/>
        <v>-3.8626239999983225</v>
      </c>
      <c r="AN70" s="66"/>
      <c r="AO70" s="65">
        <f t="shared" si="7"/>
        <v>13.708047000000079</v>
      </c>
      <c r="AP70" s="65">
        <f t="shared" si="8"/>
        <v>2.1853800000008046</v>
      </c>
      <c r="AQ70" s="65">
        <f t="shared" si="9"/>
        <v>-4.7219599999989441</v>
      </c>
    </row>
    <row r="71" spans="1:43" x14ac:dyDescent="0.25">
      <c r="A71" s="5" t="str">
        <f>VLOOKUP(LEFT(RIGHT(B71,6),4),List_Sectors!$A$2:$C$30,3,FALSE)</f>
        <v>Services</v>
      </c>
      <c r="B71" s="57" t="s">
        <v>510</v>
      </c>
      <c r="C71" s="51">
        <f>VLOOKUP($B71,Shock_dev!$A$1:$CI$300,MATCH(DATE(C$1,1,1),Shock_dev!$A$1:$CI$1,0),FALSE)</f>
        <v>214.29300000000512</v>
      </c>
      <c r="D71" s="52">
        <f>VLOOKUP($B71,Shock_dev!$A$1:$CI$300,MATCH(DATE(D$1,1,1),Shock_dev!$A$1:$CI$1,0),FALSE)</f>
        <v>347.80569999996806</v>
      </c>
      <c r="E71" s="52">
        <f>VLOOKUP($B71,Shock_dev!$A$1:$CI$300,MATCH(DATE(E$1,1,1),Shock_dev!$A$1:$CI$1,0),FALSE)</f>
        <v>412.23540000000503</v>
      </c>
      <c r="F71" s="52">
        <f>VLOOKUP($B71,Shock_dev!$A$1:$CI$300,MATCH(DATE(F$1,1,1),Shock_dev!$A$1:$CI$1,0),FALSE)</f>
        <v>437.20139999996172</v>
      </c>
      <c r="G71" s="52">
        <f>VLOOKUP($B71,Shock_dev!$A$1:$CI$300,MATCH(DATE(G$1,1,1),Shock_dev!$A$1:$CI$1,0),FALSE)</f>
        <v>437.0743000000366</v>
      </c>
      <c r="H71" s="52">
        <f>VLOOKUP($B71,Shock_dev!$A$1:$CI$300,MATCH(DATE(H$1,1,1),Shock_dev!$A$1:$CI$1,0),FALSE)</f>
        <v>438.96140000002924</v>
      </c>
      <c r="I71" s="52">
        <f>VLOOKUP($B71,Shock_dev!$A$1:$CI$300,MATCH(DATE(I$1,1,1),Shock_dev!$A$1:$CI$1,0),FALSE)</f>
        <v>407.03560000000289</v>
      </c>
      <c r="J71" s="52">
        <f>VLOOKUP($B71,Shock_dev!$A$1:$CI$300,MATCH(DATE(J$1,1,1),Shock_dev!$A$1:$CI$1,0),FALSE)</f>
        <v>427.21379999996861</v>
      </c>
      <c r="K71" s="52">
        <f>VLOOKUP($B71,Shock_dev!$A$1:$CI$300,MATCH(DATE(K$1,1,1),Shock_dev!$A$1:$CI$1,0),FALSE)</f>
        <v>473.35090000001946</v>
      </c>
      <c r="L71" s="52">
        <f>VLOOKUP($B71,Shock_dev!$A$1:$CI$300,MATCH(DATE(L$1,1,1),Shock_dev!$A$1:$CI$1,0),FALSE)</f>
        <v>480.80579999997281</v>
      </c>
      <c r="M71" s="52">
        <f>VLOOKUP($B71,Shock_dev!$A$1:$CI$300,MATCH(DATE(M$1,1,1),Shock_dev!$A$1:$CI$1,0),FALSE)</f>
        <v>503.00640000001295</v>
      </c>
      <c r="N71" s="52">
        <f>VLOOKUP($B71,Shock_dev!$A$1:$CI$300,MATCH(DATE(N$1,1,1),Shock_dev!$A$1:$CI$1,0),FALSE)</f>
        <v>549.56620000000112</v>
      </c>
      <c r="O71" s="52">
        <f>VLOOKUP($B71,Shock_dev!$A$1:$CI$300,MATCH(DATE(O$1,1,1),Shock_dev!$A$1:$CI$1,0),FALSE)</f>
        <v>541.65810000000056</v>
      </c>
      <c r="P71" s="52">
        <f>VLOOKUP($B71,Shock_dev!$A$1:$CI$300,MATCH(DATE(P$1,1,1),Shock_dev!$A$1:$CI$1,0),FALSE)</f>
        <v>495.54780000000028</v>
      </c>
      <c r="Q71" s="52">
        <f>VLOOKUP($B71,Shock_dev!$A$1:$CI$300,MATCH(DATE(Q$1,1,1),Shock_dev!$A$1:$CI$1,0),FALSE)</f>
        <v>450.09539999999106</v>
      </c>
      <c r="R71" s="52">
        <f>VLOOKUP($B71,Shock_dev!$A$1:$CI$300,MATCH(DATE(R$1,1,1),Shock_dev!$A$1:$CI$1,0),FALSE)</f>
        <v>383.89350000000559</v>
      </c>
      <c r="S71" s="52">
        <f>VLOOKUP($B71,Shock_dev!$A$1:$CI$300,MATCH(DATE(S$1,1,1),Shock_dev!$A$1:$CI$1,0),FALSE)</f>
        <v>371.36609999998473</v>
      </c>
      <c r="T71" s="52">
        <f>VLOOKUP($B71,Shock_dev!$A$1:$CI$300,MATCH(DATE(T$1,1,1),Shock_dev!$A$1:$CI$1,0),FALSE)</f>
        <v>363.13289999996778</v>
      </c>
      <c r="U71" s="52">
        <f>VLOOKUP($B71,Shock_dev!$A$1:$CI$300,MATCH(DATE(U$1,1,1),Shock_dev!$A$1:$CI$1,0),FALSE)</f>
        <v>359.26870000001509</v>
      </c>
      <c r="V71" s="52">
        <f>VLOOKUP($B71,Shock_dev!$A$1:$CI$300,MATCH(DATE(V$1,1,1),Shock_dev!$A$1:$CI$1,0),FALSE)</f>
        <v>358.22480000002543</v>
      </c>
      <c r="W71" s="52">
        <f>VLOOKUP($B71,Shock_dev!$A$1:$CI$300,MATCH(DATE(W$1,1,1),Shock_dev!$A$1:$CI$1,0),FALSE)</f>
        <v>362.71429999999236</v>
      </c>
      <c r="X71" s="52">
        <f>VLOOKUP($B71,Shock_dev!$A$1:$CI$300,MATCH(DATE(X$1,1,1),Shock_dev!$A$1:$CI$1,0),FALSE)</f>
        <v>352.35069999995176</v>
      </c>
      <c r="Y71" s="52">
        <f>VLOOKUP($B71,Shock_dev!$A$1:$CI$300,MATCH(DATE(Y$1,1,1),Shock_dev!$A$1:$CI$1,0),FALSE)</f>
        <v>338.74859999999171</v>
      </c>
      <c r="Z71" s="52">
        <f>VLOOKUP($B71,Shock_dev!$A$1:$CI$300,MATCH(DATE(Z$1,1,1),Shock_dev!$A$1:$CI$1,0),FALSE)</f>
        <v>321.91860000009183</v>
      </c>
      <c r="AA71" s="52">
        <f>VLOOKUP($B71,Shock_dev!$A$1:$CI$300,MATCH(DATE(AA$1,1,1),Shock_dev!$A$1:$CI$1,0),FALSE)</f>
        <v>290.36290000006557</v>
      </c>
      <c r="AB71" s="52">
        <f>VLOOKUP($B71,Shock_dev!$A$1:$CI$300,MATCH(DATE(AB$1,1,1),Shock_dev!$A$1:$CI$1,0),FALSE)</f>
        <v>258.68050000001676</v>
      </c>
      <c r="AC71" s="52">
        <f>VLOOKUP($B71,Shock_dev!$A$1:$CI$300,MATCH(DATE(AC$1,1,1),Shock_dev!$A$1:$CI$1,0),FALSE)</f>
        <v>227.7546999999322</v>
      </c>
      <c r="AD71" s="52">
        <f>VLOOKUP($B71,Shock_dev!$A$1:$CI$300,MATCH(DATE(AD$1,1,1),Shock_dev!$A$1:$CI$1,0),FALSE)</f>
        <v>196.86550000007264</v>
      </c>
      <c r="AE71" s="52">
        <f>VLOOKUP($B71,Shock_dev!$A$1:$CI$300,MATCH(DATE(AE$1,1,1),Shock_dev!$A$1:$CI$1,0),FALSE)</f>
        <v>166.10369999997783</v>
      </c>
      <c r="AF71" s="52">
        <f>VLOOKUP($B71,Shock_dev!$A$1:$CI$300,MATCH(DATE(AF$1,1,1),Shock_dev!$A$1:$CI$1,0),FALSE)</f>
        <v>134.90260000003036</v>
      </c>
      <c r="AG71" s="52"/>
      <c r="AH71" s="65">
        <f t="shared" si="1"/>
        <v>369.72195999999531</v>
      </c>
      <c r="AI71" s="65">
        <f t="shared" si="2"/>
        <v>445.47349999999858</v>
      </c>
      <c r="AJ71" s="65">
        <f t="shared" si="3"/>
        <v>507.9747800000012</v>
      </c>
      <c r="AK71" s="65">
        <f t="shared" si="4"/>
        <v>367.17719999999974</v>
      </c>
      <c r="AL71" s="65">
        <f t="shared" si="5"/>
        <v>333.21902000001865</v>
      </c>
      <c r="AM71" s="65">
        <f t="shared" si="6"/>
        <v>196.86140000000597</v>
      </c>
      <c r="AN71" s="66"/>
      <c r="AO71" s="65">
        <f t="shared" si="7"/>
        <v>407.59772999999694</v>
      </c>
      <c r="AP71" s="65">
        <f t="shared" si="8"/>
        <v>437.5759900000005</v>
      </c>
      <c r="AQ71" s="65">
        <f t="shared" si="9"/>
        <v>265.04021000001228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511</v>
      </c>
      <c r="C72" s="51">
        <f>VLOOKUP($B72,Shock_dev!$A$1:$CI$300,MATCH(DATE(C$1,1,1),Shock_dev!$A$1:$CI$1,0),FALSE)</f>
        <v>13.915829999998095</v>
      </c>
      <c r="D72" s="52">
        <f>VLOOKUP($B72,Shock_dev!$A$1:$CI$300,MATCH(DATE(D$1,1,1),Shock_dev!$A$1:$CI$1,0),FALSE)</f>
        <v>24.991539999999077</v>
      </c>
      <c r="E72" s="52">
        <f>VLOOKUP($B72,Shock_dev!$A$1:$CI$300,MATCH(DATE(E$1,1,1),Shock_dev!$A$1:$CI$1,0),FALSE)</f>
        <v>33.0118799999982</v>
      </c>
      <c r="F72" s="52">
        <f>VLOOKUP($B72,Shock_dev!$A$1:$CI$300,MATCH(DATE(F$1,1,1),Shock_dev!$A$1:$CI$1,0),FALSE)</f>
        <v>39.02266999999847</v>
      </c>
      <c r="G72" s="52">
        <f>VLOOKUP($B72,Shock_dev!$A$1:$CI$300,MATCH(DATE(G$1,1,1),Shock_dev!$A$1:$CI$1,0),FALSE)</f>
        <v>43.367099999999482</v>
      </c>
      <c r="H72" s="52">
        <f>VLOOKUP($B72,Shock_dev!$A$1:$CI$300,MATCH(DATE(H$1,1,1),Shock_dev!$A$1:$CI$1,0),FALSE)</f>
        <v>47.390589999999065</v>
      </c>
      <c r="I72" s="52">
        <f>VLOOKUP($B72,Shock_dev!$A$1:$CI$300,MATCH(DATE(I$1,1,1),Shock_dev!$A$1:$CI$1,0),FALSE)</f>
        <v>48.679619999998977</v>
      </c>
      <c r="J72" s="52">
        <f>VLOOKUP($B72,Shock_dev!$A$1:$CI$300,MATCH(DATE(J$1,1,1),Shock_dev!$A$1:$CI$1,0),FALSE)</f>
        <v>52.373690000000352</v>
      </c>
      <c r="K72" s="52">
        <f>VLOOKUP($B72,Shock_dev!$A$1:$CI$300,MATCH(DATE(K$1,1,1),Shock_dev!$A$1:$CI$1,0),FALSE)</f>
        <v>57.399709999997867</v>
      </c>
      <c r="L72" s="52">
        <f>VLOOKUP($B72,Shock_dev!$A$1:$CI$300,MATCH(DATE(L$1,1,1),Shock_dev!$A$1:$CI$1,0),FALSE)</f>
        <v>59.787549999997282</v>
      </c>
      <c r="M72" s="52">
        <f>VLOOKUP($B72,Shock_dev!$A$1:$CI$300,MATCH(DATE(M$1,1,1),Shock_dev!$A$1:$CI$1,0),FALSE)</f>
        <v>62.622960000000603</v>
      </c>
      <c r="N72" s="52">
        <f>VLOOKUP($B72,Shock_dev!$A$1:$CI$300,MATCH(DATE(N$1,1,1),Shock_dev!$A$1:$CI$1,0),FALSE)</f>
        <v>66.660349999998289</v>
      </c>
      <c r="O72" s="52">
        <f>VLOOKUP($B72,Shock_dev!$A$1:$CI$300,MATCH(DATE(O$1,1,1),Shock_dev!$A$1:$CI$1,0),FALSE)</f>
        <v>67.071400000000722</v>
      </c>
      <c r="P72" s="52">
        <f>VLOOKUP($B72,Shock_dev!$A$1:$CI$300,MATCH(DATE(P$1,1,1),Shock_dev!$A$1:$CI$1,0),FALSE)</f>
        <v>64.285149999999703</v>
      </c>
      <c r="Q72" s="52">
        <f>VLOOKUP($B72,Shock_dev!$A$1:$CI$300,MATCH(DATE(Q$1,1,1),Shock_dev!$A$1:$CI$1,0),FALSE)</f>
        <v>60.481270000000222</v>
      </c>
      <c r="R72" s="52">
        <f>VLOOKUP($B72,Shock_dev!$A$1:$CI$300,MATCH(DATE(R$1,1,1),Shock_dev!$A$1:$CI$1,0),FALSE)</f>
        <v>54.381570000001375</v>
      </c>
      <c r="S72" s="52">
        <f>VLOOKUP($B72,Shock_dev!$A$1:$CI$300,MATCH(DATE(S$1,1,1),Shock_dev!$A$1:$CI$1,0),FALSE)</f>
        <v>50.709470000001602</v>
      </c>
      <c r="T72" s="52">
        <f>VLOOKUP($B72,Shock_dev!$A$1:$CI$300,MATCH(DATE(T$1,1,1),Shock_dev!$A$1:$CI$1,0),FALSE)</f>
        <v>47.073540000001231</v>
      </c>
      <c r="U72" s="52">
        <f>VLOOKUP($B72,Shock_dev!$A$1:$CI$300,MATCH(DATE(U$1,1,1),Shock_dev!$A$1:$CI$1,0),FALSE)</f>
        <v>43.613710000001447</v>
      </c>
      <c r="V72" s="52">
        <f>VLOOKUP($B72,Shock_dev!$A$1:$CI$300,MATCH(DATE(V$1,1,1),Shock_dev!$A$1:$CI$1,0),FALSE)</f>
        <v>40.426479999998264</v>
      </c>
      <c r="W72" s="52">
        <f>VLOOKUP($B72,Shock_dev!$A$1:$CI$300,MATCH(DATE(W$1,1,1),Shock_dev!$A$1:$CI$1,0),FALSE)</f>
        <v>37.826300000000629</v>
      </c>
      <c r="X72" s="52">
        <f>VLOOKUP($B72,Shock_dev!$A$1:$CI$300,MATCH(DATE(X$1,1,1),Shock_dev!$A$1:$CI$1,0),FALSE)</f>
        <v>34.681420000000799</v>
      </c>
      <c r="Y72" s="52">
        <f>VLOOKUP($B72,Shock_dev!$A$1:$CI$300,MATCH(DATE(Y$1,1,1),Shock_dev!$A$1:$CI$1,0),FALSE)</f>
        <v>31.654749999997875</v>
      </c>
      <c r="Z72" s="52">
        <f>VLOOKUP($B72,Shock_dev!$A$1:$CI$300,MATCH(DATE(Z$1,1,1),Shock_dev!$A$1:$CI$1,0),FALSE)</f>
        <v>28.780749999998079</v>
      </c>
      <c r="AA72" s="52">
        <f>VLOOKUP($B72,Shock_dev!$A$1:$CI$300,MATCH(DATE(AA$1,1,1),Shock_dev!$A$1:$CI$1,0),FALSE)</f>
        <v>25.31278999999995</v>
      </c>
      <c r="AB72" s="52">
        <f>VLOOKUP($B72,Shock_dev!$A$1:$CI$300,MATCH(DATE(AB$1,1,1),Shock_dev!$A$1:$CI$1,0),FALSE)</f>
        <v>22.059399999998277</v>
      </c>
      <c r="AC72" s="52">
        <f>VLOOKUP($B72,Shock_dev!$A$1:$CI$300,MATCH(DATE(AC$1,1,1),Shock_dev!$A$1:$CI$1,0),FALSE)</f>
        <v>19.099659999999858</v>
      </c>
      <c r="AD72" s="52">
        <f>VLOOKUP($B72,Shock_dev!$A$1:$CI$300,MATCH(DATE(AD$1,1,1),Shock_dev!$A$1:$CI$1,0),FALSE)</f>
        <v>16.395860000000539</v>
      </c>
      <c r="AE72" s="52">
        <f>VLOOKUP($B72,Shock_dev!$A$1:$CI$300,MATCH(DATE(AE$1,1,1),Shock_dev!$A$1:$CI$1,0),FALSE)</f>
        <v>13.941040000001522</v>
      </c>
      <c r="AF72" s="52">
        <f>VLOOKUP($B72,Shock_dev!$A$1:$CI$300,MATCH(DATE(AF$1,1,1),Shock_dev!$A$1:$CI$1,0),FALSE)</f>
        <v>11.683819999998377</v>
      </c>
      <c r="AG72" s="52"/>
      <c r="AH72" s="65">
        <f t="shared" si="1"/>
        <v>30.861803999998664</v>
      </c>
      <c r="AI72" s="65">
        <f t="shared" si="2"/>
        <v>53.126231999998708</v>
      </c>
      <c r="AJ72" s="65">
        <f t="shared" si="3"/>
        <v>64.224225999999902</v>
      </c>
      <c r="AK72" s="65">
        <f t="shared" si="4"/>
        <v>47.240954000000784</v>
      </c>
      <c r="AL72" s="65">
        <f t="shared" si="5"/>
        <v>31.651201999999465</v>
      </c>
      <c r="AM72" s="65">
        <f t="shared" si="6"/>
        <v>16.635955999999716</v>
      </c>
      <c r="AN72" s="66"/>
      <c r="AO72" s="65">
        <f t="shared" si="7"/>
        <v>41.99401799999869</v>
      </c>
      <c r="AP72" s="65">
        <f t="shared" si="8"/>
        <v>55.732590000000343</v>
      </c>
      <c r="AQ72" s="65">
        <f t="shared" si="9"/>
        <v>24.14357899999959</v>
      </c>
    </row>
    <row r="73" spans="1:43" s="62" customFormat="1" ht="15.75" x14ac:dyDescent="0.25">
      <c r="A73" s="62" t="s">
        <v>424</v>
      </c>
      <c r="C73" s="60" t="str">
        <f>IF(ROUND(C50-SUM(C51:C72),3)=0,"","ERROR")</f>
        <v/>
      </c>
      <c r="D73" s="60" t="str">
        <f t="shared" ref="D73:AQ73" si="10">IF(ROUND(D50-SUM(D51:D72),3)=0,"","ERROR")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180.50073234000007</v>
      </c>
      <c r="D77" s="52">
        <f t="shared" ref="D77:AF77" si="11">SUM(D60:D69)</f>
        <v>260.65710797999981</v>
      </c>
      <c r="E77" s="52">
        <f t="shared" si="11"/>
        <v>305.98776116000022</v>
      </c>
      <c r="F77" s="52">
        <f t="shared" si="11"/>
        <v>340.80403102000002</v>
      </c>
      <c r="G77" s="52">
        <f t="shared" si="11"/>
        <v>365.48218532000004</v>
      </c>
      <c r="H77" s="52">
        <f t="shared" si="11"/>
        <v>396.57189283000002</v>
      </c>
      <c r="I77" s="52">
        <f t="shared" si="11"/>
        <v>385.28253945000006</v>
      </c>
      <c r="J77" s="52">
        <f t="shared" si="11"/>
        <v>429.31254006000006</v>
      </c>
      <c r="K77" s="52">
        <f t="shared" si="11"/>
        <v>477.18350322999987</v>
      </c>
      <c r="L77" s="52">
        <f t="shared" si="11"/>
        <v>470.64981684000008</v>
      </c>
      <c r="M77" s="52">
        <f t="shared" si="11"/>
        <v>488.56098956999995</v>
      </c>
      <c r="N77" s="52">
        <f t="shared" si="11"/>
        <v>525.19839450999996</v>
      </c>
      <c r="O77" s="52">
        <f t="shared" si="11"/>
        <v>493.03827190999999</v>
      </c>
      <c r="P77" s="52">
        <f t="shared" si="11"/>
        <v>433.67542950000001</v>
      </c>
      <c r="Q77" s="52">
        <f t="shared" si="11"/>
        <v>384.61958608000003</v>
      </c>
      <c r="R77" s="52">
        <f t="shared" si="11"/>
        <v>307.60582640000007</v>
      </c>
      <c r="S77" s="52">
        <f t="shared" si="11"/>
        <v>293.23978791000008</v>
      </c>
      <c r="T77" s="52">
        <f t="shared" si="11"/>
        <v>264.32057380000003</v>
      </c>
      <c r="U77" s="52">
        <f t="shared" si="11"/>
        <v>240.53441267000002</v>
      </c>
      <c r="V77" s="52">
        <f t="shared" si="11"/>
        <v>222.94868896000003</v>
      </c>
      <c r="W77" s="52">
        <f t="shared" si="11"/>
        <v>215.66697471000012</v>
      </c>
      <c r="X77" s="52">
        <f t="shared" si="11"/>
        <v>197.89893200000003</v>
      </c>
      <c r="Y77" s="52">
        <f t="shared" si="11"/>
        <v>186.9778116</v>
      </c>
      <c r="Z77" s="52">
        <f t="shared" si="11"/>
        <v>178.69462712000009</v>
      </c>
      <c r="AA77" s="52">
        <f t="shared" si="11"/>
        <v>161.13806767999995</v>
      </c>
      <c r="AB77" s="52">
        <f t="shared" si="11"/>
        <v>150.54703257000006</v>
      </c>
      <c r="AC77" s="52">
        <f t="shared" si="11"/>
        <v>142.67795864000004</v>
      </c>
      <c r="AD77" s="52">
        <f t="shared" si="11"/>
        <v>135.91233535000006</v>
      </c>
      <c r="AE77" s="52">
        <f t="shared" si="11"/>
        <v>130.15696197</v>
      </c>
      <c r="AF77" s="52">
        <f t="shared" si="11"/>
        <v>124.55950845999996</v>
      </c>
      <c r="AG77" s="67"/>
      <c r="AH77" s="65">
        <f>AVERAGE(C77:G77)</f>
        <v>290.68636356400003</v>
      </c>
      <c r="AI77" s="65">
        <f>AVERAGE(H77:L77)</f>
        <v>431.800058482</v>
      </c>
      <c r="AJ77" s="65">
        <f>AVERAGE(M77:Q77)</f>
        <v>465.01853431399996</v>
      </c>
      <c r="AK77" s="65">
        <f>AVERAGE(R77:V77)</f>
        <v>265.72985794800007</v>
      </c>
      <c r="AL77" s="65">
        <f>AVERAGE(W77:AA77)</f>
        <v>188.07528262200003</v>
      </c>
      <c r="AM77" s="65">
        <f>AVERAGE(AB77:AF77)</f>
        <v>136.77075939800002</v>
      </c>
      <c r="AN77" s="66"/>
      <c r="AO77" s="65">
        <f>AVERAGE(AH77:AI77)</f>
        <v>361.24321102300001</v>
      </c>
      <c r="AP77" s="65">
        <f>AVERAGE(AJ77:AK77)</f>
        <v>365.37419613100002</v>
      </c>
      <c r="AQ77" s="65">
        <f>AVERAGE(AL77:AM77)</f>
        <v>162.42302101000001</v>
      </c>
    </row>
    <row r="78" spans="1:43" s="9" customFormat="1" x14ac:dyDescent="0.25">
      <c r="A78" s="13" t="s">
        <v>399</v>
      </c>
      <c r="B78" s="13"/>
      <c r="C78" s="52">
        <f>SUM(C70:C71)</f>
        <v>221.03779000000577</v>
      </c>
      <c r="D78" s="52">
        <f t="shared" ref="D78:AF78" si="12">SUM(D70:D71)</f>
        <v>359.69677999996566</v>
      </c>
      <c r="E78" s="52">
        <f t="shared" si="12"/>
        <v>427.19655000000421</v>
      </c>
      <c r="F78" s="52">
        <f t="shared" si="12"/>
        <v>453.62740999996095</v>
      </c>
      <c r="G78" s="52">
        <f t="shared" si="12"/>
        <v>453.64939000003869</v>
      </c>
      <c r="H78" s="52">
        <f t="shared" si="12"/>
        <v>455.19917000002897</v>
      </c>
      <c r="I78" s="52">
        <f t="shared" si="12"/>
        <v>421.42017000000487</v>
      </c>
      <c r="J78" s="52">
        <f t="shared" si="12"/>
        <v>440.89758999996775</v>
      </c>
      <c r="K78" s="52">
        <f t="shared" si="12"/>
        <v>487.04655000002094</v>
      </c>
      <c r="L78" s="52">
        <f t="shared" si="12"/>
        <v>493.28636999997252</v>
      </c>
      <c r="M78" s="52">
        <f t="shared" si="12"/>
        <v>514.55542000001151</v>
      </c>
      <c r="N78" s="52">
        <f t="shared" si="12"/>
        <v>560.93606</v>
      </c>
      <c r="O78" s="52">
        <f t="shared" si="12"/>
        <v>551.23988000000099</v>
      </c>
      <c r="P78" s="52">
        <f t="shared" si="12"/>
        <v>501.98588999999993</v>
      </c>
      <c r="Q78" s="52">
        <f t="shared" si="12"/>
        <v>453.23384999999325</v>
      </c>
      <c r="R78" s="52">
        <f t="shared" si="12"/>
        <v>383.08350000000792</v>
      </c>
      <c r="S78" s="52">
        <f t="shared" si="12"/>
        <v>368.36347999998543</v>
      </c>
      <c r="T78" s="52">
        <f t="shared" si="12"/>
        <v>358.51546999996935</v>
      </c>
      <c r="U78" s="52">
        <f t="shared" si="12"/>
        <v>353.61802000001626</v>
      </c>
      <c r="V78" s="52">
        <f t="shared" si="12"/>
        <v>352.08213000002797</v>
      </c>
      <c r="W78" s="52">
        <f t="shared" si="12"/>
        <v>356.69242999999551</v>
      </c>
      <c r="X78" s="52">
        <f t="shared" si="12"/>
        <v>346.40599999995175</v>
      </c>
      <c r="Y78" s="52">
        <f t="shared" si="12"/>
        <v>333.08222999999271</v>
      </c>
      <c r="Z78" s="52">
        <f t="shared" si="12"/>
        <v>316.69038000009095</v>
      </c>
      <c r="AA78" s="52">
        <f t="shared" si="12"/>
        <v>285.31758000006448</v>
      </c>
      <c r="AB78" s="52">
        <f t="shared" si="12"/>
        <v>253.91899000002013</v>
      </c>
      <c r="AC78" s="52">
        <f t="shared" si="12"/>
        <v>223.39174999993338</v>
      </c>
      <c r="AD78" s="52">
        <f t="shared" si="12"/>
        <v>192.96901000007347</v>
      </c>
      <c r="AE78" s="52">
        <f t="shared" si="12"/>
        <v>162.71130999998059</v>
      </c>
      <c r="AF78" s="52">
        <f t="shared" si="12"/>
        <v>132.00282000003062</v>
      </c>
      <c r="AG78" s="67"/>
      <c r="AH78" s="65">
        <f>AVERAGE(C78:G78)</f>
        <v>383.04158399999505</v>
      </c>
      <c r="AI78" s="65">
        <f>AVERAGE(H78:L78)</f>
        <v>459.56996999999899</v>
      </c>
      <c r="AJ78" s="65">
        <f>AVERAGE(M78:Q78)</f>
        <v>516.39022000000114</v>
      </c>
      <c r="AK78" s="65">
        <f>AVERAGE(R78:V78)</f>
        <v>363.13252000000136</v>
      </c>
      <c r="AL78" s="65">
        <f>AVERAGE(W78:AA78)</f>
        <v>327.63772400001909</v>
      </c>
      <c r="AM78" s="65">
        <f>AVERAGE(AB78:AF78)</f>
        <v>192.99877600000764</v>
      </c>
      <c r="AN78" s="66"/>
      <c r="AO78" s="65">
        <f>AVERAGE(AH78:AI78)</f>
        <v>421.30577699999702</v>
      </c>
      <c r="AP78" s="65">
        <f>AVERAGE(AJ78:AK78)</f>
        <v>439.76137000000125</v>
      </c>
      <c r="AQ78" s="65">
        <f>AVERAGE(AL78:AM78)</f>
        <v>260.31825000001334</v>
      </c>
    </row>
    <row r="79" spans="1:43" s="9" customFormat="1" x14ac:dyDescent="0.25">
      <c r="A79" s="13" t="s">
        <v>421</v>
      </c>
      <c r="B79" s="13"/>
      <c r="C79" s="52">
        <f>SUM(C53:C58)</f>
        <v>39.631529999998634</v>
      </c>
      <c r="D79" s="52">
        <f t="shared" ref="D79:AF79" si="13">SUM(D53:D58)</f>
        <v>63.312506999998277</v>
      </c>
      <c r="E79" s="52">
        <f t="shared" si="13"/>
        <v>75.6168529999984</v>
      </c>
      <c r="F79" s="52">
        <f t="shared" si="13"/>
        <v>81.246338000004926</v>
      </c>
      <c r="G79" s="52">
        <f t="shared" si="13"/>
        <v>81.466660000001639</v>
      </c>
      <c r="H79" s="52">
        <f t="shared" si="13"/>
        <v>80.376738999999816</v>
      </c>
      <c r="I79" s="52">
        <f t="shared" si="13"/>
        <v>70.883582999997316</v>
      </c>
      <c r="J79" s="52">
        <f t="shared" si="13"/>
        <v>69.260499999997819</v>
      </c>
      <c r="K79" s="52">
        <f t="shared" si="13"/>
        <v>70.531913000000941</v>
      </c>
      <c r="L79" s="52">
        <f t="shared" si="13"/>
        <v>63.598659000002499</v>
      </c>
      <c r="M79" s="52">
        <f t="shared" si="13"/>
        <v>59.262371000003213</v>
      </c>
      <c r="N79" s="52">
        <f t="shared" si="13"/>
        <v>59.186204999997699</v>
      </c>
      <c r="O79" s="52">
        <f t="shared" si="13"/>
        <v>49.002920999998651</v>
      </c>
      <c r="P79" s="52">
        <f t="shared" si="13"/>
        <v>32.411827000005133</v>
      </c>
      <c r="Q79" s="52">
        <f t="shared" si="13"/>
        <v>16.414101999997229</v>
      </c>
      <c r="R79" s="52">
        <f t="shared" si="13"/>
        <v>-3.1578610000046865</v>
      </c>
      <c r="S79" s="52">
        <f t="shared" si="13"/>
        <v>-12.062671000004912</v>
      </c>
      <c r="T79" s="52">
        <f t="shared" si="13"/>
        <v>-19.394336000000294</v>
      </c>
      <c r="U79" s="52">
        <f t="shared" si="13"/>
        <v>-24.219634000003225</v>
      </c>
      <c r="V79" s="52">
        <f t="shared" si="13"/>
        <v>-26.519614000001638</v>
      </c>
      <c r="W79" s="52">
        <f t="shared" si="13"/>
        <v>-25.748431000001574</v>
      </c>
      <c r="X79" s="52">
        <f t="shared" si="13"/>
        <v>-25.819551000001866</v>
      </c>
      <c r="Y79" s="52">
        <f t="shared" si="13"/>
        <v>-24.707942000001822</v>
      </c>
      <c r="Z79" s="52">
        <f t="shared" si="13"/>
        <v>-22.831718000000365</v>
      </c>
      <c r="AA79" s="52">
        <f t="shared" si="13"/>
        <v>-22.645039000000679</v>
      </c>
      <c r="AB79" s="52">
        <f t="shared" si="13"/>
        <v>-21.695020999999088</v>
      </c>
      <c r="AC79" s="52">
        <f t="shared" si="13"/>
        <v>-20.201770000005354</v>
      </c>
      <c r="AD79" s="52">
        <f t="shared" si="13"/>
        <v>-18.504391000000624</v>
      </c>
      <c r="AE79" s="52">
        <f t="shared" si="13"/>
        <v>-16.727014000000054</v>
      </c>
      <c r="AF79" s="52">
        <f t="shared" si="13"/>
        <v>-15.104709000006324</v>
      </c>
      <c r="AG79" s="67"/>
      <c r="AH79" s="65">
        <f t="shared" si="1"/>
        <v>68.254777600000381</v>
      </c>
      <c r="AI79" s="65">
        <f t="shared" si="2"/>
        <v>70.930278799999684</v>
      </c>
      <c r="AJ79" s="65">
        <f t="shared" si="3"/>
        <v>43.255485200000386</v>
      </c>
      <c r="AK79" s="65">
        <f t="shared" si="4"/>
        <v>-17.070823200002952</v>
      </c>
      <c r="AL79" s="65">
        <f t="shared" si="5"/>
        <v>-24.350536200001262</v>
      </c>
      <c r="AM79" s="65">
        <f t="shared" si="6"/>
        <v>-18.44658100000229</v>
      </c>
      <c r="AN79" s="66"/>
      <c r="AO79" s="65">
        <f t="shared" si="7"/>
        <v>69.592528200000032</v>
      </c>
      <c r="AP79" s="65">
        <f t="shared" si="8"/>
        <v>13.092330999998717</v>
      </c>
      <c r="AQ79" s="65">
        <f t="shared" si="9"/>
        <v>-21.398558600001778</v>
      </c>
    </row>
    <row r="80" spans="1:43" s="9" customFormat="1" x14ac:dyDescent="0.25">
      <c r="A80" s="13" t="s">
        <v>423</v>
      </c>
      <c r="B80" s="13"/>
      <c r="C80" s="52">
        <f>C59</f>
        <v>2.2637519999998403</v>
      </c>
      <c r="D80" s="52">
        <f t="shared" ref="D80:AF80" si="14">D59</f>
        <v>4.4291880000000674</v>
      </c>
      <c r="E80" s="52">
        <f t="shared" si="14"/>
        <v>5.8649120000000039</v>
      </c>
      <c r="F80" s="52">
        <f t="shared" si="14"/>
        <v>6.703417000000627</v>
      </c>
      <c r="G80" s="52">
        <f t="shared" si="14"/>
        <v>7.1501090000001568</v>
      </c>
      <c r="H80" s="52">
        <f t="shared" si="14"/>
        <v>7.5554709999996703</v>
      </c>
      <c r="I80" s="52">
        <f t="shared" si="14"/>
        <v>7.6451100000003862</v>
      </c>
      <c r="J80" s="52">
        <f t="shared" si="14"/>
        <v>8.2195629999996527</v>
      </c>
      <c r="K80" s="52">
        <f t="shared" si="14"/>
        <v>9.247508999999809</v>
      </c>
      <c r="L80" s="52">
        <f t="shared" si="14"/>
        <v>10.022342000000208</v>
      </c>
      <c r="M80" s="52">
        <f t="shared" si="14"/>
        <v>10.869989999999234</v>
      </c>
      <c r="N80" s="52">
        <f t="shared" si="14"/>
        <v>11.990419000000657</v>
      </c>
      <c r="O80" s="52">
        <f t="shared" si="14"/>
        <v>12.608162000000448</v>
      </c>
      <c r="P80" s="52">
        <f t="shared" si="14"/>
        <v>12.635514999999941</v>
      </c>
      <c r="Q80" s="52">
        <f t="shared" si="14"/>
        <v>12.4457510000002</v>
      </c>
      <c r="R80" s="52">
        <f t="shared" si="14"/>
        <v>11.918566000000283</v>
      </c>
      <c r="S80" s="52">
        <f t="shared" si="14"/>
        <v>11.784534999999778</v>
      </c>
      <c r="T80" s="52">
        <f t="shared" si="14"/>
        <v>11.747187000000849</v>
      </c>
      <c r="U80" s="52">
        <f t="shared" si="14"/>
        <v>11.704847999999402</v>
      </c>
      <c r="V80" s="52">
        <f t="shared" si="14"/>
        <v>11.612154999999802</v>
      </c>
      <c r="W80" s="52">
        <f t="shared" si="14"/>
        <v>11.49058100000002</v>
      </c>
      <c r="X80" s="52">
        <f t="shared" si="14"/>
        <v>11.141764999999396</v>
      </c>
      <c r="Y80" s="52">
        <f t="shared" si="14"/>
        <v>10.635634000000209</v>
      </c>
      <c r="Z80" s="52">
        <f t="shared" si="14"/>
        <v>10.006577000000107</v>
      </c>
      <c r="AA80" s="52">
        <f t="shared" si="14"/>
        <v>9.153943999999683</v>
      </c>
      <c r="AB80" s="52">
        <f t="shared" si="14"/>
        <v>8.2089149999992514</v>
      </c>
      <c r="AC80" s="52">
        <f t="shared" si="14"/>
        <v>7.2313209999992978</v>
      </c>
      <c r="AD80" s="52">
        <f t="shared" si="14"/>
        <v>6.2392099999997299</v>
      </c>
      <c r="AE80" s="52">
        <f t="shared" si="14"/>
        <v>5.2454510000006849</v>
      </c>
      <c r="AF80" s="52">
        <f t="shared" si="14"/>
        <v>4.253896000000168</v>
      </c>
      <c r="AG80" s="67"/>
      <c r="AH80" s="65">
        <f t="shared" si="1"/>
        <v>5.2822756000001387</v>
      </c>
      <c r="AI80" s="65">
        <f t="shared" si="2"/>
        <v>8.5379989999999459</v>
      </c>
      <c r="AJ80" s="65">
        <f t="shared" si="3"/>
        <v>12.109967400000096</v>
      </c>
      <c r="AK80" s="65">
        <f t="shared" si="4"/>
        <v>11.753458200000022</v>
      </c>
      <c r="AL80" s="65">
        <f t="shared" si="5"/>
        <v>10.485700199999883</v>
      </c>
      <c r="AM80" s="65">
        <f t="shared" si="6"/>
        <v>6.2357585999998264</v>
      </c>
      <c r="AN80" s="66"/>
      <c r="AO80" s="65">
        <f t="shared" si="7"/>
        <v>6.9101373000000423</v>
      </c>
      <c r="AP80" s="65">
        <f t="shared" si="8"/>
        <v>11.93171280000006</v>
      </c>
      <c r="AQ80" s="65">
        <f t="shared" si="9"/>
        <v>8.3607293999998546</v>
      </c>
    </row>
    <row r="81" spans="1:43" s="9" customFormat="1" x14ac:dyDescent="0.25">
      <c r="A81" s="13" t="s">
        <v>426</v>
      </c>
      <c r="B81" s="13"/>
      <c r="C81" s="52">
        <f>C72</f>
        <v>13.915829999998095</v>
      </c>
      <c r="D81" s="52">
        <f t="shared" ref="D81:AF81" si="15">D72</f>
        <v>24.991539999999077</v>
      </c>
      <c r="E81" s="52">
        <f t="shared" si="15"/>
        <v>33.0118799999982</v>
      </c>
      <c r="F81" s="52">
        <f t="shared" si="15"/>
        <v>39.02266999999847</v>
      </c>
      <c r="G81" s="52">
        <f t="shared" si="15"/>
        <v>43.367099999999482</v>
      </c>
      <c r="H81" s="52">
        <f t="shared" si="15"/>
        <v>47.390589999999065</v>
      </c>
      <c r="I81" s="52">
        <f t="shared" si="15"/>
        <v>48.679619999998977</v>
      </c>
      <c r="J81" s="52">
        <f t="shared" si="15"/>
        <v>52.373690000000352</v>
      </c>
      <c r="K81" s="52">
        <f t="shared" si="15"/>
        <v>57.399709999997867</v>
      </c>
      <c r="L81" s="52">
        <f t="shared" si="15"/>
        <v>59.787549999997282</v>
      </c>
      <c r="M81" s="52">
        <f t="shared" si="15"/>
        <v>62.622960000000603</v>
      </c>
      <c r="N81" s="52">
        <f t="shared" si="15"/>
        <v>66.660349999998289</v>
      </c>
      <c r="O81" s="52">
        <f t="shared" si="15"/>
        <v>67.071400000000722</v>
      </c>
      <c r="P81" s="52">
        <f t="shared" si="15"/>
        <v>64.285149999999703</v>
      </c>
      <c r="Q81" s="52">
        <f t="shared" si="15"/>
        <v>60.481270000000222</v>
      </c>
      <c r="R81" s="52">
        <f t="shared" si="15"/>
        <v>54.381570000001375</v>
      </c>
      <c r="S81" s="52">
        <f t="shared" si="15"/>
        <v>50.709470000001602</v>
      </c>
      <c r="T81" s="52">
        <f t="shared" si="15"/>
        <v>47.073540000001231</v>
      </c>
      <c r="U81" s="52">
        <f t="shared" si="15"/>
        <v>43.613710000001447</v>
      </c>
      <c r="V81" s="52">
        <f t="shared" si="15"/>
        <v>40.426479999998264</v>
      </c>
      <c r="W81" s="52">
        <f t="shared" si="15"/>
        <v>37.826300000000629</v>
      </c>
      <c r="X81" s="52">
        <f t="shared" si="15"/>
        <v>34.681420000000799</v>
      </c>
      <c r="Y81" s="52">
        <f t="shared" si="15"/>
        <v>31.654749999997875</v>
      </c>
      <c r="Z81" s="52">
        <f t="shared" si="15"/>
        <v>28.780749999998079</v>
      </c>
      <c r="AA81" s="52">
        <f t="shared" si="15"/>
        <v>25.31278999999995</v>
      </c>
      <c r="AB81" s="52">
        <f t="shared" si="15"/>
        <v>22.059399999998277</v>
      </c>
      <c r="AC81" s="52">
        <f t="shared" si="15"/>
        <v>19.099659999999858</v>
      </c>
      <c r="AD81" s="52">
        <f t="shared" si="15"/>
        <v>16.395860000000539</v>
      </c>
      <c r="AE81" s="52">
        <f t="shared" si="15"/>
        <v>13.941040000001522</v>
      </c>
      <c r="AF81" s="52">
        <f t="shared" si="15"/>
        <v>11.683819999998377</v>
      </c>
      <c r="AG81" s="67"/>
      <c r="AH81" s="65">
        <f>AVERAGE(C81:G81)</f>
        <v>30.861803999998664</v>
      </c>
      <c r="AI81" s="65">
        <f>AVERAGE(H81:L81)</f>
        <v>53.126231999998708</v>
      </c>
      <c r="AJ81" s="65">
        <f>AVERAGE(M81:Q81)</f>
        <v>64.224225999999902</v>
      </c>
      <c r="AK81" s="65">
        <f>AVERAGE(R81:V81)</f>
        <v>47.240954000000784</v>
      </c>
      <c r="AL81" s="65">
        <f>AVERAGE(W81:AA81)</f>
        <v>31.651201999999465</v>
      </c>
      <c r="AM81" s="65">
        <f>AVERAGE(AB81:AF81)</f>
        <v>16.635955999999716</v>
      </c>
      <c r="AN81" s="66"/>
      <c r="AO81" s="65">
        <f>AVERAGE(AH81:AI81)</f>
        <v>41.99401799999869</v>
      </c>
      <c r="AP81" s="65">
        <f>AVERAGE(AJ81:AK81)</f>
        <v>55.732590000000343</v>
      </c>
      <c r="AQ81" s="65">
        <f>AVERAGE(AL81:AM81)</f>
        <v>24.14357899999959</v>
      </c>
    </row>
    <row r="82" spans="1:43" s="9" customFormat="1" x14ac:dyDescent="0.25">
      <c r="A82" s="13" t="s">
        <v>425</v>
      </c>
      <c r="B82" s="13"/>
      <c r="C82" s="52">
        <f>SUM(C51:C52)</f>
        <v>8.4297149999995327</v>
      </c>
      <c r="D82" s="52">
        <f t="shared" ref="D82:AF82" si="16">SUM(D51:D52)</f>
        <v>14.151441000000432</v>
      </c>
      <c r="E82" s="52">
        <f t="shared" si="16"/>
        <v>17.455952000000252</v>
      </c>
      <c r="F82" s="52">
        <f t="shared" si="16"/>
        <v>19.166296000000102</v>
      </c>
      <c r="G82" s="52">
        <f t="shared" si="16"/>
        <v>19.580274999999347</v>
      </c>
      <c r="H82" s="52">
        <f t="shared" si="16"/>
        <v>19.616766000000098</v>
      </c>
      <c r="I82" s="52">
        <f t="shared" si="16"/>
        <v>17.883441000001085</v>
      </c>
      <c r="J82" s="52">
        <f t="shared" si="16"/>
        <v>17.711112000000412</v>
      </c>
      <c r="K82" s="52">
        <f t="shared" si="16"/>
        <v>18.289361000001463</v>
      </c>
      <c r="L82" s="52">
        <f t="shared" si="16"/>
        <v>17.275478000000476</v>
      </c>
      <c r="M82" s="52">
        <f t="shared" si="16"/>
        <v>16.719291999999314</v>
      </c>
      <c r="N82" s="52">
        <f t="shared" si="16"/>
        <v>17.064852000000201</v>
      </c>
      <c r="O82" s="52">
        <f t="shared" si="16"/>
        <v>15.368778999998995</v>
      </c>
      <c r="P82" s="52">
        <f t="shared" si="16"/>
        <v>12.165039999999408</v>
      </c>
      <c r="Q82" s="52">
        <f t="shared" si="16"/>
        <v>8.8868709999987914</v>
      </c>
      <c r="R82" s="52">
        <f t="shared" si="16"/>
        <v>4.7713990000011108</v>
      </c>
      <c r="S82" s="52">
        <f t="shared" si="16"/>
        <v>2.7368769999993674</v>
      </c>
      <c r="T82" s="52">
        <f t="shared" si="16"/>
        <v>1.1121899999998277</v>
      </c>
      <c r="U82" s="52">
        <f t="shared" si="16"/>
        <v>3.4400000117784657E-4</v>
      </c>
      <c r="V82" s="52">
        <f t="shared" si="16"/>
        <v>-0.61366399999951682</v>
      </c>
      <c r="W82" s="52">
        <f t="shared" si="16"/>
        <v>-0.6209259999986898</v>
      </c>
      <c r="X82" s="52">
        <f t="shared" si="16"/>
        <v>-0.81859600000007049</v>
      </c>
      <c r="Y82" s="52">
        <f t="shared" si="16"/>
        <v>-0.83753400000045986</v>
      </c>
      <c r="Z82" s="52">
        <f t="shared" si="16"/>
        <v>-0.7365039999988312</v>
      </c>
      <c r="AA82" s="52">
        <f t="shared" si="16"/>
        <v>-1.0137860000011187</v>
      </c>
      <c r="AB82" s="52">
        <f t="shared" si="16"/>
        <v>-1.1873330000003079</v>
      </c>
      <c r="AC82" s="52">
        <f t="shared" si="16"/>
        <v>-1.2616849999965325</v>
      </c>
      <c r="AD82" s="52">
        <f t="shared" si="16"/>
        <v>-1.2900049999971088</v>
      </c>
      <c r="AE82" s="52">
        <f t="shared" si="16"/>
        <v>-1.2926800000011553</v>
      </c>
      <c r="AF82" s="52">
        <f t="shared" si="16"/>
        <v>-1.3146109999997861</v>
      </c>
      <c r="AG82" s="67"/>
      <c r="AH82" s="65">
        <f>AVERAGE(C82:G82)</f>
        <v>15.756735799999934</v>
      </c>
      <c r="AI82" s="65">
        <f>AVERAGE(H82:L82)</f>
        <v>18.155231600000707</v>
      </c>
      <c r="AJ82" s="65">
        <f>AVERAGE(M82:Q82)</f>
        <v>14.040966799999342</v>
      </c>
      <c r="AK82" s="65">
        <f>AVERAGE(R82:V82)</f>
        <v>1.6014292000003933</v>
      </c>
      <c r="AL82" s="65">
        <f>AVERAGE(W82:AA82)</f>
        <v>-0.80546919999983402</v>
      </c>
      <c r="AM82" s="65">
        <f>AVERAGE(AB82:AF82)</f>
        <v>-1.2692627999989781</v>
      </c>
      <c r="AN82" s="66"/>
      <c r="AO82" s="65">
        <f>AVERAGE(AH82:AI82)</f>
        <v>16.955983700000321</v>
      </c>
      <c r="AP82" s="65">
        <f>AVERAGE(AJ82:AK82)</f>
        <v>7.8211979999998675</v>
      </c>
      <c r="AQ82" s="65">
        <f>AVERAGE(AL82:AM82)</f>
        <v>-1.037365999999406</v>
      </c>
    </row>
    <row r="83" spans="1:43" s="62" customFormat="1" ht="15.75" x14ac:dyDescent="0.25">
      <c r="A83" s="62" t="s">
        <v>424</v>
      </c>
      <c r="C83" s="60" t="str">
        <f>IF(ROUND(C50-SUM(C77:C82),3)=0,"","ERROR")</f>
        <v/>
      </c>
      <c r="D83" s="60" t="str">
        <f t="shared" ref="D83:AQ83" si="17">IF(ROUND(D50-SUM(D77:D82),3)=0,"","ERROR")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0.17042720000006284</v>
      </c>
      <c r="D87" s="52">
        <f t="shared" ref="D87:AF92" si="20">D60</f>
        <v>0.32551719999992201</v>
      </c>
      <c r="E87" s="52">
        <f t="shared" si="20"/>
        <v>0.41438460000006216</v>
      </c>
      <c r="F87" s="52">
        <f t="shared" si="20"/>
        <v>0.45148110000002362</v>
      </c>
      <c r="G87" s="52">
        <f t="shared" si="20"/>
        <v>0.45806559999994079</v>
      </c>
      <c r="H87" s="52">
        <f t="shared" si="20"/>
        <v>0.46486379999998917</v>
      </c>
      <c r="I87" s="52">
        <f t="shared" si="20"/>
        <v>0.45355529999994815</v>
      </c>
      <c r="J87" s="52">
        <f t="shared" si="20"/>
        <v>0.48564740000006168</v>
      </c>
      <c r="K87" s="52">
        <f t="shared" si="20"/>
        <v>0.55754649999994399</v>
      </c>
      <c r="L87" s="52">
        <f t="shared" si="20"/>
        <v>0.61335220000000845</v>
      </c>
      <c r="M87" s="52">
        <f t="shared" si="20"/>
        <v>0.67667559999995319</v>
      </c>
      <c r="N87" s="52">
        <f t="shared" si="20"/>
        <v>0.76219500000001972</v>
      </c>
      <c r="O87" s="52">
        <f t="shared" si="20"/>
        <v>0.81020660000001499</v>
      </c>
      <c r="P87" s="52">
        <f t="shared" si="20"/>
        <v>0.81484590000002299</v>
      </c>
      <c r="Q87" s="52">
        <f t="shared" si="20"/>
        <v>0.80638729999998304</v>
      </c>
      <c r="R87" s="52">
        <f t="shared" si="20"/>
        <v>0.77677679999999327</v>
      </c>
      <c r="S87" s="52">
        <f t="shared" si="20"/>
        <v>0.78096050000010564</v>
      </c>
      <c r="T87" s="52">
        <f t="shared" si="20"/>
        <v>0.79424779999999373</v>
      </c>
      <c r="U87" s="52">
        <f t="shared" si="20"/>
        <v>0.80612150000001748</v>
      </c>
      <c r="V87" s="52">
        <f t="shared" si="20"/>
        <v>0.8113268000000744</v>
      </c>
      <c r="W87" s="52">
        <f t="shared" si="20"/>
        <v>0.81040210000003299</v>
      </c>
      <c r="X87" s="52">
        <f t="shared" si="20"/>
        <v>0.78771139999992101</v>
      </c>
      <c r="Y87" s="52">
        <f t="shared" si="20"/>
        <v>0.74877790000005007</v>
      </c>
      <c r="Z87" s="52">
        <f t="shared" si="20"/>
        <v>0.69688740000003691</v>
      </c>
      <c r="AA87" s="52">
        <f t="shared" si="20"/>
        <v>0.62515410000003158</v>
      </c>
      <c r="AB87" s="52">
        <f t="shared" si="20"/>
        <v>0.54449610000006032</v>
      </c>
      <c r="AC87" s="52">
        <f t="shared" si="20"/>
        <v>0.460267300000055</v>
      </c>
      <c r="AD87" s="52">
        <f t="shared" si="20"/>
        <v>0.37425689999997758</v>
      </c>
      <c r="AE87" s="52">
        <f t="shared" si="20"/>
        <v>0.28771510000001399</v>
      </c>
      <c r="AF87" s="52">
        <f t="shared" si="20"/>
        <v>0.20117479999998977</v>
      </c>
      <c r="AH87" s="65">
        <f t="shared" ref="AH87:AH93" si="21">AVERAGE(C87:G87)</f>
        <v>0.36397514000000231</v>
      </c>
      <c r="AI87" s="65">
        <f t="shared" ref="AI87:AI93" si="22">AVERAGE(H87:L87)</f>
        <v>0.51499303999999024</v>
      </c>
      <c r="AJ87" s="65">
        <f t="shared" ref="AJ87:AJ93" si="23">AVERAGE(M87:Q87)</f>
        <v>0.77406207999999876</v>
      </c>
      <c r="AK87" s="65">
        <f t="shared" ref="AK87:AK93" si="24">AVERAGE(R87:V87)</f>
        <v>0.79388668000003693</v>
      </c>
      <c r="AL87" s="65">
        <f t="shared" ref="AL87:AL93" si="25">AVERAGE(W87:AA87)</f>
        <v>0.73378658000001451</v>
      </c>
      <c r="AM87" s="65">
        <f t="shared" ref="AM87:AM93" si="26">AVERAGE(AB87:AF87)</f>
        <v>0.37358204000001932</v>
      </c>
      <c r="AN87" s="66"/>
      <c r="AO87" s="65">
        <f t="shared" ref="AO87:AO93" si="27">AVERAGE(AH87:AI87)</f>
        <v>0.43948408999999627</v>
      </c>
      <c r="AP87" s="65">
        <f t="shared" ref="AP87:AP93" si="28">AVERAGE(AJ87:AK87)</f>
        <v>0.78397438000001785</v>
      </c>
      <c r="AQ87" s="65">
        <f t="shared" ref="AQ87:AQ93" si="29">AVERAGE(AL87:AM87)</f>
        <v>0.55368431000001694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1.2176590000002818E-2</v>
      </c>
      <c r="D88" s="52">
        <f t="shared" ref="D88:R88" si="30">D61</f>
        <v>2.3274239999999224E-2</v>
      </c>
      <c r="E88" s="52">
        <f t="shared" si="30"/>
        <v>2.9626149999998574E-2</v>
      </c>
      <c r="F88" s="52">
        <f t="shared" si="30"/>
        <v>3.2239680000003546E-2</v>
      </c>
      <c r="G88" s="52">
        <f t="shared" si="30"/>
        <v>3.2624890000001017E-2</v>
      </c>
      <c r="H88" s="52">
        <f t="shared" si="30"/>
        <v>3.2978899999996258E-2</v>
      </c>
      <c r="I88" s="52">
        <f t="shared" si="30"/>
        <v>3.2002359999999896E-2</v>
      </c>
      <c r="J88" s="52">
        <f t="shared" si="30"/>
        <v>3.4096679999997548E-2</v>
      </c>
      <c r="K88" s="52">
        <f t="shared" si="30"/>
        <v>3.9022200000005114E-2</v>
      </c>
      <c r="L88" s="52">
        <f t="shared" si="30"/>
        <v>4.2793989999999837E-2</v>
      </c>
      <c r="M88" s="52">
        <f t="shared" si="30"/>
        <v>4.709701000000166E-2</v>
      </c>
      <c r="N88" s="52">
        <f t="shared" si="30"/>
        <v>5.2985540000001663E-2</v>
      </c>
      <c r="O88" s="52">
        <f t="shared" si="30"/>
        <v>5.619940999999784E-2</v>
      </c>
      <c r="P88" s="52">
        <f t="shared" si="30"/>
        <v>5.6315189999999404E-2</v>
      </c>
      <c r="Q88" s="52">
        <f t="shared" si="30"/>
        <v>5.5497889999998051E-2</v>
      </c>
      <c r="R88" s="52">
        <f t="shared" si="30"/>
        <v>5.3182700000000693E-2</v>
      </c>
      <c r="S88" s="52">
        <f t="shared" si="20"/>
        <v>5.3303560000003358E-2</v>
      </c>
      <c r="T88" s="52">
        <f t="shared" si="20"/>
        <v>5.4110680000000855E-2</v>
      </c>
      <c r="U88" s="52">
        <f t="shared" si="20"/>
        <v>5.4854839999997296E-2</v>
      </c>
      <c r="V88" s="52">
        <f t="shared" si="20"/>
        <v>5.5158609999999442E-2</v>
      </c>
      <c r="W88" s="52">
        <f t="shared" si="20"/>
        <v>5.5056499999999176E-2</v>
      </c>
      <c r="X88" s="52">
        <f t="shared" si="20"/>
        <v>5.3426500000000487E-2</v>
      </c>
      <c r="Y88" s="52">
        <f t="shared" si="20"/>
        <v>5.065565000000305E-2</v>
      </c>
      <c r="Z88" s="52">
        <f t="shared" si="20"/>
        <v>4.6973560000004966E-2</v>
      </c>
      <c r="AA88" s="52">
        <f t="shared" si="20"/>
        <v>4.1884009999996863E-2</v>
      </c>
      <c r="AB88" s="52">
        <f t="shared" si="20"/>
        <v>3.6162449999999069E-2</v>
      </c>
      <c r="AC88" s="52">
        <f t="shared" si="20"/>
        <v>3.0189800000002265E-2</v>
      </c>
      <c r="AD88" s="52">
        <f t="shared" si="20"/>
        <v>2.4092819999999904E-2</v>
      </c>
      <c r="AE88" s="52">
        <f t="shared" si="20"/>
        <v>1.7959610000005455E-2</v>
      </c>
      <c r="AF88" s="52">
        <f t="shared" si="20"/>
        <v>1.182693000000512E-2</v>
      </c>
      <c r="AH88" s="65">
        <f t="shared" si="21"/>
        <v>2.5988310000001034E-2</v>
      </c>
      <c r="AI88" s="65">
        <f t="shared" si="22"/>
        <v>3.6178825999999734E-2</v>
      </c>
      <c r="AJ88" s="65">
        <f t="shared" si="23"/>
        <v>5.3619007999999725E-2</v>
      </c>
      <c r="AK88" s="65">
        <f t="shared" si="24"/>
        <v>5.412207800000033E-2</v>
      </c>
      <c r="AL88" s="65">
        <f t="shared" si="25"/>
        <v>4.959924400000091E-2</v>
      </c>
      <c r="AM88" s="65">
        <f t="shared" si="26"/>
        <v>2.4046322000002361E-2</v>
      </c>
      <c r="AN88" s="66"/>
      <c r="AO88" s="65">
        <f t="shared" si="27"/>
        <v>3.1083568000000384E-2</v>
      </c>
      <c r="AP88" s="65">
        <f t="shared" si="28"/>
        <v>5.3870543000000028E-2</v>
      </c>
      <c r="AQ88" s="65">
        <f t="shared" si="29"/>
        <v>3.6822783000001635E-2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1.8194789999995464E-2</v>
      </c>
      <c r="D89" s="52">
        <f t="shared" si="20"/>
        <v>3.478721000000462E-2</v>
      </c>
      <c r="E89" s="52">
        <f t="shared" si="20"/>
        <v>4.4292179999999348E-2</v>
      </c>
      <c r="F89" s="52">
        <f t="shared" si="20"/>
        <v>4.8217529999995179E-2</v>
      </c>
      <c r="G89" s="52">
        <f t="shared" si="20"/>
        <v>4.882545000000249E-2</v>
      </c>
      <c r="H89" s="52">
        <f t="shared" si="20"/>
        <v>4.9402759999999546E-2</v>
      </c>
      <c r="I89" s="52">
        <f t="shared" si="20"/>
        <v>4.8009829999998033E-2</v>
      </c>
      <c r="J89" s="52">
        <f t="shared" si="20"/>
        <v>5.1220569999998133E-2</v>
      </c>
      <c r="K89" s="52">
        <f t="shared" si="20"/>
        <v>5.8677169999995726E-2</v>
      </c>
      <c r="L89" s="52">
        <f t="shared" si="20"/>
        <v>6.442226000000062E-2</v>
      </c>
      <c r="M89" s="52">
        <f t="shared" si="20"/>
        <v>7.0968029999988858E-2</v>
      </c>
      <c r="N89" s="52">
        <f t="shared" si="20"/>
        <v>7.9888879999998608E-2</v>
      </c>
      <c r="O89" s="52">
        <f t="shared" si="20"/>
        <v>8.4818269999999529E-2</v>
      </c>
      <c r="P89" s="52">
        <f t="shared" si="20"/>
        <v>8.5118690000001607E-2</v>
      </c>
      <c r="Q89" s="52">
        <f t="shared" si="20"/>
        <v>8.402263000000687E-2</v>
      </c>
      <c r="R89" s="52">
        <f t="shared" si="20"/>
        <v>8.0684669999996572E-2</v>
      </c>
      <c r="S89" s="52">
        <f t="shared" si="20"/>
        <v>8.0978560000005473E-2</v>
      </c>
      <c r="T89" s="52">
        <f t="shared" si="20"/>
        <v>8.2288540000007515E-2</v>
      </c>
      <c r="U89" s="52">
        <f t="shared" si="20"/>
        <v>8.3490669999989109E-2</v>
      </c>
      <c r="V89" s="52">
        <f t="shared" si="20"/>
        <v>8.401855000001035E-2</v>
      </c>
      <c r="W89" s="52">
        <f t="shared" si="20"/>
        <v>8.3922959999995328E-2</v>
      </c>
      <c r="X89" s="52">
        <f t="shared" si="20"/>
        <v>8.1527930000007132E-2</v>
      </c>
      <c r="Y89" s="52">
        <f t="shared" si="20"/>
        <v>7.7412210000005643E-2</v>
      </c>
      <c r="Z89" s="52">
        <f t="shared" si="20"/>
        <v>7.1920800000000895E-2</v>
      </c>
      <c r="AA89" s="52">
        <f t="shared" si="20"/>
        <v>6.431418999999039E-2</v>
      </c>
      <c r="AB89" s="52">
        <f t="shared" si="20"/>
        <v>5.5752429999998299E-2</v>
      </c>
      <c r="AC89" s="52">
        <f t="shared" si="20"/>
        <v>4.6806750000001784E-2</v>
      </c>
      <c r="AD89" s="52">
        <f t="shared" si="20"/>
        <v>3.7668189999990886E-2</v>
      </c>
      <c r="AE89" s="52">
        <f t="shared" si="20"/>
        <v>2.8469669999992675E-2</v>
      </c>
      <c r="AF89" s="52">
        <f t="shared" si="20"/>
        <v>1.9267370000008555E-2</v>
      </c>
      <c r="AH89" s="65">
        <f t="shared" si="21"/>
        <v>3.886343199999942E-2</v>
      </c>
      <c r="AI89" s="65">
        <f t="shared" si="22"/>
        <v>5.4346517999998414E-2</v>
      </c>
      <c r="AJ89" s="65">
        <f t="shared" si="23"/>
        <v>8.09632999999991E-2</v>
      </c>
      <c r="AK89" s="65">
        <f t="shared" si="24"/>
        <v>8.2292198000001801E-2</v>
      </c>
      <c r="AL89" s="65">
        <f t="shared" si="25"/>
        <v>7.581961799999988E-2</v>
      </c>
      <c r="AM89" s="65">
        <f t="shared" si="26"/>
        <v>3.759288199999844E-2</v>
      </c>
      <c r="AN89" s="66"/>
      <c r="AO89" s="65">
        <f t="shared" si="27"/>
        <v>4.6604974999998917E-2</v>
      </c>
      <c r="AP89" s="65">
        <f t="shared" si="28"/>
        <v>8.1627749000000444E-2</v>
      </c>
      <c r="AQ89" s="65">
        <f t="shared" si="29"/>
        <v>5.670624999999916E-2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9.2458300000032523E-2</v>
      </c>
      <c r="D90" s="52">
        <f t="shared" si="20"/>
        <v>0.17737009999996189</v>
      </c>
      <c r="E90" s="52">
        <f t="shared" si="20"/>
        <v>0.22657750000001897</v>
      </c>
      <c r="F90" s="52">
        <f t="shared" si="20"/>
        <v>0.2473962000000256</v>
      </c>
      <c r="G90" s="52">
        <f t="shared" si="20"/>
        <v>0.25115120000003799</v>
      </c>
      <c r="H90" s="52">
        <f t="shared" si="20"/>
        <v>0.2544973999999911</v>
      </c>
      <c r="I90" s="52">
        <f t="shared" si="20"/>
        <v>0.24763670000004367</v>
      </c>
      <c r="J90" s="52">
        <f t="shared" si="20"/>
        <v>2.0373824999999783</v>
      </c>
      <c r="K90" s="52">
        <f t="shared" si="20"/>
        <v>2.7900950999999736</v>
      </c>
      <c r="L90" s="52">
        <f t="shared" si="20"/>
        <v>3.1246365999999739</v>
      </c>
      <c r="M90" s="52">
        <f t="shared" si="20"/>
        <v>3.3221746000000394</v>
      </c>
      <c r="N90" s="52">
        <f t="shared" si="20"/>
        <v>3.4801863999999796</v>
      </c>
      <c r="O90" s="52">
        <f t="shared" si="20"/>
        <v>3.5955284000000347</v>
      </c>
      <c r="P90" s="52">
        <f t="shared" si="20"/>
        <v>3.6743203999999992</v>
      </c>
      <c r="Q90" s="52">
        <f t="shared" si="20"/>
        <v>3.7360911000000101</v>
      </c>
      <c r="R90" s="52">
        <f t="shared" si="20"/>
        <v>3.7777406999999812</v>
      </c>
      <c r="S90" s="52">
        <f t="shared" si="20"/>
        <v>3.8296834000000217</v>
      </c>
      <c r="T90" s="52">
        <f t="shared" si="20"/>
        <v>2.087126000000012</v>
      </c>
      <c r="U90" s="52">
        <f t="shared" si="20"/>
        <v>1.4115863000000104</v>
      </c>
      <c r="V90" s="52">
        <f t="shared" si="20"/>
        <v>1.1375906999999756</v>
      </c>
      <c r="W90" s="52">
        <f t="shared" si="20"/>
        <v>0.99531430000001819</v>
      </c>
      <c r="X90" s="52">
        <f t="shared" si="20"/>
        <v>0.88694670000000997</v>
      </c>
      <c r="Y90" s="52">
        <f t="shared" si="20"/>
        <v>0.78658089999998992</v>
      </c>
      <c r="Z90" s="52">
        <f t="shared" si="20"/>
        <v>0.6868094999999812</v>
      </c>
      <c r="AA90" s="52">
        <f t="shared" si="20"/>
        <v>0.58103319999997893</v>
      </c>
      <c r="AB90" s="52">
        <f t="shared" si="20"/>
        <v>0.47429210000001376</v>
      </c>
      <c r="AC90" s="52">
        <f t="shared" si="20"/>
        <v>0.36929049999997687</v>
      </c>
      <c r="AD90" s="52">
        <f t="shared" si="20"/>
        <v>0.26697390000003907</v>
      </c>
      <c r="AE90" s="52">
        <f t="shared" si="20"/>
        <v>0.16801099999997859</v>
      </c>
      <c r="AF90" s="52">
        <f t="shared" si="20"/>
        <v>7.2659600000008595E-2</v>
      </c>
      <c r="AH90" s="65">
        <f t="shared" si="21"/>
        <v>0.19899066000001539</v>
      </c>
      <c r="AI90" s="65">
        <f t="shared" si="22"/>
        <v>1.690849659999992</v>
      </c>
      <c r="AJ90" s="65">
        <f t="shared" si="23"/>
        <v>3.5616601800000125</v>
      </c>
      <c r="AK90" s="65">
        <f t="shared" si="24"/>
        <v>2.4487454200000003</v>
      </c>
      <c r="AL90" s="65">
        <f t="shared" si="25"/>
        <v>0.78733691999999567</v>
      </c>
      <c r="AM90" s="65">
        <f t="shared" si="26"/>
        <v>0.2702454200000034</v>
      </c>
      <c r="AN90" s="66"/>
      <c r="AO90" s="65">
        <f t="shared" si="27"/>
        <v>0.94492016000000367</v>
      </c>
      <c r="AP90" s="65">
        <f t="shared" si="28"/>
        <v>3.0052028000000064</v>
      </c>
      <c r="AQ90" s="65">
        <f t="shared" si="29"/>
        <v>0.52879116999999953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4.0848900000000299E-2</v>
      </c>
      <c r="D91" s="52">
        <f t="shared" si="20"/>
        <v>7.800069999998982E-2</v>
      </c>
      <c r="E91" s="52">
        <f t="shared" si="20"/>
        <v>9.9307100000004311E-2</v>
      </c>
      <c r="F91" s="52">
        <f t="shared" si="20"/>
        <v>0.10824619999999641</v>
      </c>
      <c r="G91" s="52">
        <f t="shared" si="20"/>
        <v>0.10990340000000742</v>
      </c>
      <c r="H91" s="52">
        <f t="shared" si="20"/>
        <v>0.11162820000001261</v>
      </c>
      <c r="I91" s="52">
        <f t="shared" si="20"/>
        <v>0.10901380000001382</v>
      </c>
      <c r="J91" s="52">
        <f t="shared" si="20"/>
        <v>0.11679889999999205</v>
      </c>
      <c r="K91" s="52">
        <f t="shared" si="20"/>
        <v>0.13410680000001207</v>
      </c>
      <c r="L91" s="52">
        <f t="shared" si="20"/>
        <v>0.14753899999999476</v>
      </c>
      <c r="M91" s="52">
        <f t="shared" si="20"/>
        <v>0.162767400000007</v>
      </c>
      <c r="N91" s="52">
        <f t="shared" si="20"/>
        <v>0.18330629999999815</v>
      </c>
      <c r="O91" s="52">
        <f t="shared" si="20"/>
        <v>0.1948428999999976</v>
      </c>
      <c r="P91" s="52">
        <f t="shared" si="20"/>
        <v>0.19598260000000778</v>
      </c>
      <c r="Q91" s="52">
        <f t="shared" si="20"/>
        <v>0.19397969999999987</v>
      </c>
      <c r="R91" s="52">
        <f t="shared" si="20"/>
        <v>0.18689309999999182</v>
      </c>
      <c r="S91" s="52">
        <f t="shared" si="20"/>
        <v>0.18789199999997663</v>
      </c>
      <c r="T91" s="52">
        <f t="shared" si="20"/>
        <v>0.19104880000000435</v>
      </c>
      <c r="U91" s="52">
        <f t="shared" si="20"/>
        <v>0.19385209999998665</v>
      </c>
      <c r="V91" s="52">
        <f t="shared" si="20"/>
        <v>0.19505049999997937</v>
      </c>
      <c r="W91" s="52">
        <f t="shared" si="20"/>
        <v>0.19477949999998145</v>
      </c>
      <c r="X91" s="52">
        <f t="shared" si="20"/>
        <v>0.18929550000001427</v>
      </c>
      <c r="Y91" s="52">
        <f t="shared" si="20"/>
        <v>0.17992849999998839</v>
      </c>
      <c r="Z91" s="52">
        <f t="shared" si="20"/>
        <v>0.16746670000000563</v>
      </c>
      <c r="AA91" s="52">
        <f t="shared" si="20"/>
        <v>0.15025959999999827</v>
      </c>
      <c r="AB91" s="52">
        <f t="shared" si="20"/>
        <v>0.13092500000001905</v>
      </c>
      <c r="AC91" s="52">
        <f t="shared" si="20"/>
        <v>0.11074309999997922</v>
      </c>
      <c r="AD91" s="52">
        <f t="shared" si="20"/>
        <v>9.0140700000006291E-2</v>
      </c>
      <c r="AE91" s="52">
        <f t="shared" si="20"/>
        <v>6.9416499999988446E-2</v>
      </c>
      <c r="AF91" s="52">
        <f t="shared" si="20"/>
        <v>4.8697299999986399E-2</v>
      </c>
      <c r="AH91" s="65">
        <f t="shared" si="21"/>
        <v>8.7261259999999646E-2</v>
      </c>
      <c r="AI91" s="65">
        <f t="shared" si="22"/>
        <v>0.12381734000000506</v>
      </c>
      <c r="AJ91" s="65">
        <f t="shared" si="23"/>
        <v>0.18617578000000207</v>
      </c>
      <c r="AK91" s="65">
        <f t="shared" si="24"/>
        <v>0.19094729999998777</v>
      </c>
      <c r="AL91" s="65">
        <f t="shared" si="25"/>
        <v>0.17634595999999761</v>
      </c>
      <c r="AM91" s="65">
        <f t="shared" si="26"/>
        <v>8.9984519999995877E-2</v>
      </c>
      <c r="AN91" s="66"/>
      <c r="AO91" s="65">
        <f t="shared" si="27"/>
        <v>0.10553930000000236</v>
      </c>
      <c r="AP91" s="65">
        <f t="shared" si="28"/>
        <v>0.18856153999999492</v>
      </c>
      <c r="AQ91" s="65">
        <f t="shared" si="29"/>
        <v>0.13316523999999674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9.4139099999992482E-3</v>
      </c>
      <c r="D92" s="52">
        <f t="shared" si="20"/>
        <v>1.8115550000000979E-2</v>
      </c>
      <c r="E92" s="52">
        <f t="shared" si="20"/>
        <v>2.3271069999999838E-2</v>
      </c>
      <c r="F92" s="52">
        <f t="shared" si="20"/>
        <v>2.5616840000001417E-2</v>
      </c>
      <c r="G92" s="52">
        <f t="shared" si="20"/>
        <v>2.6273859999999871E-2</v>
      </c>
      <c r="H92" s="52">
        <f t="shared" si="20"/>
        <v>2.6903199999999572E-2</v>
      </c>
      <c r="I92" s="52">
        <f t="shared" si="20"/>
        <v>2.6479489999999828E-2</v>
      </c>
      <c r="J92" s="52">
        <f t="shared" si="20"/>
        <v>2.8382579999998825E-2</v>
      </c>
      <c r="K92" s="52">
        <f t="shared" si="20"/>
        <v>3.2446909999997331E-2</v>
      </c>
      <c r="L92" s="52">
        <f t="shared" si="20"/>
        <v>3.5610680000004891E-2</v>
      </c>
      <c r="M92" s="52">
        <f t="shared" si="20"/>
        <v>3.9168109999998535E-2</v>
      </c>
      <c r="N92" s="52">
        <f t="shared" si="20"/>
        <v>4.394166999999527E-2</v>
      </c>
      <c r="O92" s="52">
        <f t="shared" si="20"/>
        <v>4.6650849999998911E-2</v>
      </c>
      <c r="P92" s="52">
        <f t="shared" si="20"/>
        <v>4.6944080000002941E-2</v>
      </c>
      <c r="Q92" s="52">
        <f t="shared" si="20"/>
        <v>4.6469049999998902E-2</v>
      </c>
      <c r="R92" s="52">
        <f t="shared" si="20"/>
        <v>4.4780469999999184E-2</v>
      </c>
      <c r="S92" s="52">
        <f t="shared" si="20"/>
        <v>4.4913689999994233E-2</v>
      </c>
      <c r="T92" s="52">
        <f t="shared" si="20"/>
        <v>4.5546559999998237E-2</v>
      </c>
      <c r="U92" s="52">
        <f t="shared" si="20"/>
        <v>4.6119010000005289E-2</v>
      </c>
      <c r="V92" s="52">
        <f t="shared" si="20"/>
        <v>4.6354149999999095E-2</v>
      </c>
      <c r="W92" s="52">
        <f t="shared" si="20"/>
        <v>4.6289510000001144E-2</v>
      </c>
      <c r="X92" s="52">
        <f t="shared" si="20"/>
        <v>4.5066579999996748E-2</v>
      </c>
      <c r="Y92" s="52">
        <f t="shared" si="20"/>
        <v>4.2981709999999396E-2</v>
      </c>
      <c r="Z92" s="52">
        <f t="shared" si="20"/>
        <v>4.0210129999998401E-2</v>
      </c>
      <c r="AA92" s="52">
        <f t="shared" si="20"/>
        <v>3.6364669999997545E-2</v>
      </c>
      <c r="AB92" s="52">
        <f t="shared" si="20"/>
        <v>3.2035229999998194E-2</v>
      </c>
      <c r="AC92" s="52">
        <f t="shared" si="20"/>
        <v>2.7511810000000025E-2</v>
      </c>
      <c r="AD92" s="52">
        <f t="shared" si="20"/>
        <v>2.2890069999995433E-2</v>
      </c>
      <c r="AE92" s="52">
        <f t="shared" si="20"/>
        <v>1.8236229999999409E-2</v>
      </c>
      <c r="AF92" s="52">
        <f t="shared" si="20"/>
        <v>1.3576959999994642E-2</v>
      </c>
      <c r="AH92" s="65">
        <f t="shared" si="21"/>
        <v>2.053824600000027E-2</v>
      </c>
      <c r="AI92" s="65">
        <f t="shared" si="22"/>
        <v>2.9964572000000089E-2</v>
      </c>
      <c r="AJ92" s="65">
        <f t="shared" si="23"/>
        <v>4.463475199999891E-2</v>
      </c>
      <c r="AK92" s="65">
        <f t="shared" si="24"/>
        <v>4.5542775999999209E-2</v>
      </c>
      <c r="AL92" s="65">
        <f t="shared" si="25"/>
        <v>4.2182519999998648E-2</v>
      </c>
      <c r="AM92" s="65">
        <f t="shared" si="26"/>
        <v>2.2850059999997542E-2</v>
      </c>
      <c r="AN92" s="66"/>
      <c r="AO92" s="65">
        <f t="shared" si="27"/>
        <v>2.5251409000000179E-2</v>
      </c>
      <c r="AP92" s="65">
        <f t="shared" si="28"/>
        <v>4.508876399999906E-2</v>
      </c>
      <c r="AQ92" s="65">
        <f t="shared" si="29"/>
        <v>3.2516289999998095E-2</v>
      </c>
    </row>
    <row r="93" spans="1:43" s="9" customFormat="1" x14ac:dyDescent="0.25">
      <c r="A93" s="71" t="s">
        <v>442</v>
      </c>
      <c r="B93" s="13"/>
      <c r="C93" s="52">
        <f>SUM(C66:C69)</f>
        <v>180.15721264999996</v>
      </c>
      <c r="D93" s="52">
        <f t="shared" ref="D93:AF93" si="31">SUM(D66:D69)</f>
        <v>260.00004297999993</v>
      </c>
      <c r="E93" s="52">
        <f t="shared" si="31"/>
        <v>305.15030256000011</v>
      </c>
      <c r="F93" s="52">
        <f t="shared" si="31"/>
        <v>339.89083346999996</v>
      </c>
      <c r="G93" s="52">
        <f t="shared" si="31"/>
        <v>364.55534092000005</v>
      </c>
      <c r="H93" s="52">
        <f t="shared" si="31"/>
        <v>395.63161857</v>
      </c>
      <c r="I93" s="52">
        <f t="shared" si="31"/>
        <v>384.36584197000008</v>
      </c>
      <c r="J93" s="52">
        <f t="shared" si="31"/>
        <v>426.55901143000006</v>
      </c>
      <c r="K93" s="52">
        <f t="shared" si="31"/>
        <v>473.57160854999995</v>
      </c>
      <c r="L93" s="52">
        <f t="shared" si="31"/>
        <v>466.62146211000004</v>
      </c>
      <c r="M93" s="52">
        <f t="shared" si="31"/>
        <v>484.24213881999992</v>
      </c>
      <c r="N93" s="52">
        <f t="shared" si="31"/>
        <v>520.59589071999994</v>
      </c>
      <c r="O93" s="52">
        <f t="shared" si="31"/>
        <v>488.25002547999998</v>
      </c>
      <c r="P93" s="52">
        <f t="shared" si="31"/>
        <v>428.80190263999992</v>
      </c>
      <c r="Q93" s="52">
        <f t="shared" si="31"/>
        <v>379.69713841000004</v>
      </c>
      <c r="R93" s="52">
        <f t="shared" si="31"/>
        <v>302.68576796000008</v>
      </c>
      <c r="S93" s="52">
        <f t="shared" si="31"/>
        <v>288.26205619999996</v>
      </c>
      <c r="T93" s="52">
        <f t="shared" si="31"/>
        <v>261.06620541999996</v>
      </c>
      <c r="U93" s="52">
        <f t="shared" si="31"/>
        <v>237.93838825</v>
      </c>
      <c r="V93" s="52">
        <f t="shared" si="31"/>
        <v>220.61918964999998</v>
      </c>
      <c r="W93" s="52">
        <f t="shared" si="31"/>
        <v>213.48120984000008</v>
      </c>
      <c r="X93" s="52">
        <f t="shared" si="31"/>
        <v>195.8549573900001</v>
      </c>
      <c r="Y93" s="52">
        <f t="shared" si="31"/>
        <v>185.09147472999996</v>
      </c>
      <c r="Z93" s="52">
        <f t="shared" si="31"/>
        <v>176.98435903000009</v>
      </c>
      <c r="AA93" s="52">
        <f t="shared" si="31"/>
        <v>159.63905790999993</v>
      </c>
      <c r="AB93" s="52">
        <f t="shared" si="31"/>
        <v>149.27336925999998</v>
      </c>
      <c r="AC93" s="52">
        <f t="shared" si="31"/>
        <v>141.63314938000002</v>
      </c>
      <c r="AD93" s="52">
        <f t="shared" si="31"/>
        <v>135.09631277000005</v>
      </c>
      <c r="AE93" s="52">
        <f t="shared" si="31"/>
        <v>129.56715386000002</v>
      </c>
      <c r="AF93" s="52">
        <f t="shared" si="31"/>
        <v>124.19230549999995</v>
      </c>
      <c r="AH93" s="65">
        <f t="shared" si="21"/>
        <v>289.95074651599998</v>
      </c>
      <c r="AI93" s="65">
        <f t="shared" si="22"/>
        <v>429.34990852600004</v>
      </c>
      <c r="AJ93" s="65">
        <f t="shared" si="23"/>
        <v>460.31741921399998</v>
      </c>
      <c r="AK93" s="65">
        <f t="shared" si="24"/>
        <v>262.11432149599995</v>
      </c>
      <c r="AL93" s="65">
        <f t="shared" si="25"/>
        <v>186.21021178000001</v>
      </c>
      <c r="AM93" s="65">
        <f t="shared" si="26"/>
        <v>135.952458154</v>
      </c>
      <c r="AN93" s="66"/>
      <c r="AO93" s="65">
        <f t="shared" si="27"/>
        <v>359.65032752100001</v>
      </c>
      <c r="AP93" s="65">
        <f t="shared" si="28"/>
        <v>361.21587035499999</v>
      </c>
      <c r="AQ93" s="65">
        <f t="shared" si="29"/>
        <v>161.081334967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62" customFormat="1" x14ac:dyDescent="0.25">
      <c r="B95" s="72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  <c r="AL95" s="73"/>
      <c r="AM95" s="73"/>
      <c r="AN95" s="73"/>
      <c r="AO95" s="73"/>
      <c r="AP95" s="73"/>
      <c r="AQ95" s="73"/>
    </row>
    <row r="96" spans="1:43" s="62" customFormat="1" x14ac:dyDescent="0.25">
      <c r="B96" s="72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  <c r="AL96" s="73"/>
      <c r="AM96" s="73"/>
      <c r="AN96" s="73"/>
      <c r="AO96" s="73"/>
      <c r="AP96" s="73"/>
      <c r="AQ96" s="73"/>
    </row>
    <row r="97" spans="1:43" s="62" customFormat="1" x14ac:dyDescent="0.25">
      <c r="A97" s="61" t="s">
        <v>674</v>
      </c>
      <c r="B97" s="72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  <c r="AL97" s="73"/>
      <c r="AM97" s="73"/>
      <c r="AN97" s="73"/>
      <c r="AO97" s="73"/>
      <c r="AP97" s="73"/>
      <c r="AQ97" s="73"/>
    </row>
    <row r="98" spans="1:43" s="62" customFormat="1" x14ac:dyDescent="0.25">
      <c r="A98" s="13" t="s">
        <v>669</v>
      </c>
      <c r="B98" s="72"/>
      <c r="C98" s="52">
        <f>C50</f>
        <v>465.77929999999469</v>
      </c>
      <c r="D98" s="52">
        <f t="shared" ref="D98:AF98" si="33">D50</f>
        <v>727.23849999997765</v>
      </c>
      <c r="E98" s="52">
        <f t="shared" si="33"/>
        <v>865.13390000001527</v>
      </c>
      <c r="F98" s="52">
        <f t="shared" si="33"/>
        <v>940.57009999989532</v>
      </c>
      <c r="G98" s="52">
        <f t="shared" si="33"/>
        <v>970.69570000004023</v>
      </c>
      <c r="H98" s="52">
        <f t="shared" si="33"/>
        <v>1006.7105999999912</v>
      </c>
      <c r="I98" s="52">
        <f t="shared" si="33"/>
        <v>951.79450000007637</v>
      </c>
      <c r="J98" s="52">
        <f t="shared" si="33"/>
        <v>1017.7750999999698</v>
      </c>
      <c r="K98" s="52">
        <f t="shared" si="33"/>
        <v>1119.6986000000034</v>
      </c>
      <c r="L98" s="52">
        <f t="shared" si="33"/>
        <v>1114.6202999999514</v>
      </c>
      <c r="M98" s="52">
        <f t="shared" si="33"/>
        <v>1152.5911000000779</v>
      </c>
      <c r="N98" s="52">
        <f t="shared" si="33"/>
        <v>1241.0362999999197</v>
      </c>
      <c r="O98" s="52">
        <f t="shared" si="33"/>
        <v>1188.329400000046</v>
      </c>
      <c r="P98" s="52">
        <f t="shared" si="33"/>
        <v>1057.1589000000386</v>
      </c>
      <c r="Q98" s="52">
        <f t="shared" si="33"/>
        <v>936.08140000002459</v>
      </c>
      <c r="R98" s="52">
        <f t="shared" si="33"/>
        <v>758.60300000000279</v>
      </c>
      <c r="S98" s="52">
        <f t="shared" si="33"/>
        <v>714.77139999996871</v>
      </c>
      <c r="T98" s="52">
        <f t="shared" si="33"/>
        <v>663.37469999992754</v>
      </c>
      <c r="U98" s="52">
        <f t="shared" si="33"/>
        <v>625.25170000002254</v>
      </c>
      <c r="V98" s="52">
        <f t="shared" si="33"/>
        <v>599.93619999999646</v>
      </c>
      <c r="W98" s="52">
        <f t="shared" si="33"/>
        <v>595.3070000000298</v>
      </c>
      <c r="X98" s="52">
        <f t="shared" si="33"/>
        <v>563.48999999999069</v>
      </c>
      <c r="Y98" s="52">
        <f t="shared" si="33"/>
        <v>536.80499999993481</v>
      </c>
      <c r="Z98" s="52">
        <f t="shared" si="33"/>
        <v>510.60409999999683</v>
      </c>
      <c r="AA98" s="52">
        <f t="shared" si="33"/>
        <v>457.26360000006389</v>
      </c>
      <c r="AB98" s="52">
        <f t="shared" si="33"/>
        <v>411.85200000007171</v>
      </c>
      <c r="AC98" s="52">
        <f t="shared" si="33"/>
        <v>370.93720000004396</v>
      </c>
      <c r="AD98" s="52">
        <f t="shared" si="33"/>
        <v>331.7219000000041</v>
      </c>
      <c r="AE98" s="52">
        <f t="shared" si="33"/>
        <v>294.03499999991618</v>
      </c>
      <c r="AF98" s="52">
        <f t="shared" si="33"/>
        <v>256.08070000004955</v>
      </c>
      <c r="AG98" s="73"/>
      <c r="AH98" s="65">
        <f>AVERAGE(C98:G98)</f>
        <v>793.88349999998468</v>
      </c>
      <c r="AI98" s="65">
        <f>AVERAGE(H98:L98)</f>
        <v>1042.1198199999985</v>
      </c>
      <c r="AJ98" s="65">
        <f>AVERAGE(M98:Q98)</f>
        <v>1115.0394200000214</v>
      </c>
      <c r="AK98" s="65">
        <f>AVERAGE(R98:V98)</f>
        <v>672.38739999998359</v>
      </c>
      <c r="AL98" s="65">
        <f>AVERAGE(W98:AA98)</f>
        <v>532.69394000000318</v>
      </c>
      <c r="AM98" s="65">
        <f>AVERAGE(AB98:AF98)</f>
        <v>332.92536000001712</v>
      </c>
      <c r="AN98" s="66"/>
      <c r="AO98" s="65">
        <f>AVERAGE(AH98:AI98)</f>
        <v>918.0016599999916</v>
      </c>
      <c r="AP98" s="65">
        <f>AVERAGE(AJ98:AK98)</f>
        <v>893.71341000000257</v>
      </c>
      <c r="AQ98" s="65">
        <f>AVERAGE(AL98:AM98)</f>
        <v>432.80965000001015</v>
      </c>
    </row>
    <row r="99" spans="1:43" s="62" customFormat="1" x14ac:dyDescent="0.25">
      <c r="A99" s="13" t="s">
        <v>670</v>
      </c>
      <c r="B99" s="72"/>
      <c r="C99" s="52">
        <f>C98*C107/C146</f>
        <v>0</v>
      </c>
      <c r="D99" s="52">
        <f t="shared" ref="D99:AF99" si="34">D98*D107/D146</f>
        <v>0</v>
      </c>
      <c r="E99" s="52">
        <f t="shared" si="34"/>
        <v>0</v>
      </c>
      <c r="F99" s="52">
        <f t="shared" si="34"/>
        <v>0</v>
      </c>
      <c r="G99" s="52">
        <f t="shared" si="34"/>
        <v>0</v>
      </c>
      <c r="H99" s="52">
        <f t="shared" si="34"/>
        <v>0</v>
      </c>
      <c r="I99" s="52">
        <f t="shared" si="34"/>
        <v>0</v>
      </c>
      <c r="J99" s="52">
        <f t="shared" si="34"/>
        <v>0</v>
      </c>
      <c r="K99" s="52">
        <f t="shared" si="34"/>
        <v>0</v>
      </c>
      <c r="L99" s="52">
        <f t="shared" si="34"/>
        <v>0</v>
      </c>
      <c r="M99" s="52">
        <f t="shared" si="34"/>
        <v>0</v>
      </c>
      <c r="N99" s="52">
        <f t="shared" si="34"/>
        <v>0</v>
      </c>
      <c r="O99" s="52">
        <f t="shared" si="34"/>
        <v>0</v>
      </c>
      <c r="P99" s="52">
        <f t="shared" si="34"/>
        <v>0</v>
      </c>
      <c r="Q99" s="52">
        <f t="shared" si="34"/>
        <v>0</v>
      </c>
      <c r="R99" s="52">
        <f t="shared" si="34"/>
        <v>0</v>
      </c>
      <c r="S99" s="52">
        <f t="shared" si="34"/>
        <v>0</v>
      </c>
      <c r="T99" s="52">
        <f t="shared" si="34"/>
        <v>0</v>
      </c>
      <c r="U99" s="52">
        <f t="shared" si="34"/>
        <v>0</v>
      </c>
      <c r="V99" s="52">
        <f t="shared" si="34"/>
        <v>0</v>
      </c>
      <c r="W99" s="52">
        <f t="shared" si="34"/>
        <v>0</v>
      </c>
      <c r="X99" s="52">
        <f t="shared" si="34"/>
        <v>0</v>
      </c>
      <c r="Y99" s="52">
        <f t="shared" si="34"/>
        <v>0</v>
      </c>
      <c r="Z99" s="52">
        <f t="shared" si="34"/>
        <v>0</v>
      </c>
      <c r="AA99" s="52">
        <f t="shared" si="34"/>
        <v>0</v>
      </c>
      <c r="AB99" s="52">
        <f t="shared" si="34"/>
        <v>0</v>
      </c>
      <c r="AC99" s="52">
        <f t="shared" si="34"/>
        <v>0</v>
      </c>
      <c r="AD99" s="52">
        <f t="shared" si="34"/>
        <v>0</v>
      </c>
      <c r="AE99" s="52">
        <f t="shared" si="34"/>
        <v>0</v>
      </c>
      <c r="AF99" s="52">
        <f t="shared" si="34"/>
        <v>0</v>
      </c>
      <c r="AG99" s="73"/>
      <c r="AH99" s="65">
        <f>AVERAGE(C99:G99)</f>
        <v>0</v>
      </c>
      <c r="AI99" s="65">
        <f>AVERAGE(H99:L99)</f>
        <v>0</v>
      </c>
      <c r="AJ99" s="65">
        <f>AVERAGE(M99:Q99)</f>
        <v>0</v>
      </c>
      <c r="AK99" s="65">
        <f>AVERAGE(R99:V99)</f>
        <v>0</v>
      </c>
      <c r="AL99" s="65">
        <f>AVERAGE(W99:AA99)</f>
        <v>0</v>
      </c>
      <c r="AM99" s="65">
        <f>AVERAGE(AB99:AF99)</f>
        <v>0</v>
      </c>
      <c r="AN99" s="66"/>
      <c r="AO99" s="65">
        <f>AVERAGE(AH99:AI99)</f>
        <v>0</v>
      </c>
      <c r="AP99" s="65">
        <f>AVERAGE(AJ99:AK99)</f>
        <v>0</v>
      </c>
      <c r="AQ99" s="65">
        <f>AVERAGE(AL99:AM99)</f>
        <v>0</v>
      </c>
    </row>
    <row r="100" spans="1:43" s="62" customFormat="1" x14ac:dyDescent="0.25">
      <c r="A100" s="13" t="s">
        <v>671</v>
      </c>
      <c r="B100" s="72"/>
      <c r="C100" s="52">
        <f>C50*C120/C146</f>
        <v>465.77929999999469</v>
      </c>
      <c r="D100" s="52">
        <f t="shared" ref="D100:AF100" si="35">D50*D120/D146</f>
        <v>727.23849999997765</v>
      </c>
      <c r="E100" s="52">
        <f t="shared" si="35"/>
        <v>865.13390000001527</v>
      </c>
      <c r="F100" s="52">
        <f t="shared" si="35"/>
        <v>940.57009999989532</v>
      </c>
      <c r="G100" s="52">
        <f t="shared" si="35"/>
        <v>970.69570000004023</v>
      </c>
      <c r="H100" s="52">
        <f t="shared" si="35"/>
        <v>1006.7105999999912</v>
      </c>
      <c r="I100" s="52">
        <f t="shared" si="35"/>
        <v>951.79450000007637</v>
      </c>
      <c r="J100" s="52">
        <f t="shared" si="35"/>
        <v>1017.7750999999697</v>
      </c>
      <c r="K100" s="52">
        <f t="shared" si="35"/>
        <v>1119.6986000000034</v>
      </c>
      <c r="L100" s="52">
        <f t="shared" si="35"/>
        <v>1114.6202999999514</v>
      </c>
      <c r="M100" s="52">
        <f t="shared" si="35"/>
        <v>1152.5911000000779</v>
      </c>
      <c r="N100" s="52">
        <f t="shared" si="35"/>
        <v>1241.0362999999199</v>
      </c>
      <c r="O100" s="52">
        <f t="shared" si="35"/>
        <v>1188.329400000046</v>
      </c>
      <c r="P100" s="52">
        <f t="shared" si="35"/>
        <v>1057.1589000000386</v>
      </c>
      <c r="Q100" s="52">
        <f t="shared" si="35"/>
        <v>936.08140000002459</v>
      </c>
      <c r="R100" s="52">
        <f t="shared" si="35"/>
        <v>758.60300000000279</v>
      </c>
      <c r="S100" s="52">
        <f t="shared" si="35"/>
        <v>714.77139999996871</v>
      </c>
      <c r="T100" s="52">
        <f t="shared" si="35"/>
        <v>663.37469999992754</v>
      </c>
      <c r="U100" s="52">
        <f t="shared" si="35"/>
        <v>625.25170000002254</v>
      </c>
      <c r="V100" s="52">
        <f t="shared" si="35"/>
        <v>599.93619999999646</v>
      </c>
      <c r="W100" s="52">
        <f t="shared" si="35"/>
        <v>595.3070000000298</v>
      </c>
      <c r="X100" s="52">
        <f t="shared" si="35"/>
        <v>563.48999999999069</v>
      </c>
      <c r="Y100" s="52">
        <f t="shared" si="35"/>
        <v>536.80499999993481</v>
      </c>
      <c r="Z100" s="52">
        <f t="shared" si="35"/>
        <v>510.60409999999683</v>
      </c>
      <c r="AA100" s="52">
        <f t="shared" si="35"/>
        <v>457.26360000006389</v>
      </c>
      <c r="AB100" s="52">
        <f t="shared" si="35"/>
        <v>411.85200000007171</v>
      </c>
      <c r="AC100" s="52">
        <f t="shared" si="35"/>
        <v>370.93720000004396</v>
      </c>
      <c r="AD100" s="52">
        <f t="shared" si="35"/>
        <v>331.7219000000041</v>
      </c>
      <c r="AE100" s="52">
        <f t="shared" si="35"/>
        <v>294.03499999991618</v>
      </c>
      <c r="AF100" s="52">
        <f t="shared" si="35"/>
        <v>256.08070000004955</v>
      </c>
      <c r="AG100" s="73"/>
      <c r="AH100" s="65">
        <f>AVERAGE(C100:G100)</f>
        <v>793.88349999998468</v>
      </c>
      <c r="AI100" s="65">
        <f>AVERAGE(H100:L100)</f>
        <v>1042.1198199999985</v>
      </c>
      <c r="AJ100" s="65">
        <f>AVERAGE(M100:Q100)</f>
        <v>1115.0394200000214</v>
      </c>
      <c r="AK100" s="65">
        <f>AVERAGE(R100:V100)</f>
        <v>672.38739999998359</v>
      </c>
      <c r="AL100" s="65">
        <f>AVERAGE(W100:AA100)</f>
        <v>532.69394000000318</v>
      </c>
      <c r="AM100" s="65">
        <f>AVERAGE(AB100:AF100)</f>
        <v>332.92536000001712</v>
      </c>
      <c r="AN100" s="66"/>
      <c r="AO100" s="65">
        <f>AVERAGE(AH100:AI100)</f>
        <v>918.0016599999916</v>
      </c>
      <c r="AP100" s="65">
        <f>AVERAGE(AJ100:AK100)</f>
        <v>893.71341000000257</v>
      </c>
      <c r="AQ100" s="65">
        <f>AVERAGE(AL100:AM100)</f>
        <v>432.80965000001015</v>
      </c>
    </row>
    <row r="101" spans="1:43" s="62" customFormat="1" x14ac:dyDescent="0.25">
      <c r="A101" s="13" t="s">
        <v>672</v>
      </c>
      <c r="B101" s="72"/>
      <c r="C101" s="52">
        <f>C98*C133/C146</f>
        <v>0</v>
      </c>
      <c r="D101" s="52">
        <f t="shared" ref="D101:AF101" si="36">D98*D133/D146</f>
        <v>0</v>
      </c>
      <c r="E101" s="52">
        <f t="shared" si="36"/>
        <v>0</v>
      </c>
      <c r="F101" s="52">
        <f t="shared" si="36"/>
        <v>0</v>
      </c>
      <c r="G101" s="52">
        <f t="shared" si="36"/>
        <v>0</v>
      </c>
      <c r="H101" s="52">
        <f t="shared" si="36"/>
        <v>0</v>
      </c>
      <c r="I101" s="52">
        <f t="shared" si="36"/>
        <v>0</v>
      </c>
      <c r="J101" s="52">
        <f t="shared" si="36"/>
        <v>0</v>
      </c>
      <c r="K101" s="52">
        <f t="shared" si="36"/>
        <v>0</v>
      </c>
      <c r="L101" s="52">
        <f t="shared" si="36"/>
        <v>0</v>
      </c>
      <c r="M101" s="52">
        <f t="shared" si="36"/>
        <v>0</v>
      </c>
      <c r="N101" s="52">
        <f t="shared" si="36"/>
        <v>0</v>
      </c>
      <c r="O101" s="52">
        <f t="shared" si="36"/>
        <v>0</v>
      </c>
      <c r="P101" s="52">
        <f t="shared" si="36"/>
        <v>0</v>
      </c>
      <c r="Q101" s="52">
        <f t="shared" si="36"/>
        <v>0</v>
      </c>
      <c r="R101" s="52">
        <f t="shared" si="36"/>
        <v>0</v>
      </c>
      <c r="S101" s="52">
        <f t="shared" si="36"/>
        <v>0</v>
      </c>
      <c r="T101" s="52">
        <f t="shared" si="36"/>
        <v>0</v>
      </c>
      <c r="U101" s="52">
        <f t="shared" si="36"/>
        <v>0</v>
      </c>
      <c r="V101" s="52">
        <f t="shared" si="36"/>
        <v>0</v>
      </c>
      <c r="W101" s="52">
        <f t="shared" si="36"/>
        <v>0</v>
      </c>
      <c r="X101" s="52">
        <f t="shared" si="36"/>
        <v>0</v>
      </c>
      <c r="Y101" s="52">
        <f t="shared" si="36"/>
        <v>0</v>
      </c>
      <c r="Z101" s="52">
        <f t="shared" si="36"/>
        <v>0</v>
      </c>
      <c r="AA101" s="52">
        <f t="shared" si="36"/>
        <v>0</v>
      </c>
      <c r="AB101" s="52">
        <f t="shared" si="36"/>
        <v>0</v>
      </c>
      <c r="AC101" s="52">
        <f t="shared" si="36"/>
        <v>0</v>
      </c>
      <c r="AD101" s="52">
        <f t="shared" si="36"/>
        <v>0</v>
      </c>
      <c r="AE101" s="52">
        <f t="shared" si="36"/>
        <v>0</v>
      </c>
      <c r="AF101" s="52">
        <f t="shared" si="36"/>
        <v>0</v>
      </c>
      <c r="AG101" s="73"/>
      <c r="AH101" s="65">
        <f>AVERAGE(C101:G101)</f>
        <v>0</v>
      </c>
      <c r="AI101" s="65">
        <f>AVERAGE(H101:L101)</f>
        <v>0</v>
      </c>
      <c r="AJ101" s="65">
        <f>AVERAGE(M101:Q101)</f>
        <v>0</v>
      </c>
      <c r="AK101" s="65">
        <f>AVERAGE(R101:V101)</f>
        <v>0</v>
      </c>
      <c r="AL101" s="65">
        <f>AVERAGE(W101:AA101)</f>
        <v>0</v>
      </c>
      <c r="AM101" s="65">
        <f>AVERAGE(AB101:AF101)</f>
        <v>0</v>
      </c>
      <c r="AN101" s="66"/>
      <c r="AO101" s="65">
        <f>AVERAGE(AH101:AI101)</f>
        <v>0</v>
      </c>
      <c r="AP101" s="65">
        <f>AVERAGE(AJ101:AK101)</f>
        <v>0</v>
      </c>
      <c r="AQ101" s="65">
        <f>AVERAGE(AL101:AM101)</f>
        <v>0</v>
      </c>
    </row>
    <row r="102" spans="1:43" s="9" customFormat="1" x14ac:dyDescent="0.25">
      <c r="A102" s="13"/>
      <c r="B102" s="36"/>
      <c r="C102" s="52"/>
      <c r="D102" s="52"/>
      <c r="E102" s="52"/>
      <c r="F102" s="52"/>
      <c r="G102" s="52"/>
      <c r="H102" s="52"/>
      <c r="I102" s="52"/>
      <c r="J102" s="52"/>
    </row>
    <row r="103" spans="1:43" s="9" customFormat="1" x14ac:dyDescent="0.25">
      <c r="A103" s="13"/>
      <c r="B103" s="36"/>
      <c r="C103" s="52"/>
      <c r="D103" s="52"/>
      <c r="E103" s="52"/>
      <c r="F103" s="52"/>
      <c r="G103" s="52"/>
      <c r="H103" s="52"/>
      <c r="I103" s="52"/>
      <c r="J103" s="52"/>
    </row>
    <row r="104" spans="1:43" s="9" customFormat="1" x14ac:dyDescent="0.25">
      <c r="A104" s="77" t="s">
        <v>667</v>
      </c>
      <c r="B104" s="36"/>
      <c r="C104" s="52"/>
      <c r="D104" s="52"/>
      <c r="E104" s="52"/>
      <c r="F104" s="52"/>
      <c r="G104" s="52"/>
      <c r="H104" s="52"/>
      <c r="I104" s="52"/>
      <c r="J104" s="52"/>
    </row>
    <row r="105" spans="1:43" s="9" customFormat="1" x14ac:dyDescent="0.25">
      <c r="A105" s="80"/>
      <c r="B105" s="36"/>
      <c r="C105" s="52"/>
      <c r="D105" s="52"/>
      <c r="E105" s="52"/>
      <c r="F105" s="52"/>
      <c r="G105" s="52"/>
      <c r="H105" s="52"/>
      <c r="I105" s="52"/>
      <c r="J105" s="52"/>
    </row>
    <row r="106" spans="1:43" s="9" customFormat="1" x14ac:dyDescent="0.25">
      <c r="A106" s="81" t="s">
        <v>670</v>
      </c>
    </row>
    <row r="107" spans="1:43" s="9" customFormat="1" x14ac:dyDescent="0.25">
      <c r="A107" s="71" t="s">
        <v>669</v>
      </c>
      <c r="C107" s="52">
        <f t="shared" ref="C107:AF107" si="37">SUM(C108:C117)</f>
        <v>0</v>
      </c>
      <c r="D107" s="52">
        <f t="shared" si="37"/>
        <v>0</v>
      </c>
      <c r="E107" s="52">
        <f t="shared" si="37"/>
        <v>0</v>
      </c>
      <c r="F107" s="52">
        <f t="shared" si="37"/>
        <v>0</v>
      </c>
      <c r="G107" s="52">
        <f t="shared" si="37"/>
        <v>0</v>
      </c>
      <c r="H107" s="52">
        <f t="shared" si="37"/>
        <v>0</v>
      </c>
      <c r="I107" s="52">
        <f t="shared" si="37"/>
        <v>0</v>
      </c>
      <c r="J107" s="52">
        <f t="shared" si="37"/>
        <v>0</v>
      </c>
      <c r="K107" s="52">
        <f t="shared" si="37"/>
        <v>0</v>
      </c>
      <c r="L107" s="52">
        <f t="shared" si="37"/>
        <v>0</v>
      </c>
      <c r="M107" s="52">
        <f t="shared" si="37"/>
        <v>0</v>
      </c>
      <c r="N107" s="52">
        <f t="shared" si="37"/>
        <v>0</v>
      </c>
      <c r="O107" s="52">
        <f t="shared" si="37"/>
        <v>0</v>
      </c>
      <c r="P107" s="52">
        <f t="shared" si="37"/>
        <v>0</v>
      </c>
      <c r="Q107" s="52">
        <f t="shared" si="37"/>
        <v>0</v>
      </c>
      <c r="R107" s="52">
        <f t="shared" si="37"/>
        <v>0</v>
      </c>
      <c r="S107" s="52">
        <f t="shared" si="37"/>
        <v>0</v>
      </c>
      <c r="T107" s="52">
        <f t="shared" si="37"/>
        <v>0</v>
      </c>
      <c r="U107" s="52">
        <f t="shared" si="37"/>
        <v>0</v>
      </c>
      <c r="V107" s="52">
        <f t="shared" si="37"/>
        <v>0</v>
      </c>
      <c r="W107" s="52">
        <f t="shared" si="37"/>
        <v>0</v>
      </c>
      <c r="X107" s="52">
        <f t="shared" si="37"/>
        <v>0</v>
      </c>
      <c r="Y107" s="52">
        <f t="shared" si="37"/>
        <v>0</v>
      </c>
      <c r="Z107" s="52">
        <f t="shared" si="37"/>
        <v>0</v>
      </c>
      <c r="AA107" s="52">
        <f t="shared" si="37"/>
        <v>0</v>
      </c>
      <c r="AB107" s="52">
        <f t="shared" si="37"/>
        <v>0</v>
      </c>
      <c r="AC107" s="52">
        <f t="shared" si="37"/>
        <v>0</v>
      </c>
      <c r="AD107" s="52">
        <f t="shared" si="37"/>
        <v>0</v>
      </c>
      <c r="AE107" s="52">
        <f t="shared" si="37"/>
        <v>0</v>
      </c>
      <c r="AF107" s="52">
        <f t="shared" si="37"/>
        <v>0</v>
      </c>
      <c r="AH107" s="65">
        <f>AVERAGE(C107:G107)</f>
        <v>0</v>
      </c>
      <c r="AI107" s="65">
        <f>AVERAGE(H107:L107)</f>
        <v>0</v>
      </c>
      <c r="AJ107" s="65">
        <f>AVERAGE(M107:Q107)</f>
        <v>0</v>
      </c>
      <c r="AK107" s="65">
        <f>AVERAGE(R107:V107)</f>
        <v>0</v>
      </c>
      <c r="AL107" s="65">
        <f>AVERAGE(W107:AA107)</f>
        <v>0</v>
      </c>
      <c r="AM107" s="65">
        <f>AVERAGE(AB107:AF107)</f>
        <v>0</v>
      </c>
      <c r="AN107" s="66"/>
      <c r="AO107" s="65">
        <f>AVERAGE(AH107:AI107)</f>
        <v>0</v>
      </c>
      <c r="AP107" s="65">
        <f>AVERAGE(AJ107:AK107)</f>
        <v>0</v>
      </c>
      <c r="AQ107" s="65">
        <f>AVERAGE(AL107:AM107)</f>
        <v>0</v>
      </c>
    </row>
    <row r="108" spans="1:43" x14ac:dyDescent="0.25">
      <c r="A108" s="5" t="s">
        <v>410</v>
      </c>
      <c r="B108" s="37" t="s">
        <v>609</v>
      </c>
      <c r="C108" s="52">
        <f>VLOOKUP($B108,Shock_dev!$A$1:$CI$361,MATCH(DATE(C$1,1,1),Shock_dev!$A$1:$CI$1,0),FALSE)</f>
        <v>0</v>
      </c>
      <c r="D108" s="52">
        <f>VLOOKUP($B108,Shock_dev!$A$1:$CI$361,MATCH(DATE(D$1,1,1),Shock_dev!$A$1:$CI$1,0),FALSE)</f>
        <v>0</v>
      </c>
      <c r="E108" s="52">
        <f>VLOOKUP($B108,Shock_dev!$A$1:$CI$361,MATCH(DATE(E$1,1,1),Shock_dev!$A$1:$CI$1,0),FALSE)</f>
        <v>0</v>
      </c>
      <c r="F108" s="52">
        <f>VLOOKUP($B108,Shock_dev!$A$1:$CI$361,MATCH(DATE(F$1,1,1),Shock_dev!$A$1:$CI$1,0),FALSE)</f>
        <v>0</v>
      </c>
      <c r="G108" s="52">
        <f>VLOOKUP($B108,Shock_dev!$A$1:$CI$361,MATCH(DATE(G$1,1,1),Shock_dev!$A$1:$CI$1,0),FALSE)</f>
        <v>0</v>
      </c>
      <c r="H108" s="52">
        <f>VLOOKUP($B108,Shock_dev!$A$1:$CI$361,MATCH(DATE(H$1,1,1),Shock_dev!$A$1:$CI$1,0),FALSE)</f>
        <v>0</v>
      </c>
      <c r="I108" s="52">
        <f>VLOOKUP($B108,Shock_dev!$A$1:$CI$361,MATCH(DATE(I$1,1,1),Shock_dev!$A$1:$CI$1,0),FALSE)</f>
        <v>0</v>
      </c>
      <c r="J108" s="52">
        <f>VLOOKUP($B108,Shock_dev!$A$1:$CI$361,MATCH(DATE(J$1,1,1),Shock_dev!$A$1:$CI$1,0),FALSE)</f>
        <v>0</v>
      </c>
      <c r="K108" s="52">
        <f>VLOOKUP($B108,Shock_dev!$A$1:$CI$361,MATCH(DATE(K$1,1,1),Shock_dev!$A$1:$CI$1,0),FALSE)</f>
        <v>0</v>
      </c>
      <c r="L108" s="52">
        <f>VLOOKUP($B108,Shock_dev!$A$1:$CI$361,MATCH(DATE(L$1,1,1),Shock_dev!$A$1:$CI$1,0),FALSE)</f>
        <v>0</v>
      </c>
      <c r="M108" s="52">
        <f>VLOOKUP($B108,Shock_dev!$A$1:$CI$361,MATCH(DATE(M$1,1,1),Shock_dev!$A$1:$CI$1,0),FALSE)</f>
        <v>0</v>
      </c>
      <c r="N108" s="52">
        <f>VLOOKUP($B108,Shock_dev!$A$1:$CI$361,MATCH(DATE(N$1,1,1),Shock_dev!$A$1:$CI$1,0),FALSE)</f>
        <v>0</v>
      </c>
      <c r="O108" s="52">
        <f>VLOOKUP($B108,Shock_dev!$A$1:$CI$361,MATCH(DATE(O$1,1,1),Shock_dev!$A$1:$CI$1,0),FALSE)</f>
        <v>0</v>
      </c>
      <c r="P108" s="52">
        <f>VLOOKUP($B108,Shock_dev!$A$1:$CI$361,MATCH(DATE(P$1,1,1),Shock_dev!$A$1:$CI$1,0),FALSE)</f>
        <v>0</v>
      </c>
      <c r="Q108" s="52">
        <f>VLOOKUP($B108,Shock_dev!$A$1:$CI$361,MATCH(DATE(Q$1,1,1),Shock_dev!$A$1:$CI$1,0),FALSE)</f>
        <v>0</v>
      </c>
      <c r="R108" s="52">
        <f>VLOOKUP($B108,Shock_dev!$A$1:$CI$361,MATCH(DATE(R$1,1,1),Shock_dev!$A$1:$CI$1,0),FALSE)</f>
        <v>0</v>
      </c>
      <c r="S108" s="52">
        <f>VLOOKUP($B108,Shock_dev!$A$1:$CI$361,MATCH(DATE(S$1,1,1),Shock_dev!$A$1:$CI$1,0),FALSE)</f>
        <v>0</v>
      </c>
      <c r="T108" s="52">
        <f>VLOOKUP($B108,Shock_dev!$A$1:$CI$361,MATCH(DATE(T$1,1,1),Shock_dev!$A$1:$CI$1,0),FALSE)</f>
        <v>0</v>
      </c>
      <c r="U108" s="52">
        <f>VLOOKUP($B108,Shock_dev!$A$1:$CI$361,MATCH(DATE(U$1,1,1),Shock_dev!$A$1:$CI$1,0),FALSE)</f>
        <v>0</v>
      </c>
      <c r="V108" s="52">
        <f>VLOOKUP($B108,Shock_dev!$A$1:$CI$361,MATCH(DATE(V$1,1,1),Shock_dev!$A$1:$CI$1,0),FALSE)</f>
        <v>0</v>
      </c>
      <c r="W108" s="52">
        <f>VLOOKUP($B108,Shock_dev!$A$1:$CI$361,MATCH(DATE(W$1,1,1),Shock_dev!$A$1:$CI$1,0),FALSE)</f>
        <v>0</v>
      </c>
      <c r="X108" s="52">
        <f>VLOOKUP($B108,Shock_dev!$A$1:$CI$361,MATCH(DATE(X$1,1,1),Shock_dev!$A$1:$CI$1,0),FALSE)</f>
        <v>0</v>
      </c>
      <c r="Y108" s="52">
        <f>VLOOKUP($B108,Shock_dev!$A$1:$CI$361,MATCH(DATE(Y$1,1,1),Shock_dev!$A$1:$CI$1,0),FALSE)</f>
        <v>0</v>
      </c>
      <c r="Z108" s="52">
        <f>VLOOKUP($B108,Shock_dev!$A$1:$CI$361,MATCH(DATE(Z$1,1,1),Shock_dev!$A$1:$CI$1,0),FALSE)</f>
        <v>0</v>
      </c>
      <c r="AA108" s="52">
        <f>VLOOKUP($B108,Shock_dev!$A$1:$CI$361,MATCH(DATE(AA$1,1,1),Shock_dev!$A$1:$CI$1,0),FALSE)</f>
        <v>0</v>
      </c>
      <c r="AB108" s="52">
        <f>VLOOKUP($B108,Shock_dev!$A$1:$CI$361,MATCH(DATE(AB$1,1,1),Shock_dev!$A$1:$CI$1,0),FALSE)</f>
        <v>0</v>
      </c>
      <c r="AC108" s="52">
        <f>VLOOKUP($B108,Shock_dev!$A$1:$CI$361,MATCH(DATE(AC$1,1,1),Shock_dev!$A$1:$CI$1,0),FALSE)</f>
        <v>0</v>
      </c>
      <c r="AD108" s="52">
        <f>VLOOKUP($B108,Shock_dev!$A$1:$CI$361,MATCH(DATE(AD$1,1,1),Shock_dev!$A$1:$CI$1,0),FALSE)</f>
        <v>0</v>
      </c>
      <c r="AE108" s="52">
        <f>VLOOKUP($B108,Shock_dev!$A$1:$CI$361,MATCH(DATE(AE$1,1,1),Shock_dev!$A$1:$CI$1,0),FALSE)</f>
        <v>0</v>
      </c>
      <c r="AF108" s="52">
        <f>VLOOKUP($B108,Shock_dev!$A$1:$CI$361,MATCH(DATE(AF$1,1,1),Shock_dev!$A$1:$CI$1,0),FALSE)</f>
        <v>0</v>
      </c>
      <c r="AG108" s="52"/>
      <c r="AH108" s="65">
        <f t="shared" ref="AH108:AH117" si="38">AVERAGE(C108:G108)</f>
        <v>0</v>
      </c>
      <c r="AI108" s="65">
        <f t="shared" ref="AI108:AI117" si="39">AVERAGE(H108:L108)</f>
        <v>0</v>
      </c>
      <c r="AJ108" s="65">
        <f t="shared" ref="AJ108:AJ117" si="40">AVERAGE(M108:Q108)</f>
        <v>0</v>
      </c>
      <c r="AK108" s="65">
        <f t="shared" ref="AK108:AK117" si="41">AVERAGE(R108:V108)</f>
        <v>0</v>
      </c>
      <c r="AL108" s="65">
        <f t="shared" ref="AL108:AL117" si="42">AVERAGE(W108:AA108)</f>
        <v>0</v>
      </c>
      <c r="AM108" s="65">
        <f t="shared" ref="AM108:AM117" si="43">AVERAGE(AB108:AF108)</f>
        <v>0</v>
      </c>
      <c r="AN108" s="66"/>
      <c r="AO108" s="65">
        <f t="shared" ref="AO108:AO117" si="44">AVERAGE(AH108:AI108)</f>
        <v>0</v>
      </c>
      <c r="AP108" s="65">
        <f t="shared" ref="AP108:AP117" si="45">AVERAGE(AJ108:AK108)</f>
        <v>0</v>
      </c>
      <c r="AQ108" s="65">
        <f t="shared" ref="AQ108:AQ117" si="46">AVERAGE(AL108:AM108)</f>
        <v>0</v>
      </c>
    </row>
    <row r="109" spans="1:43" x14ac:dyDescent="0.25">
      <c r="A109" s="5" t="s">
        <v>411</v>
      </c>
      <c r="B109" s="37" t="s">
        <v>610</v>
      </c>
      <c r="C109" s="52">
        <f>VLOOKUP($B109,Shock_dev!$A$1:$CI$361,MATCH(DATE(C$1,1,1),Shock_dev!$A$1:$CI$1,0),FALSE)</f>
        <v>0</v>
      </c>
      <c r="D109" s="52">
        <f>VLOOKUP($B109,Shock_dev!$A$1:$CI$361,MATCH(DATE(D$1,1,1),Shock_dev!$A$1:$CI$1,0),FALSE)</f>
        <v>0</v>
      </c>
      <c r="E109" s="52">
        <f>VLOOKUP($B109,Shock_dev!$A$1:$CI$361,MATCH(DATE(E$1,1,1),Shock_dev!$A$1:$CI$1,0),FALSE)</f>
        <v>0</v>
      </c>
      <c r="F109" s="52">
        <f>VLOOKUP($B109,Shock_dev!$A$1:$CI$361,MATCH(DATE(F$1,1,1),Shock_dev!$A$1:$CI$1,0),FALSE)</f>
        <v>0</v>
      </c>
      <c r="G109" s="52">
        <f>VLOOKUP($B109,Shock_dev!$A$1:$CI$361,MATCH(DATE(G$1,1,1),Shock_dev!$A$1:$CI$1,0),FALSE)</f>
        <v>0</v>
      </c>
      <c r="H109" s="52">
        <f>VLOOKUP($B109,Shock_dev!$A$1:$CI$361,MATCH(DATE(H$1,1,1),Shock_dev!$A$1:$CI$1,0),FALSE)</f>
        <v>0</v>
      </c>
      <c r="I109" s="52">
        <f>VLOOKUP($B109,Shock_dev!$A$1:$CI$361,MATCH(DATE(I$1,1,1),Shock_dev!$A$1:$CI$1,0),FALSE)</f>
        <v>0</v>
      </c>
      <c r="J109" s="52">
        <f>VLOOKUP($B109,Shock_dev!$A$1:$CI$361,MATCH(DATE(J$1,1,1),Shock_dev!$A$1:$CI$1,0),FALSE)</f>
        <v>0</v>
      </c>
      <c r="K109" s="52">
        <f>VLOOKUP($B109,Shock_dev!$A$1:$CI$361,MATCH(DATE(K$1,1,1),Shock_dev!$A$1:$CI$1,0),FALSE)</f>
        <v>0</v>
      </c>
      <c r="L109" s="52">
        <f>VLOOKUP($B109,Shock_dev!$A$1:$CI$361,MATCH(DATE(L$1,1,1),Shock_dev!$A$1:$CI$1,0),FALSE)</f>
        <v>0</v>
      </c>
      <c r="M109" s="52">
        <f>VLOOKUP($B109,Shock_dev!$A$1:$CI$361,MATCH(DATE(M$1,1,1),Shock_dev!$A$1:$CI$1,0),FALSE)</f>
        <v>0</v>
      </c>
      <c r="N109" s="52">
        <f>VLOOKUP($B109,Shock_dev!$A$1:$CI$361,MATCH(DATE(N$1,1,1),Shock_dev!$A$1:$CI$1,0),FALSE)</f>
        <v>0</v>
      </c>
      <c r="O109" s="52">
        <f>VLOOKUP($B109,Shock_dev!$A$1:$CI$361,MATCH(DATE(O$1,1,1),Shock_dev!$A$1:$CI$1,0),FALSE)</f>
        <v>0</v>
      </c>
      <c r="P109" s="52">
        <f>VLOOKUP($B109,Shock_dev!$A$1:$CI$361,MATCH(DATE(P$1,1,1),Shock_dev!$A$1:$CI$1,0),FALSE)</f>
        <v>0</v>
      </c>
      <c r="Q109" s="52">
        <f>VLOOKUP($B109,Shock_dev!$A$1:$CI$361,MATCH(DATE(Q$1,1,1),Shock_dev!$A$1:$CI$1,0),FALSE)</f>
        <v>0</v>
      </c>
      <c r="R109" s="52">
        <f>VLOOKUP($B109,Shock_dev!$A$1:$CI$361,MATCH(DATE(R$1,1,1),Shock_dev!$A$1:$CI$1,0),FALSE)</f>
        <v>0</v>
      </c>
      <c r="S109" s="52">
        <f>VLOOKUP($B109,Shock_dev!$A$1:$CI$361,MATCH(DATE(S$1,1,1),Shock_dev!$A$1:$CI$1,0),FALSE)</f>
        <v>0</v>
      </c>
      <c r="T109" s="52">
        <f>VLOOKUP($B109,Shock_dev!$A$1:$CI$361,MATCH(DATE(T$1,1,1),Shock_dev!$A$1:$CI$1,0),FALSE)</f>
        <v>0</v>
      </c>
      <c r="U109" s="52">
        <f>VLOOKUP($B109,Shock_dev!$A$1:$CI$361,MATCH(DATE(U$1,1,1),Shock_dev!$A$1:$CI$1,0),FALSE)</f>
        <v>0</v>
      </c>
      <c r="V109" s="52">
        <f>VLOOKUP($B109,Shock_dev!$A$1:$CI$361,MATCH(DATE(V$1,1,1),Shock_dev!$A$1:$CI$1,0),FALSE)</f>
        <v>0</v>
      </c>
      <c r="W109" s="52">
        <f>VLOOKUP($B109,Shock_dev!$A$1:$CI$361,MATCH(DATE(W$1,1,1),Shock_dev!$A$1:$CI$1,0),FALSE)</f>
        <v>0</v>
      </c>
      <c r="X109" s="52">
        <f>VLOOKUP($B109,Shock_dev!$A$1:$CI$361,MATCH(DATE(X$1,1,1),Shock_dev!$A$1:$CI$1,0),FALSE)</f>
        <v>0</v>
      </c>
      <c r="Y109" s="52">
        <f>VLOOKUP($B109,Shock_dev!$A$1:$CI$361,MATCH(DATE(Y$1,1,1),Shock_dev!$A$1:$CI$1,0),FALSE)</f>
        <v>0</v>
      </c>
      <c r="Z109" s="52">
        <f>VLOOKUP($B109,Shock_dev!$A$1:$CI$361,MATCH(DATE(Z$1,1,1),Shock_dev!$A$1:$CI$1,0),FALSE)</f>
        <v>0</v>
      </c>
      <c r="AA109" s="52">
        <f>VLOOKUP($B109,Shock_dev!$A$1:$CI$361,MATCH(DATE(AA$1,1,1),Shock_dev!$A$1:$CI$1,0),FALSE)</f>
        <v>0</v>
      </c>
      <c r="AB109" s="52">
        <f>VLOOKUP($B109,Shock_dev!$A$1:$CI$361,MATCH(DATE(AB$1,1,1),Shock_dev!$A$1:$CI$1,0),FALSE)</f>
        <v>0</v>
      </c>
      <c r="AC109" s="52">
        <f>VLOOKUP($B109,Shock_dev!$A$1:$CI$361,MATCH(DATE(AC$1,1,1),Shock_dev!$A$1:$CI$1,0),FALSE)</f>
        <v>0</v>
      </c>
      <c r="AD109" s="52">
        <f>VLOOKUP($B109,Shock_dev!$A$1:$CI$361,MATCH(DATE(AD$1,1,1),Shock_dev!$A$1:$CI$1,0),FALSE)</f>
        <v>0</v>
      </c>
      <c r="AE109" s="52">
        <f>VLOOKUP($B109,Shock_dev!$A$1:$CI$361,MATCH(DATE(AE$1,1,1),Shock_dev!$A$1:$CI$1,0),FALSE)</f>
        <v>0</v>
      </c>
      <c r="AF109" s="52">
        <f>VLOOKUP($B109,Shock_dev!$A$1:$CI$361,MATCH(DATE(AF$1,1,1),Shock_dev!$A$1:$CI$1,0),FALSE)</f>
        <v>0</v>
      </c>
      <c r="AG109" s="52"/>
      <c r="AH109" s="65">
        <f t="shared" si="38"/>
        <v>0</v>
      </c>
      <c r="AI109" s="65">
        <f t="shared" si="39"/>
        <v>0</v>
      </c>
      <c r="AJ109" s="65">
        <f t="shared" si="40"/>
        <v>0</v>
      </c>
      <c r="AK109" s="65">
        <f t="shared" si="41"/>
        <v>0</v>
      </c>
      <c r="AL109" s="65">
        <f t="shared" si="42"/>
        <v>0</v>
      </c>
      <c r="AM109" s="65">
        <f t="shared" si="43"/>
        <v>0</v>
      </c>
      <c r="AN109" s="66"/>
      <c r="AO109" s="65">
        <f t="shared" si="44"/>
        <v>0</v>
      </c>
      <c r="AP109" s="65">
        <f t="shared" si="45"/>
        <v>0</v>
      </c>
      <c r="AQ109" s="65">
        <f t="shared" si="46"/>
        <v>0</v>
      </c>
    </row>
    <row r="110" spans="1:43" x14ac:dyDescent="0.25">
      <c r="A110" s="5" t="s">
        <v>676</v>
      </c>
      <c r="B110" s="37" t="s">
        <v>611</v>
      </c>
      <c r="C110" s="52">
        <f>VLOOKUP($B110,Shock_dev!$A$1:$CI$361,MATCH(DATE(C$1,1,1),Shock_dev!$A$1:$CI$1,0),FALSE)</f>
        <v>0</v>
      </c>
      <c r="D110" s="52">
        <f>VLOOKUP($B110,Shock_dev!$A$1:$CI$361,MATCH(DATE(D$1,1,1),Shock_dev!$A$1:$CI$1,0),FALSE)</f>
        <v>0</v>
      </c>
      <c r="E110" s="52">
        <f>VLOOKUP($B110,Shock_dev!$A$1:$CI$361,MATCH(DATE(E$1,1,1),Shock_dev!$A$1:$CI$1,0),FALSE)</f>
        <v>0</v>
      </c>
      <c r="F110" s="52">
        <f>VLOOKUP($B110,Shock_dev!$A$1:$CI$361,MATCH(DATE(F$1,1,1),Shock_dev!$A$1:$CI$1,0),FALSE)</f>
        <v>0</v>
      </c>
      <c r="G110" s="52">
        <f>VLOOKUP($B110,Shock_dev!$A$1:$CI$361,MATCH(DATE(G$1,1,1),Shock_dev!$A$1:$CI$1,0),FALSE)</f>
        <v>0</v>
      </c>
      <c r="H110" s="52">
        <f>VLOOKUP($B110,Shock_dev!$A$1:$CI$361,MATCH(DATE(H$1,1,1),Shock_dev!$A$1:$CI$1,0),FALSE)</f>
        <v>0</v>
      </c>
      <c r="I110" s="52">
        <f>VLOOKUP($B110,Shock_dev!$A$1:$CI$361,MATCH(DATE(I$1,1,1),Shock_dev!$A$1:$CI$1,0),FALSE)</f>
        <v>0</v>
      </c>
      <c r="J110" s="52">
        <f>VLOOKUP($B110,Shock_dev!$A$1:$CI$361,MATCH(DATE(J$1,1,1),Shock_dev!$A$1:$CI$1,0),FALSE)</f>
        <v>0</v>
      </c>
      <c r="K110" s="52">
        <f>VLOOKUP($B110,Shock_dev!$A$1:$CI$361,MATCH(DATE(K$1,1,1),Shock_dev!$A$1:$CI$1,0),FALSE)</f>
        <v>0</v>
      </c>
      <c r="L110" s="52">
        <f>VLOOKUP($B110,Shock_dev!$A$1:$CI$361,MATCH(DATE(L$1,1,1),Shock_dev!$A$1:$CI$1,0),FALSE)</f>
        <v>0</v>
      </c>
      <c r="M110" s="52">
        <f>VLOOKUP($B110,Shock_dev!$A$1:$CI$361,MATCH(DATE(M$1,1,1),Shock_dev!$A$1:$CI$1,0),FALSE)</f>
        <v>0</v>
      </c>
      <c r="N110" s="52">
        <f>VLOOKUP($B110,Shock_dev!$A$1:$CI$361,MATCH(DATE(N$1,1,1),Shock_dev!$A$1:$CI$1,0),FALSE)</f>
        <v>0</v>
      </c>
      <c r="O110" s="52">
        <f>VLOOKUP($B110,Shock_dev!$A$1:$CI$361,MATCH(DATE(O$1,1,1),Shock_dev!$A$1:$CI$1,0),FALSE)</f>
        <v>0</v>
      </c>
      <c r="P110" s="52">
        <f>VLOOKUP($B110,Shock_dev!$A$1:$CI$361,MATCH(DATE(P$1,1,1),Shock_dev!$A$1:$CI$1,0),FALSE)</f>
        <v>0</v>
      </c>
      <c r="Q110" s="52">
        <f>VLOOKUP($B110,Shock_dev!$A$1:$CI$361,MATCH(DATE(Q$1,1,1),Shock_dev!$A$1:$CI$1,0),FALSE)</f>
        <v>0</v>
      </c>
      <c r="R110" s="52">
        <f>VLOOKUP($B110,Shock_dev!$A$1:$CI$361,MATCH(DATE(R$1,1,1),Shock_dev!$A$1:$CI$1,0),FALSE)</f>
        <v>0</v>
      </c>
      <c r="S110" s="52">
        <f>VLOOKUP($B110,Shock_dev!$A$1:$CI$361,MATCH(DATE(S$1,1,1),Shock_dev!$A$1:$CI$1,0),FALSE)</f>
        <v>0</v>
      </c>
      <c r="T110" s="52">
        <f>VLOOKUP($B110,Shock_dev!$A$1:$CI$361,MATCH(DATE(T$1,1,1),Shock_dev!$A$1:$CI$1,0),FALSE)</f>
        <v>0</v>
      </c>
      <c r="U110" s="52">
        <f>VLOOKUP($B110,Shock_dev!$A$1:$CI$361,MATCH(DATE(U$1,1,1),Shock_dev!$A$1:$CI$1,0),FALSE)</f>
        <v>0</v>
      </c>
      <c r="V110" s="52">
        <f>VLOOKUP($B110,Shock_dev!$A$1:$CI$361,MATCH(DATE(V$1,1,1),Shock_dev!$A$1:$CI$1,0),FALSE)</f>
        <v>0</v>
      </c>
      <c r="W110" s="52">
        <f>VLOOKUP($B110,Shock_dev!$A$1:$CI$361,MATCH(DATE(W$1,1,1),Shock_dev!$A$1:$CI$1,0),FALSE)</f>
        <v>0</v>
      </c>
      <c r="X110" s="52">
        <f>VLOOKUP($B110,Shock_dev!$A$1:$CI$361,MATCH(DATE(X$1,1,1),Shock_dev!$A$1:$CI$1,0),FALSE)</f>
        <v>0</v>
      </c>
      <c r="Y110" s="52">
        <f>VLOOKUP($B110,Shock_dev!$A$1:$CI$361,MATCH(DATE(Y$1,1,1),Shock_dev!$A$1:$CI$1,0),FALSE)</f>
        <v>0</v>
      </c>
      <c r="Z110" s="52">
        <f>VLOOKUP($B110,Shock_dev!$A$1:$CI$361,MATCH(DATE(Z$1,1,1),Shock_dev!$A$1:$CI$1,0),FALSE)</f>
        <v>0</v>
      </c>
      <c r="AA110" s="52">
        <f>VLOOKUP($B110,Shock_dev!$A$1:$CI$361,MATCH(DATE(AA$1,1,1),Shock_dev!$A$1:$CI$1,0),FALSE)</f>
        <v>0</v>
      </c>
      <c r="AB110" s="52">
        <f>VLOOKUP($B110,Shock_dev!$A$1:$CI$361,MATCH(DATE(AB$1,1,1),Shock_dev!$A$1:$CI$1,0),FALSE)</f>
        <v>0</v>
      </c>
      <c r="AC110" s="52">
        <f>VLOOKUP($B110,Shock_dev!$A$1:$CI$361,MATCH(DATE(AC$1,1,1),Shock_dev!$A$1:$CI$1,0),FALSE)</f>
        <v>0</v>
      </c>
      <c r="AD110" s="52">
        <f>VLOOKUP($B110,Shock_dev!$A$1:$CI$361,MATCH(DATE(AD$1,1,1),Shock_dev!$A$1:$CI$1,0),FALSE)</f>
        <v>0</v>
      </c>
      <c r="AE110" s="52">
        <f>VLOOKUP($B110,Shock_dev!$A$1:$CI$361,MATCH(DATE(AE$1,1,1),Shock_dev!$A$1:$CI$1,0),FALSE)</f>
        <v>0</v>
      </c>
      <c r="AF110" s="52">
        <f>VLOOKUP($B110,Shock_dev!$A$1:$CI$361,MATCH(DATE(AF$1,1,1),Shock_dev!$A$1:$CI$1,0),FALSE)</f>
        <v>0</v>
      </c>
      <c r="AG110" s="52"/>
      <c r="AH110" s="65">
        <f t="shared" si="38"/>
        <v>0</v>
      </c>
      <c r="AI110" s="65">
        <f t="shared" si="39"/>
        <v>0</v>
      </c>
      <c r="AJ110" s="65">
        <f t="shared" si="40"/>
        <v>0</v>
      </c>
      <c r="AK110" s="65">
        <f t="shared" si="41"/>
        <v>0</v>
      </c>
      <c r="AL110" s="65">
        <f t="shared" si="42"/>
        <v>0</v>
      </c>
      <c r="AM110" s="65">
        <f t="shared" si="43"/>
        <v>0</v>
      </c>
      <c r="AN110" s="66"/>
      <c r="AO110" s="65">
        <f t="shared" si="44"/>
        <v>0</v>
      </c>
      <c r="AP110" s="65">
        <f t="shared" si="45"/>
        <v>0</v>
      </c>
      <c r="AQ110" s="65">
        <f t="shared" si="46"/>
        <v>0</v>
      </c>
    </row>
    <row r="111" spans="1:43" x14ac:dyDescent="0.25">
      <c r="A111" s="5" t="s">
        <v>412</v>
      </c>
      <c r="B111" s="37" t="s">
        <v>612</v>
      </c>
      <c r="C111" s="52">
        <f>VLOOKUP($B111,Shock_dev!$A$1:$CI$361,MATCH(DATE(C$1,1,1),Shock_dev!$A$1:$CI$1,0),FALSE)</f>
        <v>0</v>
      </c>
      <c r="D111" s="52">
        <f>VLOOKUP($B111,Shock_dev!$A$1:$CI$361,MATCH(DATE(D$1,1,1),Shock_dev!$A$1:$CI$1,0),FALSE)</f>
        <v>0</v>
      </c>
      <c r="E111" s="52">
        <f>VLOOKUP($B111,Shock_dev!$A$1:$CI$361,MATCH(DATE(E$1,1,1),Shock_dev!$A$1:$CI$1,0),FALSE)</f>
        <v>0</v>
      </c>
      <c r="F111" s="52">
        <f>VLOOKUP($B111,Shock_dev!$A$1:$CI$361,MATCH(DATE(F$1,1,1),Shock_dev!$A$1:$CI$1,0),FALSE)</f>
        <v>0</v>
      </c>
      <c r="G111" s="52">
        <f>VLOOKUP($B111,Shock_dev!$A$1:$CI$361,MATCH(DATE(G$1,1,1),Shock_dev!$A$1:$CI$1,0),FALSE)</f>
        <v>0</v>
      </c>
      <c r="H111" s="52">
        <f>VLOOKUP($B111,Shock_dev!$A$1:$CI$361,MATCH(DATE(H$1,1,1),Shock_dev!$A$1:$CI$1,0),FALSE)</f>
        <v>0</v>
      </c>
      <c r="I111" s="52">
        <f>VLOOKUP($B111,Shock_dev!$A$1:$CI$361,MATCH(DATE(I$1,1,1),Shock_dev!$A$1:$CI$1,0),FALSE)</f>
        <v>0</v>
      </c>
      <c r="J111" s="52">
        <f>VLOOKUP($B111,Shock_dev!$A$1:$CI$361,MATCH(DATE(J$1,1,1),Shock_dev!$A$1:$CI$1,0),FALSE)</f>
        <v>0</v>
      </c>
      <c r="K111" s="52">
        <f>VLOOKUP($B111,Shock_dev!$A$1:$CI$361,MATCH(DATE(K$1,1,1),Shock_dev!$A$1:$CI$1,0),FALSE)</f>
        <v>0</v>
      </c>
      <c r="L111" s="52">
        <f>VLOOKUP($B111,Shock_dev!$A$1:$CI$361,MATCH(DATE(L$1,1,1),Shock_dev!$A$1:$CI$1,0),FALSE)</f>
        <v>0</v>
      </c>
      <c r="M111" s="52">
        <f>VLOOKUP($B111,Shock_dev!$A$1:$CI$361,MATCH(DATE(M$1,1,1),Shock_dev!$A$1:$CI$1,0),FALSE)</f>
        <v>0</v>
      </c>
      <c r="N111" s="52">
        <f>VLOOKUP($B111,Shock_dev!$A$1:$CI$361,MATCH(DATE(N$1,1,1),Shock_dev!$A$1:$CI$1,0),FALSE)</f>
        <v>0</v>
      </c>
      <c r="O111" s="52">
        <f>VLOOKUP($B111,Shock_dev!$A$1:$CI$361,MATCH(DATE(O$1,1,1),Shock_dev!$A$1:$CI$1,0),FALSE)</f>
        <v>0</v>
      </c>
      <c r="P111" s="52">
        <f>VLOOKUP($B111,Shock_dev!$A$1:$CI$361,MATCH(DATE(P$1,1,1),Shock_dev!$A$1:$CI$1,0),FALSE)</f>
        <v>0</v>
      </c>
      <c r="Q111" s="52">
        <f>VLOOKUP($B111,Shock_dev!$A$1:$CI$361,MATCH(DATE(Q$1,1,1),Shock_dev!$A$1:$CI$1,0),FALSE)</f>
        <v>0</v>
      </c>
      <c r="R111" s="52">
        <f>VLOOKUP($B111,Shock_dev!$A$1:$CI$361,MATCH(DATE(R$1,1,1),Shock_dev!$A$1:$CI$1,0),FALSE)</f>
        <v>0</v>
      </c>
      <c r="S111" s="52">
        <f>VLOOKUP($B111,Shock_dev!$A$1:$CI$361,MATCH(DATE(S$1,1,1),Shock_dev!$A$1:$CI$1,0),FALSE)</f>
        <v>0</v>
      </c>
      <c r="T111" s="52">
        <f>VLOOKUP($B111,Shock_dev!$A$1:$CI$361,MATCH(DATE(T$1,1,1),Shock_dev!$A$1:$CI$1,0),FALSE)</f>
        <v>0</v>
      </c>
      <c r="U111" s="52">
        <f>VLOOKUP($B111,Shock_dev!$A$1:$CI$361,MATCH(DATE(U$1,1,1),Shock_dev!$A$1:$CI$1,0),FALSE)</f>
        <v>0</v>
      </c>
      <c r="V111" s="52">
        <f>VLOOKUP($B111,Shock_dev!$A$1:$CI$361,MATCH(DATE(V$1,1,1),Shock_dev!$A$1:$CI$1,0),FALSE)</f>
        <v>0</v>
      </c>
      <c r="W111" s="52">
        <f>VLOOKUP($B111,Shock_dev!$A$1:$CI$361,MATCH(DATE(W$1,1,1),Shock_dev!$A$1:$CI$1,0),FALSE)</f>
        <v>0</v>
      </c>
      <c r="X111" s="52">
        <f>VLOOKUP($B111,Shock_dev!$A$1:$CI$361,MATCH(DATE(X$1,1,1),Shock_dev!$A$1:$CI$1,0),FALSE)</f>
        <v>0</v>
      </c>
      <c r="Y111" s="52">
        <f>VLOOKUP($B111,Shock_dev!$A$1:$CI$361,MATCH(DATE(Y$1,1,1),Shock_dev!$A$1:$CI$1,0),FALSE)</f>
        <v>0</v>
      </c>
      <c r="Z111" s="52">
        <f>VLOOKUP($B111,Shock_dev!$A$1:$CI$361,MATCH(DATE(Z$1,1,1),Shock_dev!$A$1:$CI$1,0),FALSE)</f>
        <v>0</v>
      </c>
      <c r="AA111" s="52">
        <f>VLOOKUP($B111,Shock_dev!$A$1:$CI$361,MATCH(DATE(AA$1,1,1),Shock_dev!$A$1:$CI$1,0),FALSE)</f>
        <v>0</v>
      </c>
      <c r="AB111" s="52">
        <f>VLOOKUP($B111,Shock_dev!$A$1:$CI$361,MATCH(DATE(AB$1,1,1),Shock_dev!$A$1:$CI$1,0),FALSE)</f>
        <v>0</v>
      </c>
      <c r="AC111" s="52">
        <f>VLOOKUP($B111,Shock_dev!$A$1:$CI$361,MATCH(DATE(AC$1,1,1),Shock_dev!$A$1:$CI$1,0),FALSE)</f>
        <v>0</v>
      </c>
      <c r="AD111" s="52">
        <f>VLOOKUP($B111,Shock_dev!$A$1:$CI$361,MATCH(DATE(AD$1,1,1),Shock_dev!$A$1:$CI$1,0),FALSE)</f>
        <v>0</v>
      </c>
      <c r="AE111" s="52">
        <f>VLOOKUP($B111,Shock_dev!$A$1:$CI$361,MATCH(DATE(AE$1,1,1),Shock_dev!$A$1:$CI$1,0),FALSE)</f>
        <v>0</v>
      </c>
      <c r="AF111" s="52">
        <f>VLOOKUP($B111,Shock_dev!$A$1:$CI$361,MATCH(DATE(AF$1,1,1),Shock_dev!$A$1:$CI$1,0),FALSE)</f>
        <v>0</v>
      </c>
      <c r="AG111" s="52"/>
      <c r="AH111" s="65">
        <f t="shared" si="38"/>
        <v>0</v>
      </c>
      <c r="AI111" s="65">
        <f t="shared" si="39"/>
        <v>0</v>
      </c>
      <c r="AJ111" s="65">
        <f t="shared" si="40"/>
        <v>0</v>
      </c>
      <c r="AK111" s="65">
        <f t="shared" si="41"/>
        <v>0</v>
      </c>
      <c r="AL111" s="65">
        <f t="shared" si="42"/>
        <v>0</v>
      </c>
      <c r="AM111" s="65">
        <f t="shared" si="43"/>
        <v>0</v>
      </c>
      <c r="AN111" s="66"/>
      <c r="AO111" s="65">
        <f t="shared" si="44"/>
        <v>0</v>
      </c>
      <c r="AP111" s="65">
        <f t="shared" si="45"/>
        <v>0</v>
      </c>
      <c r="AQ111" s="65">
        <f t="shared" si="46"/>
        <v>0</v>
      </c>
    </row>
    <row r="112" spans="1:43" x14ac:dyDescent="0.25">
      <c r="A112" s="5" t="s">
        <v>436</v>
      </c>
      <c r="B112" s="37" t="s">
        <v>613</v>
      </c>
      <c r="C112" s="52">
        <f>VLOOKUP($B112,Shock_dev!$A$1:$CI$361,MATCH(DATE(C$1,1,1),Shock_dev!$A$1:$CI$1,0),FALSE)</f>
        <v>0</v>
      </c>
      <c r="D112" s="52">
        <f>VLOOKUP($B112,Shock_dev!$A$1:$CI$361,MATCH(DATE(D$1,1,1),Shock_dev!$A$1:$CI$1,0),FALSE)</f>
        <v>0</v>
      </c>
      <c r="E112" s="52">
        <f>VLOOKUP($B112,Shock_dev!$A$1:$CI$361,MATCH(DATE(E$1,1,1),Shock_dev!$A$1:$CI$1,0),FALSE)</f>
        <v>0</v>
      </c>
      <c r="F112" s="52">
        <f>VLOOKUP($B112,Shock_dev!$A$1:$CI$361,MATCH(DATE(F$1,1,1),Shock_dev!$A$1:$CI$1,0),FALSE)</f>
        <v>0</v>
      </c>
      <c r="G112" s="52">
        <f>VLOOKUP($B112,Shock_dev!$A$1:$CI$361,MATCH(DATE(G$1,1,1),Shock_dev!$A$1:$CI$1,0),FALSE)</f>
        <v>0</v>
      </c>
      <c r="H112" s="52">
        <f>VLOOKUP($B112,Shock_dev!$A$1:$CI$361,MATCH(DATE(H$1,1,1),Shock_dev!$A$1:$CI$1,0),FALSE)</f>
        <v>0</v>
      </c>
      <c r="I112" s="52">
        <f>VLOOKUP($B112,Shock_dev!$A$1:$CI$361,MATCH(DATE(I$1,1,1),Shock_dev!$A$1:$CI$1,0),FALSE)</f>
        <v>0</v>
      </c>
      <c r="J112" s="52">
        <f>VLOOKUP($B112,Shock_dev!$A$1:$CI$361,MATCH(DATE(J$1,1,1),Shock_dev!$A$1:$CI$1,0),FALSE)</f>
        <v>0</v>
      </c>
      <c r="K112" s="52">
        <f>VLOOKUP($B112,Shock_dev!$A$1:$CI$361,MATCH(DATE(K$1,1,1),Shock_dev!$A$1:$CI$1,0),FALSE)</f>
        <v>0</v>
      </c>
      <c r="L112" s="52">
        <f>VLOOKUP($B112,Shock_dev!$A$1:$CI$361,MATCH(DATE(L$1,1,1),Shock_dev!$A$1:$CI$1,0),FALSE)</f>
        <v>0</v>
      </c>
      <c r="M112" s="52">
        <f>VLOOKUP($B112,Shock_dev!$A$1:$CI$361,MATCH(DATE(M$1,1,1),Shock_dev!$A$1:$CI$1,0),FALSE)</f>
        <v>0</v>
      </c>
      <c r="N112" s="52">
        <f>VLOOKUP($B112,Shock_dev!$A$1:$CI$361,MATCH(DATE(N$1,1,1),Shock_dev!$A$1:$CI$1,0),FALSE)</f>
        <v>0</v>
      </c>
      <c r="O112" s="52">
        <f>VLOOKUP($B112,Shock_dev!$A$1:$CI$361,MATCH(DATE(O$1,1,1),Shock_dev!$A$1:$CI$1,0),FALSE)</f>
        <v>0</v>
      </c>
      <c r="P112" s="52">
        <f>VLOOKUP($B112,Shock_dev!$A$1:$CI$361,MATCH(DATE(P$1,1,1),Shock_dev!$A$1:$CI$1,0),FALSE)</f>
        <v>0</v>
      </c>
      <c r="Q112" s="52">
        <f>VLOOKUP($B112,Shock_dev!$A$1:$CI$361,MATCH(DATE(Q$1,1,1),Shock_dev!$A$1:$CI$1,0),FALSE)</f>
        <v>0</v>
      </c>
      <c r="R112" s="52">
        <f>VLOOKUP($B112,Shock_dev!$A$1:$CI$361,MATCH(DATE(R$1,1,1),Shock_dev!$A$1:$CI$1,0),FALSE)</f>
        <v>0</v>
      </c>
      <c r="S112" s="52">
        <f>VLOOKUP($B112,Shock_dev!$A$1:$CI$361,MATCH(DATE(S$1,1,1),Shock_dev!$A$1:$CI$1,0),FALSE)</f>
        <v>0</v>
      </c>
      <c r="T112" s="52">
        <f>VLOOKUP($B112,Shock_dev!$A$1:$CI$361,MATCH(DATE(T$1,1,1),Shock_dev!$A$1:$CI$1,0),FALSE)</f>
        <v>0</v>
      </c>
      <c r="U112" s="52">
        <f>VLOOKUP($B112,Shock_dev!$A$1:$CI$361,MATCH(DATE(U$1,1,1),Shock_dev!$A$1:$CI$1,0),FALSE)</f>
        <v>0</v>
      </c>
      <c r="V112" s="52">
        <f>VLOOKUP($B112,Shock_dev!$A$1:$CI$361,MATCH(DATE(V$1,1,1),Shock_dev!$A$1:$CI$1,0),FALSE)</f>
        <v>0</v>
      </c>
      <c r="W112" s="52">
        <f>VLOOKUP($B112,Shock_dev!$A$1:$CI$361,MATCH(DATE(W$1,1,1),Shock_dev!$A$1:$CI$1,0),FALSE)</f>
        <v>0</v>
      </c>
      <c r="X112" s="52">
        <f>VLOOKUP($B112,Shock_dev!$A$1:$CI$361,MATCH(DATE(X$1,1,1),Shock_dev!$A$1:$CI$1,0),FALSE)</f>
        <v>0</v>
      </c>
      <c r="Y112" s="52">
        <f>VLOOKUP($B112,Shock_dev!$A$1:$CI$361,MATCH(DATE(Y$1,1,1),Shock_dev!$A$1:$CI$1,0),FALSE)</f>
        <v>0</v>
      </c>
      <c r="Z112" s="52">
        <f>VLOOKUP($B112,Shock_dev!$A$1:$CI$361,MATCH(DATE(Z$1,1,1),Shock_dev!$A$1:$CI$1,0),FALSE)</f>
        <v>0</v>
      </c>
      <c r="AA112" s="52">
        <f>VLOOKUP($B112,Shock_dev!$A$1:$CI$361,MATCH(DATE(AA$1,1,1),Shock_dev!$A$1:$CI$1,0),FALSE)</f>
        <v>0</v>
      </c>
      <c r="AB112" s="52">
        <f>VLOOKUP($B112,Shock_dev!$A$1:$CI$361,MATCH(DATE(AB$1,1,1),Shock_dev!$A$1:$CI$1,0),FALSE)</f>
        <v>0</v>
      </c>
      <c r="AC112" s="52">
        <f>VLOOKUP($B112,Shock_dev!$A$1:$CI$361,MATCH(DATE(AC$1,1,1),Shock_dev!$A$1:$CI$1,0),FALSE)</f>
        <v>0</v>
      </c>
      <c r="AD112" s="52">
        <f>VLOOKUP($B112,Shock_dev!$A$1:$CI$361,MATCH(DATE(AD$1,1,1),Shock_dev!$A$1:$CI$1,0),FALSE)</f>
        <v>0</v>
      </c>
      <c r="AE112" s="52">
        <f>VLOOKUP($B112,Shock_dev!$A$1:$CI$361,MATCH(DATE(AE$1,1,1),Shock_dev!$A$1:$CI$1,0),FALSE)</f>
        <v>0</v>
      </c>
      <c r="AF112" s="52">
        <f>VLOOKUP($B112,Shock_dev!$A$1:$CI$361,MATCH(DATE(AF$1,1,1),Shock_dev!$A$1:$CI$1,0),FALSE)</f>
        <v>0</v>
      </c>
      <c r="AG112" s="52"/>
      <c r="AH112" s="65">
        <f t="shared" si="38"/>
        <v>0</v>
      </c>
      <c r="AI112" s="65">
        <f t="shared" si="39"/>
        <v>0</v>
      </c>
      <c r="AJ112" s="65">
        <f t="shared" si="40"/>
        <v>0</v>
      </c>
      <c r="AK112" s="65">
        <f t="shared" si="41"/>
        <v>0</v>
      </c>
      <c r="AL112" s="65">
        <f t="shared" si="42"/>
        <v>0</v>
      </c>
      <c r="AM112" s="65">
        <f t="shared" si="43"/>
        <v>0</v>
      </c>
      <c r="AN112" s="66"/>
      <c r="AO112" s="65">
        <f t="shared" si="44"/>
        <v>0</v>
      </c>
      <c r="AP112" s="65">
        <f t="shared" si="45"/>
        <v>0</v>
      </c>
      <c r="AQ112" s="65">
        <f t="shared" si="46"/>
        <v>0</v>
      </c>
    </row>
    <row r="113" spans="1:43" x14ac:dyDescent="0.25">
      <c r="A113" s="5" t="s">
        <v>437</v>
      </c>
      <c r="B113" s="37" t="s">
        <v>614</v>
      </c>
      <c r="C113" s="52">
        <f>VLOOKUP($B113,Shock_dev!$A$1:$CI$361,MATCH(DATE(C$1,1,1),Shock_dev!$A$1:$CI$1,0),FALSE)</f>
        <v>0</v>
      </c>
      <c r="D113" s="52">
        <f>VLOOKUP($B113,Shock_dev!$A$1:$CI$361,MATCH(DATE(D$1,1,1),Shock_dev!$A$1:$CI$1,0),FALSE)</f>
        <v>0</v>
      </c>
      <c r="E113" s="52">
        <f>VLOOKUP($B113,Shock_dev!$A$1:$CI$361,MATCH(DATE(E$1,1,1),Shock_dev!$A$1:$CI$1,0),FALSE)</f>
        <v>0</v>
      </c>
      <c r="F113" s="52">
        <f>VLOOKUP($B113,Shock_dev!$A$1:$CI$361,MATCH(DATE(F$1,1,1),Shock_dev!$A$1:$CI$1,0),FALSE)</f>
        <v>0</v>
      </c>
      <c r="G113" s="52">
        <f>VLOOKUP($B113,Shock_dev!$A$1:$CI$361,MATCH(DATE(G$1,1,1),Shock_dev!$A$1:$CI$1,0),FALSE)</f>
        <v>0</v>
      </c>
      <c r="H113" s="52">
        <f>VLOOKUP($B113,Shock_dev!$A$1:$CI$361,MATCH(DATE(H$1,1,1),Shock_dev!$A$1:$CI$1,0),FALSE)</f>
        <v>0</v>
      </c>
      <c r="I113" s="52">
        <f>VLOOKUP($B113,Shock_dev!$A$1:$CI$361,MATCH(DATE(I$1,1,1),Shock_dev!$A$1:$CI$1,0),FALSE)</f>
        <v>0</v>
      </c>
      <c r="J113" s="52">
        <f>VLOOKUP($B113,Shock_dev!$A$1:$CI$361,MATCH(DATE(J$1,1,1),Shock_dev!$A$1:$CI$1,0),FALSE)</f>
        <v>0</v>
      </c>
      <c r="K113" s="52">
        <f>VLOOKUP($B113,Shock_dev!$A$1:$CI$361,MATCH(DATE(K$1,1,1),Shock_dev!$A$1:$CI$1,0),FALSE)</f>
        <v>0</v>
      </c>
      <c r="L113" s="52">
        <f>VLOOKUP($B113,Shock_dev!$A$1:$CI$361,MATCH(DATE(L$1,1,1),Shock_dev!$A$1:$CI$1,0),FALSE)</f>
        <v>0</v>
      </c>
      <c r="M113" s="52">
        <f>VLOOKUP($B113,Shock_dev!$A$1:$CI$361,MATCH(DATE(M$1,1,1),Shock_dev!$A$1:$CI$1,0),FALSE)</f>
        <v>0</v>
      </c>
      <c r="N113" s="52">
        <f>VLOOKUP($B113,Shock_dev!$A$1:$CI$361,MATCH(DATE(N$1,1,1),Shock_dev!$A$1:$CI$1,0),FALSE)</f>
        <v>0</v>
      </c>
      <c r="O113" s="52">
        <f>VLOOKUP($B113,Shock_dev!$A$1:$CI$361,MATCH(DATE(O$1,1,1),Shock_dev!$A$1:$CI$1,0),FALSE)</f>
        <v>0</v>
      </c>
      <c r="P113" s="52">
        <f>VLOOKUP($B113,Shock_dev!$A$1:$CI$361,MATCH(DATE(P$1,1,1),Shock_dev!$A$1:$CI$1,0),FALSE)</f>
        <v>0</v>
      </c>
      <c r="Q113" s="52">
        <f>VLOOKUP($B113,Shock_dev!$A$1:$CI$361,MATCH(DATE(Q$1,1,1),Shock_dev!$A$1:$CI$1,0),FALSE)</f>
        <v>0</v>
      </c>
      <c r="R113" s="52">
        <f>VLOOKUP($B113,Shock_dev!$A$1:$CI$361,MATCH(DATE(R$1,1,1),Shock_dev!$A$1:$CI$1,0),FALSE)</f>
        <v>0</v>
      </c>
      <c r="S113" s="52">
        <f>VLOOKUP($B113,Shock_dev!$A$1:$CI$361,MATCH(DATE(S$1,1,1),Shock_dev!$A$1:$CI$1,0),FALSE)</f>
        <v>0</v>
      </c>
      <c r="T113" s="52">
        <f>VLOOKUP($B113,Shock_dev!$A$1:$CI$361,MATCH(DATE(T$1,1,1),Shock_dev!$A$1:$CI$1,0),FALSE)</f>
        <v>0</v>
      </c>
      <c r="U113" s="52">
        <f>VLOOKUP($B113,Shock_dev!$A$1:$CI$361,MATCH(DATE(U$1,1,1),Shock_dev!$A$1:$CI$1,0),FALSE)</f>
        <v>0</v>
      </c>
      <c r="V113" s="52">
        <f>VLOOKUP($B113,Shock_dev!$A$1:$CI$361,MATCH(DATE(V$1,1,1),Shock_dev!$A$1:$CI$1,0),FALSE)</f>
        <v>0</v>
      </c>
      <c r="W113" s="52">
        <f>VLOOKUP($B113,Shock_dev!$A$1:$CI$361,MATCH(DATE(W$1,1,1),Shock_dev!$A$1:$CI$1,0),FALSE)</f>
        <v>0</v>
      </c>
      <c r="X113" s="52">
        <f>VLOOKUP($B113,Shock_dev!$A$1:$CI$361,MATCH(DATE(X$1,1,1),Shock_dev!$A$1:$CI$1,0),FALSE)</f>
        <v>0</v>
      </c>
      <c r="Y113" s="52">
        <f>VLOOKUP($B113,Shock_dev!$A$1:$CI$361,MATCH(DATE(Y$1,1,1),Shock_dev!$A$1:$CI$1,0),FALSE)</f>
        <v>0</v>
      </c>
      <c r="Z113" s="52">
        <f>VLOOKUP($B113,Shock_dev!$A$1:$CI$361,MATCH(DATE(Z$1,1,1),Shock_dev!$A$1:$CI$1,0),FALSE)</f>
        <v>0</v>
      </c>
      <c r="AA113" s="52">
        <f>VLOOKUP($B113,Shock_dev!$A$1:$CI$361,MATCH(DATE(AA$1,1,1),Shock_dev!$A$1:$CI$1,0),FALSE)</f>
        <v>0</v>
      </c>
      <c r="AB113" s="52">
        <f>VLOOKUP($B113,Shock_dev!$A$1:$CI$361,MATCH(DATE(AB$1,1,1),Shock_dev!$A$1:$CI$1,0),FALSE)</f>
        <v>0</v>
      </c>
      <c r="AC113" s="52">
        <f>VLOOKUP($B113,Shock_dev!$A$1:$CI$361,MATCH(DATE(AC$1,1,1),Shock_dev!$A$1:$CI$1,0),FALSE)</f>
        <v>0</v>
      </c>
      <c r="AD113" s="52">
        <f>VLOOKUP($B113,Shock_dev!$A$1:$CI$361,MATCH(DATE(AD$1,1,1),Shock_dev!$A$1:$CI$1,0),FALSE)</f>
        <v>0</v>
      </c>
      <c r="AE113" s="52">
        <f>VLOOKUP($B113,Shock_dev!$A$1:$CI$361,MATCH(DATE(AE$1,1,1),Shock_dev!$A$1:$CI$1,0),FALSE)</f>
        <v>0</v>
      </c>
      <c r="AF113" s="52">
        <f>VLOOKUP($B113,Shock_dev!$A$1:$CI$361,MATCH(DATE(AF$1,1,1),Shock_dev!$A$1:$CI$1,0),FALSE)</f>
        <v>0</v>
      </c>
      <c r="AG113" s="52"/>
      <c r="AH113" s="65">
        <f t="shared" si="38"/>
        <v>0</v>
      </c>
      <c r="AI113" s="65">
        <f t="shared" si="39"/>
        <v>0</v>
      </c>
      <c r="AJ113" s="65">
        <f t="shared" si="40"/>
        <v>0</v>
      </c>
      <c r="AK113" s="65">
        <f t="shared" si="41"/>
        <v>0</v>
      </c>
      <c r="AL113" s="65">
        <f t="shared" si="42"/>
        <v>0</v>
      </c>
      <c r="AM113" s="65">
        <f t="shared" si="43"/>
        <v>0</v>
      </c>
      <c r="AN113" s="66"/>
      <c r="AO113" s="65">
        <f t="shared" si="44"/>
        <v>0</v>
      </c>
      <c r="AP113" s="65">
        <f t="shared" si="45"/>
        <v>0</v>
      </c>
      <c r="AQ113" s="65">
        <f t="shared" si="46"/>
        <v>0</v>
      </c>
    </row>
    <row r="114" spans="1:43" x14ac:dyDescent="0.25">
      <c r="A114" s="5" t="s">
        <v>675</v>
      </c>
      <c r="B114" s="37" t="s">
        <v>615</v>
      </c>
      <c r="C114" s="52">
        <f>VLOOKUP($B114,Shock_dev!$A$1:$CI$361,MATCH(DATE(C$1,1,1),Shock_dev!$A$1:$CI$1,0),FALSE)</f>
        <v>0</v>
      </c>
      <c r="D114" s="52">
        <f>VLOOKUP($B114,Shock_dev!$A$1:$CI$361,MATCH(DATE(D$1,1,1),Shock_dev!$A$1:$CI$1,0),FALSE)</f>
        <v>0</v>
      </c>
      <c r="E114" s="52">
        <f>VLOOKUP($B114,Shock_dev!$A$1:$CI$361,MATCH(DATE(E$1,1,1),Shock_dev!$A$1:$CI$1,0),FALSE)</f>
        <v>0</v>
      </c>
      <c r="F114" s="52">
        <f>VLOOKUP($B114,Shock_dev!$A$1:$CI$361,MATCH(DATE(F$1,1,1),Shock_dev!$A$1:$CI$1,0),FALSE)</f>
        <v>0</v>
      </c>
      <c r="G114" s="52">
        <f>VLOOKUP($B114,Shock_dev!$A$1:$CI$361,MATCH(DATE(G$1,1,1),Shock_dev!$A$1:$CI$1,0),FALSE)</f>
        <v>0</v>
      </c>
      <c r="H114" s="52">
        <f>VLOOKUP($B114,Shock_dev!$A$1:$CI$361,MATCH(DATE(H$1,1,1),Shock_dev!$A$1:$CI$1,0),FALSE)</f>
        <v>0</v>
      </c>
      <c r="I114" s="52">
        <f>VLOOKUP($B114,Shock_dev!$A$1:$CI$361,MATCH(DATE(I$1,1,1),Shock_dev!$A$1:$CI$1,0),FALSE)</f>
        <v>0</v>
      </c>
      <c r="J114" s="52">
        <f>VLOOKUP($B114,Shock_dev!$A$1:$CI$361,MATCH(DATE(J$1,1,1),Shock_dev!$A$1:$CI$1,0),FALSE)</f>
        <v>0</v>
      </c>
      <c r="K114" s="52">
        <f>VLOOKUP($B114,Shock_dev!$A$1:$CI$361,MATCH(DATE(K$1,1,1),Shock_dev!$A$1:$CI$1,0),FALSE)</f>
        <v>0</v>
      </c>
      <c r="L114" s="52">
        <f>VLOOKUP($B114,Shock_dev!$A$1:$CI$361,MATCH(DATE(L$1,1,1),Shock_dev!$A$1:$CI$1,0),FALSE)</f>
        <v>0</v>
      </c>
      <c r="M114" s="52">
        <f>VLOOKUP($B114,Shock_dev!$A$1:$CI$361,MATCH(DATE(M$1,1,1),Shock_dev!$A$1:$CI$1,0),FALSE)</f>
        <v>0</v>
      </c>
      <c r="N114" s="52">
        <f>VLOOKUP($B114,Shock_dev!$A$1:$CI$361,MATCH(DATE(N$1,1,1),Shock_dev!$A$1:$CI$1,0),FALSE)</f>
        <v>0</v>
      </c>
      <c r="O114" s="52">
        <f>VLOOKUP($B114,Shock_dev!$A$1:$CI$361,MATCH(DATE(O$1,1,1),Shock_dev!$A$1:$CI$1,0),FALSE)</f>
        <v>0</v>
      </c>
      <c r="P114" s="52">
        <f>VLOOKUP($B114,Shock_dev!$A$1:$CI$361,MATCH(DATE(P$1,1,1),Shock_dev!$A$1:$CI$1,0),FALSE)</f>
        <v>0</v>
      </c>
      <c r="Q114" s="52">
        <f>VLOOKUP($B114,Shock_dev!$A$1:$CI$361,MATCH(DATE(Q$1,1,1),Shock_dev!$A$1:$CI$1,0),FALSE)</f>
        <v>0</v>
      </c>
      <c r="R114" s="52">
        <f>VLOOKUP($B114,Shock_dev!$A$1:$CI$361,MATCH(DATE(R$1,1,1),Shock_dev!$A$1:$CI$1,0),FALSE)</f>
        <v>0</v>
      </c>
      <c r="S114" s="52">
        <f>VLOOKUP($B114,Shock_dev!$A$1:$CI$361,MATCH(DATE(S$1,1,1),Shock_dev!$A$1:$CI$1,0),FALSE)</f>
        <v>0</v>
      </c>
      <c r="T114" s="52">
        <f>VLOOKUP($B114,Shock_dev!$A$1:$CI$361,MATCH(DATE(T$1,1,1),Shock_dev!$A$1:$CI$1,0),FALSE)</f>
        <v>0</v>
      </c>
      <c r="U114" s="52">
        <f>VLOOKUP($B114,Shock_dev!$A$1:$CI$361,MATCH(DATE(U$1,1,1),Shock_dev!$A$1:$CI$1,0),FALSE)</f>
        <v>0</v>
      </c>
      <c r="V114" s="52">
        <f>VLOOKUP($B114,Shock_dev!$A$1:$CI$361,MATCH(DATE(V$1,1,1),Shock_dev!$A$1:$CI$1,0),FALSE)</f>
        <v>0</v>
      </c>
      <c r="W114" s="52">
        <f>VLOOKUP($B114,Shock_dev!$A$1:$CI$361,MATCH(DATE(W$1,1,1),Shock_dev!$A$1:$CI$1,0),FALSE)</f>
        <v>0</v>
      </c>
      <c r="X114" s="52">
        <f>VLOOKUP($B114,Shock_dev!$A$1:$CI$361,MATCH(DATE(X$1,1,1),Shock_dev!$A$1:$CI$1,0),FALSE)</f>
        <v>0</v>
      </c>
      <c r="Y114" s="52">
        <f>VLOOKUP($B114,Shock_dev!$A$1:$CI$361,MATCH(DATE(Y$1,1,1),Shock_dev!$A$1:$CI$1,0),FALSE)</f>
        <v>0</v>
      </c>
      <c r="Z114" s="52">
        <f>VLOOKUP($B114,Shock_dev!$A$1:$CI$361,MATCH(DATE(Z$1,1,1),Shock_dev!$A$1:$CI$1,0),FALSE)</f>
        <v>0</v>
      </c>
      <c r="AA114" s="52">
        <f>VLOOKUP($B114,Shock_dev!$A$1:$CI$361,MATCH(DATE(AA$1,1,1),Shock_dev!$A$1:$CI$1,0),FALSE)</f>
        <v>0</v>
      </c>
      <c r="AB114" s="52">
        <f>VLOOKUP($B114,Shock_dev!$A$1:$CI$361,MATCH(DATE(AB$1,1,1),Shock_dev!$A$1:$CI$1,0),FALSE)</f>
        <v>0</v>
      </c>
      <c r="AC114" s="52">
        <f>VLOOKUP($B114,Shock_dev!$A$1:$CI$361,MATCH(DATE(AC$1,1,1),Shock_dev!$A$1:$CI$1,0),FALSE)</f>
        <v>0</v>
      </c>
      <c r="AD114" s="52">
        <f>VLOOKUP($B114,Shock_dev!$A$1:$CI$361,MATCH(DATE(AD$1,1,1),Shock_dev!$A$1:$CI$1,0),FALSE)</f>
        <v>0</v>
      </c>
      <c r="AE114" s="52">
        <f>VLOOKUP($B114,Shock_dev!$A$1:$CI$361,MATCH(DATE(AE$1,1,1),Shock_dev!$A$1:$CI$1,0),FALSE)</f>
        <v>0</v>
      </c>
      <c r="AF114" s="52">
        <f>VLOOKUP($B114,Shock_dev!$A$1:$CI$361,MATCH(DATE(AF$1,1,1),Shock_dev!$A$1:$CI$1,0),FALSE)</f>
        <v>0</v>
      </c>
      <c r="AG114" s="52"/>
      <c r="AH114" s="65">
        <f t="shared" si="38"/>
        <v>0</v>
      </c>
      <c r="AI114" s="65">
        <f t="shared" si="39"/>
        <v>0</v>
      </c>
      <c r="AJ114" s="65">
        <f t="shared" si="40"/>
        <v>0</v>
      </c>
      <c r="AK114" s="65">
        <f t="shared" si="41"/>
        <v>0</v>
      </c>
      <c r="AL114" s="65">
        <f t="shared" si="42"/>
        <v>0</v>
      </c>
      <c r="AM114" s="65">
        <f t="shared" si="43"/>
        <v>0</v>
      </c>
      <c r="AN114" s="66"/>
      <c r="AO114" s="65">
        <f t="shared" si="44"/>
        <v>0</v>
      </c>
      <c r="AP114" s="65">
        <f t="shared" si="45"/>
        <v>0</v>
      </c>
      <c r="AQ114" s="65">
        <f t="shared" si="46"/>
        <v>0</v>
      </c>
    </row>
    <row r="115" spans="1:43" x14ac:dyDescent="0.25">
      <c r="A115" s="5" t="s">
        <v>413</v>
      </c>
      <c r="B115" s="37" t="s">
        <v>616</v>
      </c>
      <c r="C115" s="52">
        <f>VLOOKUP($B115,Shock_dev!$A$1:$CI$361,MATCH(DATE(C$1,1,1),Shock_dev!$A$1:$CI$1,0),FALSE)</f>
        <v>0</v>
      </c>
      <c r="D115" s="52">
        <f>VLOOKUP($B115,Shock_dev!$A$1:$CI$361,MATCH(DATE(D$1,1,1),Shock_dev!$A$1:$CI$1,0),FALSE)</f>
        <v>0</v>
      </c>
      <c r="E115" s="52">
        <f>VLOOKUP($B115,Shock_dev!$A$1:$CI$361,MATCH(DATE(E$1,1,1),Shock_dev!$A$1:$CI$1,0),FALSE)</f>
        <v>0</v>
      </c>
      <c r="F115" s="52">
        <f>VLOOKUP($B115,Shock_dev!$A$1:$CI$361,MATCH(DATE(F$1,1,1),Shock_dev!$A$1:$CI$1,0),FALSE)</f>
        <v>0</v>
      </c>
      <c r="G115" s="52">
        <f>VLOOKUP($B115,Shock_dev!$A$1:$CI$361,MATCH(DATE(G$1,1,1),Shock_dev!$A$1:$CI$1,0),FALSE)</f>
        <v>0</v>
      </c>
      <c r="H115" s="52">
        <f>VLOOKUP($B115,Shock_dev!$A$1:$CI$361,MATCH(DATE(H$1,1,1),Shock_dev!$A$1:$CI$1,0),FALSE)</f>
        <v>0</v>
      </c>
      <c r="I115" s="52">
        <f>VLOOKUP($B115,Shock_dev!$A$1:$CI$361,MATCH(DATE(I$1,1,1),Shock_dev!$A$1:$CI$1,0),FALSE)</f>
        <v>0</v>
      </c>
      <c r="J115" s="52">
        <f>VLOOKUP($B115,Shock_dev!$A$1:$CI$361,MATCH(DATE(J$1,1,1),Shock_dev!$A$1:$CI$1,0),FALSE)</f>
        <v>0</v>
      </c>
      <c r="K115" s="52">
        <f>VLOOKUP($B115,Shock_dev!$A$1:$CI$361,MATCH(DATE(K$1,1,1),Shock_dev!$A$1:$CI$1,0),FALSE)</f>
        <v>0</v>
      </c>
      <c r="L115" s="52">
        <f>VLOOKUP($B115,Shock_dev!$A$1:$CI$361,MATCH(DATE(L$1,1,1),Shock_dev!$A$1:$CI$1,0),FALSE)</f>
        <v>0</v>
      </c>
      <c r="M115" s="52">
        <f>VLOOKUP($B115,Shock_dev!$A$1:$CI$361,MATCH(DATE(M$1,1,1),Shock_dev!$A$1:$CI$1,0),FALSE)</f>
        <v>0</v>
      </c>
      <c r="N115" s="52">
        <f>VLOOKUP($B115,Shock_dev!$A$1:$CI$361,MATCH(DATE(N$1,1,1),Shock_dev!$A$1:$CI$1,0),FALSE)</f>
        <v>0</v>
      </c>
      <c r="O115" s="52">
        <f>VLOOKUP($B115,Shock_dev!$A$1:$CI$361,MATCH(DATE(O$1,1,1),Shock_dev!$A$1:$CI$1,0),FALSE)</f>
        <v>0</v>
      </c>
      <c r="P115" s="52">
        <f>VLOOKUP($B115,Shock_dev!$A$1:$CI$361,MATCH(DATE(P$1,1,1),Shock_dev!$A$1:$CI$1,0),FALSE)</f>
        <v>0</v>
      </c>
      <c r="Q115" s="52">
        <f>VLOOKUP($B115,Shock_dev!$A$1:$CI$361,MATCH(DATE(Q$1,1,1),Shock_dev!$A$1:$CI$1,0),FALSE)</f>
        <v>0</v>
      </c>
      <c r="R115" s="52">
        <f>VLOOKUP($B115,Shock_dev!$A$1:$CI$361,MATCH(DATE(R$1,1,1),Shock_dev!$A$1:$CI$1,0),FALSE)</f>
        <v>0</v>
      </c>
      <c r="S115" s="52">
        <f>VLOOKUP($B115,Shock_dev!$A$1:$CI$361,MATCH(DATE(S$1,1,1),Shock_dev!$A$1:$CI$1,0),FALSE)</f>
        <v>0</v>
      </c>
      <c r="T115" s="52">
        <f>VLOOKUP($B115,Shock_dev!$A$1:$CI$361,MATCH(DATE(T$1,1,1),Shock_dev!$A$1:$CI$1,0),FALSE)</f>
        <v>0</v>
      </c>
      <c r="U115" s="52">
        <f>VLOOKUP($B115,Shock_dev!$A$1:$CI$361,MATCH(DATE(U$1,1,1),Shock_dev!$A$1:$CI$1,0),FALSE)</f>
        <v>0</v>
      </c>
      <c r="V115" s="52">
        <f>VLOOKUP($B115,Shock_dev!$A$1:$CI$361,MATCH(DATE(V$1,1,1),Shock_dev!$A$1:$CI$1,0),FALSE)</f>
        <v>0</v>
      </c>
      <c r="W115" s="52">
        <f>VLOOKUP($B115,Shock_dev!$A$1:$CI$361,MATCH(DATE(W$1,1,1),Shock_dev!$A$1:$CI$1,0),FALSE)</f>
        <v>0</v>
      </c>
      <c r="X115" s="52">
        <f>VLOOKUP($B115,Shock_dev!$A$1:$CI$361,MATCH(DATE(X$1,1,1),Shock_dev!$A$1:$CI$1,0),FALSE)</f>
        <v>0</v>
      </c>
      <c r="Y115" s="52">
        <f>VLOOKUP($B115,Shock_dev!$A$1:$CI$361,MATCH(DATE(Y$1,1,1),Shock_dev!$A$1:$CI$1,0),FALSE)</f>
        <v>0</v>
      </c>
      <c r="Z115" s="52">
        <f>VLOOKUP($B115,Shock_dev!$A$1:$CI$361,MATCH(DATE(Z$1,1,1),Shock_dev!$A$1:$CI$1,0),FALSE)</f>
        <v>0</v>
      </c>
      <c r="AA115" s="52">
        <f>VLOOKUP($B115,Shock_dev!$A$1:$CI$361,MATCH(DATE(AA$1,1,1),Shock_dev!$A$1:$CI$1,0),FALSE)</f>
        <v>0</v>
      </c>
      <c r="AB115" s="52">
        <f>VLOOKUP($B115,Shock_dev!$A$1:$CI$361,MATCH(DATE(AB$1,1,1),Shock_dev!$A$1:$CI$1,0),FALSE)</f>
        <v>0</v>
      </c>
      <c r="AC115" s="52">
        <f>VLOOKUP($B115,Shock_dev!$A$1:$CI$361,MATCH(DATE(AC$1,1,1),Shock_dev!$A$1:$CI$1,0),FALSE)</f>
        <v>0</v>
      </c>
      <c r="AD115" s="52">
        <f>VLOOKUP($B115,Shock_dev!$A$1:$CI$361,MATCH(DATE(AD$1,1,1),Shock_dev!$A$1:$CI$1,0),FALSE)</f>
        <v>0</v>
      </c>
      <c r="AE115" s="52">
        <f>VLOOKUP($B115,Shock_dev!$A$1:$CI$361,MATCH(DATE(AE$1,1,1),Shock_dev!$A$1:$CI$1,0),FALSE)</f>
        <v>0</v>
      </c>
      <c r="AF115" s="52">
        <f>VLOOKUP($B115,Shock_dev!$A$1:$CI$361,MATCH(DATE(AF$1,1,1),Shock_dev!$A$1:$CI$1,0),FALSE)</f>
        <v>0</v>
      </c>
      <c r="AG115" s="52"/>
      <c r="AH115" s="65">
        <f t="shared" si="38"/>
        <v>0</v>
      </c>
      <c r="AI115" s="65">
        <f t="shared" si="39"/>
        <v>0</v>
      </c>
      <c r="AJ115" s="65">
        <f t="shared" si="40"/>
        <v>0</v>
      </c>
      <c r="AK115" s="65">
        <f t="shared" si="41"/>
        <v>0</v>
      </c>
      <c r="AL115" s="65">
        <f t="shared" si="42"/>
        <v>0</v>
      </c>
      <c r="AM115" s="65">
        <f t="shared" si="43"/>
        <v>0</v>
      </c>
      <c r="AN115" s="66"/>
      <c r="AO115" s="65">
        <f t="shared" si="44"/>
        <v>0</v>
      </c>
      <c r="AP115" s="65">
        <f t="shared" si="45"/>
        <v>0</v>
      </c>
      <c r="AQ115" s="65">
        <f t="shared" si="46"/>
        <v>0</v>
      </c>
    </row>
    <row r="116" spans="1:43" x14ac:dyDescent="0.25">
      <c r="A116" s="5" t="s">
        <v>414</v>
      </c>
      <c r="B116" s="37" t="s">
        <v>617</v>
      </c>
      <c r="C116" s="52">
        <f>VLOOKUP($B116,Shock_dev!$A$1:$CI$361,MATCH(DATE(C$1,1,1),Shock_dev!$A$1:$CI$1,0),FALSE)</f>
        <v>0</v>
      </c>
      <c r="D116" s="52">
        <f>VLOOKUP($B116,Shock_dev!$A$1:$CI$361,MATCH(DATE(D$1,1,1),Shock_dev!$A$1:$CI$1,0),FALSE)</f>
        <v>0</v>
      </c>
      <c r="E116" s="52">
        <f>VLOOKUP($B116,Shock_dev!$A$1:$CI$361,MATCH(DATE(E$1,1,1),Shock_dev!$A$1:$CI$1,0),FALSE)</f>
        <v>0</v>
      </c>
      <c r="F116" s="52">
        <f>VLOOKUP($B116,Shock_dev!$A$1:$CI$361,MATCH(DATE(F$1,1,1),Shock_dev!$A$1:$CI$1,0),FALSE)</f>
        <v>0</v>
      </c>
      <c r="G116" s="52">
        <f>VLOOKUP($B116,Shock_dev!$A$1:$CI$361,MATCH(DATE(G$1,1,1),Shock_dev!$A$1:$CI$1,0),FALSE)</f>
        <v>0</v>
      </c>
      <c r="H116" s="52">
        <f>VLOOKUP($B116,Shock_dev!$A$1:$CI$361,MATCH(DATE(H$1,1,1),Shock_dev!$A$1:$CI$1,0),FALSE)</f>
        <v>0</v>
      </c>
      <c r="I116" s="52">
        <f>VLOOKUP($B116,Shock_dev!$A$1:$CI$361,MATCH(DATE(I$1,1,1),Shock_dev!$A$1:$CI$1,0),FALSE)</f>
        <v>0</v>
      </c>
      <c r="J116" s="52">
        <f>VLOOKUP($B116,Shock_dev!$A$1:$CI$361,MATCH(DATE(J$1,1,1),Shock_dev!$A$1:$CI$1,0),FALSE)</f>
        <v>0</v>
      </c>
      <c r="K116" s="52">
        <f>VLOOKUP($B116,Shock_dev!$A$1:$CI$361,MATCH(DATE(K$1,1,1),Shock_dev!$A$1:$CI$1,0),FALSE)</f>
        <v>0</v>
      </c>
      <c r="L116" s="52">
        <f>VLOOKUP($B116,Shock_dev!$A$1:$CI$361,MATCH(DATE(L$1,1,1),Shock_dev!$A$1:$CI$1,0),FALSE)</f>
        <v>0</v>
      </c>
      <c r="M116" s="52">
        <f>VLOOKUP($B116,Shock_dev!$A$1:$CI$361,MATCH(DATE(M$1,1,1),Shock_dev!$A$1:$CI$1,0),FALSE)</f>
        <v>0</v>
      </c>
      <c r="N116" s="52">
        <f>VLOOKUP($B116,Shock_dev!$A$1:$CI$361,MATCH(DATE(N$1,1,1),Shock_dev!$A$1:$CI$1,0),FALSE)</f>
        <v>0</v>
      </c>
      <c r="O116" s="52">
        <f>VLOOKUP($B116,Shock_dev!$A$1:$CI$361,MATCH(DATE(O$1,1,1),Shock_dev!$A$1:$CI$1,0),FALSE)</f>
        <v>0</v>
      </c>
      <c r="P116" s="52">
        <f>VLOOKUP($B116,Shock_dev!$A$1:$CI$361,MATCH(DATE(P$1,1,1),Shock_dev!$A$1:$CI$1,0),FALSE)</f>
        <v>0</v>
      </c>
      <c r="Q116" s="52">
        <f>VLOOKUP($B116,Shock_dev!$A$1:$CI$361,MATCH(DATE(Q$1,1,1),Shock_dev!$A$1:$CI$1,0),FALSE)</f>
        <v>0</v>
      </c>
      <c r="R116" s="52">
        <f>VLOOKUP($B116,Shock_dev!$A$1:$CI$361,MATCH(DATE(R$1,1,1),Shock_dev!$A$1:$CI$1,0),FALSE)</f>
        <v>0</v>
      </c>
      <c r="S116" s="52">
        <f>VLOOKUP($B116,Shock_dev!$A$1:$CI$361,MATCH(DATE(S$1,1,1),Shock_dev!$A$1:$CI$1,0),FALSE)</f>
        <v>0</v>
      </c>
      <c r="T116" s="52">
        <f>VLOOKUP($B116,Shock_dev!$A$1:$CI$361,MATCH(DATE(T$1,1,1),Shock_dev!$A$1:$CI$1,0),FALSE)</f>
        <v>0</v>
      </c>
      <c r="U116" s="52">
        <f>VLOOKUP($B116,Shock_dev!$A$1:$CI$361,MATCH(DATE(U$1,1,1),Shock_dev!$A$1:$CI$1,0),FALSE)</f>
        <v>0</v>
      </c>
      <c r="V116" s="52">
        <f>VLOOKUP($B116,Shock_dev!$A$1:$CI$361,MATCH(DATE(V$1,1,1),Shock_dev!$A$1:$CI$1,0),FALSE)</f>
        <v>0</v>
      </c>
      <c r="W116" s="52">
        <f>VLOOKUP($B116,Shock_dev!$A$1:$CI$361,MATCH(DATE(W$1,1,1),Shock_dev!$A$1:$CI$1,0),FALSE)</f>
        <v>0</v>
      </c>
      <c r="X116" s="52">
        <f>VLOOKUP($B116,Shock_dev!$A$1:$CI$361,MATCH(DATE(X$1,1,1),Shock_dev!$A$1:$CI$1,0),FALSE)</f>
        <v>0</v>
      </c>
      <c r="Y116" s="52">
        <f>VLOOKUP($B116,Shock_dev!$A$1:$CI$361,MATCH(DATE(Y$1,1,1),Shock_dev!$A$1:$CI$1,0),FALSE)</f>
        <v>0</v>
      </c>
      <c r="Z116" s="52">
        <f>VLOOKUP($B116,Shock_dev!$A$1:$CI$361,MATCH(DATE(Z$1,1,1),Shock_dev!$A$1:$CI$1,0),FALSE)</f>
        <v>0</v>
      </c>
      <c r="AA116" s="52">
        <f>VLOOKUP($B116,Shock_dev!$A$1:$CI$361,MATCH(DATE(AA$1,1,1),Shock_dev!$A$1:$CI$1,0),FALSE)</f>
        <v>0</v>
      </c>
      <c r="AB116" s="52">
        <f>VLOOKUP($B116,Shock_dev!$A$1:$CI$361,MATCH(DATE(AB$1,1,1),Shock_dev!$A$1:$CI$1,0),FALSE)</f>
        <v>0</v>
      </c>
      <c r="AC116" s="52">
        <f>VLOOKUP($B116,Shock_dev!$A$1:$CI$361,MATCH(DATE(AC$1,1,1),Shock_dev!$A$1:$CI$1,0),FALSE)</f>
        <v>0</v>
      </c>
      <c r="AD116" s="52">
        <f>VLOOKUP($B116,Shock_dev!$A$1:$CI$361,MATCH(DATE(AD$1,1,1),Shock_dev!$A$1:$CI$1,0),FALSE)</f>
        <v>0</v>
      </c>
      <c r="AE116" s="52">
        <f>VLOOKUP($B116,Shock_dev!$A$1:$CI$361,MATCH(DATE(AE$1,1,1),Shock_dev!$A$1:$CI$1,0),FALSE)</f>
        <v>0</v>
      </c>
      <c r="AF116" s="52">
        <f>VLOOKUP($B116,Shock_dev!$A$1:$CI$361,MATCH(DATE(AF$1,1,1),Shock_dev!$A$1:$CI$1,0),FALSE)</f>
        <v>0</v>
      </c>
      <c r="AG116" s="52"/>
      <c r="AH116" s="65">
        <f t="shared" si="38"/>
        <v>0</v>
      </c>
      <c r="AI116" s="65">
        <f t="shared" si="39"/>
        <v>0</v>
      </c>
      <c r="AJ116" s="65">
        <f t="shared" si="40"/>
        <v>0</v>
      </c>
      <c r="AK116" s="65">
        <f t="shared" si="41"/>
        <v>0</v>
      </c>
      <c r="AL116" s="65">
        <f t="shared" si="42"/>
        <v>0</v>
      </c>
      <c r="AM116" s="65">
        <f t="shared" si="43"/>
        <v>0</v>
      </c>
      <c r="AN116" s="66"/>
      <c r="AO116" s="65">
        <f t="shared" si="44"/>
        <v>0</v>
      </c>
      <c r="AP116" s="65">
        <f t="shared" si="45"/>
        <v>0</v>
      </c>
      <c r="AQ116" s="65">
        <f t="shared" si="46"/>
        <v>0</v>
      </c>
    </row>
    <row r="117" spans="1:43" ht="15" customHeight="1" x14ac:dyDescent="0.25">
      <c r="A117" s="5" t="s">
        <v>415</v>
      </c>
      <c r="B117" s="37" t="s">
        <v>618</v>
      </c>
      <c r="C117" s="52">
        <f>VLOOKUP($B117,Shock_dev!$A$1:$CI$361,MATCH(DATE(C$1,1,1),Shock_dev!$A$1:$CI$1,0),FALSE)</f>
        <v>0</v>
      </c>
      <c r="D117" s="52">
        <f>VLOOKUP($B117,Shock_dev!$A$1:$CI$361,MATCH(DATE(D$1,1,1),Shock_dev!$A$1:$CI$1,0),FALSE)</f>
        <v>0</v>
      </c>
      <c r="E117" s="52">
        <f>VLOOKUP($B117,Shock_dev!$A$1:$CI$361,MATCH(DATE(E$1,1,1),Shock_dev!$A$1:$CI$1,0),FALSE)</f>
        <v>0</v>
      </c>
      <c r="F117" s="52">
        <f>VLOOKUP($B117,Shock_dev!$A$1:$CI$361,MATCH(DATE(F$1,1,1),Shock_dev!$A$1:$CI$1,0),FALSE)</f>
        <v>0</v>
      </c>
      <c r="G117" s="52">
        <f>VLOOKUP($B117,Shock_dev!$A$1:$CI$361,MATCH(DATE(G$1,1,1),Shock_dev!$A$1:$CI$1,0),FALSE)</f>
        <v>0</v>
      </c>
      <c r="H117" s="52">
        <f>VLOOKUP($B117,Shock_dev!$A$1:$CI$361,MATCH(DATE(H$1,1,1),Shock_dev!$A$1:$CI$1,0),FALSE)</f>
        <v>0</v>
      </c>
      <c r="I117" s="52">
        <f>VLOOKUP($B117,Shock_dev!$A$1:$CI$361,MATCH(DATE(I$1,1,1),Shock_dev!$A$1:$CI$1,0),FALSE)</f>
        <v>0</v>
      </c>
      <c r="J117" s="52">
        <f>VLOOKUP($B117,Shock_dev!$A$1:$CI$361,MATCH(DATE(J$1,1,1),Shock_dev!$A$1:$CI$1,0),FALSE)</f>
        <v>0</v>
      </c>
      <c r="K117" s="52">
        <f>VLOOKUP($B117,Shock_dev!$A$1:$CI$361,MATCH(DATE(K$1,1,1),Shock_dev!$A$1:$CI$1,0),FALSE)</f>
        <v>0</v>
      </c>
      <c r="L117" s="52">
        <f>VLOOKUP($B117,Shock_dev!$A$1:$CI$361,MATCH(DATE(L$1,1,1),Shock_dev!$A$1:$CI$1,0),FALSE)</f>
        <v>0</v>
      </c>
      <c r="M117" s="52">
        <f>VLOOKUP($B117,Shock_dev!$A$1:$CI$361,MATCH(DATE(M$1,1,1),Shock_dev!$A$1:$CI$1,0),FALSE)</f>
        <v>0</v>
      </c>
      <c r="N117" s="52">
        <f>VLOOKUP($B117,Shock_dev!$A$1:$CI$361,MATCH(DATE(N$1,1,1),Shock_dev!$A$1:$CI$1,0),FALSE)</f>
        <v>0</v>
      </c>
      <c r="O117" s="52">
        <f>VLOOKUP($B117,Shock_dev!$A$1:$CI$361,MATCH(DATE(O$1,1,1),Shock_dev!$A$1:$CI$1,0),FALSE)</f>
        <v>0</v>
      </c>
      <c r="P117" s="52">
        <f>VLOOKUP($B117,Shock_dev!$A$1:$CI$361,MATCH(DATE(P$1,1,1),Shock_dev!$A$1:$CI$1,0),FALSE)</f>
        <v>0</v>
      </c>
      <c r="Q117" s="52">
        <f>VLOOKUP($B117,Shock_dev!$A$1:$CI$361,MATCH(DATE(Q$1,1,1),Shock_dev!$A$1:$CI$1,0),FALSE)</f>
        <v>0</v>
      </c>
      <c r="R117" s="52">
        <f>VLOOKUP($B117,Shock_dev!$A$1:$CI$361,MATCH(DATE(R$1,1,1),Shock_dev!$A$1:$CI$1,0),FALSE)</f>
        <v>0</v>
      </c>
      <c r="S117" s="52">
        <f>VLOOKUP($B117,Shock_dev!$A$1:$CI$361,MATCH(DATE(S$1,1,1),Shock_dev!$A$1:$CI$1,0),FALSE)</f>
        <v>0</v>
      </c>
      <c r="T117" s="52">
        <f>VLOOKUP($B117,Shock_dev!$A$1:$CI$361,MATCH(DATE(T$1,1,1),Shock_dev!$A$1:$CI$1,0),FALSE)</f>
        <v>0</v>
      </c>
      <c r="U117" s="52">
        <f>VLOOKUP($B117,Shock_dev!$A$1:$CI$361,MATCH(DATE(U$1,1,1),Shock_dev!$A$1:$CI$1,0),FALSE)</f>
        <v>0</v>
      </c>
      <c r="V117" s="52">
        <f>VLOOKUP($B117,Shock_dev!$A$1:$CI$361,MATCH(DATE(V$1,1,1),Shock_dev!$A$1:$CI$1,0),FALSE)</f>
        <v>0</v>
      </c>
      <c r="W117" s="52">
        <f>VLOOKUP($B117,Shock_dev!$A$1:$CI$361,MATCH(DATE(W$1,1,1),Shock_dev!$A$1:$CI$1,0),FALSE)</f>
        <v>0</v>
      </c>
      <c r="X117" s="52">
        <f>VLOOKUP($B117,Shock_dev!$A$1:$CI$361,MATCH(DATE(X$1,1,1),Shock_dev!$A$1:$CI$1,0),FALSE)</f>
        <v>0</v>
      </c>
      <c r="Y117" s="52">
        <f>VLOOKUP($B117,Shock_dev!$A$1:$CI$361,MATCH(DATE(Y$1,1,1),Shock_dev!$A$1:$CI$1,0),FALSE)</f>
        <v>0</v>
      </c>
      <c r="Z117" s="52">
        <f>VLOOKUP($B117,Shock_dev!$A$1:$CI$361,MATCH(DATE(Z$1,1,1),Shock_dev!$A$1:$CI$1,0),FALSE)</f>
        <v>0</v>
      </c>
      <c r="AA117" s="52">
        <f>VLOOKUP($B117,Shock_dev!$A$1:$CI$361,MATCH(DATE(AA$1,1,1),Shock_dev!$A$1:$CI$1,0),FALSE)</f>
        <v>0</v>
      </c>
      <c r="AB117" s="52">
        <f>VLOOKUP($B117,Shock_dev!$A$1:$CI$361,MATCH(DATE(AB$1,1,1),Shock_dev!$A$1:$CI$1,0),FALSE)</f>
        <v>0</v>
      </c>
      <c r="AC117" s="52">
        <f>VLOOKUP($B117,Shock_dev!$A$1:$CI$361,MATCH(DATE(AC$1,1,1),Shock_dev!$A$1:$CI$1,0),FALSE)</f>
        <v>0</v>
      </c>
      <c r="AD117" s="52">
        <f>VLOOKUP($B117,Shock_dev!$A$1:$CI$361,MATCH(DATE(AD$1,1,1),Shock_dev!$A$1:$CI$1,0),FALSE)</f>
        <v>0</v>
      </c>
      <c r="AE117" s="52">
        <f>VLOOKUP($B117,Shock_dev!$A$1:$CI$361,MATCH(DATE(AE$1,1,1),Shock_dev!$A$1:$CI$1,0),FALSE)</f>
        <v>0</v>
      </c>
      <c r="AF117" s="52">
        <f>VLOOKUP($B117,Shock_dev!$A$1:$CI$361,MATCH(DATE(AF$1,1,1),Shock_dev!$A$1:$CI$1,0),FALSE)</f>
        <v>0</v>
      </c>
      <c r="AG117" s="52"/>
      <c r="AH117" s="65">
        <f t="shared" si="38"/>
        <v>0</v>
      </c>
      <c r="AI117" s="65">
        <f t="shared" si="39"/>
        <v>0</v>
      </c>
      <c r="AJ117" s="65">
        <f t="shared" si="40"/>
        <v>0</v>
      </c>
      <c r="AK117" s="65">
        <f t="shared" si="41"/>
        <v>0</v>
      </c>
      <c r="AL117" s="65">
        <f t="shared" si="42"/>
        <v>0</v>
      </c>
      <c r="AM117" s="65">
        <f t="shared" si="43"/>
        <v>0</v>
      </c>
      <c r="AN117" s="66"/>
      <c r="AO117" s="65">
        <f t="shared" si="44"/>
        <v>0</v>
      </c>
      <c r="AP117" s="65">
        <f t="shared" si="45"/>
        <v>0</v>
      </c>
      <c r="AQ117" s="65">
        <f t="shared" si="46"/>
        <v>0</v>
      </c>
    </row>
    <row r="118" spans="1:43" x14ac:dyDescent="0.25">
      <c r="A118" s="13"/>
      <c r="B118" s="3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  <c r="AC118" s="87"/>
      <c r="AD118" s="87"/>
      <c r="AE118" s="87"/>
      <c r="AF118" s="87"/>
      <c r="AG118" s="52"/>
      <c r="AH118" s="65"/>
      <c r="AI118" s="65"/>
      <c r="AJ118" s="65"/>
      <c r="AK118" s="65"/>
      <c r="AL118" s="65"/>
      <c r="AM118" s="65"/>
      <c r="AN118" s="66"/>
      <c r="AO118" s="65"/>
      <c r="AP118" s="65"/>
      <c r="AQ118" s="65"/>
    </row>
    <row r="119" spans="1:43" x14ac:dyDescent="0.25">
      <c r="A119" s="81" t="s">
        <v>671</v>
      </c>
      <c r="B119" s="37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65"/>
      <c r="AI119" s="65"/>
      <c r="AJ119" s="65"/>
      <c r="AK119" s="65"/>
      <c r="AL119" s="65"/>
      <c r="AM119" s="65"/>
      <c r="AN119" s="66"/>
      <c r="AO119" s="65"/>
      <c r="AP119" s="65"/>
      <c r="AQ119" s="65"/>
    </row>
    <row r="120" spans="1:43" x14ac:dyDescent="0.25">
      <c r="A120" s="71" t="s">
        <v>669</v>
      </c>
      <c r="B120" s="37"/>
      <c r="C120" s="52">
        <f t="shared" ref="C120:AF120" si="47">SUM(C121:C130)</f>
        <v>5405.9000000000005</v>
      </c>
      <c r="D120" s="52">
        <f t="shared" si="47"/>
        <v>4848.8</v>
      </c>
      <c r="E120" s="52">
        <f t="shared" si="47"/>
        <v>5031.7</v>
      </c>
      <c r="F120" s="52">
        <f t="shared" si="47"/>
        <v>5284.1</v>
      </c>
      <c r="G120" s="52">
        <f t="shared" si="47"/>
        <v>5385</v>
      </c>
      <c r="H120" s="52">
        <f t="shared" si="47"/>
        <v>5738.5</v>
      </c>
      <c r="I120" s="52">
        <f t="shared" si="47"/>
        <v>5061.5</v>
      </c>
      <c r="J120" s="52">
        <f t="shared" si="47"/>
        <v>6054</v>
      </c>
      <c r="K120" s="52">
        <f t="shared" si="47"/>
        <v>6630</v>
      </c>
      <c r="L120" s="52">
        <f t="shared" si="47"/>
        <v>5962.3</v>
      </c>
      <c r="M120" s="52">
        <f t="shared" si="47"/>
        <v>6337.8</v>
      </c>
      <c r="N120" s="52">
        <f t="shared" si="47"/>
        <v>6919.2</v>
      </c>
      <c r="O120" s="52">
        <f t="shared" si="47"/>
        <v>5852</v>
      </c>
      <c r="P120" s="52">
        <f t="shared" si="47"/>
        <v>4814.8</v>
      </c>
      <c r="Q120" s="52">
        <f t="shared" si="47"/>
        <v>4219.8999999999996</v>
      </c>
      <c r="R120" s="52">
        <f t="shared" si="47"/>
        <v>2977.7000000000003</v>
      </c>
      <c r="S120" s="52">
        <f t="shared" si="47"/>
        <v>3310.2000000000003</v>
      </c>
      <c r="T120" s="52">
        <f t="shared" si="47"/>
        <v>2851.2000000000003</v>
      </c>
      <c r="U120" s="52">
        <f t="shared" si="47"/>
        <v>2640</v>
      </c>
      <c r="V120" s="52">
        <f t="shared" si="47"/>
        <v>2529</v>
      </c>
      <c r="W120" s="52">
        <f t="shared" si="47"/>
        <v>2609.1000000000004</v>
      </c>
      <c r="X120" s="52">
        <f t="shared" si="47"/>
        <v>2350.1000000000004</v>
      </c>
      <c r="Y120" s="52">
        <f t="shared" si="47"/>
        <v>2350.1000000000004</v>
      </c>
      <c r="Z120" s="52">
        <f t="shared" si="47"/>
        <v>2350.1000000000004</v>
      </c>
      <c r="AA120" s="52">
        <f t="shared" si="47"/>
        <v>2091.1000000000004</v>
      </c>
      <c r="AB120" s="52">
        <f t="shared" si="47"/>
        <v>2091.1000000000004</v>
      </c>
      <c r="AC120" s="52">
        <f t="shared" si="47"/>
        <v>2091.1000000000004</v>
      </c>
      <c r="AD120" s="52">
        <f t="shared" si="47"/>
        <v>2091.1000000000004</v>
      </c>
      <c r="AE120" s="52">
        <f t="shared" si="47"/>
        <v>2101.6000000000004</v>
      </c>
      <c r="AF120" s="52">
        <f t="shared" si="47"/>
        <v>2101.6000000000004</v>
      </c>
      <c r="AG120" s="52"/>
      <c r="AH120" s="65">
        <f>AVERAGE(C120:G120)</f>
        <v>5191.1000000000004</v>
      </c>
      <c r="AI120" s="65">
        <f>AVERAGE(H120:L120)</f>
        <v>5889.26</v>
      </c>
      <c r="AJ120" s="65">
        <f>AVERAGE(M120:Q120)</f>
        <v>5628.74</v>
      </c>
      <c r="AK120" s="65">
        <f>AVERAGE(R120:V120)</f>
        <v>2861.62</v>
      </c>
      <c r="AL120" s="65">
        <f>AVERAGE(W120:AA120)</f>
        <v>2350.1000000000004</v>
      </c>
      <c r="AM120" s="65">
        <f>AVERAGE(AB120:AF120)</f>
        <v>2095.3000000000002</v>
      </c>
      <c r="AN120" s="66"/>
      <c r="AO120" s="65">
        <f>AVERAGE(AH120:AI120)</f>
        <v>5540.18</v>
      </c>
      <c r="AP120" s="65">
        <f>AVERAGE(AJ120:AK120)</f>
        <v>4245.18</v>
      </c>
      <c r="AQ120" s="65">
        <f>AVERAGE(AL120:AM120)</f>
        <v>2222.7000000000003</v>
      </c>
    </row>
    <row r="121" spans="1:43" x14ac:dyDescent="0.25">
      <c r="A121" s="5" t="s">
        <v>410</v>
      </c>
      <c r="B121" s="37" t="s">
        <v>631</v>
      </c>
      <c r="C121" s="52">
        <f>VLOOKUP($B121,Shock_dev!$A$1:$CI$361,MATCH(DATE(C$1,1,1),Shock_dev!$A$1:$CI$1,0),FALSE)</f>
        <v>0</v>
      </c>
      <c r="D121" s="52">
        <f>VLOOKUP($B121,Shock_dev!$A$1:$CI$361,MATCH(DATE(D$1,1,1),Shock_dev!$A$1:$CI$1,0),FALSE)</f>
        <v>0</v>
      </c>
      <c r="E121" s="52">
        <f>VLOOKUP($B121,Shock_dev!$A$1:$CI$361,MATCH(DATE(E$1,1,1),Shock_dev!$A$1:$CI$1,0),FALSE)</f>
        <v>0</v>
      </c>
      <c r="F121" s="52">
        <f>VLOOKUP($B121,Shock_dev!$A$1:$CI$361,MATCH(DATE(F$1,1,1),Shock_dev!$A$1:$CI$1,0),FALSE)</f>
        <v>0</v>
      </c>
      <c r="G121" s="52">
        <f>VLOOKUP($B121,Shock_dev!$A$1:$CI$361,MATCH(DATE(G$1,1,1),Shock_dev!$A$1:$CI$1,0),FALSE)</f>
        <v>0</v>
      </c>
      <c r="H121" s="52">
        <f>VLOOKUP($B121,Shock_dev!$A$1:$CI$361,MATCH(DATE(H$1,1,1),Shock_dev!$A$1:$CI$1,0),FALSE)</f>
        <v>0</v>
      </c>
      <c r="I121" s="52">
        <f>VLOOKUP($B121,Shock_dev!$A$1:$CI$361,MATCH(DATE(I$1,1,1),Shock_dev!$A$1:$CI$1,0),FALSE)</f>
        <v>0</v>
      </c>
      <c r="J121" s="52">
        <f>VLOOKUP($B121,Shock_dev!$A$1:$CI$361,MATCH(DATE(J$1,1,1),Shock_dev!$A$1:$CI$1,0),FALSE)</f>
        <v>0</v>
      </c>
      <c r="K121" s="52">
        <f>VLOOKUP($B121,Shock_dev!$A$1:$CI$361,MATCH(DATE(K$1,1,1),Shock_dev!$A$1:$CI$1,0),FALSE)</f>
        <v>0</v>
      </c>
      <c r="L121" s="52">
        <f>VLOOKUP($B121,Shock_dev!$A$1:$CI$361,MATCH(DATE(L$1,1,1),Shock_dev!$A$1:$CI$1,0),FALSE)</f>
        <v>0</v>
      </c>
      <c r="M121" s="52">
        <f>VLOOKUP($B121,Shock_dev!$A$1:$CI$361,MATCH(DATE(M$1,1,1),Shock_dev!$A$1:$CI$1,0),FALSE)</f>
        <v>0</v>
      </c>
      <c r="N121" s="52">
        <f>VLOOKUP($B121,Shock_dev!$A$1:$CI$361,MATCH(DATE(N$1,1,1),Shock_dev!$A$1:$CI$1,0),FALSE)</f>
        <v>0</v>
      </c>
      <c r="O121" s="52">
        <f>VLOOKUP($B121,Shock_dev!$A$1:$CI$361,MATCH(DATE(O$1,1,1),Shock_dev!$A$1:$CI$1,0),FALSE)</f>
        <v>0</v>
      </c>
      <c r="P121" s="52">
        <f>VLOOKUP($B121,Shock_dev!$A$1:$CI$361,MATCH(DATE(P$1,1,1),Shock_dev!$A$1:$CI$1,0),FALSE)</f>
        <v>0</v>
      </c>
      <c r="Q121" s="52">
        <f>VLOOKUP($B121,Shock_dev!$A$1:$CI$361,MATCH(DATE(Q$1,1,1),Shock_dev!$A$1:$CI$1,0),FALSE)</f>
        <v>0</v>
      </c>
      <c r="R121" s="52">
        <f>VLOOKUP($B121,Shock_dev!$A$1:$CI$361,MATCH(DATE(R$1,1,1),Shock_dev!$A$1:$CI$1,0),FALSE)</f>
        <v>0</v>
      </c>
      <c r="S121" s="52">
        <f>VLOOKUP($B121,Shock_dev!$A$1:$CI$361,MATCH(DATE(S$1,1,1),Shock_dev!$A$1:$CI$1,0),FALSE)</f>
        <v>0</v>
      </c>
      <c r="T121" s="52">
        <f>VLOOKUP($B121,Shock_dev!$A$1:$CI$361,MATCH(DATE(T$1,1,1),Shock_dev!$A$1:$CI$1,0),FALSE)</f>
        <v>0</v>
      </c>
      <c r="U121" s="52">
        <f>VLOOKUP($B121,Shock_dev!$A$1:$CI$361,MATCH(DATE(U$1,1,1),Shock_dev!$A$1:$CI$1,0),FALSE)</f>
        <v>0</v>
      </c>
      <c r="V121" s="52">
        <f>VLOOKUP($B121,Shock_dev!$A$1:$CI$361,MATCH(DATE(V$1,1,1),Shock_dev!$A$1:$CI$1,0),FALSE)</f>
        <v>0</v>
      </c>
      <c r="W121" s="52">
        <f>VLOOKUP($B121,Shock_dev!$A$1:$CI$361,MATCH(DATE(W$1,1,1),Shock_dev!$A$1:$CI$1,0),FALSE)</f>
        <v>0</v>
      </c>
      <c r="X121" s="52">
        <f>VLOOKUP($B121,Shock_dev!$A$1:$CI$361,MATCH(DATE(X$1,1,1),Shock_dev!$A$1:$CI$1,0),FALSE)</f>
        <v>0</v>
      </c>
      <c r="Y121" s="52">
        <f>VLOOKUP($B121,Shock_dev!$A$1:$CI$361,MATCH(DATE(Y$1,1,1),Shock_dev!$A$1:$CI$1,0),FALSE)</f>
        <v>0</v>
      </c>
      <c r="Z121" s="52">
        <f>VLOOKUP($B121,Shock_dev!$A$1:$CI$361,MATCH(DATE(Z$1,1,1),Shock_dev!$A$1:$CI$1,0),FALSE)</f>
        <v>0</v>
      </c>
      <c r="AA121" s="52">
        <f>VLOOKUP($B121,Shock_dev!$A$1:$CI$361,MATCH(DATE(AA$1,1,1),Shock_dev!$A$1:$CI$1,0),FALSE)</f>
        <v>0</v>
      </c>
      <c r="AB121" s="52">
        <f>VLOOKUP($B121,Shock_dev!$A$1:$CI$361,MATCH(DATE(AB$1,1,1),Shock_dev!$A$1:$CI$1,0),FALSE)</f>
        <v>0</v>
      </c>
      <c r="AC121" s="52">
        <f>VLOOKUP($B121,Shock_dev!$A$1:$CI$361,MATCH(DATE(AC$1,1,1),Shock_dev!$A$1:$CI$1,0),FALSE)</f>
        <v>0</v>
      </c>
      <c r="AD121" s="52">
        <f>VLOOKUP($B121,Shock_dev!$A$1:$CI$361,MATCH(DATE(AD$1,1,1),Shock_dev!$A$1:$CI$1,0),FALSE)</f>
        <v>0</v>
      </c>
      <c r="AE121" s="52">
        <f>VLOOKUP($B121,Shock_dev!$A$1:$CI$361,MATCH(DATE(AE$1,1,1),Shock_dev!$A$1:$CI$1,0),FALSE)</f>
        <v>0</v>
      </c>
      <c r="AF121" s="52">
        <f>VLOOKUP($B121,Shock_dev!$A$1:$CI$361,MATCH(DATE(AF$1,1,1),Shock_dev!$A$1:$CI$1,0),FALSE)</f>
        <v>0</v>
      </c>
      <c r="AG121" s="52"/>
      <c r="AH121" s="65">
        <f t="shared" ref="AH121:AH130" si="48">AVERAGE(C121:G121)</f>
        <v>0</v>
      </c>
      <c r="AI121" s="65">
        <f t="shared" ref="AI121:AI130" si="49">AVERAGE(H121:L121)</f>
        <v>0</v>
      </c>
      <c r="AJ121" s="65">
        <f t="shared" ref="AJ121:AJ130" si="50">AVERAGE(M121:Q121)</f>
        <v>0</v>
      </c>
      <c r="AK121" s="65">
        <f t="shared" ref="AK121:AK130" si="51">AVERAGE(R121:V121)</f>
        <v>0</v>
      </c>
      <c r="AL121" s="65">
        <f t="shared" ref="AL121:AL130" si="52">AVERAGE(W121:AA121)</f>
        <v>0</v>
      </c>
      <c r="AM121" s="65">
        <f t="shared" ref="AM121:AM130" si="53">AVERAGE(AB121:AF121)</f>
        <v>0</v>
      </c>
      <c r="AN121" s="66"/>
      <c r="AO121" s="65">
        <f t="shared" ref="AO121:AO130" si="54">AVERAGE(AH121:AI121)</f>
        <v>0</v>
      </c>
      <c r="AP121" s="65">
        <f t="shared" ref="AP121:AP130" si="55">AVERAGE(AJ121:AK121)</f>
        <v>0</v>
      </c>
      <c r="AQ121" s="65">
        <f t="shared" ref="AQ121:AQ130" si="56">AVERAGE(AL121:AM121)</f>
        <v>0</v>
      </c>
    </row>
    <row r="122" spans="1:43" x14ac:dyDescent="0.25">
      <c r="A122" s="5" t="s">
        <v>411</v>
      </c>
      <c r="B122" s="37" t="s">
        <v>632</v>
      </c>
      <c r="C122" s="52">
        <f>VLOOKUP($B122,Shock_dev!$A$1:$CI$361,MATCH(DATE(C$1,1,1),Shock_dev!$A$1:$CI$1,0),FALSE)</f>
        <v>0</v>
      </c>
      <c r="D122" s="52">
        <f>VLOOKUP($B122,Shock_dev!$A$1:$CI$361,MATCH(DATE(D$1,1,1),Shock_dev!$A$1:$CI$1,0),FALSE)</f>
        <v>0</v>
      </c>
      <c r="E122" s="52">
        <f>VLOOKUP($B122,Shock_dev!$A$1:$CI$361,MATCH(DATE(E$1,1,1),Shock_dev!$A$1:$CI$1,0),FALSE)</f>
        <v>0</v>
      </c>
      <c r="F122" s="52">
        <f>VLOOKUP($B122,Shock_dev!$A$1:$CI$361,MATCH(DATE(F$1,1,1),Shock_dev!$A$1:$CI$1,0),FALSE)</f>
        <v>0</v>
      </c>
      <c r="G122" s="52">
        <f>VLOOKUP($B122,Shock_dev!$A$1:$CI$361,MATCH(DATE(G$1,1,1),Shock_dev!$A$1:$CI$1,0),FALSE)</f>
        <v>0</v>
      </c>
      <c r="H122" s="52">
        <f>VLOOKUP($B122,Shock_dev!$A$1:$CI$361,MATCH(DATE(H$1,1,1),Shock_dev!$A$1:$CI$1,0),FALSE)</f>
        <v>0</v>
      </c>
      <c r="I122" s="52">
        <f>VLOOKUP($B122,Shock_dev!$A$1:$CI$361,MATCH(DATE(I$1,1,1),Shock_dev!$A$1:$CI$1,0),FALSE)</f>
        <v>0</v>
      </c>
      <c r="J122" s="52">
        <f>VLOOKUP($B122,Shock_dev!$A$1:$CI$361,MATCH(DATE(J$1,1,1),Shock_dev!$A$1:$CI$1,0),FALSE)</f>
        <v>0</v>
      </c>
      <c r="K122" s="52">
        <f>VLOOKUP($B122,Shock_dev!$A$1:$CI$361,MATCH(DATE(K$1,1,1),Shock_dev!$A$1:$CI$1,0),FALSE)</f>
        <v>0</v>
      </c>
      <c r="L122" s="52">
        <f>VLOOKUP($B122,Shock_dev!$A$1:$CI$361,MATCH(DATE(L$1,1,1),Shock_dev!$A$1:$CI$1,0),FALSE)</f>
        <v>0</v>
      </c>
      <c r="M122" s="52">
        <f>VLOOKUP($B122,Shock_dev!$A$1:$CI$361,MATCH(DATE(M$1,1,1),Shock_dev!$A$1:$CI$1,0),FALSE)</f>
        <v>0</v>
      </c>
      <c r="N122" s="52">
        <f>VLOOKUP($B122,Shock_dev!$A$1:$CI$361,MATCH(DATE(N$1,1,1),Shock_dev!$A$1:$CI$1,0),FALSE)</f>
        <v>0</v>
      </c>
      <c r="O122" s="52">
        <f>VLOOKUP($B122,Shock_dev!$A$1:$CI$361,MATCH(DATE(O$1,1,1),Shock_dev!$A$1:$CI$1,0),FALSE)</f>
        <v>0</v>
      </c>
      <c r="P122" s="52">
        <f>VLOOKUP($B122,Shock_dev!$A$1:$CI$361,MATCH(DATE(P$1,1,1),Shock_dev!$A$1:$CI$1,0),FALSE)</f>
        <v>0</v>
      </c>
      <c r="Q122" s="52">
        <f>VLOOKUP($B122,Shock_dev!$A$1:$CI$361,MATCH(DATE(Q$1,1,1),Shock_dev!$A$1:$CI$1,0),FALSE)</f>
        <v>0</v>
      </c>
      <c r="R122" s="52">
        <f>VLOOKUP($B122,Shock_dev!$A$1:$CI$361,MATCH(DATE(R$1,1,1),Shock_dev!$A$1:$CI$1,0),FALSE)</f>
        <v>0</v>
      </c>
      <c r="S122" s="52">
        <f>VLOOKUP($B122,Shock_dev!$A$1:$CI$361,MATCH(DATE(S$1,1,1),Shock_dev!$A$1:$CI$1,0),FALSE)</f>
        <v>0</v>
      </c>
      <c r="T122" s="52">
        <f>VLOOKUP($B122,Shock_dev!$A$1:$CI$361,MATCH(DATE(T$1,1,1),Shock_dev!$A$1:$CI$1,0),FALSE)</f>
        <v>0</v>
      </c>
      <c r="U122" s="52">
        <f>VLOOKUP($B122,Shock_dev!$A$1:$CI$361,MATCH(DATE(U$1,1,1),Shock_dev!$A$1:$CI$1,0),FALSE)</f>
        <v>0</v>
      </c>
      <c r="V122" s="52">
        <f>VLOOKUP($B122,Shock_dev!$A$1:$CI$361,MATCH(DATE(V$1,1,1),Shock_dev!$A$1:$CI$1,0),FALSE)</f>
        <v>0</v>
      </c>
      <c r="W122" s="52">
        <f>VLOOKUP($B122,Shock_dev!$A$1:$CI$361,MATCH(DATE(W$1,1,1),Shock_dev!$A$1:$CI$1,0),FALSE)</f>
        <v>0</v>
      </c>
      <c r="X122" s="52">
        <f>VLOOKUP($B122,Shock_dev!$A$1:$CI$361,MATCH(DATE(X$1,1,1),Shock_dev!$A$1:$CI$1,0),FALSE)</f>
        <v>0</v>
      </c>
      <c r="Y122" s="52">
        <f>VLOOKUP($B122,Shock_dev!$A$1:$CI$361,MATCH(DATE(Y$1,1,1),Shock_dev!$A$1:$CI$1,0),FALSE)</f>
        <v>0</v>
      </c>
      <c r="Z122" s="52">
        <f>VLOOKUP($B122,Shock_dev!$A$1:$CI$361,MATCH(DATE(Z$1,1,1),Shock_dev!$A$1:$CI$1,0),FALSE)</f>
        <v>0</v>
      </c>
      <c r="AA122" s="52">
        <f>VLOOKUP($B122,Shock_dev!$A$1:$CI$361,MATCH(DATE(AA$1,1,1),Shock_dev!$A$1:$CI$1,0),FALSE)</f>
        <v>0</v>
      </c>
      <c r="AB122" s="52">
        <f>VLOOKUP($B122,Shock_dev!$A$1:$CI$361,MATCH(DATE(AB$1,1,1),Shock_dev!$A$1:$CI$1,0),FALSE)</f>
        <v>0</v>
      </c>
      <c r="AC122" s="52">
        <f>VLOOKUP($B122,Shock_dev!$A$1:$CI$361,MATCH(DATE(AC$1,1,1),Shock_dev!$A$1:$CI$1,0),FALSE)</f>
        <v>0</v>
      </c>
      <c r="AD122" s="52">
        <f>VLOOKUP($B122,Shock_dev!$A$1:$CI$361,MATCH(DATE(AD$1,1,1),Shock_dev!$A$1:$CI$1,0),FALSE)</f>
        <v>0</v>
      </c>
      <c r="AE122" s="52">
        <f>VLOOKUP($B122,Shock_dev!$A$1:$CI$361,MATCH(DATE(AE$1,1,1),Shock_dev!$A$1:$CI$1,0),FALSE)</f>
        <v>0</v>
      </c>
      <c r="AF122" s="52">
        <f>VLOOKUP($B122,Shock_dev!$A$1:$CI$361,MATCH(DATE(AF$1,1,1),Shock_dev!$A$1:$CI$1,0),FALSE)</f>
        <v>0</v>
      </c>
      <c r="AG122" s="52"/>
      <c r="AH122" s="65">
        <f t="shared" si="48"/>
        <v>0</v>
      </c>
      <c r="AI122" s="65">
        <f t="shared" si="49"/>
        <v>0</v>
      </c>
      <c r="AJ122" s="65">
        <f t="shared" si="50"/>
        <v>0</v>
      </c>
      <c r="AK122" s="65">
        <f t="shared" si="51"/>
        <v>0</v>
      </c>
      <c r="AL122" s="65">
        <f t="shared" si="52"/>
        <v>0</v>
      </c>
      <c r="AM122" s="65">
        <f t="shared" si="53"/>
        <v>0</v>
      </c>
      <c r="AN122" s="66"/>
      <c r="AO122" s="65">
        <f t="shared" si="54"/>
        <v>0</v>
      </c>
      <c r="AP122" s="65">
        <f t="shared" si="55"/>
        <v>0</v>
      </c>
      <c r="AQ122" s="65">
        <f t="shared" si="56"/>
        <v>0</v>
      </c>
    </row>
    <row r="123" spans="1:43" x14ac:dyDescent="0.25">
      <c r="A123" s="5" t="s">
        <v>676</v>
      </c>
      <c r="B123" s="37" t="s">
        <v>633</v>
      </c>
      <c r="C123" s="52">
        <f>VLOOKUP($B123,Shock_dev!$A$1:$CI$361,MATCH(DATE(C$1,1,1),Shock_dev!$A$1:$CI$1,0),FALSE)</f>
        <v>0</v>
      </c>
      <c r="D123" s="52">
        <f>VLOOKUP($B123,Shock_dev!$A$1:$CI$361,MATCH(DATE(D$1,1,1),Shock_dev!$A$1:$CI$1,0),FALSE)</f>
        <v>0</v>
      </c>
      <c r="E123" s="52">
        <f>VLOOKUP($B123,Shock_dev!$A$1:$CI$361,MATCH(DATE(E$1,1,1),Shock_dev!$A$1:$CI$1,0),FALSE)</f>
        <v>0</v>
      </c>
      <c r="F123" s="52">
        <f>VLOOKUP($B123,Shock_dev!$A$1:$CI$361,MATCH(DATE(F$1,1,1),Shock_dev!$A$1:$CI$1,0),FALSE)</f>
        <v>0</v>
      </c>
      <c r="G123" s="52">
        <f>VLOOKUP($B123,Shock_dev!$A$1:$CI$361,MATCH(DATE(G$1,1,1),Shock_dev!$A$1:$CI$1,0),FALSE)</f>
        <v>0</v>
      </c>
      <c r="H123" s="52">
        <f>VLOOKUP($B123,Shock_dev!$A$1:$CI$361,MATCH(DATE(H$1,1,1),Shock_dev!$A$1:$CI$1,0),FALSE)</f>
        <v>0</v>
      </c>
      <c r="I123" s="52">
        <f>VLOOKUP($B123,Shock_dev!$A$1:$CI$361,MATCH(DATE(I$1,1,1),Shock_dev!$A$1:$CI$1,0),FALSE)</f>
        <v>0</v>
      </c>
      <c r="J123" s="52">
        <f>VLOOKUP($B123,Shock_dev!$A$1:$CI$361,MATCH(DATE(J$1,1,1),Shock_dev!$A$1:$CI$1,0),FALSE)</f>
        <v>0</v>
      </c>
      <c r="K123" s="52">
        <f>VLOOKUP($B123,Shock_dev!$A$1:$CI$361,MATCH(DATE(K$1,1,1),Shock_dev!$A$1:$CI$1,0),FALSE)</f>
        <v>0</v>
      </c>
      <c r="L123" s="52">
        <f>VLOOKUP($B123,Shock_dev!$A$1:$CI$361,MATCH(DATE(L$1,1,1),Shock_dev!$A$1:$CI$1,0),FALSE)</f>
        <v>0</v>
      </c>
      <c r="M123" s="52">
        <f>VLOOKUP($B123,Shock_dev!$A$1:$CI$361,MATCH(DATE(M$1,1,1),Shock_dev!$A$1:$CI$1,0),FALSE)</f>
        <v>0</v>
      </c>
      <c r="N123" s="52">
        <f>VLOOKUP($B123,Shock_dev!$A$1:$CI$361,MATCH(DATE(N$1,1,1),Shock_dev!$A$1:$CI$1,0),FALSE)</f>
        <v>0</v>
      </c>
      <c r="O123" s="52">
        <f>VLOOKUP($B123,Shock_dev!$A$1:$CI$361,MATCH(DATE(O$1,1,1),Shock_dev!$A$1:$CI$1,0),FALSE)</f>
        <v>0</v>
      </c>
      <c r="P123" s="52">
        <f>VLOOKUP($B123,Shock_dev!$A$1:$CI$361,MATCH(DATE(P$1,1,1),Shock_dev!$A$1:$CI$1,0),FALSE)</f>
        <v>0</v>
      </c>
      <c r="Q123" s="52">
        <f>VLOOKUP($B123,Shock_dev!$A$1:$CI$361,MATCH(DATE(Q$1,1,1),Shock_dev!$A$1:$CI$1,0),FALSE)</f>
        <v>0</v>
      </c>
      <c r="R123" s="52">
        <f>VLOOKUP($B123,Shock_dev!$A$1:$CI$361,MATCH(DATE(R$1,1,1),Shock_dev!$A$1:$CI$1,0),FALSE)</f>
        <v>0</v>
      </c>
      <c r="S123" s="52">
        <f>VLOOKUP($B123,Shock_dev!$A$1:$CI$361,MATCH(DATE(S$1,1,1),Shock_dev!$A$1:$CI$1,0),FALSE)</f>
        <v>0</v>
      </c>
      <c r="T123" s="52">
        <f>VLOOKUP($B123,Shock_dev!$A$1:$CI$361,MATCH(DATE(T$1,1,1),Shock_dev!$A$1:$CI$1,0),FALSE)</f>
        <v>0</v>
      </c>
      <c r="U123" s="52">
        <f>VLOOKUP($B123,Shock_dev!$A$1:$CI$361,MATCH(DATE(U$1,1,1),Shock_dev!$A$1:$CI$1,0),FALSE)</f>
        <v>0</v>
      </c>
      <c r="V123" s="52">
        <f>VLOOKUP($B123,Shock_dev!$A$1:$CI$361,MATCH(DATE(V$1,1,1),Shock_dev!$A$1:$CI$1,0),FALSE)</f>
        <v>0</v>
      </c>
      <c r="W123" s="52">
        <f>VLOOKUP($B123,Shock_dev!$A$1:$CI$361,MATCH(DATE(W$1,1,1),Shock_dev!$A$1:$CI$1,0),FALSE)</f>
        <v>0</v>
      </c>
      <c r="X123" s="52">
        <f>VLOOKUP($B123,Shock_dev!$A$1:$CI$361,MATCH(DATE(X$1,1,1),Shock_dev!$A$1:$CI$1,0),FALSE)</f>
        <v>0</v>
      </c>
      <c r="Y123" s="52">
        <f>VLOOKUP($B123,Shock_dev!$A$1:$CI$361,MATCH(DATE(Y$1,1,1),Shock_dev!$A$1:$CI$1,0),FALSE)</f>
        <v>0</v>
      </c>
      <c r="Z123" s="52">
        <f>VLOOKUP($B123,Shock_dev!$A$1:$CI$361,MATCH(DATE(Z$1,1,1),Shock_dev!$A$1:$CI$1,0),FALSE)</f>
        <v>0</v>
      </c>
      <c r="AA123" s="52">
        <f>VLOOKUP($B123,Shock_dev!$A$1:$CI$361,MATCH(DATE(AA$1,1,1),Shock_dev!$A$1:$CI$1,0),FALSE)</f>
        <v>0</v>
      </c>
      <c r="AB123" s="52">
        <f>VLOOKUP($B123,Shock_dev!$A$1:$CI$361,MATCH(DATE(AB$1,1,1),Shock_dev!$A$1:$CI$1,0),FALSE)</f>
        <v>0</v>
      </c>
      <c r="AC123" s="52">
        <f>VLOOKUP($B123,Shock_dev!$A$1:$CI$361,MATCH(DATE(AC$1,1,1),Shock_dev!$A$1:$CI$1,0),FALSE)</f>
        <v>0</v>
      </c>
      <c r="AD123" s="52">
        <f>VLOOKUP($B123,Shock_dev!$A$1:$CI$361,MATCH(DATE(AD$1,1,1),Shock_dev!$A$1:$CI$1,0),FALSE)</f>
        <v>0</v>
      </c>
      <c r="AE123" s="52">
        <f>VLOOKUP($B123,Shock_dev!$A$1:$CI$361,MATCH(DATE(AE$1,1,1),Shock_dev!$A$1:$CI$1,0),FALSE)</f>
        <v>0</v>
      </c>
      <c r="AF123" s="52">
        <f>VLOOKUP($B123,Shock_dev!$A$1:$CI$361,MATCH(DATE(AF$1,1,1),Shock_dev!$A$1:$CI$1,0),FALSE)</f>
        <v>0</v>
      </c>
      <c r="AG123" s="52"/>
      <c r="AH123" s="65">
        <f t="shared" si="48"/>
        <v>0</v>
      </c>
      <c r="AI123" s="65">
        <f t="shared" si="49"/>
        <v>0</v>
      </c>
      <c r="AJ123" s="65">
        <f t="shared" si="50"/>
        <v>0</v>
      </c>
      <c r="AK123" s="65">
        <f t="shared" si="51"/>
        <v>0</v>
      </c>
      <c r="AL123" s="65">
        <f t="shared" si="52"/>
        <v>0</v>
      </c>
      <c r="AM123" s="65">
        <f t="shared" si="53"/>
        <v>0</v>
      </c>
      <c r="AN123" s="66"/>
      <c r="AO123" s="65">
        <f t="shared" si="54"/>
        <v>0</v>
      </c>
      <c r="AP123" s="65">
        <f t="shared" si="55"/>
        <v>0</v>
      </c>
      <c r="AQ123" s="65">
        <f t="shared" si="56"/>
        <v>0</v>
      </c>
    </row>
    <row r="124" spans="1:43" x14ac:dyDescent="0.25">
      <c r="A124" s="5" t="s">
        <v>412</v>
      </c>
      <c r="B124" s="37" t="s">
        <v>634</v>
      </c>
      <c r="C124" s="52">
        <f>VLOOKUP($B124,Shock_dev!$A$1:$CI$361,MATCH(DATE(C$1,1,1),Shock_dev!$A$1:$CI$1,0),FALSE)</f>
        <v>0</v>
      </c>
      <c r="D124" s="52">
        <f>VLOOKUP($B124,Shock_dev!$A$1:$CI$361,MATCH(DATE(D$1,1,1),Shock_dev!$A$1:$CI$1,0),FALSE)</f>
        <v>0</v>
      </c>
      <c r="E124" s="52">
        <f>VLOOKUP($B124,Shock_dev!$A$1:$CI$361,MATCH(DATE(E$1,1,1),Shock_dev!$A$1:$CI$1,0),FALSE)</f>
        <v>0</v>
      </c>
      <c r="F124" s="52">
        <f>VLOOKUP($B124,Shock_dev!$A$1:$CI$361,MATCH(DATE(F$1,1,1),Shock_dev!$A$1:$CI$1,0),FALSE)</f>
        <v>0</v>
      </c>
      <c r="G124" s="52">
        <f>VLOOKUP($B124,Shock_dev!$A$1:$CI$361,MATCH(DATE(G$1,1,1),Shock_dev!$A$1:$CI$1,0),FALSE)</f>
        <v>0</v>
      </c>
      <c r="H124" s="52">
        <f>VLOOKUP($B124,Shock_dev!$A$1:$CI$361,MATCH(DATE(H$1,1,1),Shock_dev!$A$1:$CI$1,0),FALSE)</f>
        <v>0</v>
      </c>
      <c r="I124" s="52">
        <f>VLOOKUP($B124,Shock_dev!$A$1:$CI$361,MATCH(DATE(I$1,1,1),Shock_dev!$A$1:$CI$1,0),FALSE)</f>
        <v>0</v>
      </c>
      <c r="J124" s="52">
        <f>VLOOKUP($B124,Shock_dev!$A$1:$CI$361,MATCH(DATE(J$1,1,1),Shock_dev!$A$1:$CI$1,0),FALSE)</f>
        <v>36</v>
      </c>
      <c r="K124" s="52">
        <f>VLOOKUP($B124,Shock_dev!$A$1:$CI$361,MATCH(DATE(K$1,1,1),Shock_dev!$A$1:$CI$1,0),FALSE)</f>
        <v>36</v>
      </c>
      <c r="L124" s="52">
        <f>VLOOKUP($B124,Shock_dev!$A$1:$CI$361,MATCH(DATE(L$1,1,1),Shock_dev!$A$1:$CI$1,0),FALSE)</f>
        <v>36</v>
      </c>
      <c r="M124" s="52">
        <f>VLOOKUP($B124,Shock_dev!$A$1:$CI$361,MATCH(DATE(M$1,1,1),Shock_dev!$A$1:$CI$1,0),FALSE)</f>
        <v>36</v>
      </c>
      <c r="N124" s="52">
        <f>VLOOKUP($B124,Shock_dev!$A$1:$CI$361,MATCH(DATE(N$1,1,1),Shock_dev!$A$1:$CI$1,0),FALSE)</f>
        <v>36</v>
      </c>
      <c r="O124" s="52">
        <f>VLOOKUP($B124,Shock_dev!$A$1:$CI$361,MATCH(DATE(O$1,1,1),Shock_dev!$A$1:$CI$1,0),FALSE)</f>
        <v>36</v>
      </c>
      <c r="P124" s="52">
        <f>VLOOKUP($B124,Shock_dev!$A$1:$CI$361,MATCH(DATE(P$1,1,1),Shock_dev!$A$1:$CI$1,0),FALSE)</f>
        <v>36</v>
      </c>
      <c r="Q124" s="52">
        <f>VLOOKUP($B124,Shock_dev!$A$1:$CI$361,MATCH(DATE(Q$1,1,1),Shock_dev!$A$1:$CI$1,0),FALSE)</f>
        <v>36</v>
      </c>
      <c r="R124" s="52">
        <f>VLOOKUP($B124,Shock_dev!$A$1:$CI$361,MATCH(DATE(R$1,1,1),Shock_dev!$A$1:$CI$1,0),FALSE)</f>
        <v>36</v>
      </c>
      <c r="S124" s="52">
        <f>VLOOKUP($B124,Shock_dev!$A$1:$CI$361,MATCH(DATE(S$1,1,1),Shock_dev!$A$1:$CI$1,0),FALSE)</f>
        <v>36</v>
      </c>
      <c r="T124" s="52">
        <f>VLOOKUP($B124,Shock_dev!$A$1:$CI$361,MATCH(DATE(T$1,1,1),Shock_dev!$A$1:$CI$1,0),FALSE)</f>
        <v>0</v>
      </c>
      <c r="U124" s="52">
        <f>VLOOKUP($B124,Shock_dev!$A$1:$CI$361,MATCH(DATE(U$1,1,1),Shock_dev!$A$1:$CI$1,0),FALSE)</f>
        <v>0</v>
      </c>
      <c r="V124" s="52">
        <f>VLOOKUP($B124,Shock_dev!$A$1:$CI$361,MATCH(DATE(V$1,1,1),Shock_dev!$A$1:$CI$1,0),FALSE)</f>
        <v>0</v>
      </c>
      <c r="W124" s="52">
        <f>VLOOKUP($B124,Shock_dev!$A$1:$CI$361,MATCH(DATE(W$1,1,1),Shock_dev!$A$1:$CI$1,0),FALSE)</f>
        <v>0</v>
      </c>
      <c r="X124" s="52">
        <f>VLOOKUP($B124,Shock_dev!$A$1:$CI$361,MATCH(DATE(X$1,1,1),Shock_dev!$A$1:$CI$1,0),FALSE)</f>
        <v>0</v>
      </c>
      <c r="Y124" s="52">
        <f>VLOOKUP($B124,Shock_dev!$A$1:$CI$361,MATCH(DATE(Y$1,1,1),Shock_dev!$A$1:$CI$1,0),FALSE)</f>
        <v>0</v>
      </c>
      <c r="Z124" s="52">
        <f>VLOOKUP($B124,Shock_dev!$A$1:$CI$361,MATCH(DATE(Z$1,1,1),Shock_dev!$A$1:$CI$1,0),FALSE)</f>
        <v>0</v>
      </c>
      <c r="AA124" s="52">
        <f>VLOOKUP($B124,Shock_dev!$A$1:$CI$361,MATCH(DATE(AA$1,1,1),Shock_dev!$A$1:$CI$1,0),FALSE)</f>
        <v>0</v>
      </c>
      <c r="AB124" s="52">
        <f>VLOOKUP($B124,Shock_dev!$A$1:$CI$361,MATCH(DATE(AB$1,1,1),Shock_dev!$A$1:$CI$1,0),FALSE)</f>
        <v>0</v>
      </c>
      <c r="AC124" s="52">
        <f>VLOOKUP($B124,Shock_dev!$A$1:$CI$361,MATCH(DATE(AC$1,1,1),Shock_dev!$A$1:$CI$1,0),FALSE)</f>
        <v>0</v>
      </c>
      <c r="AD124" s="52">
        <f>VLOOKUP($B124,Shock_dev!$A$1:$CI$361,MATCH(DATE(AD$1,1,1),Shock_dev!$A$1:$CI$1,0),FALSE)</f>
        <v>0</v>
      </c>
      <c r="AE124" s="52">
        <f>VLOOKUP($B124,Shock_dev!$A$1:$CI$361,MATCH(DATE(AE$1,1,1),Shock_dev!$A$1:$CI$1,0),FALSE)</f>
        <v>0</v>
      </c>
      <c r="AF124" s="52">
        <f>VLOOKUP($B124,Shock_dev!$A$1:$CI$361,MATCH(DATE(AF$1,1,1),Shock_dev!$A$1:$CI$1,0),FALSE)</f>
        <v>0</v>
      </c>
      <c r="AG124" s="52"/>
      <c r="AH124" s="65">
        <f t="shared" si="48"/>
        <v>0</v>
      </c>
      <c r="AI124" s="65">
        <f t="shared" si="49"/>
        <v>21.6</v>
      </c>
      <c r="AJ124" s="65">
        <f t="shared" si="50"/>
        <v>36</v>
      </c>
      <c r="AK124" s="65">
        <f t="shared" si="51"/>
        <v>14.4</v>
      </c>
      <c r="AL124" s="65">
        <f t="shared" si="52"/>
        <v>0</v>
      </c>
      <c r="AM124" s="65">
        <f t="shared" si="53"/>
        <v>0</v>
      </c>
      <c r="AN124" s="66"/>
      <c r="AO124" s="65">
        <f t="shared" si="54"/>
        <v>10.8</v>
      </c>
      <c r="AP124" s="65">
        <f t="shared" si="55"/>
        <v>25.2</v>
      </c>
      <c r="AQ124" s="65">
        <f t="shared" si="56"/>
        <v>0</v>
      </c>
    </row>
    <row r="125" spans="1:43" x14ac:dyDescent="0.25">
      <c r="A125" s="5" t="s">
        <v>436</v>
      </c>
      <c r="B125" s="37" t="s">
        <v>635</v>
      </c>
      <c r="C125" s="52">
        <f>VLOOKUP($B125,Shock_dev!$A$1:$CI$361,MATCH(DATE(C$1,1,1),Shock_dev!$A$1:$CI$1,0),FALSE)</f>
        <v>0</v>
      </c>
      <c r="D125" s="52">
        <f>VLOOKUP($B125,Shock_dev!$A$1:$CI$361,MATCH(DATE(D$1,1,1),Shock_dev!$A$1:$CI$1,0),FALSE)</f>
        <v>0</v>
      </c>
      <c r="E125" s="52">
        <f>VLOOKUP($B125,Shock_dev!$A$1:$CI$361,MATCH(DATE(E$1,1,1),Shock_dev!$A$1:$CI$1,0),FALSE)</f>
        <v>0</v>
      </c>
      <c r="F125" s="52">
        <f>VLOOKUP($B125,Shock_dev!$A$1:$CI$361,MATCH(DATE(F$1,1,1),Shock_dev!$A$1:$CI$1,0),FALSE)</f>
        <v>0</v>
      </c>
      <c r="G125" s="52">
        <f>VLOOKUP($B125,Shock_dev!$A$1:$CI$361,MATCH(DATE(G$1,1,1),Shock_dev!$A$1:$CI$1,0),FALSE)</f>
        <v>0</v>
      </c>
      <c r="H125" s="52">
        <f>VLOOKUP($B125,Shock_dev!$A$1:$CI$361,MATCH(DATE(H$1,1,1),Shock_dev!$A$1:$CI$1,0),FALSE)</f>
        <v>0</v>
      </c>
      <c r="I125" s="52">
        <f>VLOOKUP($B125,Shock_dev!$A$1:$CI$361,MATCH(DATE(I$1,1,1),Shock_dev!$A$1:$CI$1,0),FALSE)</f>
        <v>0</v>
      </c>
      <c r="J125" s="52">
        <f>VLOOKUP($B125,Shock_dev!$A$1:$CI$361,MATCH(DATE(J$1,1,1),Shock_dev!$A$1:$CI$1,0),FALSE)</f>
        <v>0</v>
      </c>
      <c r="K125" s="52">
        <f>VLOOKUP($B125,Shock_dev!$A$1:$CI$361,MATCH(DATE(K$1,1,1),Shock_dev!$A$1:$CI$1,0),FALSE)</f>
        <v>0</v>
      </c>
      <c r="L125" s="52">
        <f>VLOOKUP($B125,Shock_dev!$A$1:$CI$361,MATCH(DATE(L$1,1,1),Shock_dev!$A$1:$CI$1,0),FALSE)</f>
        <v>0</v>
      </c>
      <c r="M125" s="52">
        <f>VLOOKUP($B125,Shock_dev!$A$1:$CI$361,MATCH(DATE(M$1,1,1),Shock_dev!$A$1:$CI$1,0),FALSE)</f>
        <v>0</v>
      </c>
      <c r="N125" s="52">
        <f>VLOOKUP($B125,Shock_dev!$A$1:$CI$361,MATCH(DATE(N$1,1,1),Shock_dev!$A$1:$CI$1,0),FALSE)</f>
        <v>0</v>
      </c>
      <c r="O125" s="52">
        <f>VLOOKUP($B125,Shock_dev!$A$1:$CI$361,MATCH(DATE(O$1,1,1),Shock_dev!$A$1:$CI$1,0),FALSE)</f>
        <v>0</v>
      </c>
      <c r="P125" s="52">
        <f>VLOOKUP($B125,Shock_dev!$A$1:$CI$361,MATCH(DATE(P$1,1,1),Shock_dev!$A$1:$CI$1,0),FALSE)</f>
        <v>0</v>
      </c>
      <c r="Q125" s="52">
        <f>VLOOKUP($B125,Shock_dev!$A$1:$CI$361,MATCH(DATE(Q$1,1,1),Shock_dev!$A$1:$CI$1,0),FALSE)</f>
        <v>0</v>
      </c>
      <c r="R125" s="52">
        <f>VLOOKUP($B125,Shock_dev!$A$1:$CI$361,MATCH(DATE(R$1,1,1),Shock_dev!$A$1:$CI$1,0),FALSE)</f>
        <v>0</v>
      </c>
      <c r="S125" s="52">
        <f>VLOOKUP($B125,Shock_dev!$A$1:$CI$361,MATCH(DATE(S$1,1,1),Shock_dev!$A$1:$CI$1,0),FALSE)</f>
        <v>0</v>
      </c>
      <c r="T125" s="52">
        <f>VLOOKUP($B125,Shock_dev!$A$1:$CI$361,MATCH(DATE(T$1,1,1),Shock_dev!$A$1:$CI$1,0),FALSE)</f>
        <v>0</v>
      </c>
      <c r="U125" s="52">
        <f>VLOOKUP($B125,Shock_dev!$A$1:$CI$361,MATCH(DATE(U$1,1,1),Shock_dev!$A$1:$CI$1,0),FALSE)</f>
        <v>0</v>
      </c>
      <c r="V125" s="52">
        <f>VLOOKUP($B125,Shock_dev!$A$1:$CI$361,MATCH(DATE(V$1,1,1),Shock_dev!$A$1:$CI$1,0),FALSE)</f>
        <v>0</v>
      </c>
      <c r="W125" s="52">
        <f>VLOOKUP($B125,Shock_dev!$A$1:$CI$361,MATCH(DATE(W$1,1,1),Shock_dev!$A$1:$CI$1,0),FALSE)</f>
        <v>0</v>
      </c>
      <c r="X125" s="52">
        <f>VLOOKUP($B125,Shock_dev!$A$1:$CI$361,MATCH(DATE(X$1,1,1),Shock_dev!$A$1:$CI$1,0),FALSE)</f>
        <v>0</v>
      </c>
      <c r="Y125" s="52">
        <f>VLOOKUP($B125,Shock_dev!$A$1:$CI$361,MATCH(DATE(Y$1,1,1),Shock_dev!$A$1:$CI$1,0),FALSE)</f>
        <v>0</v>
      </c>
      <c r="Z125" s="52">
        <f>VLOOKUP($B125,Shock_dev!$A$1:$CI$361,MATCH(DATE(Z$1,1,1),Shock_dev!$A$1:$CI$1,0),FALSE)</f>
        <v>0</v>
      </c>
      <c r="AA125" s="52">
        <f>VLOOKUP($B125,Shock_dev!$A$1:$CI$361,MATCH(DATE(AA$1,1,1),Shock_dev!$A$1:$CI$1,0),FALSE)</f>
        <v>0</v>
      </c>
      <c r="AB125" s="52">
        <f>VLOOKUP($B125,Shock_dev!$A$1:$CI$361,MATCH(DATE(AB$1,1,1),Shock_dev!$A$1:$CI$1,0),FALSE)</f>
        <v>0</v>
      </c>
      <c r="AC125" s="52">
        <f>VLOOKUP($B125,Shock_dev!$A$1:$CI$361,MATCH(DATE(AC$1,1,1),Shock_dev!$A$1:$CI$1,0),FALSE)</f>
        <v>0</v>
      </c>
      <c r="AD125" s="52">
        <f>VLOOKUP($B125,Shock_dev!$A$1:$CI$361,MATCH(DATE(AD$1,1,1),Shock_dev!$A$1:$CI$1,0),FALSE)</f>
        <v>0</v>
      </c>
      <c r="AE125" s="52">
        <f>VLOOKUP($B125,Shock_dev!$A$1:$CI$361,MATCH(DATE(AE$1,1,1),Shock_dev!$A$1:$CI$1,0),FALSE)</f>
        <v>0</v>
      </c>
      <c r="AF125" s="52">
        <f>VLOOKUP($B125,Shock_dev!$A$1:$CI$361,MATCH(DATE(AF$1,1,1),Shock_dev!$A$1:$CI$1,0),FALSE)</f>
        <v>0</v>
      </c>
      <c r="AG125" s="52"/>
      <c r="AH125" s="65">
        <f t="shared" si="48"/>
        <v>0</v>
      </c>
      <c r="AI125" s="65">
        <f t="shared" si="49"/>
        <v>0</v>
      </c>
      <c r="AJ125" s="65">
        <f t="shared" si="50"/>
        <v>0</v>
      </c>
      <c r="AK125" s="65">
        <f t="shared" si="51"/>
        <v>0</v>
      </c>
      <c r="AL125" s="65">
        <f t="shared" si="52"/>
        <v>0</v>
      </c>
      <c r="AM125" s="65">
        <f t="shared" si="53"/>
        <v>0</v>
      </c>
      <c r="AN125" s="66"/>
      <c r="AO125" s="65">
        <f t="shared" si="54"/>
        <v>0</v>
      </c>
      <c r="AP125" s="65">
        <f t="shared" si="55"/>
        <v>0</v>
      </c>
      <c r="AQ125" s="65">
        <f t="shared" si="56"/>
        <v>0</v>
      </c>
    </row>
    <row r="126" spans="1:43" x14ac:dyDescent="0.25">
      <c r="A126" s="5" t="s">
        <v>437</v>
      </c>
      <c r="B126" s="37" t="s">
        <v>636</v>
      </c>
      <c r="C126" s="52">
        <f>VLOOKUP($B126,Shock_dev!$A$1:$CI$361,MATCH(DATE(C$1,1,1),Shock_dev!$A$1:$CI$1,0),FALSE)</f>
        <v>0</v>
      </c>
      <c r="D126" s="52">
        <f>VLOOKUP($B126,Shock_dev!$A$1:$CI$361,MATCH(DATE(D$1,1,1),Shock_dev!$A$1:$CI$1,0),FALSE)</f>
        <v>0</v>
      </c>
      <c r="E126" s="52">
        <f>VLOOKUP($B126,Shock_dev!$A$1:$CI$361,MATCH(DATE(E$1,1,1),Shock_dev!$A$1:$CI$1,0),FALSE)</f>
        <v>0</v>
      </c>
      <c r="F126" s="52">
        <f>VLOOKUP($B126,Shock_dev!$A$1:$CI$361,MATCH(DATE(F$1,1,1),Shock_dev!$A$1:$CI$1,0),FALSE)</f>
        <v>0</v>
      </c>
      <c r="G126" s="52">
        <f>VLOOKUP($B126,Shock_dev!$A$1:$CI$361,MATCH(DATE(G$1,1,1),Shock_dev!$A$1:$CI$1,0),FALSE)</f>
        <v>0</v>
      </c>
      <c r="H126" s="52">
        <f>VLOOKUP($B126,Shock_dev!$A$1:$CI$361,MATCH(DATE(H$1,1,1),Shock_dev!$A$1:$CI$1,0),FALSE)</f>
        <v>0</v>
      </c>
      <c r="I126" s="52">
        <f>VLOOKUP($B126,Shock_dev!$A$1:$CI$361,MATCH(DATE(I$1,1,1),Shock_dev!$A$1:$CI$1,0),FALSE)</f>
        <v>0</v>
      </c>
      <c r="J126" s="52">
        <f>VLOOKUP($B126,Shock_dev!$A$1:$CI$361,MATCH(DATE(J$1,1,1),Shock_dev!$A$1:$CI$1,0),FALSE)</f>
        <v>0</v>
      </c>
      <c r="K126" s="52">
        <f>VLOOKUP($B126,Shock_dev!$A$1:$CI$361,MATCH(DATE(K$1,1,1),Shock_dev!$A$1:$CI$1,0),FALSE)</f>
        <v>0</v>
      </c>
      <c r="L126" s="52">
        <f>VLOOKUP($B126,Shock_dev!$A$1:$CI$361,MATCH(DATE(L$1,1,1),Shock_dev!$A$1:$CI$1,0),FALSE)</f>
        <v>0</v>
      </c>
      <c r="M126" s="52">
        <f>VLOOKUP($B126,Shock_dev!$A$1:$CI$361,MATCH(DATE(M$1,1,1),Shock_dev!$A$1:$CI$1,0),FALSE)</f>
        <v>0</v>
      </c>
      <c r="N126" s="52">
        <f>VLOOKUP($B126,Shock_dev!$A$1:$CI$361,MATCH(DATE(N$1,1,1),Shock_dev!$A$1:$CI$1,0),FALSE)</f>
        <v>0</v>
      </c>
      <c r="O126" s="52">
        <f>VLOOKUP($B126,Shock_dev!$A$1:$CI$361,MATCH(DATE(O$1,1,1),Shock_dev!$A$1:$CI$1,0),FALSE)</f>
        <v>0</v>
      </c>
      <c r="P126" s="52">
        <f>VLOOKUP($B126,Shock_dev!$A$1:$CI$361,MATCH(DATE(P$1,1,1),Shock_dev!$A$1:$CI$1,0),FALSE)</f>
        <v>0</v>
      </c>
      <c r="Q126" s="52">
        <f>VLOOKUP($B126,Shock_dev!$A$1:$CI$361,MATCH(DATE(Q$1,1,1),Shock_dev!$A$1:$CI$1,0),FALSE)</f>
        <v>0</v>
      </c>
      <c r="R126" s="52">
        <f>VLOOKUP($B126,Shock_dev!$A$1:$CI$361,MATCH(DATE(R$1,1,1),Shock_dev!$A$1:$CI$1,0),FALSE)</f>
        <v>0</v>
      </c>
      <c r="S126" s="52">
        <f>VLOOKUP($B126,Shock_dev!$A$1:$CI$361,MATCH(DATE(S$1,1,1),Shock_dev!$A$1:$CI$1,0),FALSE)</f>
        <v>0</v>
      </c>
      <c r="T126" s="52">
        <f>VLOOKUP($B126,Shock_dev!$A$1:$CI$361,MATCH(DATE(T$1,1,1),Shock_dev!$A$1:$CI$1,0),FALSE)</f>
        <v>0</v>
      </c>
      <c r="U126" s="52">
        <f>VLOOKUP($B126,Shock_dev!$A$1:$CI$361,MATCH(DATE(U$1,1,1),Shock_dev!$A$1:$CI$1,0),FALSE)</f>
        <v>0</v>
      </c>
      <c r="V126" s="52">
        <f>VLOOKUP($B126,Shock_dev!$A$1:$CI$361,MATCH(DATE(V$1,1,1),Shock_dev!$A$1:$CI$1,0),FALSE)</f>
        <v>0</v>
      </c>
      <c r="W126" s="52">
        <f>VLOOKUP($B126,Shock_dev!$A$1:$CI$361,MATCH(DATE(W$1,1,1),Shock_dev!$A$1:$CI$1,0),FALSE)</f>
        <v>0</v>
      </c>
      <c r="X126" s="52">
        <f>VLOOKUP($B126,Shock_dev!$A$1:$CI$361,MATCH(DATE(X$1,1,1),Shock_dev!$A$1:$CI$1,0),FALSE)</f>
        <v>0</v>
      </c>
      <c r="Y126" s="52">
        <f>VLOOKUP($B126,Shock_dev!$A$1:$CI$361,MATCH(DATE(Y$1,1,1),Shock_dev!$A$1:$CI$1,0),FALSE)</f>
        <v>0</v>
      </c>
      <c r="Z126" s="52">
        <f>VLOOKUP($B126,Shock_dev!$A$1:$CI$361,MATCH(DATE(Z$1,1,1),Shock_dev!$A$1:$CI$1,0),FALSE)</f>
        <v>0</v>
      </c>
      <c r="AA126" s="52">
        <f>VLOOKUP($B126,Shock_dev!$A$1:$CI$361,MATCH(DATE(AA$1,1,1),Shock_dev!$A$1:$CI$1,0),FALSE)</f>
        <v>0</v>
      </c>
      <c r="AB126" s="52">
        <f>VLOOKUP($B126,Shock_dev!$A$1:$CI$361,MATCH(DATE(AB$1,1,1),Shock_dev!$A$1:$CI$1,0),FALSE)</f>
        <v>0</v>
      </c>
      <c r="AC126" s="52">
        <f>VLOOKUP($B126,Shock_dev!$A$1:$CI$361,MATCH(DATE(AC$1,1,1),Shock_dev!$A$1:$CI$1,0),FALSE)</f>
        <v>0</v>
      </c>
      <c r="AD126" s="52">
        <f>VLOOKUP($B126,Shock_dev!$A$1:$CI$361,MATCH(DATE(AD$1,1,1),Shock_dev!$A$1:$CI$1,0),FALSE)</f>
        <v>0</v>
      </c>
      <c r="AE126" s="52">
        <f>VLOOKUP($B126,Shock_dev!$A$1:$CI$361,MATCH(DATE(AE$1,1,1),Shock_dev!$A$1:$CI$1,0),FALSE)</f>
        <v>0</v>
      </c>
      <c r="AF126" s="52">
        <f>VLOOKUP($B126,Shock_dev!$A$1:$CI$361,MATCH(DATE(AF$1,1,1),Shock_dev!$A$1:$CI$1,0),FALSE)</f>
        <v>0</v>
      </c>
      <c r="AG126" s="52"/>
      <c r="AH126" s="65">
        <f t="shared" si="48"/>
        <v>0</v>
      </c>
      <c r="AI126" s="65">
        <f t="shared" si="49"/>
        <v>0</v>
      </c>
      <c r="AJ126" s="65">
        <f t="shared" si="50"/>
        <v>0</v>
      </c>
      <c r="AK126" s="65">
        <f t="shared" si="51"/>
        <v>0</v>
      </c>
      <c r="AL126" s="65">
        <f t="shared" si="52"/>
        <v>0</v>
      </c>
      <c r="AM126" s="65">
        <f t="shared" si="53"/>
        <v>0</v>
      </c>
      <c r="AN126" s="66"/>
      <c r="AO126" s="65">
        <f t="shared" si="54"/>
        <v>0</v>
      </c>
      <c r="AP126" s="65">
        <f t="shared" si="55"/>
        <v>0</v>
      </c>
      <c r="AQ126" s="65">
        <f t="shared" si="56"/>
        <v>0</v>
      </c>
    </row>
    <row r="127" spans="1:43" x14ac:dyDescent="0.25">
      <c r="A127" s="5" t="s">
        <v>675</v>
      </c>
      <c r="B127" s="37" t="s">
        <v>637</v>
      </c>
      <c r="C127" s="52">
        <f>VLOOKUP($B127,Shock_dev!$A$1:$CI$361,MATCH(DATE(C$1,1,1),Shock_dev!$A$1:$CI$1,0),FALSE)</f>
        <v>225.3</v>
      </c>
      <c r="D127" s="52">
        <f>VLOOKUP($B127,Shock_dev!$A$1:$CI$361,MATCH(DATE(D$1,1,1),Shock_dev!$A$1:$CI$1,0),FALSE)</f>
        <v>228.8</v>
      </c>
      <c r="E127" s="52">
        <f>VLOOKUP($B127,Shock_dev!$A$1:$CI$361,MATCH(DATE(E$1,1,1),Shock_dev!$A$1:$CI$1,0),FALSE)</f>
        <v>239.3</v>
      </c>
      <c r="F127" s="52">
        <f>VLOOKUP($B127,Shock_dev!$A$1:$CI$361,MATCH(DATE(F$1,1,1),Shock_dev!$A$1:$CI$1,0),FALSE)</f>
        <v>260.3</v>
      </c>
      <c r="G127" s="52">
        <f>VLOOKUP($B127,Shock_dev!$A$1:$CI$361,MATCH(DATE(G$1,1,1),Shock_dev!$A$1:$CI$1,0),FALSE)</f>
        <v>281.39999999999998</v>
      </c>
      <c r="H127" s="52">
        <f>VLOOKUP($B127,Shock_dev!$A$1:$CI$361,MATCH(DATE(H$1,1,1),Shock_dev!$A$1:$CI$1,0),FALSE)</f>
        <v>309.5</v>
      </c>
      <c r="I127" s="52">
        <f>VLOOKUP($B127,Shock_dev!$A$1:$CI$361,MATCH(DATE(I$1,1,1),Shock_dev!$A$1:$CI$1,0),FALSE)</f>
        <v>330.5</v>
      </c>
      <c r="J127" s="52">
        <f>VLOOKUP($B127,Shock_dev!$A$1:$CI$361,MATCH(DATE(J$1,1,1),Shock_dev!$A$1:$CI$1,0),FALSE)</f>
        <v>341</v>
      </c>
      <c r="K127" s="52">
        <f>VLOOKUP($B127,Shock_dev!$A$1:$CI$361,MATCH(DATE(K$1,1,1),Shock_dev!$A$1:$CI$1,0),FALSE)</f>
        <v>348</v>
      </c>
      <c r="L127" s="52">
        <f>VLOOKUP($B127,Shock_dev!$A$1:$CI$361,MATCH(DATE(L$1,1,1),Shock_dev!$A$1:$CI$1,0),FALSE)</f>
        <v>356.7</v>
      </c>
      <c r="M127" s="52">
        <f>VLOOKUP($B127,Shock_dev!$A$1:$CI$361,MATCH(DATE(M$1,1,1),Shock_dev!$A$1:$CI$1,0),FALSE)</f>
        <v>280.2</v>
      </c>
      <c r="N127" s="52">
        <f>VLOOKUP($B127,Shock_dev!$A$1:$CI$361,MATCH(DATE(N$1,1,1),Shock_dev!$A$1:$CI$1,0),FALSE)</f>
        <v>290.8</v>
      </c>
      <c r="O127" s="52">
        <f>VLOOKUP($B127,Shock_dev!$A$1:$CI$361,MATCH(DATE(O$1,1,1),Shock_dev!$A$1:$CI$1,0),FALSE)</f>
        <v>294.8</v>
      </c>
      <c r="P127" s="52">
        <f>VLOOKUP($B127,Shock_dev!$A$1:$CI$361,MATCH(DATE(P$1,1,1),Shock_dev!$A$1:$CI$1,0),FALSE)</f>
        <v>308.8</v>
      </c>
      <c r="Q127" s="52">
        <f>VLOOKUP($B127,Shock_dev!$A$1:$CI$361,MATCH(DATE(Q$1,1,1),Shock_dev!$A$1:$CI$1,0),FALSE)</f>
        <v>326.3</v>
      </c>
      <c r="R127" s="52">
        <f>VLOOKUP($B127,Shock_dev!$A$1:$CI$361,MATCH(DATE(R$1,1,1),Shock_dev!$A$1:$CI$1,0),FALSE)</f>
        <v>343.9</v>
      </c>
      <c r="S127" s="52">
        <f>VLOOKUP($B127,Shock_dev!$A$1:$CI$361,MATCH(DATE(S$1,1,1),Shock_dev!$A$1:$CI$1,0),FALSE)</f>
        <v>368.4</v>
      </c>
      <c r="T127" s="52">
        <f>VLOOKUP($B127,Shock_dev!$A$1:$CI$361,MATCH(DATE(T$1,1,1),Shock_dev!$A$1:$CI$1,0),FALSE)</f>
        <v>375.4</v>
      </c>
      <c r="U127" s="52">
        <f>VLOOKUP($B127,Shock_dev!$A$1:$CI$361,MATCH(DATE(U$1,1,1),Shock_dev!$A$1:$CI$1,0),FALSE)</f>
        <v>379</v>
      </c>
      <c r="V127" s="52">
        <f>VLOOKUP($B127,Shock_dev!$A$1:$CI$361,MATCH(DATE(V$1,1,1),Shock_dev!$A$1:$CI$1,0),FALSE)</f>
        <v>379</v>
      </c>
      <c r="W127" s="52">
        <f>VLOOKUP($B127,Shock_dev!$A$1:$CI$361,MATCH(DATE(W$1,1,1),Shock_dev!$A$1:$CI$1,0),FALSE)</f>
        <v>405.7</v>
      </c>
      <c r="X127" s="52">
        <f>VLOOKUP($B127,Shock_dev!$A$1:$CI$361,MATCH(DATE(X$1,1,1),Shock_dev!$A$1:$CI$1,0),FALSE)</f>
        <v>405.7</v>
      </c>
      <c r="Y127" s="52">
        <f>VLOOKUP($B127,Shock_dev!$A$1:$CI$361,MATCH(DATE(Y$1,1,1),Shock_dev!$A$1:$CI$1,0),FALSE)</f>
        <v>405.7</v>
      </c>
      <c r="Z127" s="52">
        <f>VLOOKUP($B127,Shock_dev!$A$1:$CI$361,MATCH(DATE(Z$1,1,1),Shock_dev!$A$1:$CI$1,0),FALSE)</f>
        <v>405.7</v>
      </c>
      <c r="AA127" s="52">
        <f>VLOOKUP($B127,Shock_dev!$A$1:$CI$361,MATCH(DATE(AA$1,1,1),Shock_dev!$A$1:$CI$1,0),FALSE)</f>
        <v>405.7</v>
      </c>
      <c r="AB127" s="52">
        <f>VLOOKUP($B127,Shock_dev!$A$1:$CI$361,MATCH(DATE(AB$1,1,1),Shock_dev!$A$1:$CI$1,0),FALSE)</f>
        <v>405.7</v>
      </c>
      <c r="AC127" s="52">
        <f>VLOOKUP($B127,Shock_dev!$A$1:$CI$361,MATCH(DATE(AC$1,1,1),Shock_dev!$A$1:$CI$1,0),FALSE)</f>
        <v>405.7</v>
      </c>
      <c r="AD127" s="52">
        <f>VLOOKUP($B127,Shock_dev!$A$1:$CI$361,MATCH(DATE(AD$1,1,1),Shock_dev!$A$1:$CI$1,0),FALSE)</f>
        <v>405.7</v>
      </c>
      <c r="AE127" s="52">
        <f>VLOOKUP($B127,Shock_dev!$A$1:$CI$361,MATCH(DATE(AE$1,1,1),Shock_dev!$A$1:$CI$1,0),FALSE)</f>
        <v>409.2</v>
      </c>
      <c r="AF127" s="52">
        <f>VLOOKUP($B127,Shock_dev!$A$1:$CI$361,MATCH(DATE(AF$1,1,1),Shock_dev!$A$1:$CI$1,0),FALSE)</f>
        <v>409.2</v>
      </c>
      <c r="AG127" s="52"/>
      <c r="AH127" s="65">
        <f t="shared" si="48"/>
        <v>247.01999999999998</v>
      </c>
      <c r="AI127" s="65">
        <f t="shared" si="49"/>
        <v>337.14</v>
      </c>
      <c r="AJ127" s="65">
        <f t="shared" si="50"/>
        <v>300.17999999999995</v>
      </c>
      <c r="AK127" s="65">
        <f t="shared" si="51"/>
        <v>369.14</v>
      </c>
      <c r="AL127" s="65">
        <f t="shared" si="52"/>
        <v>405.7</v>
      </c>
      <c r="AM127" s="65">
        <f t="shared" si="53"/>
        <v>407.1</v>
      </c>
      <c r="AN127" s="66"/>
      <c r="AO127" s="65">
        <f t="shared" si="54"/>
        <v>292.08</v>
      </c>
      <c r="AP127" s="65">
        <f t="shared" si="55"/>
        <v>334.65999999999997</v>
      </c>
      <c r="AQ127" s="65">
        <f t="shared" si="56"/>
        <v>406.4</v>
      </c>
    </row>
    <row r="128" spans="1:43" x14ac:dyDescent="0.25">
      <c r="A128" s="5" t="s">
        <v>413</v>
      </c>
      <c r="B128" s="37" t="s">
        <v>638</v>
      </c>
      <c r="C128" s="52">
        <f>VLOOKUP($B128,Shock_dev!$A$1:$CI$361,MATCH(DATE(C$1,1,1),Shock_dev!$A$1:$CI$1,0),FALSE)</f>
        <v>2590.3000000000002</v>
      </c>
      <c r="D128" s="52">
        <f>VLOOKUP($B128,Shock_dev!$A$1:$CI$361,MATCH(DATE(D$1,1,1),Shock_dev!$A$1:$CI$1,0),FALSE)</f>
        <v>2310</v>
      </c>
      <c r="E128" s="52">
        <f>VLOOKUP($B128,Shock_dev!$A$1:$CI$361,MATCH(DATE(E$1,1,1),Shock_dev!$A$1:$CI$1,0),FALSE)</f>
        <v>2396.1999999999998</v>
      </c>
      <c r="F128" s="52">
        <f>VLOOKUP($B128,Shock_dev!$A$1:$CI$361,MATCH(DATE(F$1,1,1),Shock_dev!$A$1:$CI$1,0),FALSE)</f>
        <v>2511.9</v>
      </c>
      <c r="G128" s="52">
        <f>VLOOKUP($B128,Shock_dev!$A$1:$CI$361,MATCH(DATE(G$1,1,1),Shock_dev!$A$1:$CI$1,0),FALSE)</f>
        <v>2551.8000000000002</v>
      </c>
      <c r="H128" s="52">
        <f>VLOOKUP($B128,Shock_dev!$A$1:$CI$361,MATCH(DATE(H$1,1,1),Shock_dev!$A$1:$CI$1,0),FALSE)</f>
        <v>2714.5</v>
      </c>
      <c r="I128" s="52">
        <f>VLOOKUP($B128,Shock_dev!$A$1:$CI$361,MATCH(DATE(I$1,1,1),Shock_dev!$A$1:$CI$1,0),FALSE)</f>
        <v>2365.5</v>
      </c>
      <c r="J128" s="52">
        <f>VLOOKUP($B128,Shock_dev!$A$1:$CI$361,MATCH(DATE(J$1,1,1),Shock_dev!$A$1:$CI$1,0),FALSE)</f>
        <v>2838.5</v>
      </c>
      <c r="K128" s="52">
        <f>VLOOKUP($B128,Shock_dev!$A$1:$CI$361,MATCH(DATE(K$1,1,1),Shock_dev!$A$1:$CI$1,0),FALSE)</f>
        <v>3123</v>
      </c>
      <c r="L128" s="52">
        <f>VLOOKUP($B128,Shock_dev!$A$1:$CI$361,MATCH(DATE(L$1,1,1),Shock_dev!$A$1:$CI$1,0),FALSE)</f>
        <v>2784.8</v>
      </c>
      <c r="M128" s="52">
        <f>VLOOKUP($B128,Shock_dev!$A$1:$CI$361,MATCH(DATE(M$1,1,1),Shock_dev!$A$1:$CI$1,0),FALSE)</f>
        <v>3010.8</v>
      </c>
      <c r="N128" s="52">
        <f>VLOOKUP($B128,Shock_dev!$A$1:$CI$361,MATCH(DATE(N$1,1,1),Shock_dev!$A$1:$CI$1,0),FALSE)</f>
        <v>3296.2</v>
      </c>
      <c r="O128" s="52">
        <f>VLOOKUP($B128,Shock_dev!$A$1:$CI$361,MATCH(DATE(O$1,1,1),Shock_dev!$A$1:$CI$1,0),FALSE)</f>
        <v>2760.6</v>
      </c>
      <c r="P128" s="52">
        <f>VLOOKUP($B128,Shock_dev!$A$1:$CI$361,MATCH(DATE(P$1,1,1),Shock_dev!$A$1:$CI$1,0),FALSE)</f>
        <v>2235</v>
      </c>
      <c r="Q128" s="52">
        <f>VLOOKUP($B128,Shock_dev!$A$1:$CI$361,MATCH(DATE(Q$1,1,1),Shock_dev!$A$1:$CI$1,0),FALSE)</f>
        <v>1928.8</v>
      </c>
      <c r="R128" s="52">
        <f>VLOOKUP($B128,Shock_dev!$A$1:$CI$361,MATCH(DATE(R$1,1,1),Shock_dev!$A$1:$CI$1,0),FALSE)</f>
        <v>1298.9000000000001</v>
      </c>
      <c r="S128" s="52">
        <f>VLOOKUP($B128,Shock_dev!$A$1:$CI$361,MATCH(DATE(S$1,1,1),Shock_dev!$A$1:$CI$1,0),FALSE)</f>
        <v>1452.9</v>
      </c>
      <c r="T128" s="52">
        <f>VLOOKUP($B128,Shock_dev!$A$1:$CI$361,MATCH(DATE(T$1,1,1),Shock_dev!$A$1:$CI$1,0),FALSE)</f>
        <v>1237.9000000000001</v>
      </c>
      <c r="U128" s="52">
        <f>VLOOKUP($B128,Shock_dev!$A$1:$CI$361,MATCH(DATE(U$1,1,1),Shock_dev!$A$1:$CI$1,0),FALSE)</f>
        <v>1130.5</v>
      </c>
      <c r="V128" s="52">
        <f>VLOOKUP($B128,Shock_dev!$A$1:$CI$361,MATCH(DATE(V$1,1,1),Shock_dev!$A$1:$CI$1,0),FALSE)</f>
        <v>1075</v>
      </c>
      <c r="W128" s="52">
        <f>VLOOKUP($B128,Shock_dev!$A$1:$CI$361,MATCH(DATE(W$1,1,1),Shock_dev!$A$1:$CI$1,0),FALSE)</f>
        <v>1101.7</v>
      </c>
      <c r="X128" s="52">
        <f>VLOOKUP($B128,Shock_dev!$A$1:$CI$361,MATCH(DATE(X$1,1,1),Shock_dev!$A$1:$CI$1,0),FALSE)</f>
        <v>972.2</v>
      </c>
      <c r="Y128" s="52">
        <f>VLOOKUP($B128,Shock_dev!$A$1:$CI$361,MATCH(DATE(Y$1,1,1),Shock_dev!$A$1:$CI$1,0),FALSE)</f>
        <v>972.2</v>
      </c>
      <c r="Z128" s="52">
        <f>VLOOKUP($B128,Shock_dev!$A$1:$CI$361,MATCH(DATE(Z$1,1,1),Shock_dev!$A$1:$CI$1,0),FALSE)</f>
        <v>972.2</v>
      </c>
      <c r="AA128" s="52">
        <f>VLOOKUP($B128,Shock_dev!$A$1:$CI$361,MATCH(DATE(AA$1,1,1),Shock_dev!$A$1:$CI$1,0),FALSE)</f>
        <v>842.7</v>
      </c>
      <c r="AB128" s="52">
        <f>VLOOKUP($B128,Shock_dev!$A$1:$CI$361,MATCH(DATE(AB$1,1,1),Shock_dev!$A$1:$CI$1,0),FALSE)</f>
        <v>842.7</v>
      </c>
      <c r="AC128" s="52">
        <f>VLOOKUP($B128,Shock_dev!$A$1:$CI$361,MATCH(DATE(AC$1,1,1),Shock_dev!$A$1:$CI$1,0),FALSE)</f>
        <v>842.7</v>
      </c>
      <c r="AD128" s="52">
        <f>VLOOKUP($B128,Shock_dev!$A$1:$CI$361,MATCH(DATE(AD$1,1,1),Shock_dev!$A$1:$CI$1,0),FALSE)</f>
        <v>842.7</v>
      </c>
      <c r="AE128" s="52">
        <f>VLOOKUP($B128,Shock_dev!$A$1:$CI$361,MATCH(DATE(AE$1,1,1),Shock_dev!$A$1:$CI$1,0),FALSE)</f>
        <v>846.2</v>
      </c>
      <c r="AF128" s="52">
        <f>VLOOKUP($B128,Shock_dev!$A$1:$CI$361,MATCH(DATE(AF$1,1,1),Shock_dev!$A$1:$CI$1,0),FALSE)</f>
        <v>846.2</v>
      </c>
      <c r="AG128" s="52"/>
      <c r="AH128" s="65">
        <f t="shared" si="48"/>
        <v>2472.04</v>
      </c>
      <c r="AI128" s="65">
        <f t="shared" si="49"/>
        <v>2765.2599999999998</v>
      </c>
      <c r="AJ128" s="65">
        <f t="shared" si="50"/>
        <v>2646.2799999999997</v>
      </c>
      <c r="AK128" s="65">
        <f t="shared" si="51"/>
        <v>1239.0400000000002</v>
      </c>
      <c r="AL128" s="65">
        <f t="shared" si="52"/>
        <v>972.2</v>
      </c>
      <c r="AM128" s="65">
        <f t="shared" si="53"/>
        <v>844.1</v>
      </c>
      <c r="AN128" s="66"/>
      <c r="AO128" s="65">
        <f t="shared" si="54"/>
        <v>2618.6499999999996</v>
      </c>
      <c r="AP128" s="65">
        <f t="shared" si="55"/>
        <v>1942.6599999999999</v>
      </c>
      <c r="AQ128" s="65">
        <f t="shared" si="56"/>
        <v>908.15000000000009</v>
      </c>
    </row>
    <row r="129" spans="1:43" x14ac:dyDescent="0.25">
      <c r="A129" s="5" t="s">
        <v>414</v>
      </c>
      <c r="B129" s="37" t="s">
        <v>639</v>
      </c>
      <c r="C129" s="52">
        <f>VLOOKUP($B129,Shock_dev!$A$1:$CI$361,MATCH(DATE(C$1,1,1),Shock_dev!$A$1:$CI$1,0),FALSE)</f>
        <v>2590.3000000000002</v>
      </c>
      <c r="D129" s="52">
        <f>VLOOKUP($B129,Shock_dev!$A$1:$CI$361,MATCH(DATE(D$1,1,1),Shock_dev!$A$1:$CI$1,0),FALSE)</f>
        <v>2310</v>
      </c>
      <c r="E129" s="52">
        <f>VLOOKUP($B129,Shock_dev!$A$1:$CI$361,MATCH(DATE(E$1,1,1),Shock_dev!$A$1:$CI$1,0),FALSE)</f>
        <v>2396.1999999999998</v>
      </c>
      <c r="F129" s="52">
        <f>VLOOKUP($B129,Shock_dev!$A$1:$CI$361,MATCH(DATE(F$1,1,1),Shock_dev!$A$1:$CI$1,0),FALSE)</f>
        <v>2511.9</v>
      </c>
      <c r="G129" s="52">
        <f>VLOOKUP($B129,Shock_dev!$A$1:$CI$361,MATCH(DATE(G$1,1,1),Shock_dev!$A$1:$CI$1,0),FALSE)</f>
        <v>2551.8000000000002</v>
      </c>
      <c r="H129" s="52">
        <f>VLOOKUP($B129,Shock_dev!$A$1:$CI$361,MATCH(DATE(H$1,1,1),Shock_dev!$A$1:$CI$1,0),FALSE)</f>
        <v>2714.5</v>
      </c>
      <c r="I129" s="52">
        <f>VLOOKUP($B129,Shock_dev!$A$1:$CI$361,MATCH(DATE(I$1,1,1),Shock_dev!$A$1:$CI$1,0),FALSE)</f>
        <v>2365.5</v>
      </c>
      <c r="J129" s="52">
        <f>VLOOKUP($B129,Shock_dev!$A$1:$CI$361,MATCH(DATE(J$1,1,1),Shock_dev!$A$1:$CI$1,0),FALSE)</f>
        <v>2838.5</v>
      </c>
      <c r="K129" s="52">
        <f>VLOOKUP($B129,Shock_dev!$A$1:$CI$361,MATCH(DATE(K$1,1,1),Shock_dev!$A$1:$CI$1,0),FALSE)</f>
        <v>3123</v>
      </c>
      <c r="L129" s="52">
        <f>VLOOKUP($B129,Shock_dev!$A$1:$CI$361,MATCH(DATE(L$1,1,1),Shock_dev!$A$1:$CI$1,0),FALSE)</f>
        <v>2784.8</v>
      </c>
      <c r="M129" s="52">
        <f>VLOOKUP($B129,Shock_dev!$A$1:$CI$361,MATCH(DATE(M$1,1,1),Shock_dev!$A$1:$CI$1,0),FALSE)</f>
        <v>3010.8</v>
      </c>
      <c r="N129" s="52">
        <f>VLOOKUP($B129,Shock_dev!$A$1:$CI$361,MATCH(DATE(N$1,1,1),Shock_dev!$A$1:$CI$1,0),FALSE)</f>
        <v>3296.2</v>
      </c>
      <c r="O129" s="52">
        <f>VLOOKUP($B129,Shock_dev!$A$1:$CI$361,MATCH(DATE(O$1,1,1),Shock_dev!$A$1:$CI$1,0),FALSE)</f>
        <v>2760.6</v>
      </c>
      <c r="P129" s="52">
        <f>VLOOKUP($B129,Shock_dev!$A$1:$CI$361,MATCH(DATE(P$1,1,1),Shock_dev!$A$1:$CI$1,0),FALSE)</f>
        <v>2235</v>
      </c>
      <c r="Q129" s="52">
        <f>VLOOKUP($B129,Shock_dev!$A$1:$CI$361,MATCH(DATE(Q$1,1,1),Shock_dev!$A$1:$CI$1,0),FALSE)</f>
        <v>1928.8</v>
      </c>
      <c r="R129" s="52">
        <f>VLOOKUP($B129,Shock_dev!$A$1:$CI$361,MATCH(DATE(R$1,1,1),Shock_dev!$A$1:$CI$1,0),FALSE)</f>
        <v>1298.9000000000001</v>
      </c>
      <c r="S129" s="52">
        <f>VLOOKUP($B129,Shock_dev!$A$1:$CI$361,MATCH(DATE(S$1,1,1),Shock_dev!$A$1:$CI$1,0),FALSE)</f>
        <v>1452.9</v>
      </c>
      <c r="T129" s="52">
        <f>VLOOKUP($B129,Shock_dev!$A$1:$CI$361,MATCH(DATE(T$1,1,1),Shock_dev!$A$1:$CI$1,0),FALSE)</f>
        <v>1237.9000000000001</v>
      </c>
      <c r="U129" s="52">
        <f>VLOOKUP($B129,Shock_dev!$A$1:$CI$361,MATCH(DATE(U$1,1,1),Shock_dev!$A$1:$CI$1,0),FALSE)</f>
        <v>1130.5</v>
      </c>
      <c r="V129" s="52">
        <f>VLOOKUP($B129,Shock_dev!$A$1:$CI$361,MATCH(DATE(V$1,1,1),Shock_dev!$A$1:$CI$1,0),FALSE)</f>
        <v>1075</v>
      </c>
      <c r="W129" s="52">
        <f>VLOOKUP($B129,Shock_dev!$A$1:$CI$361,MATCH(DATE(W$1,1,1),Shock_dev!$A$1:$CI$1,0),FALSE)</f>
        <v>1101.7</v>
      </c>
      <c r="X129" s="52">
        <f>VLOOKUP($B129,Shock_dev!$A$1:$CI$361,MATCH(DATE(X$1,1,1),Shock_dev!$A$1:$CI$1,0),FALSE)</f>
        <v>972.2</v>
      </c>
      <c r="Y129" s="52">
        <f>VLOOKUP($B129,Shock_dev!$A$1:$CI$361,MATCH(DATE(Y$1,1,1),Shock_dev!$A$1:$CI$1,0),FALSE)</f>
        <v>972.2</v>
      </c>
      <c r="Z129" s="52">
        <f>VLOOKUP($B129,Shock_dev!$A$1:$CI$361,MATCH(DATE(Z$1,1,1),Shock_dev!$A$1:$CI$1,0),FALSE)</f>
        <v>972.2</v>
      </c>
      <c r="AA129" s="52">
        <f>VLOOKUP($B129,Shock_dev!$A$1:$CI$361,MATCH(DATE(AA$1,1,1),Shock_dev!$A$1:$CI$1,0),FALSE)</f>
        <v>842.7</v>
      </c>
      <c r="AB129" s="52">
        <f>VLOOKUP($B129,Shock_dev!$A$1:$CI$361,MATCH(DATE(AB$1,1,1),Shock_dev!$A$1:$CI$1,0),FALSE)</f>
        <v>842.7</v>
      </c>
      <c r="AC129" s="52">
        <f>VLOOKUP($B129,Shock_dev!$A$1:$CI$361,MATCH(DATE(AC$1,1,1),Shock_dev!$A$1:$CI$1,0),FALSE)</f>
        <v>842.7</v>
      </c>
      <c r="AD129" s="52">
        <f>VLOOKUP($B129,Shock_dev!$A$1:$CI$361,MATCH(DATE(AD$1,1,1),Shock_dev!$A$1:$CI$1,0),FALSE)</f>
        <v>842.7</v>
      </c>
      <c r="AE129" s="52">
        <f>VLOOKUP($B129,Shock_dev!$A$1:$CI$361,MATCH(DATE(AE$1,1,1),Shock_dev!$A$1:$CI$1,0),FALSE)</f>
        <v>846.2</v>
      </c>
      <c r="AF129" s="52">
        <f>VLOOKUP($B129,Shock_dev!$A$1:$CI$361,MATCH(DATE(AF$1,1,1),Shock_dev!$A$1:$CI$1,0),FALSE)</f>
        <v>846.2</v>
      </c>
      <c r="AG129" s="52"/>
      <c r="AH129" s="65">
        <f t="shared" si="48"/>
        <v>2472.04</v>
      </c>
      <c r="AI129" s="65">
        <f t="shared" si="49"/>
        <v>2765.2599999999998</v>
      </c>
      <c r="AJ129" s="65">
        <f t="shared" si="50"/>
        <v>2646.2799999999997</v>
      </c>
      <c r="AK129" s="65">
        <f t="shared" si="51"/>
        <v>1239.0400000000002</v>
      </c>
      <c r="AL129" s="65">
        <f t="shared" si="52"/>
        <v>972.2</v>
      </c>
      <c r="AM129" s="65">
        <f t="shared" si="53"/>
        <v>844.1</v>
      </c>
      <c r="AN129" s="66"/>
      <c r="AO129" s="65">
        <f t="shared" si="54"/>
        <v>2618.6499999999996</v>
      </c>
      <c r="AP129" s="65">
        <f t="shared" si="55"/>
        <v>1942.6599999999999</v>
      </c>
      <c r="AQ129" s="65">
        <f t="shared" si="56"/>
        <v>908.15000000000009</v>
      </c>
    </row>
    <row r="130" spans="1:43" x14ac:dyDescent="0.25">
      <c r="A130" s="5" t="s">
        <v>415</v>
      </c>
      <c r="B130" s="37" t="s">
        <v>640</v>
      </c>
      <c r="C130" s="52">
        <f>VLOOKUP($B130,Shock_dev!$A$1:$CI$361,MATCH(DATE(C$1,1,1),Shock_dev!$A$1:$CI$1,0),FALSE)</f>
        <v>0</v>
      </c>
      <c r="D130" s="52">
        <f>VLOOKUP($B130,Shock_dev!$A$1:$CI$361,MATCH(DATE(D$1,1,1),Shock_dev!$A$1:$CI$1,0),FALSE)</f>
        <v>0</v>
      </c>
      <c r="E130" s="52">
        <f>VLOOKUP($B130,Shock_dev!$A$1:$CI$361,MATCH(DATE(E$1,1,1),Shock_dev!$A$1:$CI$1,0),FALSE)</f>
        <v>0</v>
      </c>
      <c r="F130" s="52">
        <f>VLOOKUP($B130,Shock_dev!$A$1:$CI$361,MATCH(DATE(F$1,1,1),Shock_dev!$A$1:$CI$1,0),FALSE)</f>
        <v>0</v>
      </c>
      <c r="G130" s="52">
        <f>VLOOKUP($B130,Shock_dev!$A$1:$CI$361,MATCH(DATE(G$1,1,1),Shock_dev!$A$1:$CI$1,0),FALSE)</f>
        <v>0</v>
      </c>
      <c r="H130" s="52">
        <f>VLOOKUP($B130,Shock_dev!$A$1:$CI$361,MATCH(DATE(H$1,1,1),Shock_dev!$A$1:$CI$1,0),FALSE)</f>
        <v>0</v>
      </c>
      <c r="I130" s="52">
        <f>VLOOKUP($B130,Shock_dev!$A$1:$CI$361,MATCH(DATE(I$1,1,1),Shock_dev!$A$1:$CI$1,0),FALSE)</f>
        <v>0</v>
      </c>
      <c r="J130" s="52">
        <f>VLOOKUP($B130,Shock_dev!$A$1:$CI$361,MATCH(DATE(J$1,1,1),Shock_dev!$A$1:$CI$1,0),FALSE)</f>
        <v>0</v>
      </c>
      <c r="K130" s="52">
        <f>VLOOKUP($B130,Shock_dev!$A$1:$CI$361,MATCH(DATE(K$1,1,1),Shock_dev!$A$1:$CI$1,0),FALSE)</f>
        <v>0</v>
      </c>
      <c r="L130" s="52">
        <f>VLOOKUP($B130,Shock_dev!$A$1:$CI$361,MATCH(DATE(L$1,1,1),Shock_dev!$A$1:$CI$1,0),FALSE)</f>
        <v>0</v>
      </c>
      <c r="M130" s="52">
        <f>VLOOKUP($B130,Shock_dev!$A$1:$CI$361,MATCH(DATE(M$1,1,1),Shock_dev!$A$1:$CI$1,0),FALSE)</f>
        <v>0</v>
      </c>
      <c r="N130" s="52">
        <f>VLOOKUP($B130,Shock_dev!$A$1:$CI$361,MATCH(DATE(N$1,1,1),Shock_dev!$A$1:$CI$1,0),FALSE)</f>
        <v>0</v>
      </c>
      <c r="O130" s="52">
        <f>VLOOKUP($B130,Shock_dev!$A$1:$CI$361,MATCH(DATE(O$1,1,1),Shock_dev!$A$1:$CI$1,0),FALSE)</f>
        <v>0</v>
      </c>
      <c r="P130" s="52">
        <f>VLOOKUP($B130,Shock_dev!$A$1:$CI$361,MATCH(DATE(P$1,1,1),Shock_dev!$A$1:$CI$1,0),FALSE)</f>
        <v>0</v>
      </c>
      <c r="Q130" s="52">
        <f>VLOOKUP($B130,Shock_dev!$A$1:$CI$361,MATCH(DATE(Q$1,1,1),Shock_dev!$A$1:$CI$1,0),FALSE)</f>
        <v>0</v>
      </c>
      <c r="R130" s="52">
        <f>VLOOKUP($B130,Shock_dev!$A$1:$CI$361,MATCH(DATE(R$1,1,1),Shock_dev!$A$1:$CI$1,0),FALSE)</f>
        <v>0</v>
      </c>
      <c r="S130" s="52">
        <f>VLOOKUP($B130,Shock_dev!$A$1:$CI$361,MATCH(DATE(S$1,1,1),Shock_dev!$A$1:$CI$1,0),FALSE)</f>
        <v>0</v>
      </c>
      <c r="T130" s="52">
        <f>VLOOKUP($B130,Shock_dev!$A$1:$CI$361,MATCH(DATE(T$1,1,1),Shock_dev!$A$1:$CI$1,0),FALSE)</f>
        <v>0</v>
      </c>
      <c r="U130" s="52">
        <f>VLOOKUP($B130,Shock_dev!$A$1:$CI$361,MATCH(DATE(U$1,1,1),Shock_dev!$A$1:$CI$1,0),FALSE)</f>
        <v>0</v>
      </c>
      <c r="V130" s="52">
        <f>VLOOKUP($B130,Shock_dev!$A$1:$CI$361,MATCH(DATE(V$1,1,1),Shock_dev!$A$1:$CI$1,0),FALSE)</f>
        <v>0</v>
      </c>
      <c r="W130" s="52">
        <f>VLOOKUP($B130,Shock_dev!$A$1:$CI$361,MATCH(DATE(W$1,1,1),Shock_dev!$A$1:$CI$1,0),FALSE)</f>
        <v>0</v>
      </c>
      <c r="X130" s="52">
        <f>VLOOKUP($B130,Shock_dev!$A$1:$CI$361,MATCH(DATE(X$1,1,1),Shock_dev!$A$1:$CI$1,0),FALSE)</f>
        <v>0</v>
      </c>
      <c r="Y130" s="52">
        <f>VLOOKUP($B130,Shock_dev!$A$1:$CI$361,MATCH(DATE(Y$1,1,1),Shock_dev!$A$1:$CI$1,0),FALSE)</f>
        <v>0</v>
      </c>
      <c r="Z130" s="52">
        <f>VLOOKUP($B130,Shock_dev!$A$1:$CI$361,MATCH(DATE(Z$1,1,1),Shock_dev!$A$1:$CI$1,0),FALSE)</f>
        <v>0</v>
      </c>
      <c r="AA130" s="52">
        <f>VLOOKUP($B130,Shock_dev!$A$1:$CI$361,MATCH(DATE(AA$1,1,1),Shock_dev!$A$1:$CI$1,0),FALSE)</f>
        <v>0</v>
      </c>
      <c r="AB130" s="52">
        <f>VLOOKUP($B130,Shock_dev!$A$1:$CI$361,MATCH(DATE(AB$1,1,1),Shock_dev!$A$1:$CI$1,0),FALSE)</f>
        <v>0</v>
      </c>
      <c r="AC130" s="52">
        <f>VLOOKUP($B130,Shock_dev!$A$1:$CI$361,MATCH(DATE(AC$1,1,1),Shock_dev!$A$1:$CI$1,0),FALSE)</f>
        <v>0</v>
      </c>
      <c r="AD130" s="52">
        <f>VLOOKUP($B130,Shock_dev!$A$1:$CI$361,MATCH(DATE(AD$1,1,1),Shock_dev!$A$1:$CI$1,0),FALSE)</f>
        <v>0</v>
      </c>
      <c r="AE130" s="52">
        <f>VLOOKUP($B130,Shock_dev!$A$1:$CI$361,MATCH(DATE(AE$1,1,1),Shock_dev!$A$1:$CI$1,0),FALSE)</f>
        <v>0</v>
      </c>
      <c r="AF130" s="52">
        <f>VLOOKUP($B130,Shock_dev!$A$1:$CI$361,MATCH(DATE(AF$1,1,1),Shock_dev!$A$1:$CI$1,0),FALSE)</f>
        <v>0</v>
      </c>
      <c r="AG130" s="52"/>
      <c r="AH130" s="65">
        <f t="shared" si="48"/>
        <v>0</v>
      </c>
      <c r="AI130" s="65">
        <f t="shared" si="49"/>
        <v>0</v>
      </c>
      <c r="AJ130" s="65">
        <f t="shared" si="50"/>
        <v>0</v>
      </c>
      <c r="AK130" s="65">
        <f t="shared" si="51"/>
        <v>0</v>
      </c>
      <c r="AL130" s="65">
        <f t="shared" si="52"/>
        <v>0</v>
      </c>
      <c r="AM130" s="65">
        <f t="shared" si="53"/>
        <v>0</v>
      </c>
      <c r="AN130" s="66"/>
      <c r="AO130" s="65">
        <f t="shared" si="54"/>
        <v>0</v>
      </c>
      <c r="AP130" s="65">
        <f t="shared" si="55"/>
        <v>0</v>
      </c>
      <c r="AQ130" s="65">
        <f t="shared" si="56"/>
        <v>0</v>
      </c>
    </row>
    <row r="131" spans="1:43" x14ac:dyDescent="0.25">
      <c r="A131" s="13"/>
      <c r="B131" s="37"/>
      <c r="C131" s="84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65"/>
      <c r="AI131" s="65"/>
      <c r="AJ131" s="65"/>
      <c r="AK131" s="65"/>
      <c r="AL131" s="65"/>
      <c r="AM131" s="65"/>
      <c r="AN131" s="66"/>
      <c r="AO131" s="65"/>
      <c r="AP131" s="65"/>
      <c r="AQ131" s="65"/>
    </row>
    <row r="132" spans="1:43" x14ac:dyDescent="0.25">
      <c r="A132" s="81" t="s">
        <v>672</v>
      </c>
      <c r="B132" s="37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65"/>
      <c r="AI132" s="65"/>
      <c r="AJ132" s="65"/>
      <c r="AK132" s="65"/>
      <c r="AL132" s="65"/>
      <c r="AM132" s="65"/>
      <c r="AN132" s="66"/>
      <c r="AO132" s="65"/>
      <c r="AP132" s="65"/>
      <c r="AQ132" s="65"/>
    </row>
    <row r="133" spans="1:43" x14ac:dyDescent="0.25">
      <c r="A133" s="71" t="s">
        <v>669</v>
      </c>
      <c r="B133" s="37"/>
      <c r="C133" s="52">
        <f>SUM(C134:C143)</f>
        <v>0</v>
      </c>
      <c r="D133" s="52">
        <f t="shared" ref="D133:AF133" si="57">SUM(D134:D143)</f>
        <v>0</v>
      </c>
      <c r="E133" s="52">
        <f t="shared" si="57"/>
        <v>0</v>
      </c>
      <c r="F133" s="52">
        <f t="shared" si="57"/>
        <v>0</v>
      </c>
      <c r="G133" s="52">
        <f t="shared" si="57"/>
        <v>0</v>
      </c>
      <c r="H133" s="52">
        <f t="shared" si="57"/>
        <v>0</v>
      </c>
      <c r="I133" s="52">
        <f t="shared" si="57"/>
        <v>0</v>
      </c>
      <c r="J133" s="52">
        <f t="shared" si="57"/>
        <v>0</v>
      </c>
      <c r="K133" s="52">
        <f t="shared" si="57"/>
        <v>0</v>
      </c>
      <c r="L133" s="52">
        <f t="shared" si="57"/>
        <v>0</v>
      </c>
      <c r="M133" s="52">
        <f t="shared" si="57"/>
        <v>0</v>
      </c>
      <c r="N133" s="52">
        <f t="shared" si="57"/>
        <v>0</v>
      </c>
      <c r="O133" s="52">
        <f t="shared" si="57"/>
        <v>0</v>
      </c>
      <c r="P133" s="52">
        <f t="shared" si="57"/>
        <v>0</v>
      </c>
      <c r="Q133" s="52">
        <f t="shared" si="57"/>
        <v>0</v>
      </c>
      <c r="R133" s="52">
        <f t="shared" si="57"/>
        <v>0</v>
      </c>
      <c r="S133" s="52">
        <f t="shared" si="57"/>
        <v>0</v>
      </c>
      <c r="T133" s="52">
        <f t="shared" si="57"/>
        <v>0</v>
      </c>
      <c r="U133" s="52">
        <f t="shared" si="57"/>
        <v>0</v>
      </c>
      <c r="V133" s="52">
        <f t="shared" si="57"/>
        <v>0</v>
      </c>
      <c r="W133" s="52">
        <f t="shared" si="57"/>
        <v>0</v>
      </c>
      <c r="X133" s="52">
        <f t="shared" si="57"/>
        <v>0</v>
      </c>
      <c r="Y133" s="52">
        <f t="shared" si="57"/>
        <v>0</v>
      </c>
      <c r="Z133" s="52">
        <f t="shared" si="57"/>
        <v>0</v>
      </c>
      <c r="AA133" s="52">
        <f t="shared" si="57"/>
        <v>0</v>
      </c>
      <c r="AB133" s="52">
        <f t="shared" si="57"/>
        <v>0</v>
      </c>
      <c r="AC133" s="52">
        <f t="shared" si="57"/>
        <v>0</v>
      </c>
      <c r="AD133" s="52">
        <f t="shared" si="57"/>
        <v>0</v>
      </c>
      <c r="AE133" s="52">
        <f t="shared" si="57"/>
        <v>0</v>
      </c>
      <c r="AF133" s="52">
        <f t="shared" si="57"/>
        <v>0</v>
      </c>
      <c r="AG133" s="52"/>
      <c r="AH133" s="65">
        <f>AVERAGE(C133:G133)</f>
        <v>0</v>
      </c>
      <c r="AI133" s="65">
        <f>AVERAGE(H133:L133)</f>
        <v>0</v>
      </c>
      <c r="AJ133" s="65">
        <f>AVERAGE(M133:Q133)</f>
        <v>0</v>
      </c>
      <c r="AK133" s="65">
        <f>AVERAGE(R133:V133)</f>
        <v>0</v>
      </c>
      <c r="AL133" s="65">
        <f>AVERAGE(W133:AA133)</f>
        <v>0</v>
      </c>
      <c r="AM133" s="65">
        <f>AVERAGE(AB133:AF133)</f>
        <v>0</v>
      </c>
      <c r="AN133" s="66"/>
      <c r="AO133" s="65">
        <f>AVERAGE(AH133:AI133)</f>
        <v>0</v>
      </c>
      <c r="AP133" s="65">
        <f>AVERAGE(AJ133:AK133)</f>
        <v>0</v>
      </c>
      <c r="AQ133" s="65">
        <f>AVERAGE(AL133:AM133)</f>
        <v>0</v>
      </c>
    </row>
    <row r="134" spans="1:43" x14ac:dyDescent="0.25">
      <c r="A134" s="5" t="s">
        <v>410</v>
      </c>
      <c r="B134" s="37" t="s">
        <v>653</v>
      </c>
      <c r="C134" s="52">
        <f>VLOOKUP($B134,Shock_dev!$A$1:$CI$361,MATCH(DATE(C$1,1,1),Shock_dev!$A$1:$CI$1,0),FALSE)</f>
        <v>0</v>
      </c>
      <c r="D134" s="52">
        <f>VLOOKUP($B134,Shock_dev!$A$1:$CI$361,MATCH(DATE(D$1,1,1),Shock_dev!$A$1:$CI$1,0),FALSE)</f>
        <v>0</v>
      </c>
      <c r="E134" s="52">
        <f>VLOOKUP($B134,Shock_dev!$A$1:$CI$361,MATCH(DATE(E$1,1,1),Shock_dev!$A$1:$CI$1,0),FALSE)</f>
        <v>0</v>
      </c>
      <c r="F134" s="52">
        <f>VLOOKUP($B134,Shock_dev!$A$1:$CI$361,MATCH(DATE(F$1,1,1),Shock_dev!$A$1:$CI$1,0),FALSE)</f>
        <v>0</v>
      </c>
      <c r="G134" s="52">
        <f>VLOOKUP($B134,Shock_dev!$A$1:$CI$361,MATCH(DATE(G$1,1,1),Shock_dev!$A$1:$CI$1,0),FALSE)</f>
        <v>0</v>
      </c>
      <c r="H134" s="52">
        <f>VLOOKUP($B134,Shock_dev!$A$1:$CI$361,MATCH(DATE(H$1,1,1),Shock_dev!$A$1:$CI$1,0),FALSE)</f>
        <v>0</v>
      </c>
      <c r="I134" s="52">
        <f>VLOOKUP($B134,Shock_dev!$A$1:$CI$361,MATCH(DATE(I$1,1,1),Shock_dev!$A$1:$CI$1,0),FALSE)</f>
        <v>0</v>
      </c>
      <c r="J134" s="52">
        <f>VLOOKUP($B134,Shock_dev!$A$1:$CI$361,MATCH(DATE(J$1,1,1),Shock_dev!$A$1:$CI$1,0),FALSE)</f>
        <v>0</v>
      </c>
      <c r="K134" s="52">
        <f>VLOOKUP($B134,Shock_dev!$A$1:$CI$361,MATCH(DATE(K$1,1,1),Shock_dev!$A$1:$CI$1,0),FALSE)</f>
        <v>0</v>
      </c>
      <c r="L134" s="52">
        <f>VLOOKUP($B134,Shock_dev!$A$1:$CI$361,MATCH(DATE(L$1,1,1),Shock_dev!$A$1:$CI$1,0),FALSE)</f>
        <v>0</v>
      </c>
      <c r="M134" s="52">
        <f>VLOOKUP($B134,Shock_dev!$A$1:$CI$361,MATCH(DATE(M$1,1,1),Shock_dev!$A$1:$CI$1,0),FALSE)</f>
        <v>0</v>
      </c>
      <c r="N134" s="52">
        <f>VLOOKUP($B134,Shock_dev!$A$1:$CI$361,MATCH(DATE(N$1,1,1),Shock_dev!$A$1:$CI$1,0),FALSE)</f>
        <v>0</v>
      </c>
      <c r="O134" s="52">
        <f>VLOOKUP($B134,Shock_dev!$A$1:$CI$361,MATCH(DATE(O$1,1,1),Shock_dev!$A$1:$CI$1,0),FALSE)</f>
        <v>0</v>
      </c>
      <c r="P134" s="52">
        <f>VLOOKUP($B134,Shock_dev!$A$1:$CI$361,MATCH(DATE(P$1,1,1),Shock_dev!$A$1:$CI$1,0),FALSE)</f>
        <v>0</v>
      </c>
      <c r="Q134" s="52">
        <f>VLOOKUP($B134,Shock_dev!$A$1:$CI$361,MATCH(DATE(Q$1,1,1),Shock_dev!$A$1:$CI$1,0),FALSE)</f>
        <v>0</v>
      </c>
      <c r="R134" s="52">
        <f>VLOOKUP($B134,Shock_dev!$A$1:$CI$361,MATCH(DATE(R$1,1,1),Shock_dev!$A$1:$CI$1,0),FALSE)</f>
        <v>0</v>
      </c>
      <c r="S134" s="52">
        <f>VLOOKUP($B134,Shock_dev!$A$1:$CI$361,MATCH(DATE(S$1,1,1),Shock_dev!$A$1:$CI$1,0),FALSE)</f>
        <v>0</v>
      </c>
      <c r="T134" s="52">
        <f>VLOOKUP($B134,Shock_dev!$A$1:$CI$361,MATCH(DATE(T$1,1,1),Shock_dev!$A$1:$CI$1,0),FALSE)</f>
        <v>0</v>
      </c>
      <c r="U134" s="52">
        <f>VLOOKUP($B134,Shock_dev!$A$1:$CI$361,MATCH(DATE(U$1,1,1),Shock_dev!$A$1:$CI$1,0),FALSE)</f>
        <v>0</v>
      </c>
      <c r="V134" s="52">
        <f>VLOOKUP($B134,Shock_dev!$A$1:$CI$361,MATCH(DATE(V$1,1,1),Shock_dev!$A$1:$CI$1,0),FALSE)</f>
        <v>0</v>
      </c>
      <c r="W134" s="52">
        <f>VLOOKUP($B134,Shock_dev!$A$1:$CI$361,MATCH(DATE(W$1,1,1),Shock_dev!$A$1:$CI$1,0),FALSE)</f>
        <v>0</v>
      </c>
      <c r="X134" s="52">
        <f>VLOOKUP($B134,Shock_dev!$A$1:$CI$361,MATCH(DATE(X$1,1,1),Shock_dev!$A$1:$CI$1,0),FALSE)</f>
        <v>0</v>
      </c>
      <c r="Y134" s="52">
        <f>VLOOKUP($B134,Shock_dev!$A$1:$CI$361,MATCH(DATE(Y$1,1,1),Shock_dev!$A$1:$CI$1,0),FALSE)</f>
        <v>0</v>
      </c>
      <c r="Z134" s="52">
        <f>VLOOKUP($B134,Shock_dev!$A$1:$CI$361,MATCH(DATE(Z$1,1,1),Shock_dev!$A$1:$CI$1,0),FALSE)</f>
        <v>0</v>
      </c>
      <c r="AA134" s="52">
        <f>VLOOKUP($B134,Shock_dev!$A$1:$CI$361,MATCH(DATE(AA$1,1,1),Shock_dev!$A$1:$CI$1,0),FALSE)</f>
        <v>0</v>
      </c>
      <c r="AB134" s="52">
        <f>VLOOKUP($B134,Shock_dev!$A$1:$CI$361,MATCH(DATE(AB$1,1,1),Shock_dev!$A$1:$CI$1,0),FALSE)</f>
        <v>0</v>
      </c>
      <c r="AC134" s="52">
        <f>VLOOKUP($B134,Shock_dev!$A$1:$CI$361,MATCH(DATE(AC$1,1,1),Shock_dev!$A$1:$CI$1,0),FALSE)</f>
        <v>0</v>
      </c>
      <c r="AD134" s="52">
        <f>VLOOKUP($B134,Shock_dev!$A$1:$CI$361,MATCH(DATE(AD$1,1,1),Shock_dev!$A$1:$CI$1,0),FALSE)</f>
        <v>0</v>
      </c>
      <c r="AE134" s="52">
        <f>VLOOKUP($B134,Shock_dev!$A$1:$CI$361,MATCH(DATE(AE$1,1,1),Shock_dev!$A$1:$CI$1,0),FALSE)</f>
        <v>0</v>
      </c>
      <c r="AF134" s="52">
        <f>VLOOKUP($B134,Shock_dev!$A$1:$CI$361,MATCH(DATE(AF$1,1,1),Shock_dev!$A$1:$CI$1,0),FALSE)</f>
        <v>0</v>
      </c>
      <c r="AG134" s="52"/>
      <c r="AH134" s="65">
        <f t="shared" ref="AH134:AH143" si="58">AVERAGE(C134:G134)</f>
        <v>0</v>
      </c>
      <c r="AI134" s="65">
        <f t="shared" ref="AI134:AI143" si="59">AVERAGE(H134:L134)</f>
        <v>0</v>
      </c>
      <c r="AJ134" s="65">
        <f t="shared" ref="AJ134:AJ143" si="60">AVERAGE(M134:Q134)</f>
        <v>0</v>
      </c>
      <c r="AK134" s="65">
        <f t="shared" ref="AK134:AK143" si="61">AVERAGE(R134:V134)</f>
        <v>0</v>
      </c>
      <c r="AL134" s="65">
        <f t="shared" ref="AL134:AL143" si="62">AVERAGE(W134:AA134)</f>
        <v>0</v>
      </c>
      <c r="AM134" s="65">
        <f t="shared" ref="AM134:AM143" si="63">AVERAGE(AB134:AF134)</f>
        <v>0</v>
      </c>
      <c r="AN134" s="66"/>
      <c r="AO134" s="65">
        <f t="shared" ref="AO134:AO143" si="64">AVERAGE(AH134:AI134)</f>
        <v>0</v>
      </c>
      <c r="AP134" s="65">
        <f t="shared" ref="AP134:AP143" si="65">AVERAGE(AJ134:AK134)</f>
        <v>0</v>
      </c>
      <c r="AQ134" s="65">
        <f t="shared" ref="AQ134:AQ143" si="66">AVERAGE(AL134:AM134)</f>
        <v>0</v>
      </c>
    </row>
    <row r="135" spans="1:43" x14ac:dyDescent="0.25">
      <c r="A135" s="5" t="s">
        <v>411</v>
      </c>
      <c r="B135" s="37" t="s">
        <v>654</v>
      </c>
      <c r="C135" s="52">
        <f>VLOOKUP($B135,Shock_dev!$A$1:$CI$361,MATCH(DATE(C$1,1,1),Shock_dev!$A$1:$CI$1,0),FALSE)</f>
        <v>0</v>
      </c>
      <c r="D135" s="52">
        <f>VLOOKUP($B135,Shock_dev!$A$1:$CI$361,MATCH(DATE(D$1,1,1),Shock_dev!$A$1:$CI$1,0),FALSE)</f>
        <v>0</v>
      </c>
      <c r="E135" s="52">
        <f>VLOOKUP($B135,Shock_dev!$A$1:$CI$361,MATCH(DATE(E$1,1,1),Shock_dev!$A$1:$CI$1,0),FALSE)</f>
        <v>0</v>
      </c>
      <c r="F135" s="52">
        <f>VLOOKUP($B135,Shock_dev!$A$1:$CI$361,MATCH(DATE(F$1,1,1),Shock_dev!$A$1:$CI$1,0),FALSE)</f>
        <v>0</v>
      </c>
      <c r="G135" s="52">
        <f>VLOOKUP($B135,Shock_dev!$A$1:$CI$361,MATCH(DATE(G$1,1,1),Shock_dev!$A$1:$CI$1,0),FALSE)</f>
        <v>0</v>
      </c>
      <c r="H135" s="52">
        <f>VLOOKUP($B135,Shock_dev!$A$1:$CI$361,MATCH(DATE(H$1,1,1),Shock_dev!$A$1:$CI$1,0),FALSE)</f>
        <v>0</v>
      </c>
      <c r="I135" s="52">
        <f>VLOOKUP($B135,Shock_dev!$A$1:$CI$361,MATCH(DATE(I$1,1,1),Shock_dev!$A$1:$CI$1,0),FALSE)</f>
        <v>0</v>
      </c>
      <c r="J135" s="52">
        <f>VLOOKUP($B135,Shock_dev!$A$1:$CI$361,MATCH(DATE(J$1,1,1),Shock_dev!$A$1:$CI$1,0),FALSE)</f>
        <v>0</v>
      </c>
      <c r="K135" s="52">
        <f>VLOOKUP($B135,Shock_dev!$A$1:$CI$361,MATCH(DATE(K$1,1,1),Shock_dev!$A$1:$CI$1,0),FALSE)</f>
        <v>0</v>
      </c>
      <c r="L135" s="52">
        <f>VLOOKUP($B135,Shock_dev!$A$1:$CI$361,MATCH(DATE(L$1,1,1),Shock_dev!$A$1:$CI$1,0),FALSE)</f>
        <v>0</v>
      </c>
      <c r="M135" s="52">
        <f>VLOOKUP($B135,Shock_dev!$A$1:$CI$361,MATCH(DATE(M$1,1,1),Shock_dev!$A$1:$CI$1,0),FALSE)</f>
        <v>0</v>
      </c>
      <c r="N135" s="52">
        <f>VLOOKUP($B135,Shock_dev!$A$1:$CI$361,MATCH(DATE(N$1,1,1),Shock_dev!$A$1:$CI$1,0),FALSE)</f>
        <v>0</v>
      </c>
      <c r="O135" s="52">
        <f>VLOOKUP($B135,Shock_dev!$A$1:$CI$361,MATCH(DATE(O$1,1,1),Shock_dev!$A$1:$CI$1,0),FALSE)</f>
        <v>0</v>
      </c>
      <c r="P135" s="52">
        <f>VLOOKUP($B135,Shock_dev!$A$1:$CI$361,MATCH(DATE(P$1,1,1),Shock_dev!$A$1:$CI$1,0),FALSE)</f>
        <v>0</v>
      </c>
      <c r="Q135" s="52">
        <f>VLOOKUP($B135,Shock_dev!$A$1:$CI$361,MATCH(DATE(Q$1,1,1),Shock_dev!$A$1:$CI$1,0),FALSE)</f>
        <v>0</v>
      </c>
      <c r="R135" s="52">
        <f>VLOOKUP($B135,Shock_dev!$A$1:$CI$361,MATCH(DATE(R$1,1,1),Shock_dev!$A$1:$CI$1,0),FALSE)</f>
        <v>0</v>
      </c>
      <c r="S135" s="52">
        <f>VLOOKUP($B135,Shock_dev!$A$1:$CI$361,MATCH(DATE(S$1,1,1),Shock_dev!$A$1:$CI$1,0),FALSE)</f>
        <v>0</v>
      </c>
      <c r="T135" s="52">
        <f>VLOOKUP($B135,Shock_dev!$A$1:$CI$361,MATCH(DATE(T$1,1,1),Shock_dev!$A$1:$CI$1,0),FALSE)</f>
        <v>0</v>
      </c>
      <c r="U135" s="52">
        <f>VLOOKUP($B135,Shock_dev!$A$1:$CI$361,MATCH(DATE(U$1,1,1),Shock_dev!$A$1:$CI$1,0),FALSE)</f>
        <v>0</v>
      </c>
      <c r="V135" s="52">
        <f>VLOOKUP($B135,Shock_dev!$A$1:$CI$361,MATCH(DATE(V$1,1,1),Shock_dev!$A$1:$CI$1,0),FALSE)</f>
        <v>0</v>
      </c>
      <c r="W135" s="52">
        <f>VLOOKUP($B135,Shock_dev!$A$1:$CI$361,MATCH(DATE(W$1,1,1),Shock_dev!$A$1:$CI$1,0),FALSE)</f>
        <v>0</v>
      </c>
      <c r="X135" s="52">
        <f>VLOOKUP($B135,Shock_dev!$A$1:$CI$361,MATCH(DATE(X$1,1,1),Shock_dev!$A$1:$CI$1,0),FALSE)</f>
        <v>0</v>
      </c>
      <c r="Y135" s="52">
        <f>VLOOKUP($B135,Shock_dev!$A$1:$CI$361,MATCH(DATE(Y$1,1,1),Shock_dev!$A$1:$CI$1,0),FALSE)</f>
        <v>0</v>
      </c>
      <c r="Z135" s="52">
        <f>VLOOKUP($B135,Shock_dev!$A$1:$CI$361,MATCH(DATE(Z$1,1,1),Shock_dev!$A$1:$CI$1,0),FALSE)</f>
        <v>0</v>
      </c>
      <c r="AA135" s="52">
        <f>VLOOKUP($B135,Shock_dev!$A$1:$CI$361,MATCH(DATE(AA$1,1,1),Shock_dev!$A$1:$CI$1,0),FALSE)</f>
        <v>0</v>
      </c>
      <c r="AB135" s="52">
        <f>VLOOKUP($B135,Shock_dev!$A$1:$CI$361,MATCH(DATE(AB$1,1,1),Shock_dev!$A$1:$CI$1,0),FALSE)</f>
        <v>0</v>
      </c>
      <c r="AC135" s="52">
        <f>VLOOKUP($B135,Shock_dev!$A$1:$CI$361,MATCH(DATE(AC$1,1,1),Shock_dev!$A$1:$CI$1,0),FALSE)</f>
        <v>0</v>
      </c>
      <c r="AD135" s="52">
        <f>VLOOKUP($B135,Shock_dev!$A$1:$CI$361,MATCH(DATE(AD$1,1,1),Shock_dev!$A$1:$CI$1,0),FALSE)</f>
        <v>0</v>
      </c>
      <c r="AE135" s="52">
        <f>VLOOKUP($B135,Shock_dev!$A$1:$CI$361,MATCH(DATE(AE$1,1,1),Shock_dev!$A$1:$CI$1,0),FALSE)</f>
        <v>0</v>
      </c>
      <c r="AF135" s="52">
        <f>VLOOKUP($B135,Shock_dev!$A$1:$CI$361,MATCH(DATE(AF$1,1,1),Shock_dev!$A$1:$CI$1,0),FALSE)</f>
        <v>0</v>
      </c>
      <c r="AG135" s="52"/>
      <c r="AH135" s="65">
        <f t="shared" si="58"/>
        <v>0</v>
      </c>
      <c r="AI135" s="65">
        <f t="shared" si="59"/>
        <v>0</v>
      </c>
      <c r="AJ135" s="65">
        <f t="shared" si="60"/>
        <v>0</v>
      </c>
      <c r="AK135" s="65">
        <f t="shared" si="61"/>
        <v>0</v>
      </c>
      <c r="AL135" s="65">
        <f t="shared" si="62"/>
        <v>0</v>
      </c>
      <c r="AM135" s="65">
        <f t="shared" si="63"/>
        <v>0</v>
      </c>
      <c r="AN135" s="66"/>
      <c r="AO135" s="65">
        <f t="shared" si="64"/>
        <v>0</v>
      </c>
      <c r="AP135" s="65">
        <f t="shared" si="65"/>
        <v>0</v>
      </c>
      <c r="AQ135" s="65">
        <f t="shared" si="66"/>
        <v>0</v>
      </c>
    </row>
    <row r="136" spans="1:43" x14ac:dyDescent="0.25">
      <c r="A136" s="5" t="s">
        <v>676</v>
      </c>
      <c r="B136" s="37" t="s">
        <v>655</v>
      </c>
      <c r="C136" s="52">
        <f>VLOOKUP($B136,Shock_dev!$A$1:$CI$361,MATCH(DATE(C$1,1,1),Shock_dev!$A$1:$CI$1,0),FALSE)</f>
        <v>0</v>
      </c>
      <c r="D136" s="52">
        <f>VLOOKUP($B136,Shock_dev!$A$1:$CI$361,MATCH(DATE(D$1,1,1),Shock_dev!$A$1:$CI$1,0),FALSE)</f>
        <v>0</v>
      </c>
      <c r="E136" s="52">
        <f>VLOOKUP($B136,Shock_dev!$A$1:$CI$361,MATCH(DATE(E$1,1,1),Shock_dev!$A$1:$CI$1,0),FALSE)</f>
        <v>0</v>
      </c>
      <c r="F136" s="52">
        <f>VLOOKUP($B136,Shock_dev!$A$1:$CI$361,MATCH(DATE(F$1,1,1),Shock_dev!$A$1:$CI$1,0),FALSE)</f>
        <v>0</v>
      </c>
      <c r="G136" s="52">
        <f>VLOOKUP($B136,Shock_dev!$A$1:$CI$361,MATCH(DATE(G$1,1,1),Shock_dev!$A$1:$CI$1,0),FALSE)</f>
        <v>0</v>
      </c>
      <c r="H136" s="52">
        <f>VLOOKUP($B136,Shock_dev!$A$1:$CI$361,MATCH(DATE(H$1,1,1),Shock_dev!$A$1:$CI$1,0),FALSE)</f>
        <v>0</v>
      </c>
      <c r="I136" s="52">
        <f>VLOOKUP($B136,Shock_dev!$A$1:$CI$361,MATCH(DATE(I$1,1,1),Shock_dev!$A$1:$CI$1,0),FALSE)</f>
        <v>0</v>
      </c>
      <c r="J136" s="52">
        <f>VLOOKUP($B136,Shock_dev!$A$1:$CI$361,MATCH(DATE(J$1,1,1),Shock_dev!$A$1:$CI$1,0),FALSE)</f>
        <v>0</v>
      </c>
      <c r="K136" s="52">
        <f>VLOOKUP($B136,Shock_dev!$A$1:$CI$361,MATCH(DATE(K$1,1,1),Shock_dev!$A$1:$CI$1,0),FALSE)</f>
        <v>0</v>
      </c>
      <c r="L136" s="52">
        <f>VLOOKUP($B136,Shock_dev!$A$1:$CI$361,MATCH(DATE(L$1,1,1),Shock_dev!$A$1:$CI$1,0),FALSE)</f>
        <v>0</v>
      </c>
      <c r="M136" s="52">
        <f>VLOOKUP($B136,Shock_dev!$A$1:$CI$361,MATCH(DATE(M$1,1,1),Shock_dev!$A$1:$CI$1,0),FALSE)</f>
        <v>0</v>
      </c>
      <c r="N136" s="52">
        <f>VLOOKUP($B136,Shock_dev!$A$1:$CI$361,MATCH(DATE(N$1,1,1),Shock_dev!$A$1:$CI$1,0),FALSE)</f>
        <v>0</v>
      </c>
      <c r="O136" s="52">
        <f>VLOOKUP($B136,Shock_dev!$A$1:$CI$361,MATCH(DATE(O$1,1,1),Shock_dev!$A$1:$CI$1,0),FALSE)</f>
        <v>0</v>
      </c>
      <c r="P136" s="52">
        <f>VLOOKUP($B136,Shock_dev!$A$1:$CI$361,MATCH(DATE(P$1,1,1),Shock_dev!$A$1:$CI$1,0),FALSE)</f>
        <v>0</v>
      </c>
      <c r="Q136" s="52">
        <f>VLOOKUP($B136,Shock_dev!$A$1:$CI$361,MATCH(DATE(Q$1,1,1),Shock_dev!$A$1:$CI$1,0),FALSE)</f>
        <v>0</v>
      </c>
      <c r="R136" s="52">
        <f>VLOOKUP($B136,Shock_dev!$A$1:$CI$361,MATCH(DATE(R$1,1,1),Shock_dev!$A$1:$CI$1,0),FALSE)</f>
        <v>0</v>
      </c>
      <c r="S136" s="52">
        <f>VLOOKUP($B136,Shock_dev!$A$1:$CI$361,MATCH(DATE(S$1,1,1),Shock_dev!$A$1:$CI$1,0),FALSE)</f>
        <v>0</v>
      </c>
      <c r="T136" s="52">
        <f>VLOOKUP($B136,Shock_dev!$A$1:$CI$361,MATCH(DATE(T$1,1,1),Shock_dev!$A$1:$CI$1,0),FALSE)</f>
        <v>0</v>
      </c>
      <c r="U136" s="52">
        <f>VLOOKUP($B136,Shock_dev!$A$1:$CI$361,MATCH(DATE(U$1,1,1),Shock_dev!$A$1:$CI$1,0),FALSE)</f>
        <v>0</v>
      </c>
      <c r="V136" s="52">
        <f>VLOOKUP($B136,Shock_dev!$A$1:$CI$361,MATCH(DATE(V$1,1,1),Shock_dev!$A$1:$CI$1,0),FALSE)</f>
        <v>0</v>
      </c>
      <c r="W136" s="52">
        <f>VLOOKUP($B136,Shock_dev!$A$1:$CI$361,MATCH(DATE(W$1,1,1),Shock_dev!$A$1:$CI$1,0),FALSE)</f>
        <v>0</v>
      </c>
      <c r="X136" s="52">
        <f>VLOOKUP($B136,Shock_dev!$A$1:$CI$361,MATCH(DATE(X$1,1,1),Shock_dev!$A$1:$CI$1,0),FALSE)</f>
        <v>0</v>
      </c>
      <c r="Y136" s="52">
        <f>VLOOKUP($B136,Shock_dev!$A$1:$CI$361,MATCH(DATE(Y$1,1,1),Shock_dev!$A$1:$CI$1,0),FALSE)</f>
        <v>0</v>
      </c>
      <c r="Z136" s="52">
        <f>VLOOKUP($B136,Shock_dev!$A$1:$CI$361,MATCH(DATE(Z$1,1,1),Shock_dev!$A$1:$CI$1,0),FALSE)</f>
        <v>0</v>
      </c>
      <c r="AA136" s="52">
        <f>VLOOKUP($B136,Shock_dev!$A$1:$CI$361,MATCH(DATE(AA$1,1,1),Shock_dev!$A$1:$CI$1,0),FALSE)</f>
        <v>0</v>
      </c>
      <c r="AB136" s="52">
        <f>VLOOKUP($B136,Shock_dev!$A$1:$CI$361,MATCH(DATE(AB$1,1,1),Shock_dev!$A$1:$CI$1,0),FALSE)</f>
        <v>0</v>
      </c>
      <c r="AC136" s="52">
        <f>VLOOKUP($B136,Shock_dev!$A$1:$CI$361,MATCH(DATE(AC$1,1,1),Shock_dev!$A$1:$CI$1,0),FALSE)</f>
        <v>0</v>
      </c>
      <c r="AD136" s="52">
        <f>VLOOKUP($B136,Shock_dev!$A$1:$CI$361,MATCH(DATE(AD$1,1,1),Shock_dev!$A$1:$CI$1,0),FALSE)</f>
        <v>0</v>
      </c>
      <c r="AE136" s="52">
        <f>VLOOKUP($B136,Shock_dev!$A$1:$CI$361,MATCH(DATE(AE$1,1,1),Shock_dev!$A$1:$CI$1,0),FALSE)</f>
        <v>0</v>
      </c>
      <c r="AF136" s="52">
        <f>VLOOKUP($B136,Shock_dev!$A$1:$CI$361,MATCH(DATE(AF$1,1,1),Shock_dev!$A$1:$CI$1,0),FALSE)</f>
        <v>0</v>
      </c>
      <c r="AG136" s="52"/>
      <c r="AH136" s="65">
        <f t="shared" si="58"/>
        <v>0</v>
      </c>
      <c r="AI136" s="65">
        <f t="shared" si="59"/>
        <v>0</v>
      </c>
      <c r="AJ136" s="65">
        <f t="shared" si="60"/>
        <v>0</v>
      </c>
      <c r="AK136" s="65">
        <f t="shared" si="61"/>
        <v>0</v>
      </c>
      <c r="AL136" s="65">
        <f t="shared" si="62"/>
        <v>0</v>
      </c>
      <c r="AM136" s="65">
        <f t="shared" si="63"/>
        <v>0</v>
      </c>
      <c r="AN136" s="66"/>
      <c r="AO136" s="65">
        <f t="shared" si="64"/>
        <v>0</v>
      </c>
      <c r="AP136" s="65">
        <f t="shared" si="65"/>
        <v>0</v>
      </c>
      <c r="AQ136" s="65">
        <f t="shared" si="66"/>
        <v>0</v>
      </c>
    </row>
    <row r="137" spans="1:43" x14ac:dyDescent="0.25">
      <c r="A137" s="5" t="s">
        <v>412</v>
      </c>
      <c r="B137" s="37" t="s">
        <v>656</v>
      </c>
      <c r="C137" s="52">
        <f>VLOOKUP($B137,Shock_dev!$A$1:$CI$361,MATCH(DATE(C$1,1,1),Shock_dev!$A$1:$CI$1,0),FALSE)</f>
        <v>0</v>
      </c>
      <c r="D137" s="52">
        <f>VLOOKUP($B137,Shock_dev!$A$1:$CI$361,MATCH(DATE(D$1,1,1),Shock_dev!$A$1:$CI$1,0),FALSE)</f>
        <v>0</v>
      </c>
      <c r="E137" s="52">
        <f>VLOOKUP($B137,Shock_dev!$A$1:$CI$361,MATCH(DATE(E$1,1,1),Shock_dev!$A$1:$CI$1,0),FALSE)</f>
        <v>0</v>
      </c>
      <c r="F137" s="52">
        <f>VLOOKUP($B137,Shock_dev!$A$1:$CI$361,MATCH(DATE(F$1,1,1),Shock_dev!$A$1:$CI$1,0),FALSE)</f>
        <v>0</v>
      </c>
      <c r="G137" s="52">
        <f>VLOOKUP($B137,Shock_dev!$A$1:$CI$361,MATCH(DATE(G$1,1,1),Shock_dev!$A$1:$CI$1,0),FALSE)</f>
        <v>0</v>
      </c>
      <c r="H137" s="52">
        <f>VLOOKUP($B137,Shock_dev!$A$1:$CI$361,MATCH(DATE(H$1,1,1),Shock_dev!$A$1:$CI$1,0),FALSE)</f>
        <v>0</v>
      </c>
      <c r="I137" s="52">
        <f>VLOOKUP($B137,Shock_dev!$A$1:$CI$361,MATCH(DATE(I$1,1,1),Shock_dev!$A$1:$CI$1,0),FALSE)</f>
        <v>0</v>
      </c>
      <c r="J137" s="52">
        <f>VLOOKUP($B137,Shock_dev!$A$1:$CI$361,MATCH(DATE(J$1,1,1),Shock_dev!$A$1:$CI$1,0),FALSE)</f>
        <v>0</v>
      </c>
      <c r="K137" s="52">
        <f>VLOOKUP($B137,Shock_dev!$A$1:$CI$361,MATCH(DATE(K$1,1,1),Shock_dev!$A$1:$CI$1,0),FALSE)</f>
        <v>0</v>
      </c>
      <c r="L137" s="52">
        <f>VLOOKUP($B137,Shock_dev!$A$1:$CI$361,MATCH(DATE(L$1,1,1),Shock_dev!$A$1:$CI$1,0),FALSE)</f>
        <v>0</v>
      </c>
      <c r="M137" s="52">
        <f>VLOOKUP($B137,Shock_dev!$A$1:$CI$361,MATCH(DATE(M$1,1,1),Shock_dev!$A$1:$CI$1,0),FALSE)</f>
        <v>0</v>
      </c>
      <c r="N137" s="52">
        <f>VLOOKUP($B137,Shock_dev!$A$1:$CI$361,MATCH(DATE(N$1,1,1),Shock_dev!$A$1:$CI$1,0),FALSE)</f>
        <v>0</v>
      </c>
      <c r="O137" s="52">
        <f>VLOOKUP($B137,Shock_dev!$A$1:$CI$361,MATCH(DATE(O$1,1,1),Shock_dev!$A$1:$CI$1,0),FALSE)</f>
        <v>0</v>
      </c>
      <c r="P137" s="52">
        <f>VLOOKUP($B137,Shock_dev!$A$1:$CI$361,MATCH(DATE(P$1,1,1),Shock_dev!$A$1:$CI$1,0),FALSE)</f>
        <v>0</v>
      </c>
      <c r="Q137" s="52">
        <f>VLOOKUP($B137,Shock_dev!$A$1:$CI$361,MATCH(DATE(Q$1,1,1),Shock_dev!$A$1:$CI$1,0),FALSE)</f>
        <v>0</v>
      </c>
      <c r="R137" s="52">
        <f>VLOOKUP($B137,Shock_dev!$A$1:$CI$361,MATCH(DATE(R$1,1,1),Shock_dev!$A$1:$CI$1,0),FALSE)</f>
        <v>0</v>
      </c>
      <c r="S137" s="52">
        <f>VLOOKUP($B137,Shock_dev!$A$1:$CI$361,MATCH(DATE(S$1,1,1),Shock_dev!$A$1:$CI$1,0),FALSE)</f>
        <v>0</v>
      </c>
      <c r="T137" s="52">
        <f>VLOOKUP($B137,Shock_dev!$A$1:$CI$361,MATCH(DATE(T$1,1,1),Shock_dev!$A$1:$CI$1,0),FALSE)</f>
        <v>0</v>
      </c>
      <c r="U137" s="52">
        <f>VLOOKUP($B137,Shock_dev!$A$1:$CI$361,MATCH(DATE(U$1,1,1),Shock_dev!$A$1:$CI$1,0),FALSE)</f>
        <v>0</v>
      </c>
      <c r="V137" s="52">
        <f>VLOOKUP($B137,Shock_dev!$A$1:$CI$361,MATCH(DATE(V$1,1,1),Shock_dev!$A$1:$CI$1,0),FALSE)</f>
        <v>0</v>
      </c>
      <c r="W137" s="52">
        <f>VLOOKUP($B137,Shock_dev!$A$1:$CI$361,MATCH(DATE(W$1,1,1),Shock_dev!$A$1:$CI$1,0),FALSE)</f>
        <v>0</v>
      </c>
      <c r="X137" s="52">
        <f>VLOOKUP($B137,Shock_dev!$A$1:$CI$361,MATCH(DATE(X$1,1,1),Shock_dev!$A$1:$CI$1,0),FALSE)</f>
        <v>0</v>
      </c>
      <c r="Y137" s="52">
        <f>VLOOKUP($B137,Shock_dev!$A$1:$CI$361,MATCH(DATE(Y$1,1,1),Shock_dev!$A$1:$CI$1,0),FALSE)</f>
        <v>0</v>
      </c>
      <c r="Z137" s="52">
        <f>VLOOKUP($B137,Shock_dev!$A$1:$CI$361,MATCH(DATE(Z$1,1,1),Shock_dev!$A$1:$CI$1,0),FALSE)</f>
        <v>0</v>
      </c>
      <c r="AA137" s="52">
        <f>VLOOKUP($B137,Shock_dev!$A$1:$CI$361,MATCH(DATE(AA$1,1,1),Shock_dev!$A$1:$CI$1,0),FALSE)</f>
        <v>0</v>
      </c>
      <c r="AB137" s="52">
        <f>VLOOKUP($B137,Shock_dev!$A$1:$CI$361,MATCH(DATE(AB$1,1,1),Shock_dev!$A$1:$CI$1,0),FALSE)</f>
        <v>0</v>
      </c>
      <c r="AC137" s="52">
        <f>VLOOKUP($B137,Shock_dev!$A$1:$CI$361,MATCH(DATE(AC$1,1,1),Shock_dev!$A$1:$CI$1,0),FALSE)</f>
        <v>0</v>
      </c>
      <c r="AD137" s="52">
        <f>VLOOKUP($B137,Shock_dev!$A$1:$CI$361,MATCH(DATE(AD$1,1,1),Shock_dev!$A$1:$CI$1,0),FALSE)</f>
        <v>0</v>
      </c>
      <c r="AE137" s="52">
        <f>VLOOKUP($B137,Shock_dev!$A$1:$CI$361,MATCH(DATE(AE$1,1,1),Shock_dev!$A$1:$CI$1,0),FALSE)</f>
        <v>0</v>
      </c>
      <c r="AF137" s="52">
        <f>VLOOKUP($B137,Shock_dev!$A$1:$CI$361,MATCH(DATE(AF$1,1,1),Shock_dev!$A$1:$CI$1,0),FALSE)</f>
        <v>0</v>
      </c>
      <c r="AG137" s="52"/>
      <c r="AH137" s="65">
        <f t="shared" si="58"/>
        <v>0</v>
      </c>
      <c r="AI137" s="65">
        <f t="shared" si="59"/>
        <v>0</v>
      </c>
      <c r="AJ137" s="65">
        <f t="shared" si="60"/>
        <v>0</v>
      </c>
      <c r="AK137" s="65">
        <f t="shared" si="61"/>
        <v>0</v>
      </c>
      <c r="AL137" s="65">
        <f t="shared" si="62"/>
        <v>0</v>
      </c>
      <c r="AM137" s="65">
        <f t="shared" si="63"/>
        <v>0</v>
      </c>
      <c r="AN137" s="66"/>
      <c r="AO137" s="65">
        <f t="shared" si="64"/>
        <v>0</v>
      </c>
      <c r="AP137" s="65">
        <f t="shared" si="65"/>
        <v>0</v>
      </c>
      <c r="AQ137" s="65">
        <f t="shared" si="66"/>
        <v>0</v>
      </c>
    </row>
    <row r="138" spans="1:43" x14ac:dyDescent="0.25">
      <c r="A138" s="5" t="s">
        <v>436</v>
      </c>
      <c r="B138" s="37" t="s">
        <v>657</v>
      </c>
      <c r="C138" s="52">
        <f>VLOOKUP($B138,Shock_dev!$A$1:$CI$361,MATCH(DATE(C$1,1,1),Shock_dev!$A$1:$CI$1,0),FALSE)</f>
        <v>0</v>
      </c>
      <c r="D138" s="52">
        <f>VLOOKUP($B138,Shock_dev!$A$1:$CI$361,MATCH(DATE(D$1,1,1),Shock_dev!$A$1:$CI$1,0),FALSE)</f>
        <v>0</v>
      </c>
      <c r="E138" s="52">
        <f>VLOOKUP($B138,Shock_dev!$A$1:$CI$361,MATCH(DATE(E$1,1,1),Shock_dev!$A$1:$CI$1,0),FALSE)</f>
        <v>0</v>
      </c>
      <c r="F138" s="52">
        <f>VLOOKUP($B138,Shock_dev!$A$1:$CI$361,MATCH(DATE(F$1,1,1),Shock_dev!$A$1:$CI$1,0),FALSE)</f>
        <v>0</v>
      </c>
      <c r="G138" s="52">
        <f>VLOOKUP($B138,Shock_dev!$A$1:$CI$361,MATCH(DATE(G$1,1,1),Shock_dev!$A$1:$CI$1,0),FALSE)</f>
        <v>0</v>
      </c>
      <c r="H138" s="52">
        <f>VLOOKUP($B138,Shock_dev!$A$1:$CI$361,MATCH(DATE(H$1,1,1),Shock_dev!$A$1:$CI$1,0),FALSE)</f>
        <v>0</v>
      </c>
      <c r="I138" s="52">
        <f>VLOOKUP($B138,Shock_dev!$A$1:$CI$361,MATCH(DATE(I$1,1,1),Shock_dev!$A$1:$CI$1,0),FALSE)</f>
        <v>0</v>
      </c>
      <c r="J138" s="52">
        <f>VLOOKUP($B138,Shock_dev!$A$1:$CI$361,MATCH(DATE(J$1,1,1),Shock_dev!$A$1:$CI$1,0),FALSE)</f>
        <v>0</v>
      </c>
      <c r="K138" s="52">
        <f>VLOOKUP($B138,Shock_dev!$A$1:$CI$361,MATCH(DATE(K$1,1,1),Shock_dev!$A$1:$CI$1,0),FALSE)</f>
        <v>0</v>
      </c>
      <c r="L138" s="52">
        <f>VLOOKUP($B138,Shock_dev!$A$1:$CI$361,MATCH(DATE(L$1,1,1),Shock_dev!$A$1:$CI$1,0),FALSE)</f>
        <v>0</v>
      </c>
      <c r="M138" s="52">
        <f>VLOOKUP($B138,Shock_dev!$A$1:$CI$361,MATCH(DATE(M$1,1,1),Shock_dev!$A$1:$CI$1,0),FALSE)</f>
        <v>0</v>
      </c>
      <c r="N138" s="52">
        <f>VLOOKUP($B138,Shock_dev!$A$1:$CI$361,MATCH(DATE(N$1,1,1),Shock_dev!$A$1:$CI$1,0),FALSE)</f>
        <v>0</v>
      </c>
      <c r="O138" s="52">
        <f>VLOOKUP($B138,Shock_dev!$A$1:$CI$361,MATCH(DATE(O$1,1,1),Shock_dev!$A$1:$CI$1,0),FALSE)</f>
        <v>0</v>
      </c>
      <c r="P138" s="52">
        <f>VLOOKUP($B138,Shock_dev!$A$1:$CI$361,MATCH(DATE(P$1,1,1),Shock_dev!$A$1:$CI$1,0),FALSE)</f>
        <v>0</v>
      </c>
      <c r="Q138" s="52">
        <f>VLOOKUP($B138,Shock_dev!$A$1:$CI$361,MATCH(DATE(Q$1,1,1),Shock_dev!$A$1:$CI$1,0),FALSE)</f>
        <v>0</v>
      </c>
      <c r="R138" s="52">
        <f>VLOOKUP($B138,Shock_dev!$A$1:$CI$361,MATCH(DATE(R$1,1,1),Shock_dev!$A$1:$CI$1,0),FALSE)</f>
        <v>0</v>
      </c>
      <c r="S138" s="52">
        <f>VLOOKUP($B138,Shock_dev!$A$1:$CI$361,MATCH(DATE(S$1,1,1),Shock_dev!$A$1:$CI$1,0),FALSE)</f>
        <v>0</v>
      </c>
      <c r="T138" s="52">
        <f>VLOOKUP($B138,Shock_dev!$A$1:$CI$361,MATCH(DATE(T$1,1,1),Shock_dev!$A$1:$CI$1,0),FALSE)</f>
        <v>0</v>
      </c>
      <c r="U138" s="52">
        <f>VLOOKUP($B138,Shock_dev!$A$1:$CI$361,MATCH(DATE(U$1,1,1),Shock_dev!$A$1:$CI$1,0),FALSE)</f>
        <v>0</v>
      </c>
      <c r="V138" s="52">
        <f>VLOOKUP($B138,Shock_dev!$A$1:$CI$361,MATCH(DATE(V$1,1,1),Shock_dev!$A$1:$CI$1,0),FALSE)</f>
        <v>0</v>
      </c>
      <c r="W138" s="52">
        <f>VLOOKUP($B138,Shock_dev!$A$1:$CI$361,MATCH(DATE(W$1,1,1),Shock_dev!$A$1:$CI$1,0),FALSE)</f>
        <v>0</v>
      </c>
      <c r="X138" s="52">
        <f>VLOOKUP($B138,Shock_dev!$A$1:$CI$361,MATCH(DATE(X$1,1,1),Shock_dev!$A$1:$CI$1,0),FALSE)</f>
        <v>0</v>
      </c>
      <c r="Y138" s="52">
        <f>VLOOKUP($B138,Shock_dev!$A$1:$CI$361,MATCH(DATE(Y$1,1,1),Shock_dev!$A$1:$CI$1,0),FALSE)</f>
        <v>0</v>
      </c>
      <c r="Z138" s="52">
        <f>VLOOKUP($B138,Shock_dev!$A$1:$CI$361,MATCH(DATE(Z$1,1,1),Shock_dev!$A$1:$CI$1,0),FALSE)</f>
        <v>0</v>
      </c>
      <c r="AA138" s="52">
        <f>VLOOKUP($B138,Shock_dev!$A$1:$CI$361,MATCH(DATE(AA$1,1,1),Shock_dev!$A$1:$CI$1,0),FALSE)</f>
        <v>0</v>
      </c>
      <c r="AB138" s="52">
        <f>VLOOKUP($B138,Shock_dev!$A$1:$CI$361,MATCH(DATE(AB$1,1,1),Shock_dev!$A$1:$CI$1,0),FALSE)</f>
        <v>0</v>
      </c>
      <c r="AC138" s="52">
        <f>VLOOKUP($B138,Shock_dev!$A$1:$CI$361,MATCH(DATE(AC$1,1,1),Shock_dev!$A$1:$CI$1,0),FALSE)</f>
        <v>0</v>
      </c>
      <c r="AD138" s="52">
        <f>VLOOKUP($B138,Shock_dev!$A$1:$CI$361,MATCH(DATE(AD$1,1,1),Shock_dev!$A$1:$CI$1,0),FALSE)</f>
        <v>0</v>
      </c>
      <c r="AE138" s="52">
        <f>VLOOKUP($B138,Shock_dev!$A$1:$CI$361,MATCH(DATE(AE$1,1,1),Shock_dev!$A$1:$CI$1,0),FALSE)</f>
        <v>0</v>
      </c>
      <c r="AF138" s="52">
        <f>VLOOKUP($B138,Shock_dev!$A$1:$CI$361,MATCH(DATE(AF$1,1,1),Shock_dev!$A$1:$CI$1,0),FALSE)</f>
        <v>0</v>
      </c>
      <c r="AG138" s="52"/>
      <c r="AH138" s="65">
        <f t="shared" si="58"/>
        <v>0</v>
      </c>
      <c r="AI138" s="65">
        <f t="shared" si="59"/>
        <v>0</v>
      </c>
      <c r="AJ138" s="65">
        <f t="shared" si="60"/>
        <v>0</v>
      </c>
      <c r="AK138" s="65">
        <f t="shared" si="61"/>
        <v>0</v>
      </c>
      <c r="AL138" s="65">
        <f t="shared" si="62"/>
        <v>0</v>
      </c>
      <c r="AM138" s="65">
        <f t="shared" si="63"/>
        <v>0</v>
      </c>
      <c r="AN138" s="66"/>
      <c r="AO138" s="65">
        <f t="shared" si="64"/>
        <v>0</v>
      </c>
      <c r="AP138" s="65">
        <f t="shared" si="65"/>
        <v>0</v>
      </c>
      <c r="AQ138" s="65">
        <f t="shared" si="66"/>
        <v>0</v>
      </c>
    </row>
    <row r="139" spans="1:43" x14ac:dyDescent="0.25">
      <c r="A139" s="5" t="s">
        <v>437</v>
      </c>
      <c r="B139" s="37" t="s">
        <v>658</v>
      </c>
      <c r="C139" s="52">
        <f>VLOOKUP($B139,Shock_dev!$A$1:$CI$361,MATCH(DATE(C$1,1,1),Shock_dev!$A$1:$CI$1,0),FALSE)</f>
        <v>0</v>
      </c>
      <c r="D139" s="52">
        <f>VLOOKUP($B139,Shock_dev!$A$1:$CI$361,MATCH(DATE(D$1,1,1),Shock_dev!$A$1:$CI$1,0),FALSE)</f>
        <v>0</v>
      </c>
      <c r="E139" s="52">
        <f>VLOOKUP($B139,Shock_dev!$A$1:$CI$361,MATCH(DATE(E$1,1,1),Shock_dev!$A$1:$CI$1,0),FALSE)</f>
        <v>0</v>
      </c>
      <c r="F139" s="52">
        <f>VLOOKUP($B139,Shock_dev!$A$1:$CI$361,MATCH(DATE(F$1,1,1),Shock_dev!$A$1:$CI$1,0),FALSE)</f>
        <v>0</v>
      </c>
      <c r="G139" s="52">
        <f>VLOOKUP($B139,Shock_dev!$A$1:$CI$361,MATCH(DATE(G$1,1,1),Shock_dev!$A$1:$CI$1,0),FALSE)</f>
        <v>0</v>
      </c>
      <c r="H139" s="52">
        <f>VLOOKUP($B139,Shock_dev!$A$1:$CI$361,MATCH(DATE(H$1,1,1),Shock_dev!$A$1:$CI$1,0),FALSE)</f>
        <v>0</v>
      </c>
      <c r="I139" s="52">
        <f>VLOOKUP($B139,Shock_dev!$A$1:$CI$361,MATCH(DATE(I$1,1,1),Shock_dev!$A$1:$CI$1,0),FALSE)</f>
        <v>0</v>
      </c>
      <c r="J139" s="52">
        <f>VLOOKUP($B139,Shock_dev!$A$1:$CI$361,MATCH(DATE(J$1,1,1),Shock_dev!$A$1:$CI$1,0),FALSE)</f>
        <v>0</v>
      </c>
      <c r="K139" s="52">
        <f>VLOOKUP($B139,Shock_dev!$A$1:$CI$361,MATCH(DATE(K$1,1,1),Shock_dev!$A$1:$CI$1,0),FALSE)</f>
        <v>0</v>
      </c>
      <c r="L139" s="52">
        <f>VLOOKUP($B139,Shock_dev!$A$1:$CI$361,MATCH(DATE(L$1,1,1),Shock_dev!$A$1:$CI$1,0),FALSE)</f>
        <v>0</v>
      </c>
      <c r="M139" s="52">
        <f>VLOOKUP($B139,Shock_dev!$A$1:$CI$361,MATCH(DATE(M$1,1,1),Shock_dev!$A$1:$CI$1,0),FALSE)</f>
        <v>0</v>
      </c>
      <c r="N139" s="52">
        <f>VLOOKUP($B139,Shock_dev!$A$1:$CI$361,MATCH(DATE(N$1,1,1),Shock_dev!$A$1:$CI$1,0),FALSE)</f>
        <v>0</v>
      </c>
      <c r="O139" s="52">
        <f>VLOOKUP($B139,Shock_dev!$A$1:$CI$361,MATCH(DATE(O$1,1,1),Shock_dev!$A$1:$CI$1,0),FALSE)</f>
        <v>0</v>
      </c>
      <c r="P139" s="52">
        <f>VLOOKUP($B139,Shock_dev!$A$1:$CI$361,MATCH(DATE(P$1,1,1),Shock_dev!$A$1:$CI$1,0),FALSE)</f>
        <v>0</v>
      </c>
      <c r="Q139" s="52">
        <f>VLOOKUP($B139,Shock_dev!$A$1:$CI$361,MATCH(DATE(Q$1,1,1),Shock_dev!$A$1:$CI$1,0),FALSE)</f>
        <v>0</v>
      </c>
      <c r="R139" s="52">
        <f>VLOOKUP($B139,Shock_dev!$A$1:$CI$361,MATCH(DATE(R$1,1,1),Shock_dev!$A$1:$CI$1,0),FALSE)</f>
        <v>0</v>
      </c>
      <c r="S139" s="52">
        <f>VLOOKUP($B139,Shock_dev!$A$1:$CI$361,MATCH(DATE(S$1,1,1),Shock_dev!$A$1:$CI$1,0),FALSE)</f>
        <v>0</v>
      </c>
      <c r="T139" s="52">
        <f>VLOOKUP($B139,Shock_dev!$A$1:$CI$361,MATCH(DATE(T$1,1,1),Shock_dev!$A$1:$CI$1,0),FALSE)</f>
        <v>0</v>
      </c>
      <c r="U139" s="52">
        <f>VLOOKUP($B139,Shock_dev!$A$1:$CI$361,MATCH(DATE(U$1,1,1),Shock_dev!$A$1:$CI$1,0),FALSE)</f>
        <v>0</v>
      </c>
      <c r="V139" s="52">
        <f>VLOOKUP($B139,Shock_dev!$A$1:$CI$361,MATCH(DATE(V$1,1,1),Shock_dev!$A$1:$CI$1,0),FALSE)</f>
        <v>0</v>
      </c>
      <c r="W139" s="52">
        <f>VLOOKUP($B139,Shock_dev!$A$1:$CI$361,MATCH(DATE(W$1,1,1),Shock_dev!$A$1:$CI$1,0),FALSE)</f>
        <v>0</v>
      </c>
      <c r="X139" s="52">
        <f>VLOOKUP($B139,Shock_dev!$A$1:$CI$361,MATCH(DATE(X$1,1,1),Shock_dev!$A$1:$CI$1,0),FALSE)</f>
        <v>0</v>
      </c>
      <c r="Y139" s="52">
        <f>VLOOKUP($B139,Shock_dev!$A$1:$CI$361,MATCH(DATE(Y$1,1,1),Shock_dev!$A$1:$CI$1,0),FALSE)</f>
        <v>0</v>
      </c>
      <c r="Z139" s="52">
        <f>VLOOKUP($B139,Shock_dev!$A$1:$CI$361,MATCH(DATE(Z$1,1,1),Shock_dev!$A$1:$CI$1,0),FALSE)</f>
        <v>0</v>
      </c>
      <c r="AA139" s="52">
        <f>VLOOKUP($B139,Shock_dev!$A$1:$CI$361,MATCH(DATE(AA$1,1,1),Shock_dev!$A$1:$CI$1,0),FALSE)</f>
        <v>0</v>
      </c>
      <c r="AB139" s="52">
        <f>VLOOKUP($B139,Shock_dev!$A$1:$CI$361,MATCH(DATE(AB$1,1,1),Shock_dev!$A$1:$CI$1,0),FALSE)</f>
        <v>0</v>
      </c>
      <c r="AC139" s="52">
        <f>VLOOKUP($B139,Shock_dev!$A$1:$CI$361,MATCH(DATE(AC$1,1,1),Shock_dev!$A$1:$CI$1,0),FALSE)</f>
        <v>0</v>
      </c>
      <c r="AD139" s="52">
        <f>VLOOKUP($B139,Shock_dev!$A$1:$CI$361,MATCH(DATE(AD$1,1,1),Shock_dev!$A$1:$CI$1,0),FALSE)</f>
        <v>0</v>
      </c>
      <c r="AE139" s="52">
        <f>VLOOKUP($B139,Shock_dev!$A$1:$CI$361,MATCH(DATE(AE$1,1,1),Shock_dev!$A$1:$CI$1,0),FALSE)</f>
        <v>0</v>
      </c>
      <c r="AF139" s="52">
        <f>VLOOKUP($B139,Shock_dev!$A$1:$CI$361,MATCH(DATE(AF$1,1,1),Shock_dev!$A$1:$CI$1,0),FALSE)</f>
        <v>0</v>
      </c>
      <c r="AG139" s="52"/>
      <c r="AH139" s="65">
        <f t="shared" si="58"/>
        <v>0</v>
      </c>
      <c r="AI139" s="65">
        <f t="shared" si="59"/>
        <v>0</v>
      </c>
      <c r="AJ139" s="65">
        <f t="shared" si="60"/>
        <v>0</v>
      </c>
      <c r="AK139" s="65">
        <f t="shared" si="61"/>
        <v>0</v>
      </c>
      <c r="AL139" s="65">
        <f t="shared" si="62"/>
        <v>0</v>
      </c>
      <c r="AM139" s="65">
        <f t="shared" si="63"/>
        <v>0</v>
      </c>
      <c r="AN139" s="66"/>
      <c r="AO139" s="65">
        <f t="shared" si="64"/>
        <v>0</v>
      </c>
      <c r="AP139" s="65">
        <f t="shared" si="65"/>
        <v>0</v>
      </c>
      <c r="AQ139" s="65">
        <f t="shared" si="66"/>
        <v>0</v>
      </c>
    </row>
    <row r="140" spans="1:43" x14ac:dyDescent="0.25">
      <c r="A140" s="5" t="s">
        <v>675</v>
      </c>
      <c r="B140" s="37" t="s">
        <v>659</v>
      </c>
      <c r="C140" s="52">
        <f>VLOOKUP($B140,Shock_dev!$A$1:$CI$361,MATCH(DATE(C$1,1,1),Shock_dev!$A$1:$CI$1,0),FALSE)</f>
        <v>0</v>
      </c>
      <c r="D140" s="52">
        <f>VLOOKUP($B140,Shock_dev!$A$1:$CI$361,MATCH(DATE(D$1,1,1),Shock_dev!$A$1:$CI$1,0),FALSE)</f>
        <v>0</v>
      </c>
      <c r="E140" s="52">
        <f>VLOOKUP($B140,Shock_dev!$A$1:$CI$361,MATCH(DATE(E$1,1,1),Shock_dev!$A$1:$CI$1,0),FALSE)</f>
        <v>0</v>
      </c>
      <c r="F140" s="52">
        <f>VLOOKUP($B140,Shock_dev!$A$1:$CI$361,MATCH(DATE(F$1,1,1),Shock_dev!$A$1:$CI$1,0),FALSE)</f>
        <v>0</v>
      </c>
      <c r="G140" s="52">
        <f>VLOOKUP($B140,Shock_dev!$A$1:$CI$361,MATCH(DATE(G$1,1,1),Shock_dev!$A$1:$CI$1,0),FALSE)</f>
        <v>0</v>
      </c>
      <c r="H140" s="52">
        <f>VLOOKUP($B140,Shock_dev!$A$1:$CI$361,MATCH(DATE(H$1,1,1),Shock_dev!$A$1:$CI$1,0),FALSE)</f>
        <v>0</v>
      </c>
      <c r="I140" s="52">
        <f>VLOOKUP($B140,Shock_dev!$A$1:$CI$361,MATCH(DATE(I$1,1,1),Shock_dev!$A$1:$CI$1,0),FALSE)</f>
        <v>0</v>
      </c>
      <c r="J140" s="52">
        <f>VLOOKUP($B140,Shock_dev!$A$1:$CI$361,MATCH(DATE(J$1,1,1),Shock_dev!$A$1:$CI$1,0),FALSE)</f>
        <v>0</v>
      </c>
      <c r="K140" s="52">
        <f>VLOOKUP($B140,Shock_dev!$A$1:$CI$361,MATCH(DATE(K$1,1,1),Shock_dev!$A$1:$CI$1,0),FALSE)</f>
        <v>0</v>
      </c>
      <c r="L140" s="52">
        <f>VLOOKUP($B140,Shock_dev!$A$1:$CI$361,MATCH(DATE(L$1,1,1),Shock_dev!$A$1:$CI$1,0),FALSE)</f>
        <v>0</v>
      </c>
      <c r="M140" s="52">
        <f>VLOOKUP($B140,Shock_dev!$A$1:$CI$361,MATCH(DATE(M$1,1,1),Shock_dev!$A$1:$CI$1,0),FALSE)</f>
        <v>0</v>
      </c>
      <c r="N140" s="52">
        <f>VLOOKUP($B140,Shock_dev!$A$1:$CI$361,MATCH(DATE(N$1,1,1),Shock_dev!$A$1:$CI$1,0),FALSE)</f>
        <v>0</v>
      </c>
      <c r="O140" s="52">
        <f>VLOOKUP($B140,Shock_dev!$A$1:$CI$361,MATCH(DATE(O$1,1,1),Shock_dev!$A$1:$CI$1,0),FALSE)</f>
        <v>0</v>
      </c>
      <c r="P140" s="52">
        <f>VLOOKUP($B140,Shock_dev!$A$1:$CI$361,MATCH(DATE(P$1,1,1),Shock_dev!$A$1:$CI$1,0),FALSE)</f>
        <v>0</v>
      </c>
      <c r="Q140" s="52">
        <f>VLOOKUP($B140,Shock_dev!$A$1:$CI$361,MATCH(DATE(Q$1,1,1),Shock_dev!$A$1:$CI$1,0),FALSE)</f>
        <v>0</v>
      </c>
      <c r="R140" s="52">
        <f>VLOOKUP($B140,Shock_dev!$A$1:$CI$361,MATCH(DATE(R$1,1,1),Shock_dev!$A$1:$CI$1,0),FALSE)</f>
        <v>0</v>
      </c>
      <c r="S140" s="52">
        <f>VLOOKUP($B140,Shock_dev!$A$1:$CI$361,MATCH(DATE(S$1,1,1),Shock_dev!$A$1:$CI$1,0),FALSE)</f>
        <v>0</v>
      </c>
      <c r="T140" s="52">
        <f>VLOOKUP($B140,Shock_dev!$A$1:$CI$361,MATCH(DATE(T$1,1,1),Shock_dev!$A$1:$CI$1,0),FALSE)</f>
        <v>0</v>
      </c>
      <c r="U140" s="52">
        <f>VLOOKUP($B140,Shock_dev!$A$1:$CI$361,MATCH(DATE(U$1,1,1),Shock_dev!$A$1:$CI$1,0),FALSE)</f>
        <v>0</v>
      </c>
      <c r="V140" s="52">
        <f>VLOOKUP($B140,Shock_dev!$A$1:$CI$361,MATCH(DATE(V$1,1,1),Shock_dev!$A$1:$CI$1,0),FALSE)</f>
        <v>0</v>
      </c>
      <c r="W140" s="52">
        <f>VLOOKUP($B140,Shock_dev!$A$1:$CI$361,MATCH(DATE(W$1,1,1),Shock_dev!$A$1:$CI$1,0),FALSE)</f>
        <v>0</v>
      </c>
      <c r="X140" s="52">
        <f>VLOOKUP($B140,Shock_dev!$A$1:$CI$361,MATCH(DATE(X$1,1,1),Shock_dev!$A$1:$CI$1,0),FALSE)</f>
        <v>0</v>
      </c>
      <c r="Y140" s="52">
        <f>VLOOKUP($B140,Shock_dev!$A$1:$CI$361,MATCH(DATE(Y$1,1,1),Shock_dev!$A$1:$CI$1,0),FALSE)</f>
        <v>0</v>
      </c>
      <c r="Z140" s="52">
        <f>VLOOKUP($B140,Shock_dev!$A$1:$CI$361,MATCH(DATE(Z$1,1,1),Shock_dev!$A$1:$CI$1,0),FALSE)</f>
        <v>0</v>
      </c>
      <c r="AA140" s="52">
        <f>VLOOKUP($B140,Shock_dev!$A$1:$CI$361,MATCH(DATE(AA$1,1,1),Shock_dev!$A$1:$CI$1,0),FALSE)</f>
        <v>0</v>
      </c>
      <c r="AB140" s="52">
        <f>VLOOKUP($B140,Shock_dev!$A$1:$CI$361,MATCH(DATE(AB$1,1,1),Shock_dev!$A$1:$CI$1,0),FALSE)</f>
        <v>0</v>
      </c>
      <c r="AC140" s="52">
        <f>VLOOKUP($B140,Shock_dev!$A$1:$CI$361,MATCH(DATE(AC$1,1,1),Shock_dev!$A$1:$CI$1,0),FALSE)</f>
        <v>0</v>
      </c>
      <c r="AD140" s="52">
        <f>VLOOKUP($B140,Shock_dev!$A$1:$CI$361,MATCH(DATE(AD$1,1,1),Shock_dev!$A$1:$CI$1,0),FALSE)</f>
        <v>0</v>
      </c>
      <c r="AE140" s="52">
        <f>VLOOKUP($B140,Shock_dev!$A$1:$CI$361,MATCH(DATE(AE$1,1,1),Shock_dev!$A$1:$CI$1,0),FALSE)</f>
        <v>0</v>
      </c>
      <c r="AF140" s="52">
        <f>VLOOKUP($B140,Shock_dev!$A$1:$CI$361,MATCH(DATE(AF$1,1,1),Shock_dev!$A$1:$CI$1,0),FALSE)</f>
        <v>0</v>
      </c>
      <c r="AG140" s="52"/>
      <c r="AH140" s="65">
        <f t="shared" si="58"/>
        <v>0</v>
      </c>
      <c r="AI140" s="65">
        <f t="shared" si="59"/>
        <v>0</v>
      </c>
      <c r="AJ140" s="65">
        <f t="shared" si="60"/>
        <v>0</v>
      </c>
      <c r="AK140" s="65">
        <f t="shared" si="61"/>
        <v>0</v>
      </c>
      <c r="AL140" s="65">
        <f t="shared" si="62"/>
        <v>0</v>
      </c>
      <c r="AM140" s="65">
        <f t="shared" si="63"/>
        <v>0</v>
      </c>
      <c r="AN140" s="66"/>
      <c r="AO140" s="65">
        <f t="shared" si="64"/>
        <v>0</v>
      </c>
      <c r="AP140" s="65">
        <f t="shared" si="65"/>
        <v>0</v>
      </c>
      <c r="AQ140" s="65">
        <f t="shared" si="66"/>
        <v>0</v>
      </c>
    </row>
    <row r="141" spans="1:43" x14ac:dyDescent="0.25">
      <c r="A141" s="5" t="s">
        <v>413</v>
      </c>
      <c r="B141" s="37" t="s">
        <v>660</v>
      </c>
      <c r="C141" s="52">
        <f>VLOOKUP($B141,Shock_dev!$A$1:$CI$361,MATCH(DATE(C$1,1,1),Shock_dev!$A$1:$CI$1,0),FALSE)</f>
        <v>0</v>
      </c>
      <c r="D141" s="52">
        <f>VLOOKUP($B141,Shock_dev!$A$1:$CI$361,MATCH(DATE(D$1,1,1),Shock_dev!$A$1:$CI$1,0),FALSE)</f>
        <v>0</v>
      </c>
      <c r="E141" s="52">
        <f>VLOOKUP($B141,Shock_dev!$A$1:$CI$361,MATCH(DATE(E$1,1,1),Shock_dev!$A$1:$CI$1,0),FALSE)</f>
        <v>0</v>
      </c>
      <c r="F141" s="52">
        <f>VLOOKUP($B141,Shock_dev!$A$1:$CI$361,MATCH(DATE(F$1,1,1),Shock_dev!$A$1:$CI$1,0),FALSE)</f>
        <v>0</v>
      </c>
      <c r="G141" s="52">
        <f>VLOOKUP($B141,Shock_dev!$A$1:$CI$361,MATCH(DATE(G$1,1,1),Shock_dev!$A$1:$CI$1,0),FALSE)</f>
        <v>0</v>
      </c>
      <c r="H141" s="52">
        <f>VLOOKUP($B141,Shock_dev!$A$1:$CI$361,MATCH(DATE(H$1,1,1),Shock_dev!$A$1:$CI$1,0),FALSE)</f>
        <v>0</v>
      </c>
      <c r="I141" s="52">
        <f>VLOOKUP($B141,Shock_dev!$A$1:$CI$361,MATCH(DATE(I$1,1,1),Shock_dev!$A$1:$CI$1,0),FALSE)</f>
        <v>0</v>
      </c>
      <c r="J141" s="52">
        <f>VLOOKUP($B141,Shock_dev!$A$1:$CI$361,MATCH(DATE(J$1,1,1),Shock_dev!$A$1:$CI$1,0),FALSE)</f>
        <v>0</v>
      </c>
      <c r="K141" s="52">
        <f>VLOOKUP($B141,Shock_dev!$A$1:$CI$361,MATCH(DATE(K$1,1,1),Shock_dev!$A$1:$CI$1,0),FALSE)</f>
        <v>0</v>
      </c>
      <c r="L141" s="52">
        <f>VLOOKUP($B141,Shock_dev!$A$1:$CI$361,MATCH(DATE(L$1,1,1),Shock_dev!$A$1:$CI$1,0),FALSE)</f>
        <v>0</v>
      </c>
      <c r="M141" s="52">
        <f>VLOOKUP($B141,Shock_dev!$A$1:$CI$361,MATCH(DATE(M$1,1,1),Shock_dev!$A$1:$CI$1,0),FALSE)</f>
        <v>0</v>
      </c>
      <c r="N141" s="52">
        <f>VLOOKUP($B141,Shock_dev!$A$1:$CI$361,MATCH(DATE(N$1,1,1),Shock_dev!$A$1:$CI$1,0),FALSE)</f>
        <v>0</v>
      </c>
      <c r="O141" s="52">
        <f>VLOOKUP($B141,Shock_dev!$A$1:$CI$361,MATCH(DATE(O$1,1,1),Shock_dev!$A$1:$CI$1,0),FALSE)</f>
        <v>0</v>
      </c>
      <c r="P141" s="52">
        <f>VLOOKUP($B141,Shock_dev!$A$1:$CI$361,MATCH(DATE(P$1,1,1),Shock_dev!$A$1:$CI$1,0),FALSE)</f>
        <v>0</v>
      </c>
      <c r="Q141" s="52">
        <f>VLOOKUP($B141,Shock_dev!$A$1:$CI$361,MATCH(DATE(Q$1,1,1),Shock_dev!$A$1:$CI$1,0),FALSE)</f>
        <v>0</v>
      </c>
      <c r="R141" s="52">
        <f>VLOOKUP($B141,Shock_dev!$A$1:$CI$361,MATCH(DATE(R$1,1,1),Shock_dev!$A$1:$CI$1,0),FALSE)</f>
        <v>0</v>
      </c>
      <c r="S141" s="52">
        <f>VLOOKUP($B141,Shock_dev!$A$1:$CI$361,MATCH(DATE(S$1,1,1),Shock_dev!$A$1:$CI$1,0),FALSE)</f>
        <v>0</v>
      </c>
      <c r="T141" s="52">
        <f>VLOOKUP($B141,Shock_dev!$A$1:$CI$361,MATCH(DATE(T$1,1,1),Shock_dev!$A$1:$CI$1,0),FALSE)</f>
        <v>0</v>
      </c>
      <c r="U141" s="52">
        <f>VLOOKUP($B141,Shock_dev!$A$1:$CI$361,MATCH(DATE(U$1,1,1),Shock_dev!$A$1:$CI$1,0),FALSE)</f>
        <v>0</v>
      </c>
      <c r="V141" s="52">
        <f>VLOOKUP($B141,Shock_dev!$A$1:$CI$361,MATCH(DATE(V$1,1,1),Shock_dev!$A$1:$CI$1,0),FALSE)</f>
        <v>0</v>
      </c>
      <c r="W141" s="52">
        <f>VLOOKUP($B141,Shock_dev!$A$1:$CI$361,MATCH(DATE(W$1,1,1),Shock_dev!$A$1:$CI$1,0),FALSE)</f>
        <v>0</v>
      </c>
      <c r="X141" s="52">
        <f>VLOOKUP($B141,Shock_dev!$A$1:$CI$361,MATCH(DATE(X$1,1,1),Shock_dev!$A$1:$CI$1,0),FALSE)</f>
        <v>0</v>
      </c>
      <c r="Y141" s="52">
        <f>VLOOKUP($B141,Shock_dev!$A$1:$CI$361,MATCH(DATE(Y$1,1,1),Shock_dev!$A$1:$CI$1,0),FALSE)</f>
        <v>0</v>
      </c>
      <c r="Z141" s="52">
        <f>VLOOKUP($B141,Shock_dev!$A$1:$CI$361,MATCH(DATE(Z$1,1,1),Shock_dev!$A$1:$CI$1,0),FALSE)</f>
        <v>0</v>
      </c>
      <c r="AA141" s="52">
        <f>VLOOKUP($B141,Shock_dev!$A$1:$CI$361,MATCH(DATE(AA$1,1,1),Shock_dev!$A$1:$CI$1,0),FALSE)</f>
        <v>0</v>
      </c>
      <c r="AB141" s="52">
        <f>VLOOKUP($B141,Shock_dev!$A$1:$CI$361,MATCH(DATE(AB$1,1,1),Shock_dev!$A$1:$CI$1,0),FALSE)</f>
        <v>0</v>
      </c>
      <c r="AC141" s="52">
        <f>VLOOKUP($B141,Shock_dev!$A$1:$CI$361,MATCH(DATE(AC$1,1,1),Shock_dev!$A$1:$CI$1,0),FALSE)</f>
        <v>0</v>
      </c>
      <c r="AD141" s="52">
        <f>VLOOKUP($B141,Shock_dev!$A$1:$CI$361,MATCH(DATE(AD$1,1,1),Shock_dev!$A$1:$CI$1,0),FALSE)</f>
        <v>0</v>
      </c>
      <c r="AE141" s="52">
        <f>VLOOKUP($B141,Shock_dev!$A$1:$CI$361,MATCH(DATE(AE$1,1,1),Shock_dev!$A$1:$CI$1,0),FALSE)</f>
        <v>0</v>
      </c>
      <c r="AF141" s="52">
        <f>VLOOKUP($B141,Shock_dev!$A$1:$CI$361,MATCH(DATE(AF$1,1,1),Shock_dev!$A$1:$CI$1,0),FALSE)</f>
        <v>0</v>
      </c>
      <c r="AG141" s="52"/>
      <c r="AH141" s="65">
        <f t="shared" si="58"/>
        <v>0</v>
      </c>
      <c r="AI141" s="65">
        <f t="shared" si="59"/>
        <v>0</v>
      </c>
      <c r="AJ141" s="65">
        <f t="shared" si="60"/>
        <v>0</v>
      </c>
      <c r="AK141" s="65">
        <f t="shared" si="61"/>
        <v>0</v>
      </c>
      <c r="AL141" s="65">
        <f t="shared" si="62"/>
        <v>0</v>
      </c>
      <c r="AM141" s="65">
        <f t="shared" si="63"/>
        <v>0</v>
      </c>
      <c r="AN141" s="66"/>
      <c r="AO141" s="65">
        <f t="shared" si="64"/>
        <v>0</v>
      </c>
      <c r="AP141" s="65">
        <f t="shared" si="65"/>
        <v>0</v>
      </c>
      <c r="AQ141" s="65">
        <f t="shared" si="66"/>
        <v>0</v>
      </c>
    </row>
    <row r="142" spans="1:43" x14ac:dyDescent="0.25">
      <c r="A142" s="5" t="s">
        <v>414</v>
      </c>
      <c r="B142" s="37" t="s">
        <v>661</v>
      </c>
      <c r="C142" s="52">
        <f>VLOOKUP($B142,Shock_dev!$A$1:$CI$361,MATCH(DATE(C$1,1,1),Shock_dev!$A$1:$CI$1,0),FALSE)</f>
        <v>0</v>
      </c>
      <c r="D142" s="52">
        <f>VLOOKUP($B142,Shock_dev!$A$1:$CI$361,MATCH(DATE(D$1,1,1),Shock_dev!$A$1:$CI$1,0),FALSE)</f>
        <v>0</v>
      </c>
      <c r="E142" s="52">
        <f>VLOOKUP($B142,Shock_dev!$A$1:$CI$361,MATCH(DATE(E$1,1,1),Shock_dev!$A$1:$CI$1,0),FALSE)</f>
        <v>0</v>
      </c>
      <c r="F142" s="52">
        <f>VLOOKUP($B142,Shock_dev!$A$1:$CI$361,MATCH(DATE(F$1,1,1),Shock_dev!$A$1:$CI$1,0),FALSE)</f>
        <v>0</v>
      </c>
      <c r="G142" s="52">
        <f>VLOOKUP($B142,Shock_dev!$A$1:$CI$361,MATCH(DATE(G$1,1,1),Shock_dev!$A$1:$CI$1,0),FALSE)</f>
        <v>0</v>
      </c>
      <c r="H142" s="52">
        <f>VLOOKUP($B142,Shock_dev!$A$1:$CI$361,MATCH(DATE(H$1,1,1),Shock_dev!$A$1:$CI$1,0),FALSE)</f>
        <v>0</v>
      </c>
      <c r="I142" s="52">
        <f>VLOOKUP($B142,Shock_dev!$A$1:$CI$361,MATCH(DATE(I$1,1,1),Shock_dev!$A$1:$CI$1,0),FALSE)</f>
        <v>0</v>
      </c>
      <c r="J142" s="52">
        <f>VLOOKUP($B142,Shock_dev!$A$1:$CI$361,MATCH(DATE(J$1,1,1),Shock_dev!$A$1:$CI$1,0),FALSE)</f>
        <v>0</v>
      </c>
      <c r="K142" s="52">
        <f>VLOOKUP($B142,Shock_dev!$A$1:$CI$361,MATCH(DATE(K$1,1,1),Shock_dev!$A$1:$CI$1,0),FALSE)</f>
        <v>0</v>
      </c>
      <c r="L142" s="52">
        <f>VLOOKUP($B142,Shock_dev!$A$1:$CI$361,MATCH(DATE(L$1,1,1),Shock_dev!$A$1:$CI$1,0),FALSE)</f>
        <v>0</v>
      </c>
      <c r="M142" s="52">
        <f>VLOOKUP($B142,Shock_dev!$A$1:$CI$361,MATCH(DATE(M$1,1,1),Shock_dev!$A$1:$CI$1,0),FALSE)</f>
        <v>0</v>
      </c>
      <c r="N142" s="52">
        <f>VLOOKUP($B142,Shock_dev!$A$1:$CI$361,MATCH(DATE(N$1,1,1),Shock_dev!$A$1:$CI$1,0),FALSE)</f>
        <v>0</v>
      </c>
      <c r="O142" s="52">
        <f>VLOOKUP($B142,Shock_dev!$A$1:$CI$361,MATCH(DATE(O$1,1,1),Shock_dev!$A$1:$CI$1,0),FALSE)</f>
        <v>0</v>
      </c>
      <c r="P142" s="52">
        <f>VLOOKUP($B142,Shock_dev!$A$1:$CI$361,MATCH(DATE(P$1,1,1),Shock_dev!$A$1:$CI$1,0),FALSE)</f>
        <v>0</v>
      </c>
      <c r="Q142" s="52">
        <f>VLOOKUP($B142,Shock_dev!$A$1:$CI$361,MATCH(DATE(Q$1,1,1),Shock_dev!$A$1:$CI$1,0),FALSE)</f>
        <v>0</v>
      </c>
      <c r="R142" s="52">
        <f>VLOOKUP($B142,Shock_dev!$A$1:$CI$361,MATCH(DATE(R$1,1,1),Shock_dev!$A$1:$CI$1,0),FALSE)</f>
        <v>0</v>
      </c>
      <c r="S142" s="52">
        <f>VLOOKUP($B142,Shock_dev!$A$1:$CI$361,MATCH(DATE(S$1,1,1),Shock_dev!$A$1:$CI$1,0),FALSE)</f>
        <v>0</v>
      </c>
      <c r="T142" s="52">
        <f>VLOOKUP($B142,Shock_dev!$A$1:$CI$361,MATCH(DATE(T$1,1,1),Shock_dev!$A$1:$CI$1,0),FALSE)</f>
        <v>0</v>
      </c>
      <c r="U142" s="52">
        <f>VLOOKUP($B142,Shock_dev!$A$1:$CI$361,MATCH(DATE(U$1,1,1),Shock_dev!$A$1:$CI$1,0),FALSE)</f>
        <v>0</v>
      </c>
      <c r="V142" s="52">
        <f>VLOOKUP($B142,Shock_dev!$A$1:$CI$361,MATCH(DATE(V$1,1,1),Shock_dev!$A$1:$CI$1,0),FALSE)</f>
        <v>0</v>
      </c>
      <c r="W142" s="52">
        <f>VLOOKUP($B142,Shock_dev!$A$1:$CI$361,MATCH(DATE(W$1,1,1),Shock_dev!$A$1:$CI$1,0),FALSE)</f>
        <v>0</v>
      </c>
      <c r="X142" s="52">
        <f>VLOOKUP($B142,Shock_dev!$A$1:$CI$361,MATCH(DATE(X$1,1,1),Shock_dev!$A$1:$CI$1,0),FALSE)</f>
        <v>0</v>
      </c>
      <c r="Y142" s="52">
        <f>VLOOKUP($B142,Shock_dev!$A$1:$CI$361,MATCH(DATE(Y$1,1,1),Shock_dev!$A$1:$CI$1,0),FALSE)</f>
        <v>0</v>
      </c>
      <c r="Z142" s="52">
        <f>VLOOKUP($B142,Shock_dev!$A$1:$CI$361,MATCH(DATE(Z$1,1,1),Shock_dev!$A$1:$CI$1,0),FALSE)</f>
        <v>0</v>
      </c>
      <c r="AA142" s="52">
        <f>VLOOKUP($B142,Shock_dev!$A$1:$CI$361,MATCH(DATE(AA$1,1,1),Shock_dev!$A$1:$CI$1,0),FALSE)</f>
        <v>0</v>
      </c>
      <c r="AB142" s="52">
        <f>VLOOKUP($B142,Shock_dev!$A$1:$CI$361,MATCH(DATE(AB$1,1,1),Shock_dev!$A$1:$CI$1,0),FALSE)</f>
        <v>0</v>
      </c>
      <c r="AC142" s="52">
        <f>VLOOKUP($B142,Shock_dev!$A$1:$CI$361,MATCH(DATE(AC$1,1,1),Shock_dev!$A$1:$CI$1,0),FALSE)</f>
        <v>0</v>
      </c>
      <c r="AD142" s="52">
        <f>VLOOKUP($B142,Shock_dev!$A$1:$CI$361,MATCH(DATE(AD$1,1,1),Shock_dev!$A$1:$CI$1,0),FALSE)</f>
        <v>0</v>
      </c>
      <c r="AE142" s="52">
        <f>VLOOKUP($B142,Shock_dev!$A$1:$CI$361,MATCH(DATE(AE$1,1,1),Shock_dev!$A$1:$CI$1,0),FALSE)</f>
        <v>0</v>
      </c>
      <c r="AF142" s="52">
        <f>VLOOKUP($B142,Shock_dev!$A$1:$CI$361,MATCH(DATE(AF$1,1,1),Shock_dev!$A$1:$CI$1,0),FALSE)</f>
        <v>0</v>
      </c>
      <c r="AG142" s="52"/>
      <c r="AH142" s="65">
        <f t="shared" si="58"/>
        <v>0</v>
      </c>
      <c r="AI142" s="65">
        <f t="shared" si="59"/>
        <v>0</v>
      </c>
      <c r="AJ142" s="65">
        <f t="shared" si="60"/>
        <v>0</v>
      </c>
      <c r="AK142" s="65">
        <f t="shared" si="61"/>
        <v>0</v>
      </c>
      <c r="AL142" s="65">
        <f t="shared" si="62"/>
        <v>0</v>
      </c>
      <c r="AM142" s="65">
        <f t="shared" si="63"/>
        <v>0</v>
      </c>
      <c r="AN142" s="66"/>
      <c r="AO142" s="65">
        <f t="shared" si="64"/>
        <v>0</v>
      </c>
      <c r="AP142" s="65">
        <f t="shared" si="65"/>
        <v>0</v>
      </c>
      <c r="AQ142" s="65">
        <f t="shared" si="66"/>
        <v>0</v>
      </c>
    </row>
    <row r="143" spans="1:43" x14ac:dyDescent="0.25">
      <c r="A143" s="5" t="s">
        <v>415</v>
      </c>
      <c r="B143" s="37" t="s">
        <v>662</v>
      </c>
      <c r="C143" s="52">
        <f>VLOOKUP($B143,Shock_dev!$A$1:$CI$361,MATCH(DATE(C$1,1,1),Shock_dev!$A$1:$CI$1,0),FALSE)</f>
        <v>0</v>
      </c>
      <c r="D143" s="52">
        <f>VLOOKUP($B143,Shock_dev!$A$1:$CI$361,MATCH(DATE(D$1,1,1),Shock_dev!$A$1:$CI$1,0),FALSE)</f>
        <v>0</v>
      </c>
      <c r="E143" s="52">
        <f>VLOOKUP($B143,Shock_dev!$A$1:$CI$361,MATCH(DATE(E$1,1,1),Shock_dev!$A$1:$CI$1,0),FALSE)</f>
        <v>0</v>
      </c>
      <c r="F143" s="52">
        <f>VLOOKUP($B143,Shock_dev!$A$1:$CI$361,MATCH(DATE(F$1,1,1),Shock_dev!$A$1:$CI$1,0),FALSE)</f>
        <v>0</v>
      </c>
      <c r="G143" s="52">
        <f>VLOOKUP($B143,Shock_dev!$A$1:$CI$361,MATCH(DATE(G$1,1,1),Shock_dev!$A$1:$CI$1,0),FALSE)</f>
        <v>0</v>
      </c>
      <c r="H143" s="52">
        <f>VLOOKUP($B143,Shock_dev!$A$1:$CI$361,MATCH(DATE(H$1,1,1),Shock_dev!$A$1:$CI$1,0),FALSE)</f>
        <v>0</v>
      </c>
      <c r="I143" s="52">
        <f>VLOOKUP($B143,Shock_dev!$A$1:$CI$361,MATCH(DATE(I$1,1,1),Shock_dev!$A$1:$CI$1,0),FALSE)</f>
        <v>0</v>
      </c>
      <c r="J143" s="52">
        <f>VLOOKUP($B143,Shock_dev!$A$1:$CI$361,MATCH(DATE(J$1,1,1),Shock_dev!$A$1:$CI$1,0),FALSE)</f>
        <v>0</v>
      </c>
      <c r="K143" s="52">
        <f>VLOOKUP($B143,Shock_dev!$A$1:$CI$361,MATCH(DATE(K$1,1,1),Shock_dev!$A$1:$CI$1,0),FALSE)</f>
        <v>0</v>
      </c>
      <c r="L143" s="52">
        <f>VLOOKUP($B143,Shock_dev!$A$1:$CI$361,MATCH(DATE(L$1,1,1),Shock_dev!$A$1:$CI$1,0),FALSE)</f>
        <v>0</v>
      </c>
      <c r="M143" s="52">
        <f>VLOOKUP($B143,Shock_dev!$A$1:$CI$361,MATCH(DATE(M$1,1,1),Shock_dev!$A$1:$CI$1,0),FALSE)</f>
        <v>0</v>
      </c>
      <c r="N143" s="52">
        <f>VLOOKUP($B143,Shock_dev!$A$1:$CI$361,MATCH(DATE(N$1,1,1),Shock_dev!$A$1:$CI$1,0),FALSE)</f>
        <v>0</v>
      </c>
      <c r="O143" s="52">
        <f>VLOOKUP($B143,Shock_dev!$A$1:$CI$361,MATCH(DATE(O$1,1,1),Shock_dev!$A$1:$CI$1,0),FALSE)</f>
        <v>0</v>
      </c>
      <c r="P143" s="52">
        <f>VLOOKUP($B143,Shock_dev!$A$1:$CI$361,MATCH(DATE(P$1,1,1),Shock_dev!$A$1:$CI$1,0),FALSE)</f>
        <v>0</v>
      </c>
      <c r="Q143" s="52">
        <f>VLOOKUP($B143,Shock_dev!$A$1:$CI$361,MATCH(DATE(Q$1,1,1),Shock_dev!$A$1:$CI$1,0),FALSE)</f>
        <v>0</v>
      </c>
      <c r="R143" s="52">
        <f>VLOOKUP($B143,Shock_dev!$A$1:$CI$361,MATCH(DATE(R$1,1,1),Shock_dev!$A$1:$CI$1,0),FALSE)</f>
        <v>0</v>
      </c>
      <c r="S143" s="52">
        <f>VLOOKUP($B143,Shock_dev!$A$1:$CI$361,MATCH(DATE(S$1,1,1),Shock_dev!$A$1:$CI$1,0),FALSE)</f>
        <v>0</v>
      </c>
      <c r="T143" s="52">
        <f>VLOOKUP($B143,Shock_dev!$A$1:$CI$361,MATCH(DATE(T$1,1,1),Shock_dev!$A$1:$CI$1,0),FALSE)</f>
        <v>0</v>
      </c>
      <c r="U143" s="52">
        <f>VLOOKUP($B143,Shock_dev!$A$1:$CI$361,MATCH(DATE(U$1,1,1),Shock_dev!$A$1:$CI$1,0),FALSE)</f>
        <v>0</v>
      </c>
      <c r="V143" s="52">
        <f>VLOOKUP($B143,Shock_dev!$A$1:$CI$361,MATCH(DATE(V$1,1,1),Shock_dev!$A$1:$CI$1,0),FALSE)</f>
        <v>0</v>
      </c>
      <c r="W143" s="52">
        <f>VLOOKUP($B143,Shock_dev!$A$1:$CI$361,MATCH(DATE(W$1,1,1),Shock_dev!$A$1:$CI$1,0),FALSE)</f>
        <v>0</v>
      </c>
      <c r="X143" s="52">
        <f>VLOOKUP($B143,Shock_dev!$A$1:$CI$361,MATCH(DATE(X$1,1,1),Shock_dev!$A$1:$CI$1,0),FALSE)</f>
        <v>0</v>
      </c>
      <c r="Y143" s="52">
        <f>VLOOKUP($B143,Shock_dev!$A$1:$CI$361,MATCH(DATE(Y$1,1,1),Shock_dev!$A$1:$CI$1,0),FALSE)</f>
        <v>0</v>
      </c>
      <c r="Z143" s="52">
        <f>VLOOKUP($B143,Shock_dev!$A$1:$CI$361,MATCH(DATE(Z$1,1,1),Shock_dev!$A$1:$CI$1,0),FALSE)</f>
        <v>0</v>
      </c>
      <c r="AA143" s="52">
        <f>VLOOKUP($B143,Shock_dev!$A$1:$CI$361,MATCH(DATE(AA$1,1,1),Shock_dev!$A$1:$CI$1,0),FALSE)</f>
        <v>0</v>
      </c>
      <c r="AB143" s="52">
        <f>VLOOKUP($B143,Shock_dev!$A$1:$CI$361,MATCH(DATE(AB$1,1,1),Shock_dev!$A$1:$CI$1,0),FALSE)</f>
        <v>0</v>
      </c>
      <c r="AC143" s="52">
        <f>VLOOKUP($B143,Shock_dev!$A$1:$CI$361,MATCH(DATE(AC$1,1,1),Shock_dev!$A$1:$CI$1,0),FALSE)</f>
        <v>0</v>
      </c>
      <c r="AD143" s="52">
        <f>VLOOKUP($B143,Shock_dev!$A$1:$CI$361,MATCH(DATE(AD$1,1,1),Shock_dev!$A$1:$CI$1,0),FALSE)</f>
        <v>0</v>
      </c>
      <c r="AE143" s="52">
        <f>VLOOKUP($B143,Shock_dev!$A$1:$CI$361,MATCH(DATE(AE$1,1,1),Shock_dev!$A$1:$CI$1,0),FALSE)</f>
        <v>0</v>
      </c>
      <c r="AF143" s="52">
        <f>VLOOKUP($B143,Shock_dev!$A$1:$CI$361,MATCH(DATE(AF$1,1,1),Shock_dev!$A$1:$CI$1,0),FALSE)</f>
        <v>0</v>
      </c>
      <c r="AG143" s="52"/>
      <c r="AH143" s="65">
        <f t="shared" si="58"/>
        <v>0</v>
      </c>
      <c r="AI143" s="65">
        <f t="shared" si="59"/>
        <v>0</v>
      </c>
      <c r="AJ143" s="65">
        <f t="shared" si="60"/>
        <v>0</v>
      </c>
      <c r="AK143" s="65">
        <f t="shared" si="61"/>
        <v>0</v>
      </c>
      <c r="AL143" s="65">
        <f t="shared" si="62"/>
        <v>0</v>
      </c>
      <c r="AM143" s="65">
        <f t="shared" si="63"/>
        <v>0</v>
      </c>
      <c r="AN143" s="66"/>
      <c r="AO143" s="65">
        <f t="shared" si="64"/>
        <v>0</v>
      </c>
      <c r="AP143" s="65">
        <f t="shared" si="65"/>
        <v>0</v>
      </c>
      <c r="AQ143" s="65">
        <f t="shared" si="66"/>
        <v>0</v>
      </c>
    </row>
    <row r="144" spans="1:43" x14ac:dyDescent="0.25">
      <c r="A144" s="13"/>
      <c r="B144" s="37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65"/>
      <c r="AI144" s="65"/>
      <c r="AJ144" s="65"/>
      <c r="AK144" s="65"/>
      <c r="AL144" s="65"/>
      <c r="AM144" s="65"/>
      <c r="AN144" s="66"/>
      <c r="AO144" s="65"/>
      <c r="AP144" s="65"/>
      <c r="AQ144" s="65"/>
    </row>
    <row r="145" spans="1:43" x14ac:dyDescent="0.25">
      <c r="A145" s="82" t="s">
        <v>673</v>
      </c>
      <c r="B145" s="37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65"/>
      <c r="AI145" s="65"/>
      <c r="AJ145" s="65"/>
      <c r="AK145" s="65"/>
      <c r="AL145" s="65"/>
      <c r="AM145" s="65"/>
      <c r="AN145" s="66"/>
      <c r="AO145" s="65"/>
      <c r="AP145" s="65"/>
      <c r="AQ145" s="65"/>
    </row>
    <row r="146" spans="1:43" x14ac:dyDescent="0.25">
      <c r="A146" s="23" t="s">
        <v>669</v>
      </c>
      <c r="B146" s="37"/>
      <c r="C146" s="52">
        <f>SUM(C147:C156)</f>
        <v>5405.9000000000005</v>
      </c>
      <c r="D146" s="52">
        <f t="shared" ref="D146:AF146" si="67">SUM(D147:D156)</f>
        <v>4848.8</v>
      </c>
      <c r="E146" s="52">
        <f t="shared" si="67"/>
        <v>5031.7</v>
      </c>
      <c r="F146" s="52">
        <f t="shared" si="67"/>
        <v>5284.1</v>
      </c>
      <c r="G146" s="52">
        <f t="shared" si="67"/>
        <v>5385</v>
      </c>
      <c r="H146" s="52">
        <f t="shared" si="67"/>
        <v>5738.5</v>
      </c>
      <c r="I146" s="52">
        <f t="shared" si="67"/>
        <v>5061.5</v>
      </c>
      <c r="J146" s="52">
        <f t="shared" si="67"/>
        <v>6054</v>
      </c>
      <c r="K146" s="52">
        <f t="shared" si="67"/>
        <v>6630</v>
      </c>
      <c r="L146" s="52">
        <f t="shared" si="67"/>
        <v>5962.3</v>
      </c>
      <c r="M146" s="52">
        <f t="shared" si="67"/>
        <v>6337.8</v>
      </c>
      <c r="N146" s="52">
        <f t="shared" si="67"/>
        <v>6919.2</v>
      </c>
      <c r="O146" s="52">
        <f t="shared" si="67"/>
        <v>5852</v>
      </c>
      <c r="P146" s="52">
        <f t="shared" si="67"/>
        <v>4814.8</v>
      </c>
      <c r="Q146" s="52">
        <f t="shared" si="67"/>
        <v>4219.8999999999996</v>
      </c>
      <c r="R146" s="52">
        <f t="shared" si="67"/>
        <v>2977.7000000000003</v>
      </c>
      <c r="S146" s="52">
        <f t="shared" si="67"/>
        <v>3310.2000000000003</v>
      </c>
      <c r="T146" s="52">
        <f t="shared" si="67"/>
        <v>2851.2000000000003</v>
      </c>
      <c r="U146" s="52">
        <f t="shared" si="67"/>
        <v>2640</v>
      </c>
      <c r="V146" s="52">
        <f t="shared" si="67"/>
        <v>2529</v>
      </c>
      <c r="W146" s="52">
        <f t="shared" si="67"/>
        <v>2609.1000000000004</v>
      </c>
      <c r="X146" s="52">
        <f t="shared" si="67"/>
        <v>2350.1000000000004</v>
      </c>
      <c r="Y146" s="52">
        <f t="shared" si="67"/>
        <v>2350.1000000000004</v>
      </c>
      <c r="Z146" s="52">
        <f t="shared" si="67"/>
        <v>2350.1000000000004</v>
      </c>
      <c r="AA146" s="52">
        <f t="shared" si="67"/>
        <v>2091.1000000000004</v>
      </c>
      <c r="AB146" s="52">
        <f t="shared" si="67"/>
        <v>2091.1000000000004</v>
      </c>
      <c r="AC146" s="52">
        <f t="shared" si="67"/>
        <v>2091.1000000000004</v>
      </c>
      <c r="AD146" s="52">
        <f t="shared" si="67"/>
        <v>2091.1000000000004</v>
      </c>
      <c r="AE146" s="52">
        <f t="shared" si="67"/>
        <v>2101.6000000000004</v>
      </c>
      <c r="AF146" s="52">
        <f t="shared" si="67"/>
        <v>2101.6000000000004</v>
      </c>
      <c r="AG146" s="52">
        <f>AVERAGE(C146:AF146)</f>
        <v>4002.6866666666683</v>
      </c>
      <c r="AH146" s="65">
        <f>AVERAGE(C146:G146)</f>
        <v>5191.1000000000004</v>
      </c>
      <c r="AI146" s="65">
        <f>AVERAGE(H146:L146)</f>
        <v>5889.26</v>
      </c>
      <c r="AJ146" s="65">
        <f>AVERAGE(M146:Q146)</f>
        <v>5628.74</v>
      </c>
      <c r="AK146" s="65">
        <f>AVERAGE(R146:V146)</f>
        <v>2861.62</v>
      </c>
      <c r="AL146" s="65">
        <f>AVERAGE(W146:AA146)</f>
        <v>2350.1000000000004</v>
      </c>
      <c r="AM146" s="65">
        <f>AVERAGE(AB146:AF146)</f>
        <v>2095.3000000000002</v>
      </c>
      <c r="AN146" s="66"/>
      <c r="AO146" s="65">
        <f>AVERAGE(AH146:AI146)</f>
        <v>5540.18</v>
      </c>
      <c r="AP146" s="65">
        <f>AVERAGE(AJ146:AK146)</f>
        <v>4245.18</v>
      </c>
      <c r="AQ146" s="65">
        <f>AVERAGE(AL146:AM146)</f>
        <v>2222.7000000000003</v>
      </c>
    </row>
    <row r="147" spans="1:43" x14ac:dyDescent="0.25">
      <c r="A147" s="5" t="s">
        <v>410</v>
      </c>
      <c r="B147" s="37" t="str">
        <f t="shared" ref="B147:B156" si="68">B108&amp;" "&amp;"+"&amp;" "&amp;B121&amp;" "&amp;"+"&amp;" "&amp;B134</f>
        <v>inv_reduc_ccro + inv_restau_ccro + inv_resi_ccro</v>
      </c>
      <c r="C147" s="52">
        <f t="shared" ref="C147:AF147" si="69">C108+C121+C134</f>
        <v>0</v>
      </c>
      <c r="D147" s="52">
        <f t="shared" si="69"/>
        <v>0</v>
      </c>
      <c r="E147" s="52">
        <f t="shared" si="69"/>
        <v>0</v>
      </c>
      <c r="F147" s="52">
        <f t="shared" si="69"/>
        <v>0</v>
      </c>
      <c r="G147" s="52">
        <f t="shared" si="69"/>
        <v>0</v>
      </c>
      <c r="H147" s="52">
        <f t="shared" si="69"/>
        <v>0</v>
      </c>
      <c r="I147" s="52">
        <f t="shared" si="69"/>
        <v>0</v>
      </c>
      <c r="J147" s="52">
        <f t="shared" si="69"/>
        <v>0</v>
      </c>
      <c r="K147" s="52">
        <f t="shared" si="69"/>
        <v>0</v>
      </c>
      <c r="L147" s="52">
        <f t="shared" si="69"/>
        <v>0</v>
      </c>
      <c r="M147" s="52">
        <f t="shared" si="69"/>
        <v>0</v>
      </c>
      <c r="N147" s="52">
        <f t="shared" si="69"/>
        <v>0</v>
      </c>
      <c r="O147" s="52">
        <f t="shared" si="69"/>
        <v>0</v>
      </c>
      <c r="P147" s="52">
        <f t="shared" si="69"/>
        <v>0</v>
      </c>
      <c r="Q147" s="52">
        <f t="shared" si="69"/>
        <v>0</v>
      </c>
      <c r="R147" s="52">
        <f t="shared" si="69"/>
        <v>0</v>
      </c>
      <c r="S147" s="52">
        <f t="shared" si="69"/>
        <v>0</v>
      </c>
      <c r="T147" s="52">
        <f t="shared" si="69"/>
        <v>0</v>
      </c>
      <c r="U147" s="52">
        <f t="shared" si="69"/>
        <v>0</v>
      </c>
      <c r="V147" s="52">
        <f t="shared" si="69"/>
        <v>0</v>
      </c>
      <c r="W147" s="52">
        <f t="shared" si="69"/>
        <v>0</v>
      </c>
      <c r="X147" s="52">
        <f t="shared" si="69"/>
        <v>0</v>
      </c>
      <c r="Y147" s="52">
        <f t="shared" si="69"/>
        <v>0</v>
      </c>
      <c r="Z147" s="52">
        <f t="shared" si="69"/>
        <v>0</v>
      </c>
      <c r="AA147" s="52">
        <f t="shared" si="69"/>
        <v>0</v>
      </c>
      <c r="AB147" s="52">
        <f t="shared" si="69"/>
        <v>0</v>
      </c>
      <c r="AC147" s="52">
        <f t="shared" si="69"/>
        <v>0</v>
      </c>
      <c r="AD147" s="52">
        <f t="shared" si="69"/>
        <v>0</v>
      </c>
      <c r="AE147" s="52">
        <f t="shared" si="69"/>
        <v>0</v>
      </c>
      <c r="AF147" s="52">
        <f t="shared" si="69"/>
        <v>0</v>
      </c>
      <c r="AG147" s="52"/>
      <c r="AH147" s="65">
        <f t="shared" ref="AH147:AH156" si="70">AVERAGE(C147:G147)</f>
        <v>0</v>
      </c>
      <c r="AI147" s="65">
        <f t="shared" ref="AI147:AI156" si="71">AVERAGE(H147:L147)</f>
        <v>0</v>
      </c>
      <c r="AJ147" s="65">
        <f t="shared" ref="AJ147:AJ156" si="72">AVERAGE(M147:Q147)</f>
        <v>0</v>
      </c>
      <c r="AK147" s="65">
        <f t="shared" ref="AK147:AK156" si="73">AVERAGE(R147:V147)</f>
        <v>0</v>
      </c>
      <c r="AL147" s="65">
        <f t="shared" ref="AL147:AL156" si="74">AVERAGE(W147:AA147)</f>
        <v>0</v>
      </c>
      <c r="AM147" s="65">
        <f t="shared" ref="AM147:AM156" si="75">AVERAGE(AB147:AF147)</f>
        <v>0</v>
      </c>
      <c r="AN147" s="66"/>
      <c r="AO147" s="65">
        <f t="shared" ref="AO147:AO156" si="76">AVERAGE(AH147:AI147)</f>
        <v>0</v>
      </c>
      <c r="AP147" s="65">
        <f t="shared" ref="AP147:AP156" si="77">AVERAGE(AJ147:AK147)</f>
        <v>0</v>
      </c>
      <c r="AQ147" s="65">
        <f t="shared" ref="AQ147:AQ156" si="78">AVERAGE(AL147:AM147)</f>
        <v>0</v>
      </c>
    </row>
    <row r="148" spans="1:43" x14ac:dyDescent="0.25">
      <c r="A148" s="5" t="s">
        <v>411</v>
      </c>
      <c r="B148" s="37" t="str">
        <f t="shared" si="68"/>
        <v>inv_reduc_ccra + inv_restau_ccra + inv_resi_ccra</v>
      </c>
      <c r="C148" s="52">
        <f t="shared" ref="C148:AF148" si="79">C109+C122+C135</f>
        <v>0</v>
      </c>
      <c r="D148" s="52">
        <f t="shared" si="79"/>
        <v>0</v>
      </c>
      <c r="E148" s="52">
        <f t="shared" si="79"/>
        <v>0</v>
      </c>
      <c r="F148" s="52">
        <f t="shared" si="79"/>
        <v>0</v>
      </c>
      <c r="G148" s="52">
        <f t="shared" si="79"/>
        <v>0</v>
      </c>
      <c r="H148" s="52">
        <f t="shared" si="79"/>
        <v>0</v>
      </c>
      <c r="I148" s="52">
        <f t="shared" si="79"/>
        <v>0</v>
      </c>
      <c r="J148" s="52">
        <f t="shared" si="79"/>
        <v>0</v>
      </c>
      <c r="K148" s="52">
        <f t="shared" si="79"/>
        <v>0</v>
      </c>
      <c r="L148" s="52">
        <f t="shared" si="79"/>
        <v>0</v>
      </c>
      <c r="M148" s="52">
        <f t="shared" si="79"/>
        <v>0</v>
      </c>
      <c r="N148" s="52">
        <f t="shared" si="79"/>
        <v>0</v>
      </c>
      <c r="O148" s="52">
        <f t="shared" si="79"/>
        <v>0</v>
      </c>
      <c r="P148" s="52">
        <f t="shared" si="79"/>
        <v>0</v>
      </c>
      <c r="Q148" s="52">
        <f t="shared" si="79"/>
        <v>0</v>
      </c>
      <c r="R148" s="52">
        <f t="shared" si="79"/>
        <v>0</v>
      </c>
      <c r="S148" s="52">
        <f t="shared" si="79"/>
        <v>0</v>
      </c>
      <c r="T148" s="52">
        <f t="shared" si="79"/>
        <v>0</v>
      </c>
      <c r="U148" s="52">
        <f t="shared" si="79"/>
        <v>0</v>
      </c>
      <c r="V148" s="52">
        <f t="shared" si="79"/>
        <v>0</v>
      </c>
      <c r="W148" s="52">
        <f t="shared" si="79"/>
        <v>0</v>
      </c>
      <c r="X148" s="52">
        <f t="shared" si="79"/>
        <v>0</v>
      </c>
      <c r="Y148" s="52">
        <f t="shared" si="79"/>
        <v>0</v>
      </c>
      <c r="Z148" s="52">
        <f t="shared" si="79"/>
        <v>0</v>
      </c>
      <c r="AA148" s="52">
        <f t="shared" si="79"/>
        <v>0</v>
      </c>
      <c r="AB148" s="52">
        <f t="shared" si="79"/>
        <v>0</v>
      </c>
      <c r="AC148" s="52">
        <f t="shared" si="79"/>
        <v>0</v>
      </c>
      <c r="AD148" s="52">
        <f t="shared" si="79"/>
        <v>0</v>
      </c>
      <c r="AE148" s="52">
        <f t="shared" si="79"/>
        <v>0</v>
      </c>
      <c r="AF148" s="52">
        <f t="shared" si="79"/>
        <v>0</v>
      </c>
      <c r="AG148" s="52"/>
      <c r="AH148" s="65">
        <f t="shared" si="70"/>
        <v>0</v>
      </c>
      <c r="AI148" s="65">
        <f t="shared" si="71"/>
        <v>0</v>
      </c>
      <c r="AJ148" s="65">
        <f t="shared" si="72"/>
        <v>0</v>
      </c>
      <c r="AK148" s="65">
        <f t="shared" si="73"/>
        <v>0</v>
      </c>
      <c r="AL148" s="65">
        <f t="shared" si="74"/>
        <v>0</v>
      </c>
      <c r="AM148" s="65">
        <f t="shared" si="75"/>
        <v>0</v>
      </c>
      <c r="AN148" s="66"/>
      <c r="AO148" s="65">
        <f t="shared" si="76"/>
        <v>0</v>
      </c>
      <c r="AP148" s="65">
        <f t="shared" si="77"/>
        <v>0</v>
      </c>
      <c r="AQ148" s="65">
        <f t="shared" si="78"/>
        <v>0</v>
      </c>
    </row>
    <row r="149" spans="1:43" x14ac:dyDescent="0.25">
      <c r="A149" s="5" t="s">
        <v>676</v>
      </c>
      <c r="B149" s="37" t="str">
        <f t="shared" si="68"/>
        <v>inv_reduc_ccbr + inv_restau_ccbr + inv_resi_ccbr</v>
      </c>
      <c r="C149" s="52">
        <f t="shared" ref="C149:AF149" si="80">C110+C123+C136</f>
        <v>0</v>
      </c>
      <c r="D149" s="52">
        <f t="shared" si="80"/>
        <v>0</v>
      </c>
      <c r="E149" s="52">
        <f t="shared" si="80"/>
        <v>0</v>
      </c>
      <c r="F149" s="52">
        <f t="shared" si="80"/>
        <v>0</v>
      </c>
      <c r="G149" s="52">
        <f t="shared" si="80"/>
        <v>0</v>
      </c>
      <c r="H149" s="52">
        <f t="shared" si="80"/>
        <v>0</v>
      </c>
      <c r="I149" s="52">
        <f t="shared" si="80"/>
        <v>0</v>
      </c>
      <c r="J149" s="52">
        <f t="shared" si="80"/>
        <v>0</v>
      </c>
      <c r="K149" s="52">
        <f t="shared" si="80"/>
        <v>0</v>
      </c>
      <c r="L149" s="52">
        <f t="shared" si="80"/>
        <v>0</v>
      </c>
      <c r="M149" s="52">
        <f t="shared" si="80"/>
        <v>0</v>
      </c>
      <c r="N149" s="52">
        <f t="shared" si="80"/>
        <v>0</v>
      </c>
      <c r="O149" s="52">
        <f t="shared" si="80"/>
        <v>0</v>
      </c>
      <c r="P149" s="52">
        <f t="shared" si="80"/>
        <v>0</v>
      </c>
      <c r="Q149" s="52">
        <f t="shared" si="80"/>
        <v>0</v>
      </c>
      <c r="R149" s="52">
        <f t="shared" si="80"/>
        <v>0</v>
      </c>
      <c r="S149" s="52">
        <f t="shared" si="80"/>
        <v>0</v>
      </c>
      <c r="T149" s="52">
        <f t="shared" si="80"/>
        <v>0</v>
      </c>
      <c r="U149" s="52">
        <f t="shared" si="80"/>
        <v>0</v>
      </c>
      <c r="V149" s="52">
        <f t="shared" si="80"/>
        <v>0</v>
      </c>
      <c r="W149" s="52">
        <f t="shared" si="80"/>
        <v>0</v>
      </c>
      <c r="X149" s="52">
        <f t="shared" si="80"/>
        <v>0</v>
      </c>
      <c r="Y149" s="52">
        <f t="shared" si="80"/>
        <v>0</v>
      </c>
      <c r="Z149" s="52">
        <f t="shared" si="80"/>
        <v>0</v>
      </c>
      <c r="AA149" s="52">
        <f t="shared" si="80"/>
        <v>0</v>
      </c>
      <c r="AB149" s="52">
        <f t="shared" si="80"/>
        <v>0</v>
      </c>
      <c r="AC149" s="52">
        <f t="shared" si="80"/>
        <v>0</v>
      </c>
      <c r="AD149" s="52">
        <f t="shared" si="80"/>
        <v>0</v>
      </c>
      <c r="AE149" s="52">
        <f t="shared" si="80"/>
        <v>0</v>
      </c>
      <c r="AF149" s="52">
        <f t="shared" si="80"/>
        <v>0</v>
      </c>
      <c r="AG149" s="52"/>
      <c r="AH149" s="65">
        <f t="shared" si="70"/>
        <v>0</v>
      </c>
      <c r="AI149" s="65">
        <f t="shared" si="71"/>
        <v>0</v>
      </c>
      <c r="AJ149" s="65">
        <f t="shared" si="72"/>
        <v>0</v>
      </c>
      <c r="AK149" s="65">
        <f t="shared" si="73"/>
        <v>0</v>
      </c>
      <c r="AL149" s="65">
        <f t="shared" si="74"/>
        <v>0</v>
      </c>
      <c r="AM149" s="65">
        <f t="shared" si="75"/>
        <v>0</v>
      </c>
      <c r="AN149" s="66"/>
      <c r="AO149" s="65">
        <f t="shared" si="76"/>
        <v>0</v>
      </c>
      <c r="AP149" s="65">
        <f t="shared" si="77"/>
        <v>0</v>
      </c>
      <c r="AQ149" s="65">
        <f t="shared" si="78"/>
        <v>0</v>
      </c>
    </row>
    <row r="150" spans="1:43" x14ac:dyDescent="0.25">
      <c r="A150" s="5" t="s">
        <v>412</v>
      </c>
      <c r="B150" s="37" t="str">
        <f t="shared" si="68"/>
        <v>inv_reduc_ccfl + inv_restau_ccfl + inv_resi_ccfl</v>
      </c>
      <c r="C150" s="52">
        <f t="shared" ref="C150:AF150" si="81">C111+C124+C137</f>
        <v>0</v>
      </c>
      <c r="D150" s="52">
        <f t="shared" si="81"/>
        <v>0</v>
      </c>
      <c r="E150" s="52">
        <f t="shared" si="81"/>
        <v>0</v>
      </c>
      <c r="F150" s="52">
        <f t="shared" si="81"/>
        <v>0</v>
      </c>
      <c r="G150" s="52">
        <f t="shared" si="81"/>
        <v>0</v>
      </c>
      <c r="H150" s="52">
        <f t="shared" si="81"/>
        <v>0</v>
      </c>
      <c r="I150" s="52">
        <f t="shared" si="81"/>
        <v>0</v>
      </c>
      <c r="J150" s="52">
        <f t="shared" si="81"/>
        <v>36</v>
      </c>
      <c r="K150" s="52">
        <f t="shared" si="81"/>
        <v>36</v>
      </c>
      <c r="L150" s="52">
        <f t="shared" si="81"/>
        <v>36</v>
      </c>
      <c r="M150" s="52">
        <f t="shared" si="81"/>
        <v>36</v>
      </c>
      <c r="N150" s="52">
        <f t="shared" si="81"/>
        <v>36</v>
      </c>
      <c r="O150" s="52">
        <f t="shared" si="81"/>
        <v>36</v>
      </c>
      <c r="P150" s="52">
        <f t="shared" si="81"/>
        <v>36</v>
      </c>
      <c r="Q150" s="52">
        <f t="shared" si="81"/>
        <v>36</v>
      </c>
      <c r="R150" s="52">
        <f t="shared" si="81"/>
        <v>36</v>
      </c>
      <c r="S150" s="52">
        <f t="shared" si="81"/>
        <v>36</v>
      </c>
      <c r="T150" s="52">
        <f t="shared" si="81"/>
        <v>0</v>
      </c>
      <c r="U150" s="52">
        <f t="shared" si="81"/>
        <v>0</v>
      </c>
      <c r="V150" s="52">
        <f t="shared" si="81"/>
        <v>0</v>
      </c>
      <c r="W150" s="52">
        <f t="shared" si="81"/>
        <v>0</v>
      </c>
      <c r="X150" s="52">
        <f t="shared" si="81"/>
        <v>0</v>
      </c>
      <c r="Y150" s="52">
        <f t="shared" si="81"/>
        <v>0</v>
      </c>
      <c r="Z150" s="52">
        <f t="shared" si="81"/>
        <v>0</v>
      </c>
      <c r="AA150" s="52">
        <f t="shared" si="81"/>
        <v>0</v>
      </c>
      <c r="AB150" s="52">
        <f t="shared" si="81"/>
        <v>0</v>
      </c>
      <c r="AC150" s="52">
        <f t="shared" si="81"/>
        <v>0</v>
      </c>
      <c r="AD150" s="52">
        <f t="shared" si="81"/>
        <v>0</v>
      </c>
      <c r="AE150" s="52">
        <f t="shared" si="81"/>
        <v>0</v>
      </c>
      <c r="AF150" s="52">
        <f t="shared" si="81"/>
        <v>0</v>
      </c>
      <c r="AG150" s="52"/>
      <c r="AH150" s="65">
        <f t="shared" si="70"/>
        <v>0</v>
      </c>
      <c r="AI150" s="65">
        <f t="shared" si="71"/>
        <v>21.6</v>
      </c>
      <c r="AJ150" s="65">
        <f t="shared" si="72"/>
        <v>36</v>
      </c>
      <c r="AK150" s="65">
        <f t="shared" si="73"/>
        <v>14.4</v>
      </c>
      <c r="AL150" s="65">
        <f t="shared" si="74"/>
        <v>0</v>
      </c>
      <c r="AM150" s="65">
        <f t="shared" si="75"/>
        <v>0</v>
      </c>
      <c r="AN150" s="66"/>
      <c r="AO150" s="65">
        <f t="shared" si="76"/>
        <v>10.8</v>
      </c>
      <c r="AP150" s="65">
        <f t="shared" si="77"/>
        <v>25.2</v>
      </c>
      <c r="AQ150" s="65">
        <f t="shared" si="78"/>
        <v>0</v>
      </c>
    </row>
    <row r="151" spans="1:43" x14ac:dyDescent="0.25">
      <c r="A151" s="5" t="s">
        <v>436</v>
      </c>
      <c r="B151" s="37" t="str">
        <f t="shared" si="68"/>
        <v>inv_reduc_ccel + inv_restau_ccel + inv_resi_ccel</v>
      </c>
      <c r="C151" s="52">
        <f t="shared" ref="C151:AF151" si="82">C112+C125+C138</f>
        <v>0</v>
      </c>
      <c r="D151" s="52">
        <f t="shared" si="82"/>
        <v>0</v>
      </c>
      <c r="E151" s="52">
        <f t="shared" si="82"/>
        <v>0</v>
      </c>
      <c r="F151" s="52">
        <f t="shared" si="82"/>
        <v>0</v>
      </c>
      <c r="G151" s="52">
        <f t="shared" si="82"/>
        <v>0</v>
      </c>
      <c r="H151" s="52">
        <f t="shared" si="82"/>
        <v>0</v>
      </c>
      <c r="I151" s="52">
        <f t="shared" si="82"/>
        <v>0</v>
      </c>
      <c r="J151" s="52">
        <f t="shared" si="82"/>
        <v>0</v>
      </c>
      <c r="K151" s="52">
        <f t="shared" si="82"/>
        <v>0</v>
      </c>
      <c r="L151" s="52">
        <f t="shared" si="82"/>
        <v>0</v>
      </c>
      <c r="M151" s="52">
        <f t="shared" si="82"/>
        <v>0</v>
      </c>
      <c r="N151" s="52">
        <f t="shared" si="82"/>
        <v>0</v>
      </c>
      <c r="O151" s="52">
        <f t="shared" si="82"/>
        <v>0</v>
      </c>
      <c r="P151" s="52">
        <f t="shared" si="82"/>
        <v>0</v>
      </c>
      <c r="Q151" s="52">
        <f t="shared" si="82"/>
        <v>0</v>
      </c>
      <c r="R151" s="52">
        <f t="shared" si="82"/>
        <v>0</v>
      </c>
      <c r="S151" s="52">
        <f t="shared" si="82"/>
        <v>0</v>
      </c>
      <c r="T151" s="52">
        <f t="shared" si="82"/>
        <v>0</v>
      </c>
      <c r="U151" s="52">
        <f t="shared" si="82"/>
        <v>0</v>
      </c>
      <c r="V151" s="52">
        <f t="shared" si="82"/>
        <v>0</v>
      </c>
      <c r="W151" s="52">
        <f t="shared" si="82"/>
        <v>0</v>
      </c>
      <c r="X151" s="52">
        <f t="shared" si="82"/>
        <v>0</v>
      </c>
      <c r="Y151" s="52">
        <f t="shared" si="82"/>
        <v>0</v>
      </c>
      <c r="Z151" s="52">
        <f t="shared" si="82"/>
        <v>0</v>
      </c>
      <c r="AA151" s="52">
        <f t="shared" si="82"/>
        <v>0</v>
      </c>
      <c r="AB151" s="52">
        <f t="shared" si="82"/>
        <v>0</v>
      </c>
      <c r="AC151" s="52">
        <f t="shared" si="82"/>
        <v>0</v>
      </c>
      <c r="AD151" s="52">
        <f t="shared" si="82"/>
        <v>0</v>
      </c>
      <c r="AE151" s="52">
        <f t="shared" si="82"/>
        <v>0</v>
      </c>
      <c r="AF151" s="52">
        <f t="shared" si="82"/>
        <v>0</v>
      </c>
      <c r="AG151" s="52"/>
      <c r="AH151" s="65">
        <f t="shared" si="70"/>
        <v>0</v>
      </c>
      <c r="AI151" s="65">
        <f t="shared" si="71"/>
        <v>0</v>
      </c>
      <c r="AJ151" s="65">
        <f t="shared" si="72"/>
        <v>0</v>
      </c>
      <c r="AK151" s="65">
        <f t="shared" si="73"/>
        <v>0</v>
      </c>
      <c r="AL151" s="65">
        <f t="shared" si="74"/>
        <v>0</v>
      </c>
      <c r="AM151" s="65">
        <f t="shared" si="75"/>
        <v>0</v>
      </c>
      <c r="AN151" s="66"/>
      <c r="AO151" s="65">
        <f t="shared" si="76"/>
        <v>0</v>
      </c>
      <c r="AP151" s="65">
        <f t="shared" si="77"/>
        <v>0</v>
      </c>
      <c r="AQ151" s="65">
        <f t="shared" si="78"/>
        <v>0</v>
      </c>
    </row>
    <row r="152" spans="1:43" x14ac:dyDescent="0.25">
      <c r="A152" s="5" t="s">
        <v>437</v>
      </c>
      <c r="B152" s="37" t="str">
        <f t="shared" si="68"/>
        <v>inv_reduc_ccwa + inv_restau_ccwa + inv_resi_ccwa</v>
      </c>
      <c r="C152" s="52">
        <f t="shared" ref="C152:AF152" si="83">C113+C126+C139</f>
        <v>0</v>
      </c>
      <c r="D152" s="52">
        <f t="shared" si="83"/>
        <v>0</v>
      </c>
      <c r="E152" s="52">
        <f t="shared" si="83"/>
        <v>0</v>
      </c>
      <c r="F152" s="52">
        <f t="shared" si="83"/>
        <v>0</v>
      </c>
      <c r="G152" s="52">
        <f t="shared" si="83"/>
        <v>0</v>
      </c>
      <c r="H152" s="52">
        <f t="shared" si="83"/>
        <v>0</v>
      </c>
      <c r="I152" s="52">
        <f t="shared" si="83"/>
        <v>0</v>
      </c>
      <c r="J152" s="52">
        <f t="shared" si="83"/>
        <v>0</v>
      </c>
      <c r="K152" s="52">
        <f t="shared" si="83"/>
        <v>0</v>
      </c>
      <c r="L152" s="52">
        <f t="shared" si="83"/>
        <v>0</v>
      </c>
      <c r="M152" s="52">
        <f t="shared" si="83"/>
        <v>0</v>
      </c>
      <c r="N152" s="52">
        <f t="shared" si="83"/>
        <v>0</v>
      </c>
      <c r="O152" s="52">
        <f t="shared" si="83"/>
        <v>0</v>
      </c>
      <c r="P152" s="52">
        <f t="shared" si="83"/>
        <v>0</v>
      </c>
      <c r="Q152" s="52">
        <f t="shared" si="83"/>
        <v>0</v>
      </c>
      <c r="R152" s="52">
        <f t="shared" si="83"/>
        <v>0</v>
      </c>
      <c r="S152" s="52">
        <f t="shared" si="83"/>
        <v>0</v>
      </c>
      <c r="T152" s="52">
        <f t="shared" si="83"/>
        <v>0</v>
      </c>
      <c r="U152" s="52">
        <f t="shared" si="83"/>
        <v>0</v>
      </c>
      <c r="V152" s="52">
        <f t="shared" si="83"/>
        <v>0</v>
      </c>
      <c r="W152" s="52">
        <f t="shared" si="83"/>
        <v>0</v>
      </c>
      <c r="X152" s="52">
        <f t="shared" si="83"/>
        <v>0</v>
      </c>
      <c r="Y152" s="52">
        <f t="shared" si="83"/>
        <v>0</v>
      </c>
      <c r="Z152" s="52">
        <f t="shared" si="83"/>
        <v>0</v>
      </c>
      <c r="AA152" s="52">
        <f t="shared" si="83"/>
        <v>0</v>
      </c>
      <c r="AB152" s="52">
        <f t="shared" si="83"/>
        <v>0</v>
      </c>
      <c r="AC152" s="52">
        <f t="shared" si="83"/>
        <v>0</v>
      </c>
      <c r="AD152" s="52">
        <f t="shared" si="83"/>
        <v>0</v>
      </c>
      <c r="AE152" s="52">
        <f t="shared" si="83"/>
        <v>0</v>
      </c>
      <c r="AF152" s="52">
        <f t="shared" si="83"/>
        <v>0</v>
      </c>
      <c r="AG152" s="52"/>
      <c r="AH152" s="65">
        <f t="shared" si="70"/>
        <v>0</v>
      </c>
      <c r="AI152" s="65">
        <f t="shared" si="71"/>
        <v>0</v>
      </c>
      <c r="AJ152" s="65">
        <f t="shared" si="72"/>
        <v>0</v>
      </c>
      <c r="AK152" s="65">
        <f t="shared" si="73"/>
        <v>0</v>
      </c>
      <c r="AL152" s="65">
        <f t="shared" si="74"/>
        <v>0</v>
      </c>
      <c r="AM152" s="65">
        <f t="shared" si="75"/>
        <v>0</v>
      </c>
      <c r="AN152" s="66"/>
      <c r="AO152" s="65">
        <f t="shared" si="76"/>
        <v>0</v>
      </c>
      <c r="AP152" s="65">
        <f t="shared" si="77"/>
        <v>0</v>
      </c>
      <c r="AQ152" s="65">
        <f t="shared" si="78"/>
        <v>0</v>
      </c>
    </row>
    <row r="153" spans="1:43" x14ac:dyDescent="0.25">
      <c r="A153" s="5" t="s">
        <v>675</v>
      </c>
      <c r="B153" s="37" t="str">
        <f t="shared" si="68"/>
        <v>inv_reduc_ccot + inv_restau_ccot + inv_resi_ccot</v>
      </c>
      <c r="C153" s="52">
        <f t="shared" ref="C153:AF153" si="84">C114+C127+C140</f>
        <v>225.3</v>
      </c>
      <c r="D153" s="52">
        <f t="shared" si="84"/>
        <v>228.8</v>
      </c>
      <c r="E153" s="52">
        <f t="shared" si="84"/>
        <v>239.3</v>
      </c>
      <c r="F153" s="52">
        <f t="shared" si="84"/>
        <v>260.3</v>
      </c>
      <c r="G153" s="52">
        <f t="shared" si="84"/>
        <v>281.39999999999998</v>
      </c>
      <c r="H153" s="52">
        <f t="shared" si="84"/>
        <v>309.5</v>
      </c>
      <c r="I153" s="52">
        <f t="shared" si="84"/>
        <v>330.5</v>
      </c>
      <c r="J153" s="52">
        <f t="shared" si="84"/>
        <v>341</v>
      </c>
      <c r="K153" s="52">
        <f t="shared" si="84"/>
        <v>348</v>
      </c>
      <c r="L153" s="52">
        <f t="shared" si="84"/>
        <v>356.7</v>
      </c>
      <c r="M153" s="52">
        <f t="shared" si="84"/>
        <v>280.2</v>
      </c>
      <c r="N153" s="52">
        <f t="shared" si="84"/>
        <v>290.8</v>
      </c>
      <c r="O153" s="52">
        <f t="shared" si="84"/>
        <v>294.8</v>
      </c>
      <c r="P153" s="52">
        <f t="shared" si="84"/>
        <v>308.8</v>
      </c>
      <c r="Q153" s="52">
        <f t="shared" si="84"/>
        <v>326.3</v>
      </c>
      <c r="R153" s="52">
        <f t="shared" si="84"/>
        <v>343.9</v>
      </c>
      <c r="S153" s="52">
        <f t="shared" si="84"/>
        <v>368.4</v>
      </c>
      <c r="T153" s="52">
        <f t="shared" si="84"/>
        <v>375.4</v>
      </c>
      <c r="U153" s="52">
        <f t="shared" si="84"/>
        <v>379</v>
      </c>
      <c r="V153" s="52">
        <f t="shared" si="84"/>
        <v>379</v>
      </c>
      <c r="W153" s="52">
        <f t="shared" si="84"/>
        <v>405.7</v>
      </c>
      <c r="X153" s="52">
        <f t="shared" si="84"/>
        <v>405.7</v>
      </c>
      <c r="Y153" s="52">
        <f t="shared" si="84"/>
        <v>405.7</v>
      </c>
      <c r="Z153" s="52">
        <f t="shared" si="84"/>
        <v>405.7</v>
      </c>
      <c r="AA153" s="52">
        <f t="shared" si="84"/>
        <v>405.7</v>
      </c>
      <c r="AB153" s="52">
        <f t="shared" si="84"/>
        <v>405.7</v>
      </c>
      <c r="AC153" s="52">
        <f t="shared" si="84"/>
        <v>405.7</v>
      </c>
      <c r="AD153" s="52">
        <f t="shared" si="84"/>
        <v>405.7</v>
      </c>
      <c r="AE153" s="52">
        <f t="shared" si="84"/>
        <v>409.2</v>
      </c>
      <c r="AF153" s="52">
        <f t="shared" si="84"/>
        <v>409.2</v>
      </c>
      <c r="AG153" s="52"/>
      <c r="AH153" s="65">
        <f t="shared" si="70"/>
        <v>247.01999999999998</v>
      </c>
      <c r="AI153" s="65">
        <f t="shared" si="71"/>
        <v>337.14</v>
      </c>
      <c r="AJ153" s="65">
        <f t="shared" si="72"/>
        <v>300.17999999999995</v>
      </c>
      <c r="AK153" s="65">
        <f t="shared" si="73"/>
        <v>369.14</v>
      </c>
      <c r="AL153" s="65">
        <f t="shared" si="74"/>
        <v>405.7</v>
      </c>
      <c r="AM153" s="65">
        <f t="shared" si="75"/>
        <v>407.1</v>
      </c>
      <c r="AN153" s="66"/>
      <c r="AO153" s="65">
        <f t="shared" si="76"/>
        <v>292.08</v>
      </c>
      <c r="AP153" s="65">
        <f t="shared" si="77"/>
        <v>334.65999999999997</v>
      </c>
      <c r="AQ153" s="65">
        <f t="shared" si="78"/>
        <v>406.4</v>
      </c>
    </row>
    <row r="154" spans="1:43" x14ac:dyDescent="0.25">
      <c r="A154" s="5" t="s">
        <v>413</v>
      </c>
      <c r="B154" s="37" t="str">
        <f t="shared" si="68"/>
        <v>inv_reduc_cdem + inv_restau_cdem + inv_resi_cdem</v>
      </c>
      <c r="C154" s="52">
        <f t="shared" ref="C154:AF154" si="85">C115+C128+C141</f>
        <v>2590.3000000000002</v>
      </c>
      <c r="D154" s="52">
        <f t="shared" si="85"/>
        <v>2310</v>
      </c>
      <c r="E154" s="52">
        <f t="shared" si="85"/>
        <v>2396.1999999999998</v>
      </c>
      <c r="F154" s="52">
        <f t="shared" si="85"/>
        <v>2511.9</v>
      </c>
      <c r="G154" s="52">
        <f t="shared" si="85"/>
        <v>2551.8000000000002</v>
      </c>
      <c r="H154" s="52">
        <f t="shared" si="85"/>
        <v>2714.5</v>
      </c>
      <c r="I154" s="52">
        <f t="shared" si="85"/>
        <v>2365.5</v>
      </c>
      <c r="J154" s="52">
        <f t="shared" si="85"/>
        <v>2838.5</v>
      </c>
      <c r="K154" s="52">
        <f t="shared" si="85"/>
        <v>3123</v>
      </c>
      <c r="L154" s="52">
        <f t="shared" si="85"/>
        <v>2784.8</v>
      </c>
      <c r="M154" s="52">
        <f t="shared" si="85"/>
        <v>3010.8</v>
      </c>
      <c r="N154" s="52">
        <f t="shared" si="85"/>
        <v>3296.2</v>
      </c>
      <c r="O154" s="52">
        <f t="shared" si="85"/>
        <v>2760.6</v>
      </c>
      <c r="P154" s="52">
        <f t="shared" si="85"/>
        <v>2235</v>
      </c>
      <c r="Q154" s="52">
        <f t="shared" si="85"/>
        <v>1928.8</v>
      </c>
      <c r="R154" s="52">
        <f t="shared" si="85"/>
        <v>1298.9000000000001</v>
      </c>
      <c r="S154" s="52">
        <f t="shared" si="85"/>
        <v>1452.9</v>
      </c>
      <c r="T154" s="52">
        <f t="shared" si="85"/>
        <v>1237.9000000000001</v>
      </c>
      <c r="U154" s="52">
        <f t="shared" si="85"/>
        <v>1130.5</v>
      </c>
      <c r="V154" s="52">
        <f t="shared" si="85"/>
        <v>1075</v>
      </c>
      <c r="W154" s="52">
        <f t="shared" si="85"/>
        <v>1101.7</v>
      </c>
      <c r="X154" s="52">
        <f t="shared" si="85"/>
        <v>972.2</v>
      </c>
      <c r="Y154" s="52">
        <f t="shared" si="85"/>
        <v>972.2</v>
      </c>
      <c r="Z154" s="52">
        <f t="shared" si="85"/>
        <v>972.2</v>
      </c>
      <c r="AA154" s="52">
        <f t="shared" si="85"/>
        <v>842.7</v>
      </c>
      <c r="AB154" s="52">
        <f t="shared" si="85"/>
        <v>842.7</v>
      </c>
      <c r="AC154" s="52">
        <f t="shared" si="85"/>
        <v>842.7</v>
      </c>
      <c r="AD154" s="52">
        <f t="shared" si="85"/>
        <v>842.7</v>
      </c>
      <c r="AE154" s="52">
        <f t="shared" si="85"/>
        <v>846.2</v>
      </c>
      <c r="AF154" s="52">
        <f t="shared" si="85"/>
        <v>846.2</v>
      </c>
      <c r="AG154" s="52"/>
      <c r="AH154" s="65">
        <f t="shared" si="70"/>
        <v>2472.04</v>
      </c>
      <c r="AI154" s="65">
        <f t="shared" si="71"/>
        <v>2765.2599999999998</v>
      </c>
      <c r="AJ154" s="65">
        <f t="shared" si="72"/>
        <v>2646.2799999999997</v>
      </c>
      <c r="AK154" s="65">
        <f t="shared" si="73"/>
        <v>1239.0400000000002</v>
      </c>
      <c r="AL154" s="65">
        <f t="shared" si="74"/>
        <v>972.2</v>
      </c>
      <c r="AM154" s="65">
        <f t="shared" si="75"/>
        <v>844.1</v>
      </c>
      <c r="AN154" s="66"/>
      <c r="AO154" s="65">
        <f t="shared" si="76"/>
        <v>2618.6499999999996</v>
      </c>
      <c r="AP154" s="65">
        <f t="shared" si="77"/>
        <v>1942.6599999999999</v>
      </c>
      <c r="AQ154" s="65">
        <f t="shared" si="78"/>
        <v>908.15000000000009</v>
      </c>
    </row>
    <row r="155" spans="1:43" x14ac:dyDescent="0.25">
      <c r="A155" s="5" t="s">
        <v>414</v>
      </c>
      <c r="B155" s="37" t="str">
        <f t="shared" si="68"/>
        <v>inv_reduc_csit + inv_restau_csit + inv_resi_csit</v>
      </c>
      <c r="C155" s="52">
        <f t="shared" ref="C155:AF155" si="86">C116+C129+C142</f>
        <v>2590.3000000000002</v>
      </c>
      <c r="D155" s="52">
        <f t="shared" si="86"/>
        <v>2310</v>
      </c>
      <c r="E155" s="52">
        <f t="shared" si="86"/>
        <v>2396.1999999999998</v>
      </c>
      <c r="F155" s="52">
        <f t="shared" si="86"/>
        <v>2511.9</v>
      </c>
      <c r="G155" s="52">
        <f t="shared" si="86"/>
        <v>2551.8000000000002</v>
      </c>
      <c r="H155" s="52">
        <f t="shared" si="86"/>
        <v>2714.5</v>
      </c>
      <c r="I155" s="52">
        <f t="shared" si="86"/>
        <v>2365.5</v>
      </c>
      <c r="J155" s="52">
        <f t="shared" si="86"/>
        <v>2838.5</v>
      </c>
      <c r="K155" s="52">
        <f t="shared" si="86"/>
        <v>3123</v>
      </c>
      <c r="L155" s="52">
        <f t="shared" si="86"/>
        <v>2784.8</v>
      </c>
      <c r="M155" s="52">
        <f t="shared" si="86"/>
        <v>3010.8</v>
      </c>
      <c r="N155" s="52">
        <f t="shared" si="86"/>
        <v>3296.2</v>
      </c>
      <c r="O155" s="52">
        <f t="shared" si="86"/>
        <v>2760.6</v>
      </c>
      <c r="P155" s="52">
        <f t="shared" si="86"/>
        <v>2235</v>
      </c>
      <c r="Q155" s="52">
        <f t="shared" si="86"/>
        <v>1928.8</v>
      </c>
      <c r="R155" s="52">
        <f t="shared" si="86"/>
        <v>1298.9000000000001</v>
      </c>
      <c r="S155" s="52">
        <f t="shared" si="86"/>
        <v>1452.9</v>
      </c>
      <c r="T155" s="52">
        <f t="shared" si="86"/>
        <v>1237.9000000000001</v>
      </c>
      <c r="U155" s="52">
        <f t="shared" si="86"/>
        <v>1130.5</v>
      </c>
      <c r="V155" s="52">
        <f t="shared" si="86"/>
        <v>1075</v>
      </c>
      <c r="W155" s="52">
        <f t="shared" si="86"/>
        <v>1101.7</v>
      </c>
      <c r="X155" s="52">
        <f t="shared" si="86"/>
        <v>972.2</v>
      </c>
      <c r="Y155" s="52">
        <f t="shared" si="86"/>
        <v>972.2</v>
      </c>
      <c r="Z155" s="52">
        <f t="shared" si="86"/>
        <v>972.2</v>
      </c>
      <c r="AA155" s="52">
        <f t="shared" si="86"/>
        <v>842.7</v>
      </c>
      <c r="AB155" s="52">
        <f t="shared" si="86"/>
        <v>842.7</v>
      </c>
      <c r="AC155" s="52">
        <f t="shared" si="86"/>
        <v>842.7</v>
      </c>
      <c r="AD155" s="52">
        <f t="shared" si="86"/>
        <v>842.7</v>
      </c>
      <c r="AE155" s="52">
        <f t="shared" si="86"/>
        <v>846.2</v>
      </c>
      <c r="AF155" s="52">
        <f t="shared" si="86"/>
        <v>846.2</v>
      </c>
      <c r="AG155" s="52"/>
      <c r="AH155" s="65">
        <f t="shared" si="70"/>
        <v>2472.04</v>
      </c>
      <c r="AI155" s="65">
        <f t="shared" si="71"/>
        <v>2765.2599999999998</v>
      </c>
      <c r="AJ155" s="65">
        <f t="shared" si="72"/>
        <v>2646.2799999999997</v>
      </c>
      <c r="AK155" s="65">
        <f t="shared" si="73"/>
        <v>1239.0400000000002</v>
      </c>
      <c r="AL155" s="65">
        <f t="shared" si="74"/>
        <v>972.2</v>
      </c>
      <c r="AM155" s="65">
        <f t="shared" si="75"/>
        <v>844.1</v>
      </c>
      <c r="AN155" s="66"/>
      <c r="AO155" s="65">
        <f t="shared" si="76"/>
        <v>2618.6499999999996</v>
      </c>
      <c r="AP155" s="65">
        <f t="shared" si="77"/>
        <v>1942.6599999999999</v>
      </c>
      <c r="AQ155" s="65">
        <f t="shared" si="78"/>
        <v>908.15000000000009</v>
      </c>
    </row>
    <row r="156" spans="1:43" x14ac:dyDescent="0.25">
      <c r="A156" s="5" t="s">
        <v>415</v>
      </c>
      <c r="B156" s="37" t="str">
        <f t="shared" si="68"/>
        <v>inv_reduc_cdri + inv_restau_cdri + inv_resi_cdri</v>
      </c>
      <c r="C156" s="52">
        <f>C117+C130+C143</f>
        <v>0</v>
      </c>
      <c r="D156" s="52">
        <f t="shared" ref="D156:AF156" si="87">D117+D130+D143</f>
        <v>0</v>
      </c>
      <c r="E156" s="52">
        <f t="shared" si="87"/>
        <v>0</v>
      </c>
      <c r="F156" s="52">
        <f t="shared" si="87"/>
        <v>0</v>
      </c>
      <c r="G156" s="52">
        <f t="shared" si="87"/>
        <v>0</v>
      </c>
      <c r="H156" s="52">
        <f t="shared" si="87"/>
        <v>0</v>
      </c>
      <c r="I156" s="52">
        <f t="shared" si="87"/>
        <v>0</v>
      </c>
      <c r="J156" s="52">
        <f t="shared" si="87"/>
        <v>0</v>
      </c>
      <c r="K156" s="52">
        <f t="shared" si="87"/>
        <v>0</v>
      </c>
      <c r="L156" s="52">
        <f t="shared" si="87"/>
        <v>0</v>
      </c>
      <c r="M156" s="52">
        <f t="shared" si="87"/>
        <v>0</v>
      </c>
      <c r="N156" s="52">
        <f t="shared" si="87"/>
        <v>0</v>
      </c>
      <c r="O156" s="52">
        <f t="shared" si="87"/>
        <v>0</v>
      </c>
      <c r="P156" s="52">
        <f t="shared" si="87"/>
        <v>0</v>
      </c>
      <c r="Q156" s="52">
        <f t="shared" si="87"/>
        <v>0</v>
      </c>
      <c r="R156" s="52">
        <f t="shared" si="87"/>
        <v>0</v>
      </c>
      <c r="S156" s="52">
        <f t="shared" si="87"/>
        <v>0</v>
      </c>
      <c r="T156" s="52">
        <f t="shared" si="87"/>
        <v>0</v>
      </c>
      <c r="U156" s="52">
        <f t="shared" si="87"/>
        <v>0</v>
      </c>
      <c r="V156" s="52">
        <f t="shared" si="87"/>
        <v>0</v>
      </c>
      <c r="W156" s="52">
        <f t="shared" si="87"/>
        <v>0</v>
      </c>
      <c r="X156" s="52">
        <f t="shared" si="87"/>
        <v>0</v>
      </c>
      <c r="Y156" s="52">
        <f t="shared" si="87"/>
        <v>0</v>
      </c>
      <c r="Z156" s="52">
        <f t="shared" si="87"/>
        <v>0</v>
      </c>
      <c r="AA156" s="52">
        <f t="shared" si="87"/>
        <v>0</v>
      </c>
      <c r="AB156" s="52">
        <f t="shared" si="87"/>
        <v>0</v>
      </c>
      <c r="AC156" s="52">
        <f t="shared" si="87"/>
        <v>0</v>
      </c>
      <c r="AD156" s="52">
        <f t="shared" si="87"/>
        <v>0</v>
      </c>
      <c r="AE156" s="52">
        <f t="shared" si="87"/>
        <v>0</v>
      </c>
      <c r="AF156" s="52">
        <f t="shared" si="87"/>
        <v>0</v>
      </c>
      <c r="AG156" s="52"/>
      <c r="AH156" s="65">
        <f t="shared" si="70"/>
        <v>0</v>
      </c>
      <c r="AI156" s="65">
        <f t="shared" si="71"/>
        <v>0</v>
      </c>
      <c r="AJ156" s="65">
        <f t="shared" si="72"/>
        <v>0</v>
      </c>
      <c r="AK156" s="65">
        <f t="shared" si="73"/>
        <v>0</v>
      </c>
      <c r="AL156" s="65">
        <f t="shared" si="74"/>
        <v>0</v>
      </c>
      <c r="AM156" s="65">
        <f t="shared" si="75"/>
        <v>0</v>
      </c>
      <c r="AN156" s="66"/>
      <c r="AO156" s="65">
        <f t="shared" si="76"/>
        <v>0</v>
      </c>
      <c r="AP156" s="65">
        <f t="shared" si="77"/>
        <v>0</v>
      </c>
      <c r="AQ156" s="65">
        <f t="shared" si="78"/>
        <v>0</v>
      </c>
    </row>
    <row r="157" spans="1:43" x14ac:dyDescent="0.25">
      <c r="A157" s="13"/>
      <c r="B157" s="37"/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  <c r="AA157" s="87"/>
      <c r="AB157" s="87"/>
      <c r="AC157" s="87"/>
      <c r="AD157" s="87"/>
      <c r="AE157" s="87"/>
      <c r="AF157" s="87"/>
      <c r="AG157" s="52"/>
      <c r="AH157" s="90">
        <f>AH107/AH146</f>
        <v>0</v>
      </c>
      <c r="AI157" s="90">
        <f t="shared" ref="AI157:AL157" si="88">AI107/AI146</f>
        <v>0</v>
      </c>
      <c r="AJ157" s="90">
        <f t="shared" si="88"/>
        <v>0</v>
      </c>
      <c r="AK157" s="90">
        <f t="shared" si="88"/>
        <v>0</v>
      </c>
      <c r="AL157" s="90">
        <f t="shared" si="88"/>
        <v>0</v>
      </c>
      <c r="AM157" s="90">
        <f>AM107/AM146</f>
        <v>0</v>
      </c>
      <c r="AN157" s="66"/>
      <c r="AO157" s="90">
        <f>AO107/AO146</f>
        <v>0</v>
      </c>
      <c r="AP157" s="90">
        <f t="shared" ref="AP157:AQ157" si="89">AP107/AP146</f>
        <v>0</v>
      </c>
      <c r="AQ157" s="90">
        <f t="shared" si="89"/>
        <v>0</v>
      </c>
    </row>
    <row r="158" spans="1:43" x14ac:dyDescent="0.25">
      <c r="A158" s="13"/>
      <c r="B158" s="37"/>
      <c r="C158" s="84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90">
        <f>AH120/AH146</f>
        <v>1</v>
      </c>
      <c r="AI158" s="90">
        <f t="shared" ref="AI158:AM158" si="90">AI120/AI146</f>
        <v>1</v>
      </c>
      <c r="AJ158" s="90">
        <f t="shared" si="90"/>
        <v>1</v>
      </c>
      <c r="AK158" s="90">
        <f t="shared" si="90"/>
        <v>1</v>
      </c>
      <c r="AL158" s="90">
        <f t="shared" si="90"/>
        <v>1</v>
      </c>
      <c r="AM158" s="90">
        <f t="shared" si="90"/>
        <v>1</v>
      </c>
      <c r="AN158" s="66"/>
      <c r="AO158" s="90">
        <f t="shared" ref="AO158:AQ158" si="91">AO120/AO146</f>
        <v>1</v>
      </c>
      <c r="AP158" s="90">
        <f t="shared" si="91"/>
        <v>1</v>
      </c>
      <c r="AQ158" s="65">
        <f t="shared" si="91"/>
        <v>1</v>
      </c>
    </row>
    <row r="159" spans="1:43" x14ac:dyDescent="0.25">
      <c r="A159" s="61" t="s">
        <v>438</v>
      </c>
      <c r="B159" s="13"/>
      <c r="C159" s="52"/>
      <c r="D159" s="52"/>
      <c r="E159" s="52"/>
      <c r="F159" s="52"/>
      <c r="G159" s="52"/>
      <c r="H159" s="52"/>
      <c r="I159" s="52"/>
      <c r="J159" s="52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67"/>
      <c r="AH159" s="90">
        <f>AH133/AH146</f>
        <v>0</v>
      </c>
      <c r="AI159" s="90">
        <f t="shared" ref="AI159:AM159" si="92">AI133/AI146</f>
        <v>0</v>
      </c>
      <c r="AJ159" s="90">
        <f t="shared" si="92"/>
        <v>0</v>
      </c>
      <c r="AK159" s="90">
        <f t="shared" si="92"/>
        <v>0</v>
      </c>
      <c r="AL159" s="90">
        <f t="shared" si="92"/>
        <v>0</v>
      </c>
      <c r="AM159" s="90">
        <f t="shared" si="92"/>
        <v>0</v>
      </c>
      <c r="AN159" s="85"/>
      <c r="AO159" s="90">
        <f t="shared" ref="AO159:AQ159" si="93">AO133/AO146</f>
        <v>0</v>
      </c>
      <c r="AP159" s="90">
        <f t="shared" si="93"/>
        <v>0</v>
      </c>
      <c r="AQ159" s="90">
        <f t="shared" si="93"/>
        <v>0</v>
      </c>
    </row>
    <row r="160" spans="1:43" x14ac:dyDescent="0.25">
      <c r="A160" s="13"/>
      <c r="B160" s="13"/>
      <c r="C160" s="52"/>
      <c r="D160" s="52"/>
      <c r="E160" s="52"/>
      <c r="F160" s="52"/>
      <c r="G160" s="52"/>
      <c r="H160" s="52"/>
      <c r="I160" s="52"/>
      <c r="J160" s="52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67"/>
      <c r="AH160" s="85"/>
      <c r="AI160" s="85"/>
      <c r="AJ160" s="85"/>
      <c r="AK160" s="85"/>
      <c r="AL160" s="85"/>
      <c r="AM160" s="85"/>
      <c r="AN160" s="66"/>
      <c r="AO160" s="85"/>
      <c r="AP160" s="85"/>
      <c r="AQ160" s="85"/>
    </row>
    <row r="161" spans="1:43" x14ac:dyDescent="0.25">
      <c r="A161" s="81" t="s">
        <v>670</v>
      </c>
      <c r="AH161" s="86"/>
      <c r="AK161" s="86"/>
    </row>
    <row r="162" spans="1:43" x14ac:dyDescent="0.25">
      <c r="A162" s="13" t="s">
        <v>422</v>
      </c>
      <c r="B162" s="13"/>
      <c r="C162" s="52">
        <f t="shared" ref="C162:AF162" si="94">SUM(C108:C117)</f>
        <v>0</v>
      </c>
      <c r="D162" s="52">
        <f t="shared" si="94"/>
        <v>0</v>
      </c>
      <c r="E162" s="52">
        <f t="shared" si="94"/>
        <v>0</v>
      </c>
      <c r="F162" s="52">
        <f t="shared" si="94"/>
        <v>0</v>
      </c>
      <c r="G162" s="52">
        <f t="shared" si="94"/>
        <v>0</v>
      </c>
      <c r="H162" s="52">
        <f t="shared" si="94"/>
        <v>0</v>
      </c>
      <c r="I162" s="52">
        <f t="shared" si="94"/>
        <v>0</v>
      </c>
      <c r="J162" s="52">
        <f t="shared" si="94"/>
        <v>0</v>
      </c>
      <c r="K162" s="52">
        <f t="shared" si="94"/>
        <v>0</v>
      </c>
      <c r="L162" s="52">
        <f t="shared" si="94"/>
        <v>0</v>
      </c>
      <c r="M162" s="52">
        <f t="shared" si="94"/>
        <v>0</v>
      </c>
      <c r="N162" s="52">
        <f t="shared" si="94"/>
        <v>0</v>
      </c>
      <c r="O162" s="52">
        <f t="shared" si="94"/>
        <v>0</v>
      </c>
      <c r="P162" s="52">
        <f t="shared" si="94"/>
        <v>0</v>
      </c>
      <c r="Q162" s="52">
        <f t="shared" si="94"/>
        <v>0</v>
      </c>
      <c r="R162" s="52">
        <f t="shared" si="94"/>
        <v>0</v>
      </c>
      <c r="S162" s="52">
        <f t="shared" si="94"/>
        <v>0</v>
      </c>
      <c r="T162" s="52">
        <f t="shared" si="94"/>
        <v>0</v>
      </c>
      <c r="U162" s="52">
        <f t="shared" si="94"/>
        <v>0</v>
      </c>
      <c r="V162" s="52">
        <f t="shared" si="94"/>
        <v>0</v>
      </c>
      <c r="W162" s="52">
        <f t="shared" si="94"/>
        <v>0</v>
      </c>
      <c r="X162" s="52">
        <f t="shared" si="94"/>
        <v>0</v>
      </c>
      <c r="Y162" s="52">
        <f t="shared" si="94"/>
        <v>0</v>
      </c>
      <c r="Z162" s="52">
        <f t="shared" si="94"/>
        <v>0</v>
      </c>
      <c r="AA162" s="52">
        <f t="shared" si="94"/>
        <v>0</v>
      </c>
      <c r="AB162" s="52">
        <f t="shared" si="94"/>
        <v>0</v>
      </c>
      <c r="AC162" s="52">
        <f t="shared" si="94"/>
        <v>0</v>
      </c>
      <c r="AD162" s="52">
        <f t="shared" si="94"/>
        <v>0</v>
      </c>
      <c r="AE162" s="52">
        <f t="shared" si="94"/>
        <v>0</v>
      </c>
      <c r="AF162" s="52">
        <f t="shared" si="94"/>
        <v>0</v>
      </c>
      <c r="AG162" s="67"/>
      <c r="AH162" s="65">
        <f t="shared" ref="AH162:AH167" si="95">AVERAGE(C162:G162)</f>
        <v>0</v>
      </c>
      <c r="AI162" s="65">
        <f t="shared" ref="AI162:AI167" si="96">AVERAGE(H162:L162)</f>
        <v>0</v>
      </c>
      <c r="AJ162" s="65">
        <f t="shared" ref="AJ162:AJ167" si="97">AVERAGE(M162:Q162)</f>
        <v>0</v>
      </c>
      <c r="AK162" s="65">
        <f t="shared" ref="AK162:AK167" si="98">AVERAGE(R162:V162)</f>
        <v>0</v>
      </c>
      <c r="AL162" s="65">
        <f t="shared" ref="AL162:AL167" si="99">AVERAGE(W162:AA162)</f>
        <v>0</v>
      </c>
      <c r="AM162" s="65">
        <f t="shared" ref="AM162:AM167" si="100">AVERAGE(AB162:AF162)</f>
        <v>0</v>
      </c>
      <c r="AN162" s="66"/>
      <c r="AO162" s="65">
        <f t="shared" ref="AO162:AO167" si="101">AVERAGE(AH162:AI162)</f>
        <v>0</v>
      </c>
      <c r="AP162" s="65">
        <f t="shared" ref="AP162:AP167" si="102">AVERAGE(AJ162:AK162)</f>
        <v>0</v>
      </c>
      <c r="AQ162" s="65">
        <f t="shared" ref="AQ162:AQ167" si="103">AVERAGE(AL162:AM162)</f>
        <v>0</v>
      </c>
    </row>
    <row r="163" spans="1:43" x14ac:dyDescent="0.25">
      <c r="A163" s="13" t="s">
        <v>399</v>
      </c>
      <c r="B163" s="13"/>
      <c r="C163" s="52">
        <v>0</v>
      </c>
      <c r="D163" s="52">
        <v>0</v>
      </c>
      <c r="E163" s="52">
        <v>0</v>
      </c>
      <c r="F163" s="52">
        <v>0</v>
      </c>
      <c r="G163" s="52">
        <v>0</v>
      </c>
      <c r="H163" s="52">
        <v>0</v>
      </c>
      <c r="I163" s="52">
        <v>0</v>
      </c>
      <c r="J163" s="52">
        <v>0</v>
      </c>
      <c r="K163" s="52">
        <v>0</v>
      </c>
      <c r="L163" s="52">
        <v>0</v>
      </c>
      <c r="M163" s="52">
        <v>0</v>
      </c>
      <c r="N163" s="52">
        <v>0</v>
      </c>
      <c r="O163" s="52">
        <v>0</v>
      </c>
      <c r="P163" s="52">
        <v>0</v>
      </c>
      <c r="Q163" s="52">
        <v>0</v>
      </c>
      <c r="R163" s="52">
        <v>0</v>
      </c>
      <c r="S163" s="52">
        <v>0</v>
      </c>
      <c r="T163" s="52">
        <v>0</v>
      </c>
      <c r="U163" s="52">
        <v>0</v>
      </c>
      <c r="V163" s="52">
        <v>0</v>
      </c>
      <c r="W163" s="52">
        <v>0</v>
      </c>
      <c r="X163" s="52">
        <v>0</v>
      </c>
      <c r="Y163" s="52">
        <v>0</v>
      </c>
      <c r="Z163" s="52">
        <v>0</v>
      </c>
      <c r="AA163" s="52">
        <v>0</v>
      </c>
      <c r="AB163" s="52">
        <v>0</v>
      </c>
      <c r="AC163" s="52">
        <v>0</v>
      </c>
      <c r="AD163" s="52">
        <v>0</v>
      </c>
      <c r="AE163" s="52">
        <v>0</v>
      </c>
      <c r="AF163" s="52">
        <v>0</v>
      </c>
      <c r="AG163" s="67"/>
      <c r="AH163" s="65">
        <f t="shared" si="95"/>
        <v>0</v>
      </c>
      <c r="AI163" s="65">
        <f t="shared" si="96"/>
        <v>0</v>
      </c>
      <c r="AJ163" s="65">
        <f t="shared" si="97"/>
        <v>0</v>
      </c>
      <c r="AK163" s="65">
        <f t="shared" si="98"/>
        <v>0</v>
      </c>
      <c r="AL163" s="65">
        <f t="shared" si="99"/>
        <v>0</v>
      </c>
      <c r="AM163" s="65">
        <f t="shared" si="100"/>
        <v>0</v>
      </c>
      <c r="AN163" s="66"/>
      <c r="AO163" s="65">
        <f t="shared" si="101"/>
        <v>0</v>
      </c>
      <c r="AP163" s="65">
        <f t="shared" si="102"/>
        <v>0</v>
      </c>
      <c r="AQ163" s="65">
        <f t="shared" si="103"/>
        <v>0</v>
      </c>
    </row>
    <row r="164" spans="1:43" x14ac:dyDescent="0.25">
      <c r="A164" s="13" t="s">
        <v>421</v>
      </c>
      <c r="B164" s="13"/>
      <c r="C164" s="52">
        <v>0</v>
      </c>
      <c r="D164" s="52">
        <v>0</v>
      </c>
      <c r="E164" s="52">
        <v>0</v>
      </c>
      <c r="F164" s="52">
        <v>0</v>
      </c>
      <c r="G164" s="52">
        <v>0</v>
      </c>
      <c r="H164" s="52">
        <v>0</v>
      </c>
      <c r="I164" s="52">
        <v>0</v>
      </c>
      <c r="J164" s="52">
        <v>0</v>
      </c>
      <c r="K164" s="52">
        <v>0</v>
      </c>
      <c r="L164" s="52">
        <v>0</v>
      </c>
      <c r="M164" s="52">
        <v>0</v>
      </c>
      <c r="N164" s="52">
        <v>0</v>
      </c>
      <c r="O164" s="52">
        <v>0</v>
      </c>
      <c r="P164" s="52">
        <v>0</v>
      </c>
      <c r="Q164" s="52">
        <v>0</v>
      </c>
      <c r="R164" s="52">
        <v>0</v>
      </c>
      <c r="S164" s="52">
        <v>0</v>
      </c>
      <c r="T164" s="52">
        <v>0</v>
      </c>
      <c r="U164" s="52">
        <v>0</v>
      </c>
      <c r="V164" s="52">
        <v>0</v>
      </c>
      <c r="W164" s="52">
        <v>0</v>
      </c>
      <c r="X164" s="52">
        <v>0</v>
      </c>
      <c r="Y164" s="52">
        <v>0</v>
      </c>
      <c r="Z164" s="52">
        <v>0</v>
      </c>
      <c r="AA164" s="52">
        <v>0</v>
      </c>
      <c r="AB164" s="52">
        <v>0</v>
      </c>
      <c r="AC164" s="52">
        <v>0</v>
      </c>
      <c r="AD164" s="52">
        <v>0</v>
      </c>
      <c r="AE164" s="52">
        <v>0</v>
      </c>
      <c r="AF164" s="52">
        <v>0</v>
      </c>
      <c r="AG164" s="67"/>
      <c r="AH164" s="65">
        <f t="shared" si="95"/>
        <v>0</v>
      </c>
      <c r="AI164" s="65">
        <f t="shared" si="96"/>
        <v>0</v>
      </c>
      <c r="AJ164" s="65">
        <f t="shared" si="97"/>
        <v>0</v>
      </c>
      <c r="AK164" s="65">
        <f t="shared" si="98"/>
        <v>0</v>
      </c>
      <c r="AL164" s="65">
        <f t="shared" si="99"/>
        <v>0</v>
      </c>
      <c r="AM164" s="65">
        <f t="shared" si="100"/>
        <v>0</v>
      </c>
      <c r="AN164" s="66"/>
      <c r="AO164" s="65">
        <f t="shared" si="101"/>
        <v>0</v>
      </c>
      <c r="AP164" s="65">
        <f t="shared" si="102"/>
        <v>0</v>
      </c>
      <c r="AQ164" s="65">
        <f t="shared" si="103"/>
        <v>0</v>
      </c>
    </row>
    <row r="165" spans="1:43" x14ac:dyDescent="0.25">
      <c r="A165" s="13" t="s">
        <v>423</v>
      </c>
      <c r="B165" s="13"/>
      <c r="C165" s="52">
        <v>0</v>
      </c>
      <c r="D165" s="52">
        <v>0</v>
      </c>
      <c r="E165" s="52">
        <v>0</v>
      </c>
      <c r="F165" s="52">
        <v>0</v>
      </c>
      <c r="G165" s="52">
        <v>0</v>
      </c>
      <c r="H165" s="52">
        <v>0</v>
      </c>
      <c r="I165" s="52">
        <v>0</v>
      </c>
      <c r="J165" s="52">
        <v>0</v>
      </c>
      <c r="K165" s="52">
        <v>0</v>
      </c>
      <c r="L165" s="52">
        <v>0</v>
      </c>
      <c r="M165" s="52">
        <v>0</v>
      </c>
      <c r="N165" s="52">
        <v>0</v>
      </c>
      <c r="O165" s="52">
        <v>0</v>
      </c>
      <c r="P165" s="52">
        <v>0</v>
      </c>
      <c r="Q165" s="52">
        <v>0</v>
      </c>
      <c r="R165" s="52">
        <v>0</v>
      </c>
      <c r="S165" s="52">
        <v>0</v>
      </c>
      <c r="T165" s="52">
        <v>0</v>
      </c>
      <c r="U165" s="52">
        <v>0</v>
      </c>
      <c r="V165" s="52">
        <v>0</v>
      </c>
      <c r="W165" s="52">
        <v>0</v>
      </c>
      <c r="X165" s="52">
        <v>0</v>
      </c>
      <c r="Y165" s="52">
        <v>0</v>
      </c>
      <c r="Z165" s="52">
        <v>0</v>
      </c>
      <c r="AA165" s="52">
        <v>0</v>
      </c>
      <c r="AB165" s="52">
        <v>0</v>
      </c>
      <c r="AC165" s="52">
        <v>0</v>
      </c>
      <c r="AD165" s="52">
        <v>0</v>
      </c>
      <c r="AE165" s="52">
        <v>0</v>
      </c>
      <c r="AF165" s="52">
        <v>0</v>
      </c>
      <c r="AG165" s="67"/>
      <c r="AH165" s="65">
        <f t="shared" si="95"/>
        <v>0</v>
      </c>
      <c r="AI165" s="65">
        <f t="shared" si="96"/>
        <v>0</v>
      </c>
      <c r="AJ165" s="65">
        <f t="shared" si="97"/>
        <v>0</v>
      </c>
      <c r="AK165" s="65">
        <f t="shared" si="98"/>
        <v>0</v>
      </c>
      <c r="AL165" s="65">
        <f t="shared" si="99"/>
        <v>0</v>
      </c>
      <c r="AM165" s="65">
        <f t="shared" si="100"/>
        <v>0</v>
      </c>
      <c r="AN165" s="66"/>
      <c r="AO165" s="65">
        <f t="shared" si="101"/>
        <v>0</v>
      </c>
      <c r="AP165" s="65">
        <f t="shared" si="102"/>
        <v>0</v>
      </c>
      <c r="AQ165" s="65">
        <f t="shared" si="103"/>
        <v>0</v>
      </c>
    </row>
    <row r="166" spans="1:43" x14ac:dyDescent="0.25">
      <c r="A166" s="13" t="s">
        <v>426</v>
      </c>
      <c r="B166" s="13"/>
      <c r="C166" s="52">
        <v>0</v>
      </c>
      <c r="D166" s="52">
        <v>0</v>
      </c>
      <c r="E166" s="52">
        <v>0</v>
      </c>
      <c r="F166" s="52">
        <v>0</v>
      </c>
      <c r="G166" s="52">
        <v>0</v>
      </c>
      <c r="H166" s="52">
        <v>0</v>
      </c>
      <c r="I166" s="52">
        <v>0</v>
      </c>
      <c r="J166" s="52">
        <v>0</v>
      </c>
      <c r="K166" s="52">
        <v>0</v>
      </c>
      <c r="L166" s="52">
        <v>0</v>
      </c>
      <c r="M166" s="52">
        <v>0</v>
      </c>
      <c r="N166" s="52">
        <v>0</v>
      </c>
      <c r="O166" s="52">
        <v>0</v>
      </c>
      <c r="P166" s="52">
        <v>0</v>
      </c>
      <c r="Q166" s="52">
        <v>0</v>
      </c>
      <c r="R166" s="52">
        <v>0</v>
      </c>
      <c r="S166" s="52">
        <v>0</v>
      </c>
      <c r="T166" s="52">
        <v>0</v>
      </c>
      <c r="U166" s="52">
        <v>0</v>
      </c>
      <c r="V166" s="52">
        <v>0</v>
      </c>
      <c r="W166" s="52">
        <v>0</v>
      </c>
      <c r="X166" s="52">
        <v>0</v>
      </c>
      <c r="Y166" s="52">
        <v>0</v>
      </c>
      <c r="Z166" s="52">
        <v>0</v>
      </c>
      <c r="AA166" s="52">
        <v>0</v>
      </c>
      <c r="AB166" s="52">
        <v>0</v>
      </c>
      <c r="AC166" s="52">
        <v>0</v>
      </c>
      <c r="AD166" s="52">
        <v>0</v>
      </c>
      <c r="AE166" s="52">
        <v>0</v>
      </c>
      <c r="AF166" s="52">
        <v>0</v>
      </c>
      <c r="AG166" s="67"/>
      <c r="AH166" s="65">
        <f t="shared" si="95"/>
        <v>0</v>
      </c>
      <c r="AI166" s="65">
        <f t="shared" si="96"/>
        <v>0</v>
      </c>
      <c r="AJ166" s="65">
        <f t="shared" si="97"/>
        <v>0</v>
      </c>
      <c r="AK166" s="65">
        <f t="shared" si="98"/>
        <v>0</v>
      </c>
      <c r="AL166" s="65">
        <f t="shared" si="99"/>
        <v>0</v>
      </c>
      <c r="AM166" s="65">
        <f t="shared" si="100"/>
        <v>0</v>
      </c>
      <c r="AN166" s="66"/>
      <c r="AO166" s="65">
        <f t="shared" si="101"/>
        <v>0</v>
      </c>
      <c r="AP166" s="65">
        <f t="shared" si="102"/>
        <v>0</v>
      </c>
      <c r="AQ166" s="65">
        <f t="shared" si="103"/>
        <v>0</v>
      </c>
    </row>
    <row r="167" spans="1:43" x14ac:dyDescent="0.25">
      <c r="A167" s="13" t="s">
        <v>425</v>
      </c>
      <c r="B167" s="13"/>
      <c r="C167" s="52">
        <v>0</v>
      </c>
      <c r="D167" s="52">
        <v>0</v>
      </c>
      <c r="E167" s="52">
        <v>0</v>
      </c>
      <c r="F167" s="52">
        <v>0</v>
      </c>
      <c r="G167" s="52">
        <v>0</v>
      </c>
      <c r="H167" s="52">
        <v>0</v>
      </c>
      <c r="I167" s="52">
        <v>0</v>
      </c>
      <c r="J167" s="52">
        <v>0</v>
      </c>
      <c r="K167" s="52">
        <v>0</v>
      </c>
      <c r="L167" s="52">
        <v>0</v>
      </c>
      <c r="M167" s="52">
        <v>0</v>
      </c>
      <c r="N167" s="52">
        <v>0</v>
      </c>
      <c r="O167" s="52">
        <v>0</v>
      </c>
      <c r="P167" s="52">
        <v>0</v>
      </c>
      <c r="Q167" s="52">
        <v>0</v>
      </c>
      <c r="R167" s="52">
        <v>0</v>
      </c>
      <c r="S167" s="52">
        <v>0</v>
      </c>
      <c r="T167" s="52">
        <v>0</v>
      </c>
      <c r="U167" s="52">
        <v>0</v>
      </c>
      <c r="V167" s="52">
        <v>0</v>
      </c>
      <c r="W167" s="52">
        <v>0</v>
      </c>
      <c r="X167" s="52">
        <v>0</v>
      </c>
      <c r="Y167" s="52">
        <v>0</v>
      </c>
      <c r="Z167" s="52">
        <v>0</v>
      </c>
      <c r="AA167" s="52">
        <v>0</v>
      </c>
      <c r="AB167" s="52">
        <v>0</v>
      </c>
      <c r="AC167" s="52">
        <v>0</v>
      </c>
      <c r="AD167" s="52">
        <v>0</v>
      </c>
      <c r="AE167" s="52">
        <v>0</v>
      </c>
      <c r="AF167" s="52">
        <v>0</v>
      </c>
      <c r="AG167" s="67"/>
      <c r="AH167" s="65">
        <f t="shared" si="95"/>
        <v>0</v>
      </c>
      <c r="AI167" s="65">
        <f t="shared" si="96"/>
        <v>0</v>
      </c>
      <c r="AJ167" s="65">
        <f t="shared" si="97"/>
        <v>0</v>
      </c>
      <c r="AK167" s="65">
        <f t="shared" si="98"/>
        <v>0</v>
      </c>
      <c r="AL167" s="65">
        <f t="shared" si="99"/>
        <v>0</v>
      </c>
      <c r="AM167" s="65">
        <f t="shared" si="100"/>
        <v>0</v>
      </c>
      <c r="AN167" s="66"/>
      <c r="AO167" s="65">
        <f t="shared" si="101"/>
        <v>0</v>
      </c>
      <c r="AP167" s="65">
        <f t="shared" si="102"/>
        <v>0</v>
      </c>
      <c r="AQ167" s="65">
        <f t="shared" si="103"/>
        <v>0</v>
      </c>
    </row>
    <row r="168" spans="1:43" ht="15.75" x14ac:dyDescent="0.25">
      <c r="A168" s="62"/>
      <c r="B168" s="62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60"/>
      <c r="AQ168" s="60"/>
    </row>
    <row r="169" spans="1:43" x14ac:dyDescent="0.25">
      <c r="A169" s="81" t="s">
        <v>671</v>
      </c>
    </row>
    <row r="170" spans="1:43" x14ac:dyDescent="0.25">
      <c r="A170" s="13" t="s">
        <v>422</v>
      </c>
      <c r="B170" s="13"/>
      <c r="C170" s="52">
        <f>SUM(C121:C130)</f>
        <v>5405.9000000000005</v>
      </c>
      <c r="D170" s="52">
        <f t="shared" ref="D170:AF170" si="104">SUM(D121:D130)</f>
        <v>4848.8</v>
      </c>
      <c r="E170" s="52">
        <f t="shared" si="104"/>
        <v>5031.7</v>
      </c>
      <c r="F170" s="52">
        <f t="shared" si="104"/>
        <v>5284.1</v>
      </c>
      <c r="G170" s="52">
        <f t="shared" si="104"/>
        <v>5385</v>
      </c>
      <c r="H170" s="52">
        <f t="shared" si="104"/>
        <v>5738.5</v>
      </c>
      <c r="I170" s="52">
        <f t="shared" si="104"/>
        <v>5061.5</v>
      </c>
      <c r="J170" s="52">
        <f t="shared" si="104"/>
        <v>6054</v>
      </c>
      <c r="K170" s="52">
        <f t="shared" si="104"/>
        <v>6630</v>
      </c>
      <c r="L170" s="52">
        <f t="shared" si="104"/>
        <v>5962.3</v>
      </c>
      <c r="M170" s="52">
        <f t="shared" si="104"/>
        <v>6337.8</v>
      </c>
      <c r="N170" s="52">
        <f t="shared" si="104"/>
        <v>6919.2</v>
      </c>
      <c r="O170" s="52">
        <f t="shared" si="104"/>
        <v>5852</v>
      </c>
      <c r="P170" s="52">
        <f t="shared" si="104"/>
        <v>4814.8</v>
      </c>
      <c r="Q170" s="52">
        <f t="shared" si="104"/>
        <v>4219.8999999999996</v>
      </c>
      <c r="R170" s="52">
        <f t="shared" si="104"/>
        <v>2977.7000000000003</v>
      </c>
      <c r="S170" s="52">
        <f t="shared" si="104"/>
        <v>3310.2000000000003</v>
      </c>
      <c r="T170" s="52">
        <f t="shared" si="104"/>
        <v>2851.2000000000003</v>
      </c>
      <c r="U170" s="52">
        <f t="shared" si="104"/>
        <v>2640</v>
      </c>
      <c r="V170" s="52">
        <f t="shared" si="104"/>
        <v>2529</v>
      </c>
      <c r="W170" s="52">
        <f t="shared" si="104"/>
        <v>2609.1000000000004</v>
      </c>
      <c r="X170" s="52">
        <f t="shared" si="104"/>
        <v>2350.1000000000004</v>
      </c>
      <c r="Y170" s="52">
        <f t="shared" si="104"/>
        <v>2350.1000000000004</v>
      </c>
      <c r="Z170" s="52">
        <f t="shared" si="104"/>
        <v>2350.1000000000004</v>
      </c>
      <c r="AA170" s="52">
        <f t="shared" si="104"/>
        <v>2091.1000000000004</v>
      </c>
      <c r="AB170" s="52">
        <f t="shared" si="104"/>
        <v>2091.1000000000004</v>
      </c>
      <c r="AC170" s="52">
        <f t="shared" si="104"/>
        <v>2091.1000000000004</v>
      </c>
      <c r="AD170" s="52">
        <f t="shared" si="104"/>
        <v>2091.1000000000004</v>
      </c>
      <c r="AE170" s="52">
        <f t="shared" si="104"/>
        <v>2101.6000000000004</v>
      </c>
      <c r="AF170" s="52">
        <f t="shared" si="104"/>
        <v>2101.6000000000004</v>
      </c>
      <c r="AG170" s="67"/>
      <c r="AH170" s="65">
        <f t="shared" ref="AH170:AH175" si="105">AVERAGE(C170:G170)</f>
        <v>5191.1000000000004</v>
      </c>
      <c r="AI170" s="65">
        <f t="shared" ref="AI170:AI175" si="106">AVERAGE(H170:L170)</f>
        <v>5889.26</v>
      </c>
      <c r="AJ170" s="65">
        <f t="shared" ref="AJ170:AJ175" si="107">AVERAGE(M170:Q170)</f>
        <v>5628.74</v>
      </c>
      <c r="AK170" s="65">
        <f t="shared" ref="AK170:AK175" si="108">AVERAGE(R170:V170)</f>
        <v>2861.62</v>
      </c>
      <c r="AL170" s="65">
        <f t="shared" ref="AL170:AL175" si="109">AVERAGE(W170:AA170)</f>
        <v>2350.1000000000004</v>
      </c>
      <c r="AM170" s="65">
        <f t="shared" ref="AM170:AM175" si="110">AVERAGE(AB170:AF170)</f>
        <v>2095.3000000000002</v>
      </c>
      <c r="AN170" s="66"/>
      <c r="AO170" s="65">
        <f t="shared" ref="AO170:AO175" si="111">AVERAGE(AH170:AI170)</f>
        <v>5540.18</v>
      </c>
      <c r="AP170" s="65">
        <f t="shared" ref="AP170:AP175" si="112">AVERAGE(AJ170:AK170)</f>
        <v>4245.18</v>
      </c>
      <c r="AQ170" s="65">
        <f t="shared" ref="AQ170:AQ175" si="113">AVERAGE(AL170:AM170)</f>
        <v>2222.7000000000003</v>
      </c>
    </row>
    <row r="171" spans="1:43" x14ac:dyDescent="0.25">
      <c r="A171" s="13" t="s">
        <v>399</v>
      </c>
      <c r="B171" s="13"/>
      <c r="C171" s="52">
        <v>0</v>
      </c>
      <c r="D171" s="52">
        <v>0</v>
      </c>
      <c r="E171" s="52">
        <v>0</v>
      </c>
      <c r="F171" s="52">
        <v>0</v>
      </c>
      <c r="G171" s="52">
        <v>0</v>
      </c>
      <c r="H171" s="52">
        <v>0</v>
      </c>
      <c r="I171" s="52">
        <v>0</v>
      </c>
      <c r="J171" s="52">
        <v>0</v>
      </c>
      <c r="K171" s="52">
        <v>0</v>
      </c>
      <c r="L171" s="52">
        <v>0</v>
      </c>
      <c r="M171" s="52">
        <v>0</v>
      </c>
      <c r="N171" s="52">
        <v>0</v>
      </c>
      <c r="O171" s="52">
        <v>0</v>
      </c>
      <c r="P171" s="52">
        <v>0</v>
      </c>
      <c r="Q171" s="52">
        <v>0</v>
      </c>
      <c r="R171" s="52">
        <v>0</v>
      </c>
      <c r="S171" s="52">
        <v>0</v>
      </c>
      <c r="T171" s="52">
        <v>0</v>
      </c>
      <c r="U171" s="52">
        <v>0</v>
      </c>
      <c r="V171" s="52">
        <v>0</v>
      </c>
      <c r="W171" s="52">
        <v>0</v>
      </c>
      <c r="X171" s="52">
        <v>0</v>
      </c>
      <c r="Y171" s="52">
        <v>0</v>
      </c>
      <c r="Z171" s="52">
        <v>0</v>
      </c>
      <c r="AA171" s="52">
        <v>0</v>
      </c>
      <c r="AB171" s="52">
        <v>0</v>
      </c>
      <c r="AC171" s="52">
        <v>0</v>
      </c>
      <c r="AD171" s="52">
        <v>0</v>
      </c>
      <c r="AE171" s="52">
        <v>0</v>
      </c>
      <c r="AF171" s="52">
        <v>0</v>
      </c>
      <c r="AG171" s="67"/>
      <c r="AH171" s="65">
        <f t="shared" si="105"/>
        <v>0</v>
      </c>
      <c r="AI171" s="65">
        <f t="shared" si="106"/>
        <v>0</v>
      </c>
      <c r="AJ171" s="65">
        <f t="shared" si="107"/>
        <v>0</v>
      </c>
      <c r="AK171" s="65">
        <f t="shared" si="108"/>
        <v>0</v>
      </c>
      <c r="AL171" s="65">
        <f t="shared" si="109"/>
        <v>0</v>
      </c>
      <c r="AM171" s="65">
        <f t="shared" si="110"/>
        <v>0</v>
      </c>
      <c r="AN171" s="66"/>
      <c r="AO171" s="65">
        <f t="shared" si="111"/>
        <v>0</v>
      </c>
      <c r="AP171" s="65">
        <f t="shared" si="112"/>
        <v>0</v>
      </c>
      <c r="AQ171" s="65">
        <f t="shared" si="113"/>
        <v>0</v>
      </c>
    </row>
    <row r="172" spans="1:43" x14ac:dyDescent="0.25">
      <c r="A172" s="13" t="s">
        <v>421</v>
      </c>
      <c r="B172" s="13"/>
      <c r="C172" s="52">
        <v>0</v>
      </c>
      <c r="D172" s="52">
        <v>0</v>
      </c>
      <c r="E172" s="52">
        <v>0</v>
      </c>
      <c r="F172" s="52">
        <v>0</v>
      </c>
      <c r="G172" s="52">
        <v>0</v>
      </c>
      <c r="H172" s="52">
        <v>0</v>
      </c>
      <c r="I172" s="52">
        <v>0</v>
      </c>
      <c r="J172" s="52">
        <v>0</v>
      </c>
      <c r="K172" s="52">
        <v>0</v>
      </c>
      <c r="L172" s="52">
        <v>0</v>
      </c>
      <c r="M172" s="52">
        <v>0</v>
      </c>
      <c r="N172" s="52">
        <v>0</v>
      </c>
      <c r="O172" s="52">
        <v>0</v>
      </c>
      <c r="P172" s="52">
        <v>0</v>
      </c>
      <c r="Q172" s="52">
        <v>0</v>
      </c>
      <c r="R172" s="52">
        <v>0</v>
      </c>
      <c r="S172" s="52">
        <v>0</v>
      </c>
      <c r="T172" s="52">
        <v>0</v>
      </c>
      <c r="U172" s="52">
        <v>0</v>
      </c>
      <c r="V172" s="52">
        <v>0</v>
      </c>
      <c r="W172" s="52">
        <v>0</v>
      </c>
      <c r="X172" s="52">
        <v>0</v>
      </c>
      <c r="Y172" s="52">
        <v>0</v>
      </c>
      <c r="Z172" s="52">
        <v>0</v>
      </c>
      <c r="AA172" s="52">
        <v>0</v>
      </c>
      <c r="AB172" s="52">
        <v>0</v>
      </c>
      <c r="AC172" s="52">
        <v>0</v>
      </c>
      <c r="AD172" s="52">
        <v>0</v>
      </c>
      <c r="AE172" s="52">
        <v>0</v>
      </c>
      <c r="AF172" s="52">
        <v>0</v>
      </c>
      <c r="AG172" s="67"/>
      <c r="AH172" s="65">
        <f t="shared" si="105"/>
        <v>0</v>
      </c>
      <c r="AI172" s="65">
        <f t="shared" si="106"/>
        <v>0</v>
      </c>
      <c r="AJ172" s="65">
        <f t="shared" si="107"/>
        <v>0</v>
      </c>
      <c r="AK172" s="65">
        <f t="shared" si="108"/>
        <v>0</v>
      </c>
      <c r="AL172" s="65">
        <f t="shared" si="109"/>
        <v>0</v>
      </c>
      <c r="AM172" s="65">
        <f t="shared" si="110"/>
        <v>0</v>
      </c>
      <c r="AN172" s="66"/>
      <c r="AO172" s="65">
        <f t="shared" si="111"/>
        <v>0</v>
      </c>
      <c r="AP172" s="65">
        <f t="shared" si="112"/>
        <v>0</v>
      </c>
      <c r="AQ172" s="65">
        <f t="shared" si="113"/>
        <v>0</v>
      </c>
    </row>
    <row r="173" spans="1:43" x14ac:dyDescent="0.25">
      <c r="A173" s="13" t="s">
        <v>423</v>
      </c>
      <c r="B173" s="13"/>
      <c r="C173" s="52">
        <v>0</v>
      </c>
      <c r="D173" s="52">
        <v>0</v>
      </c>
      <c r="E173" s="52">
        <v>0</v>
      </c>
      <c r="F173" s="52">
        <v>0</v>
      </c>
      <c r="G173" s="52">
        <v>0</v>
      </c>
      <c r="H173" s="52">
        <v>0</v>
      </c>
      <c r="I173" s="52">
        <v>0</v>
      </c>
      <c r="J173" s="52">
        <v>0</v>
      </c>
      <c r="K173" s="52">
        <v>0</v>
      </c>
      <c r="L173" s="52">
        <v>0</v>
      </c>
      <c r="M173" s="52">
        <v>0</v>
      </c>
      <c r="N173" s="52">
        <v>0</v>
      </c>
      <c r="O173" s="52">
        <v>0</v>
      </c>
      <c r="P173" s="52">
        <v>0</v>
      </c>
      <c r="Q173" s="52">
        <v>0</v>
      </c>
      <c r="R173" s="52">
        <v>0</v>
      </c>
      <c r="S173" s="52">
        <v>0</v>
      </c>
      <c r="T173" s="52">
        <v>0</v>
      </c>
      <c r="U173" s="52">
        <v>0</v>
      </c>
      <c r="V173" s="52">
        <v>0</v>
      </c>
      <c r="W173" s="52">
        <v>0</v>
      </c>
      <c r="X173" s="52">
        <v>0</v>
      </c>
      <c r="Y173" s="52">
        <v>0</v>
      </c>
      <c r="Z173" s="52">
        <v>0</v>
      </c>
      <c r="AA173" s="52">
        <v>0</v>
      </c>
      <c r="AB173" s="52">
        <v>0</v>
      </c>
      <c r="AC173" s="52">
        <v>0</v>
      </c>
      <c r="AD173" s="52">
        <v>0</v>
      </c>
      <c r="AE173" s="52">
        <v>0</v>
      </c>
      <c r="AF173" s="52">
        <v>0</v>
      </c>
      <c r="AG173" s="67"/>
      <c r="AH173" s="65">
        <f t="shared" si="105"/>
        <v>0</v>
      </c>
      <c r="AI173" s="65">
        <f t="shared" si="106"/>
        <v>0</v>
      </c>
      <c r="AJ173" s="65">
        <f t="shared" si="107"/>
        <v>0</v>
      </c>
      <c r="AK173" s="65">
        <f t="shared" si="108"/>
        <v>0</v>
      </c>
      <c r="AL173" s="65">
        <f t="shared" si="109"/>
        <v>0</v>
      </c>
      <c r="AM173" s="65">
        <f t="shared" si="110"/>
        <v>0</v>
      </c>
      <c r="AN173" s="66"/>
      <c r="AO173" s="65">
        <f t="shared" si="111"/>
        <v>0</v>
      </c>
      <c r="AP173" s="65">
        <f t="shared" si="112"/>
        <v>0</v>
      </c>
      <c r="AQ173" s="65">
        <f t="shared" si="113"/>
        <v>0</v>
      </c>
    </row>
    <row r="174" spans="1:43" x14ac:dyDescent="0.25">
      <c r="A174" s="13" t="s">
        <v>426</v>
      </c>
      <c r="B174" s="13"/>
      <c r="C174" s="52">
        <v>0</v>
      </c>
      <c r="D174" s="52">
        <v>0</v>
      </c>
      <c r="E174" s="52">
        <v>0</v>
      </c>
      <c r="F174" s="52">
        <v>0</v>
      </c>
      <c r="G174" s="52">
        <v>0</v>
      </c>
      <c r="H174" s="52">
        <v>0</v>
      </c>
      <c r="I174" s="52">
        <v>0</v>
      </c>
      <c r="J174" s="52">
        <v>0</v>
      </c>
      <c r="K174" s="52">
        <v>0</v>
      </c>
      <c r="L174" s="52">
        <v>0</v>
      </c>
      <c r="M174" s="52">
        <v>0</v>
      </c>
      <c r="N174" s="52">
        <v>0</v>
      </c>
      <c r="O174" s="52">
        <v>0</v>
      </c>
      <c r="P174" s="52">
        <v>0</v>
      </c>
      <c r="Q174" s="52">
        <v>0</v>
      </c>
      <c r="R174" s="52">
        <v>0</v>
      </c>
      <c r="S174" s="52">
        <v>0</v>
      </c>
      <c r="T174" s="52">
        <v>0</v>
      </c>
      <c r="U174" s="52">
        <v>0</v>
      </c>
      <c r="V174" s="52">
        <v>0</v>
      </c>
      <c r="W174" s="52">
        <v>0</v>
      </c>
      <c r="X174" s="52">
        <v>0</v>
      </c>
      <c r="Y174" s="52">
        <v>0</v>
      </c>
      <c r="Z174" s="52">
        <v>0</v>
      </c>
      <c r="AA174" s="52">
        <v>0</v>
      </c>
      <c r="AB174" s="52">
        <v>0</v>
      </c>
      <c r="AC174" s="52">
        <v>0</v>
      </c>
      <c r="AD174" s="52">
        <v>0</v>
      </c>
      <c r="AE174" s="52">
        <v>0</v>
      </c>
      <c r="AF174" s="52">
        <v>0</v>
      </c>
      <c r="AG174" s="67"/>
      <c r="AH174" s="65">
        <f t="shared" si="105"/>
        <v>0</v>
      </c>
      <c r="AI174" s="65">
        <f t="shared" si="106"/>
        <v>0</v>
      </c>
      <c r="AJ174" s="65">
        <f t="shared" si="107"/>
        <v>0</v>
      </c>
      <c r="AK174" s="65">
        <f t="shared" si="108"/>
        <v>0</v>
      </c>
      <c r="AL174" s="65">
        <f t="shared" si="109"/>
        <v>0</v>
      </c>
      <c r="AM174" s="65">
        <f t="shared" si="110"/>
        <v>0</v>
      </c>
      <c r="AN174" s="66"/>
      <c r="AO174" s="65">
        <f t="shared" si="111"/>
        <v>0</v>
      </c>
      <c r="AP174" s="65">
        <f t="shared" si="112"/>
        <v>0</v>
      </c>
      <c r="AQ174" s="65">
        <f t="shared" si="113"/>
        <v>0</v>
      </c>
    </row>
    <row r="175" spans="1:43" x14ac:dyDescent="0.25">
      <c r="A175" s="13" t="s">
        <v>425</v>
      </c>
      <c r="B175" s="13"/>
      <c r="C175" s="52">
        <v>0</v>
      </c>
      <c r="D175" s="52">
        <v>0</v>
      </c>
      <c r="E175" s="52">
        <v>0</v>
      </c>
      <c r="F175" s="52">
        <v>0</v>
      </c>
      <c r="G175" s="52">
        <v>0</v>
      </c>
      <c r="H175" s="52">
        <v>0</v>
      </c>
      <c r="I175" s="52">
        <v>0</v>
      </c>
      <c r="J175" s="52">
        <v>0</v>
      </c>
      <c r="K175" s="52">
        <v>0</v>
      </c>
      <c r="L175" s="52">
        <v>0</v>
      </c>
      <c r="M175" s="52">
        <v>0</v>
      </c>
      <c r="N175" s="52">
        <v>0</v>
      </c>
      <c r="O175" s="52">
        <v>0</v>
      </c>
      <c r="P175" s="52">
        <v>0</v>
      </c>
      <c r="Q175" s="52">
        <v>0</v>
      </c>
      <c r="R175" s="52">
        <v>0</v>
      </c>
      <c r="S175" s="52">
        <v>0</v>
      </c>
      <c r="T175" s="52">
        <v>0</v>
      </c>
      <c r="U175" s="52">
        <v>0</v>
      </c>
      <c r="V175" s="52">
        <v>0</v>
      </c>
      <c r="W175" s="52">
        <v>0</v>
      </c>
      <c r="X175" s="52">
        <v>0</v>
      </c>
      <c r="Y175" s="52">
        <v>0</v>
      </c>
      <c r="Z175" s="52">
        <v>0</v>
      </c>
      <c r="AA175" s="52">
        <v>0</v>
      </c>
      <c r="AB175" s="52">
        <v>0</v>
      </c>
      <c r="AC175" s="52">
        <v>0</v>
      </c>
      <c r="AD175" s="52">
        <v>0</v>
      </c>
      <c r="AE175" s="52">
        <v>0</v>
      </c>
      <c r="AF175" s="52">
        <v>0</v>
      </c>
      <c r="AG175" s="67"/>
      <c r="AH175" s="65">
        <f t="shared" si="105"/>
        <v>0</v>
      </c>
      <c r="AI175" s="65">
        <f t="shared" si="106"/>
        <v>0</v>
      </c>
      <c r="AJ175" s="65">
        <f t="shared" si="107"/>
        <v>0</v>
      </c>
      <c r="AK175" s="65">
        <f t="shared" si="108"/>
        <v>0</v>
      </c>
      <c r="AL175" s="65">
        <f t="shared" si="109"/>
        <v>0</v>
      </c>
      <c r="AM175" s="65">
        <f t="shared" si="110"/>
        <v>0</v>
      </c>
      <c r="AN175" s="66"/>
      <c r="AO175" s="65">
        <f t="shared" si="111"/>
        <v>0</v>
      </c>
      <c r="AP175" s="65">
        <f t="shared" si="112"/>
        <v>0</v>
      </c>
      <c r="AQ175" s="65">
        <f t="shared" si="113"/>
        <v>0</v>
      </c>
    </row>
    <row r="176" spans="1:43" x14ac:dyDescent="0.25">
      <c r="A176" s="13"/>
      <c r="B176" s="13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67"/>
      <c r="AH176" s="65"/>
      <c r="AI176" s="65"/>
      <c r="AJ176" s="65"/>
      <c r="AK176" s="65"/>
      <c r="AL176" s="65"/>
      <c r="AM176" s="65"/>
      <c r="AN176" s="66"/>
      <c r="AO176" s="65"/>
      <c r="AP176" s="65"/>
      <c r="AQ176" s="65"/>
    </row>
    <row r="177" spans="1:43" x14ac:dyDescent="0.25">
      <c r="A177" s="81" t="s">
        <v>672</v>
      </c>
    </row>
    <row r="178" spans="1:43" x14ac:dyDescent="0.25">
      <c r="A178" s="13" t="s">
        <v>422</v>
      </c>
      <c r="B178" s="13"/>
      <c r="C178" s="52">
        <f>SUM(C134:C143)</f>
        <v>0</v>
      </c>
      <c r="D178" s="52">
        <f t="shared" ref="D178:AF178" si="114">SUM(D134:D143)</f>
        <v>0</v>
      </c>
      <c r="E178" s="52">
        <f t="shared" si="114"/>
        <v>0</v>
      </c>
      <c r="F178" s="52">
        <f t="shared" si="114"/>
        <v>0</v>
      </c>
      <c r="G178" s="52">
        <f t="shared" si="114"/>
        <v>0</v>
      </c>
      <c r="H178" s="52">
        <f t="shared" si="114"/>
        <v>0</v>
      </c>
      <c r="I178" s="52">
        <f t="shared" si="114"/>
        <v>0</v>
      </c>
      <c r="J178" s="52">
        <f t="shared" si="114"/>
        <v>0</v>
      </c>
      <c r="K178" s="52">
        <f t="shared" si="114"/>
        <v>0</v>
      </c>
      <c r="L178" s="52">
        <f t="shared" si="114"/>
        <v>0</v>
      </c>
      <c r="M178" s="52">
        <f t="shared" si="114"/>
        <v>0</v>
      </c>
      <c r="N178" s="52">
        <f t="shared" si="114"/>
        <v>0</v>
      </c>
      <c r="O178" s="52">
        <f t="shared" si="114"/>
        <v>0</v>
      </c>
      <c r="P178" s="52">
        <f t="shared" si="114"/>
        <v>0</v>
      </c>
      <c r="Q178" s="52">
        <f t="shared" si="114"/>
        <v>0</v>
      </c>
      <c r="R178" s="52">
        <f t="shared" si="114"/>
        <v>0</v>
      </c>
      <c r="S178" s="52">
        <f t="shared" si="114"/>
        <v>0</v>
      </c>
      <c r="T178" s="52">
        <f t="shared" si="114"/>
        <v>0</v>
      </c>
      <c r="U178" s="52">
        <f t="shared" si="114"/>
        <v>0</v>
      </c>
      <c r="V178" s="52">
        <f t="shared" si="114"/>
        <v>0</v>
      </c>
      <c r="W178" s="52">
        <f t="shared" si="114"/>
        <v>0</v>
      </c>
      <c r="X178" s="52">
        <f t="shared" si="114"/>
        <v>0</v>
      </c>
      <c r="Y178" s="52">
        <f t="shared" si="114"/>
        <v>0</v>
      </c>
      <c r="Z178" s="52">
        <f t="shared" si="114"/>
        <v>0</v>
      </c>
      <c r="AA178" s="52">
        <f t="shared" si="114"/>
        <v>0</v>
      </c>
      <c r="AB178" s="52">
        <f t="shared" si="114"/>
        <v>0</v>
      </c>
      <c r="AC178" s="52">
        <f t="shared" si="114"/>
        <v>0</v>
      </c>
      <c r="AD178" s="52">
        <f t="shared" si="114"/>
        <v>0</v>
      </c>
      <c r="AE178" s="52">
        <f t="shared" si="114"/>
        <v>0</v>
      </c>
      <c r="AF178" s="52">
        <f t="shared" si="114"/>
        <v>0</v>
      </c>
      <c r="AG178" s="67"/>
      <c r="AH178" s="65">
        <f t="shared" ref="AH178:AH183" si="115">AVERAGE(C178:G178)</f>
        <v>0</v>
      </c>
      <c r="AI178" s="65">
        <f t="shared" ref="AI178:AI183" si="116">AVERAGE(H178:L178)</f>
        <v>0</v>
      </c>
      <c r="AJ178" s="65">
        <f t="shared" ref="AJ178:AJ183" si="117">AVERAGE(M178:Q178)</f>
        <v>0</v>
      </c>
      <c r="AK178" s="65">
        <f t="shared" ref="AK178:AK183" si="118">AVERAGE(R178:V178)</f>
        <v>0</v>
      </c>
      <c r="AL178" s="65">
        <f t="shared" ref="AL178:AL183" si="119">AVERAGE(W178:AA178)</f>
        <v>0</v>
      </c>
      <c r="AM178" s="65">
        <f t="shared" ref="AM178:AM183" si="120">AVERAGE(AB178:AF178)</f>
        <v>0</v>
      </c>
      <c r="AN178" s="66"/>
      <c r="AO178" s="65">
        <f t="shared" ref="AO178:AO183" si="121">AVERAGE(AH178:AI178)</f>
        <v>0</v>
      </c>
      <c r="AP178" s="65">
        <f t="shared" ref="AP178:AP183" si="122">AVERAGE(AJ178:AK178)</f>
        <v>0</v>
      </c>
      <c r="AQ178" s="65">
        <f t="shared" ref="AQ178:AQ183" si="123">AVERAGE(AL178:AM178)</f>
        <v>0</v>
      </c>
    </row>
    <row r="179" spans="1:43" x14ac:dyDescent="0.25">
      <c r="A179" s="13" t="s">
        <v>399</v>
      </c>
      <c r="B179" s="13"/>
      <c r="C179" s="52">
        <v>0</v>
      </c>
      <c r="D179" s="52">
        <v>0</v>
      </c>
      <c r="E179" s="52">
        <v>0</v>
      </c>
      <c r="F179" s="52">
        <v>0</v>
      </c>
      <c r="G179" s="52">
        <v>0</v>
      </c>
      <c r="H179" s="52">
        <v>0</v>
      </c>
      <c r="I179" s="52">
        <v>0</v>
      </c>
      <c r="J179" s="52">
        <v>0</v>
      </c>
      <c r="K179" s="52">
        <v>0</v>
      </c>
      <c r="L179" s="52">
        <v>0</v>
      </c>
      <c r="M179" s="52">
        <v>0</v>
      </c>
      <c r="N179" s="52">
        <v>0</v>
      </c>
      <c r="O179" s="52">
        <v>0</v>
      </c>
      <c r="P179" s="52">
        <v>0</v>
      </c>
      <c r="Q179" s="52">
        <v>0</v>
      </c>
      <c r="R179" s="52">
        <v>0</v>
      </c>
      <c r="S179" s="52">
        <v>0</v>
      </c>
      <c r="T179" s="52">
        <v>0</v>
      </c>
      <c r="U179" s="52">
        <v>0</v>
      </c>
      <c r="V179" s="52">
        <v>0</v>
      </c>
      <c r="W179" s="52">
        <v>0</v>
      </c>
      <c r="X179" s="52">
        <v>0</v>
      </c>
      <c r="Y179" s="52">
        <v>0</v>
      </c>
      <c r="Z179" s="52">
        <v>0</v>
      </c>
      <c r="AA179" s="52">
        <v>0</v>
      </c>
      <c r="AB179" s="52">
        <v>0</v>
      </c>
      <c r="AC179" s="52">
        <v>0</v>
      </c>
      <c r="AD179" s="52">
        <v>0</v>
      </c>
      <c r="AE179" s="52">
        <v>0</v>
      </c>
      <c r="AF179" s="52">
        <v>0</v>
      </c>
      <c r="AG179" s="67"/>
      <c r="AH179" s="65">
        <f t="shared" si="115"/>
        <v>0</v>
      </c>
      <c r="AI179" s="65">
        <f t="shared" si="116"/>
        <v>0</v>
      </c>
      <c r="AJ179" s="65">
        <f t="shared" si="117"/>
        <v>0</v>
      </c>
      <c r="AK179" s="65">
        <f t="shared" si="118"/>
        <v>0</v>
      </c>
      <c r="AL179" s="65">
        <f t="shared" si="119"/>
        <v>0</v>
      </c>
      <c r="AM179" s="65">
        <f t="shared" si="120"/>
        <v>0</v>
      </c>
      <c r="AN179" s="66"/>
      <c r="AO179" s="65">
        <f t="shared" si="121"/>
        <v>0</v>
      </c>
      <c r="AP179" s="65">
        <f t="shared" si="122"/>
        <v>0</v>
      </c>
      <c r="AQ179" s="65">
        <f t="shared" si="123"/>
        <v>0</v>
      </c>
    </row>
    <row r="180" spans="1:43" x14ac:dyDescent="0.25">
      <c r="A180" s="13" t="s">
        <v>421</v>
      </c>
      <c r="B180" s="13"/>
      <c r="C180" s="52">
        <v>0</v>
      </c>
      <c r="D180" s="52">
        <v>0</v>
      </c>
      <c r="E180" s="52">
        <v>0</v>
      </c>
      <c r="F180" s="52">
        <v>0</v>
      </c>
      <c r="G180" s="52">
        <v>0</v>
      </c>
      <c r="H180" s="52">
        <v>0</v>
      </c>
      <c r="I180" s="52">
        <v>0</v>
      </c>
      <c r="J180" s="52">
        <v>0</v>
      </c>
      <c r="K180" s="52">
        <v>0</v>
      </c>
      <c r="L180" s="52">
        <v>0</v>
      </c>
      <c r="M180" s="52">
        <v>0</v>
      </c>
      <c r="N180" s="52">
        <v>0</v>
      </c>
      <c r="O180" s="52">
        <v>0</v>
      </c>
      <c r="P180" s="52">
        <v>0</v>
      </c>
      <c r="Q180" s="52">
        <v>0</v>
      </c>
      <c r="R180" s="52">
        <v>0</v>
      </c>
      <c r="S180" s="52">
        <v>0</v>
      </c>
      <c r="T180" s="52">
        <v>0</v>
      </c>
      <c r="U180" s="52">
        <v>0</v>
      </c>
      <c r="V180" s="52">
        <v>0</v>
      </c>
      <c r="W180" s="52">
        <v>0</v>
      </c>
      <c r="X180" s="52">
        <v>0</v>
      </c>
      <c r="Y180" s="52">
        <v>0</v>
      </c>
      <c r="Z180" s="52">
        <v>0</v>
      </c>
      <c r="AA180" s="52">
        <v>0</v>
      </c>
      <c r="AB180" s="52">
        <v>0</v>
      </c>
      <c r="AC180" s="52">
        <v>0</v>
      </c>
      <c r="AD180" s="52">
        <v>0</v>
      </c>
      <c r="AE180" s="52">
        <v>0</v>
      </c>
      <c r="AF180" s="52">
        <v>0</v>
      </c>
      <c r="AG180" s="67"/>
      <c r="AH180" s="65">
        <f t="shared" si="115"/>
        <v>0</v>
      </c>
      <c r="AI180" s="65">
        <f t="shared" si="116"/>
        <v>0</v>
      </c>
      <c r="AJ180" s="65">
        <f t="shared" si="117"/>
        <v>0</v>
      </c>
      <c r="AK180" s="65">
        <f t="shared" si="118"/>
        <v>0</v>
      </c>
      <c r="AL180" s="65">
        <f t="shared" si="119"/>
        <v>0</v>
      </c>
      <c r="AM180" s="65">
        <f t="shared" si="120"/>
        <v>0</v>
      </c>
      <c r="AN180" s="66"/>
      <c r="AO180" s="65">
        <f t="shared" si="121"/>
        <v>0</v>
      </c>
      <c r="AP180" s="65">
        <f t="shared" si="122"/>
        <v>0</v>
      </c>
      <c r="AQ180" s="65">
        <f t="shared" si="123"/>
        <v>0</v>
      </c>
    </row>
    <row r="181" spans="1:43" x14ac:dyDescent="0.25">
      <c r="A181" s="13" t="s">
        <v>423</v>
      </c>
      <c r="B181" s="13"/>
      <c r="C181" s="52">
        <v>0</v>
      </c>
      <c r="D181" s="52">
        <v>0</v>
      </c>
      <c r="E181" s="52">
        <v>0</v>
      </c>
      <c r="F181" s="52">
        <v>0</v>
      </c>
      <c r="G181" s="52">
        <v>0</v>
      </c>
      <c r="H181" s="52">
        <v>0</v>
      </c>
      <c r="I181" s="52">
        <v>0</v>
      </c>
      <c r="J181" s="52">
        <v>0</v>
      </c>
      <c r="K181" s="52">
        <v>0</v>
      </c>
      <c r="L181" s="52">
        <v>0</v>
      </c>
      <c r="M181" s="52">
        <v>0</v>
      </c>
      <c r="N181" s="52">
        <v>0</v>
      </c>
      <c r="O181" s="52">
        <v>0</v>
      </c>
      <c r="P181" s="52">
        <v>0</v>
      </c>
      <c r="Q181" s="52">
        <v>0</v>
      </c>
      <c r="R181" s="52">
        <v>0</v>
      </c>
      <c r="S181" s="52">
        <v>0</v>
      </c>
      <c r="T181" s="52">
        <v>0</v>
      </c>
      <c r="U181" s="52">
        <v>0</v>
      </c>
      <c r="V181" s="52">
        <v>0</v>
      </c>
      <c r="W181" s="52">
        <v>0</v>
      </c>
      <c r="X181" s="52">
        <v>0</v>
      </c>
      <c r="Y181" s="52">
        <v>0</v>
      </c>
      <c r="Z181" s="52">
        <v>0</v>
      </c>
      <c r="AA181" s="52">
        <v>0</v>
      </c>
      <c r="AB181" s="52">
        <v>0</v>
      </c>
      <c r="AC181" s="52">
        <v>0</v>
      </c>
      <c r="AD181" s="52">
        <v>0</v>
      </c>
      <c r="AE181" s="52">
        <v>0</v>
      </c>
      <c r="AF181" s="52">
        <v>0</v>
      </c>
      <c r="AG181" s="67"/>
      <c r="AH181" s="65">
        <f t="shared" si="115"/>
        <v>0</v>
      </c>
      <c r="AI181" s="65">
        <f t="shared" si="116"/>
        <v>0</v>
      </c>
      <c r="AJ181" s="65">
        <f t="shared" si="117"/>
        <v>0</v>
      </c>
      <c r="AK181" s="65">
        <f t="shared" si="118"/>
        <v>0</v>
      </c>
      <c r="AL181" s="65">
        <f t="shared" si="119"/>
        <v>0</v>
      </c>
      <c r="AM181" s="65">
        <f t="shared" si="120"/>
        <v>0</v>
      </c>
      <c r="AN181" s="66"/>
      <c r="AO181" s="65">
        <f t="shared" si="121"/>
        <v>0</v>
      </c>
      <c r="AP181" s="65">
        <f t="shared" si="122"/>
        <v>0</v>
      </c>
      <c r="AQ181" s="65">
        <f t="shared" si="123"/>
        <v>0</v>
      </c>
    </row>
    <row r="182" spans="1:43" x14ac:dyDescent="0.25">
      <c r="A182" s="13" t="s">
        <v>426</v>
      </c>
      <c r="B182" s="13"/>
      <c r="C182" s="52">
        <v>0</v>
      </c>
      <c r="D182" s="52">
        <v>0</v>
      </c>
      <c r="E182" s="52">
        <v>0</v>
      </c>
      <c r="F182" s="52">
        <v>0</v>
      </c>
      <c r="G182" s="52">
        <v>0</v>
      </c>
      <c r="H182" s="52">
        <v>0</v>
      </c>
      <c r="I182" s="52">
        <v>0</v>
      </c>
      <c r="J182" s="52">
        <v>0</v>
      </c>
      <c r="K182" s="52">
        <v>0</v>
      </c>
      <c r="L182" s="52">
        <v>0</v>
      </c>
      <c r="M182" s="52">
        <v>0</v>
      </c>
      <c r="N182" s="52">
        <v>0</v>
      </c>
      <c r="O182" s="52">
        <v>0</v>
      </c>
      <c r="P182" s="52">
        <v>0</v>
      </c>
      <c r="Q182" s="52">
        <v>0</v>
      </c>
      <c r="R182" s="52">
        <v>0</v>
      </c>
      <c r="S182" s="52">
        <v>0</v>
      </c>
      <c r="T182" s="52">
        <v>0</v>
      </c>
      <c r="U182" s="52">
        <v>0</v>
      </c>
      <c r="V182" s="52">
        <v>0</v>
      </c>
      <c r="W182" s="52">
        <v>0</v>
      </c>
      <c r="X182" s="52">
        <v>0</v>
      </c>
      <c r="Y182" s="52">
        <v>0</v>
      </c>
      <c r="Z182" s="52">
        <v>0</v>
      </c>
      <c r="AA182" s="52">
        <v>0</v>
      </c>
      <c r="AB182" s="52">
        <v>0</v>
      </c>
      <c r="AC182" s="52">
        <v>0</v>
      </c>
      <c r="AD182" s="52">
        <v>0</v>
      </c>
      <c r="AE182" s="52">
        <v>0</v>
      </c>
      <c r="AF182" s="52">
        <v>0</v>
      </c>
      <c r="AG182" s="67"/>
      <c r="AH182" s="65">
        <f t="shared" si="115"/>
        <v>0</v>
      </c>
      <c r="AI182" s="65">
        <f t="shared" si="116"/>
        <v>0</v>
      </c>
      <c r="AJ182" s="65">
        <f t="shared" si="117"/>
        <v>0</v>
      </c>
      <c r="AK182" s="65">
        <f t="shared" si="118"/>
        <v>0</v>
      </c>
      <c r="AL182" s="65">
        <f t="shared" si="119"/>
        <v>0</v>
      </c>
      <c r="AM182" s="65">
        <f t="shared" si="120"/>
        <v>0</v>
      </c>
      <c r="AN182" s="66"/>
      <c r="AO182" s="65">
        <f t="shared" si="121"/>
        <v>0</v>
      </c>
      <c r="AP182" s="65">
        <f t="shared" si="122"/>
        <v>0</v>
      </c>
      <c r="AQ182" s="65">
        <f t="shared" si="123"/>
        <v>0</v>
      </c>
    </row>
    <row r="183" spans="1:43" x14ac:dyDescent="0.25">
      <c r="A183" s="13" t="s">
        <v>425</v>
      </c>
      <c r="B183" s="13"/>
      <c r="C183" s="52">
        <v>0</v>
      </c>
      <c r="D183" s="52">
        <v>0</v>
      </c>
      <c r="E183" s="52">
        <v>0</v>
      </c>
      <c r="F183" s="52">
        <v>0</v>
      </c>
      <c r="G183" s="52">
        <v>0</v>
      </c>
      <c r="H183" s="52">
        <v>0</v>
      </c>
      <c r="I183" s="52">
        <v>0</v>
      </c>
      <c r="J183" s="52">
        <v>0</v>
      </c>
      <c r="K183" s="52">
        <v>0</v>
      </c>
      <c r="L183" s="52">
        <v>0</v>
      </c>
      <c r="M183" s="52">
        <v>0</v>
      </c>
      <c r="N183" s="52">
        <v>0</v>
      </c>
      <c r="O183" s="52">
        <v>0</v>
      </c>
      <c r="P183" s="52">
        <v>0</v>
      </c>
      <c r="Q183" s="52">
        <v>0</v>
      </c>
      <c r="R183" s="52">
        <v>0</v>
      </c>
      <c r="S183" s="52">
        <v>0</v>
      </c>
      <c r="T183" s="52">
        <v>0</v>
      </c>
      <c r="U183" s="52">
        <v>0</v>
      </c>
      <c r="V183" s="52">
        <v>0</v>
      </c>
      <c r="W183" s="52">
        <v>0</v>
      </c>
      <c r="X183" s="52">
        <v>0</v>
      </c>
      <c r="Y183" s="52">
        <v>0</v>
      </c>
      <c r="Z183" s="52">
        <v>0</v>
      </c>
      <c r="AA183" s="52">
        <v>0</v>
      </c>
      <c r="AB183" s="52">
        <v>0</v>
      </c>
      <c r="AC183" s="52">
        <v>0</v>
      </c>
      <c r="AD183" s="52">
        <v>0</v>
      </c>
      <c r="AE183" s="52">
        <v>0</v>
      </c>
      <c r="AF183" s="52">
        <v>0</v>
      </c>
      <c r="AG183" s="67"/>
      <c r="AH183" s="65">
        <f t="shared" si="115"/>
        <v>0</v>
      </c>
      <c r="AI183" s="65">
        <f t="shared" si="116"/>
        <v>0</v>
      </c>
      <c r="AJ183" s="65">
        <f t="shared" si="117"/>
        <v>0</v>
      </c>
      <c r="AK183" s="65">
        <f t="shared" si="118"/>
        <v>0</v>
      </c>
      <c r="AL183" s="65">
        <f t="shared" si="119"/>
        <v>0</v>
      </c>
      <c r="AM183" s="65">
        <f t="shared" si="120"/>
        <v>0</v>
      </c>
      <c r="AN183" s="66"/>
      <c r="AO183" s="65">
        <f t="shared" si="121"/>
        <v>0</v>
      </c>
      <c r="AP183" s="65">
        <f t="shared" si="122"/>
        <v>0</v>
      </c>
      <c r="AQ183" s="65">
        <f t="shared" si="123"/>
        <v>0</v>
      </c>
    </row>
    <row r="184" spans="1:43" x14ac:dyDescent="0.25">
      <c r="A184" s="13"/>
      <c r="B184" s="13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67"/>
      <c r="AH184" s="65"/>
      <c r="AI184" s="65"/>
      <c r="AJ184" s="65"/>
      <c r="AK184" s="65"/>
      <c r="AL184" s="65"/>
      <c r="AM184" s="65"/>
      <c r="AN184" s="66"/>
      <c r="AO184" s="65"/>
      <c r="AP184" s="65"/>
      <c r="AQ184" s="65"/>
    </row>
    <row r="185" spans="1:43" x14ac:dyDescent="0.25">
      <c r="A185" s="83" t="s">
        <v>673</v>
      </c>
    </row>
    <row r="186" spans="1:43" x14ac:dyDescent="0.25">
      <c r="A186" s="13" t="s">
        <v>422</v>
      </c>
      <c r="B186" s="13"/>
      <c r="C186" s="52">
        <f t="shared" ref="C186:C191" si="124">C162+C170+C178</f>
        <v>5405.9000000000005</v>
      </c>
      <c r="D186" s="52">
        <f t="shared" ref="D186:AF191" si="125">D162+D170+D178</f>
        <v>4848.8</v>
      </c>
      <c r="E186" s="52">
        <f t="shared" si="125"/>
        <v>5031.7</v>
      </c>
      <c r="F186" s="52">
        <f t="shared" si="125"/>
        <v>5284.1</v>
      </c>
      <c r="G186" s="52">
        <f t="shared" si="125"/>
        <v>5385</v>
      </c>
      <c r="H186" s="52">
        <f t="shared" si="125"/>
        <v>5738.5</v>
      </c>
      <c r="I186" s="52">
        <f t="shared" si="125"/>
        <v>5061.5</v>
      </c>
      <c r="J186" s="52">
        <f t="shared" si="125"/>
        <v>6054</v>
      </c>
      <c r="K186" s="52">
        <f t="shared" si="125"/>
        <v>6630</v>
      </c>
      <c r="L186" s="52">
        <f t="shared" si="125"/>
        <v>5962.3</v>
      </c>
      <c r="M186" s="52">
        <f t="shared" si="125"/>
        <v>6337.8</v>
      </c>
      <c r="N186" s="52">
        <f t="shared" si="125"/>
        <v>6919.2</v>
      </c>
      <c r="O186" s="52">
        <f t="shared" si="125"/>
        <v>5852</v>
      </c>
      <c r="P186" s="52">
        <f t="shared" si="125"/>
        <v>4814.8</v>
      </c>
      <c r="Q186" s="52">
        <f t="shared" si="125"/>
        <v>4219.8999999999996</v>
      </c>
      <c r="R186" s="52">
        <f t="shared" si="125"/>
        <v>2977.7000000000003</v>
      </c>
      <c r="S186" s="52">
        <f t="shared" si="125"/>
        <v>3310.2000000000003</v>
      </c>
      <c r="T186" s="52">
        <f t="shared" si="125"/>
        <v>2851.2000000000003</v>
      </c>
      <c r="U186" s="52">
        <f t="shared" si="125"/>
        <v>2640</v>
      </c>
      <c r="V186" s="52">
        <f t="shared" si="125"/>
        <v>2529</v>
      </c>
      <c r="W186" s="52">
        <f t="shared" si="125"/>
        <v>2609.1000000000004</v>
      </c>
      <c r="X186" s="52">
        <f t="shared" si="125"/>
        <v>2350.1000000000004</v>
      </c>
      <c r="Y186" s="52">
        <f t="shared" si="125"/>
        <v>2350.1000000000004</v>
      </c>
      <c r="Z186" s="52">
        <f t="shared" si="125"/>
        <v>2350.1000000000004</v>
      </c>
      <c r="AA186" s="52">
        <f t="shared" si="125"/>
        <v>2091.1000000000004</v>
      </c>
      <c r="AB186" s="52">
        <f t="shared" si="125"/>
        <v>2091.1000000000004</v>
      </c>
      <c r="AC186" s="52">
        <f t="shared" si="125"/>
        <v>2091.1000000000004</v>
      </c>
      <c r="AD186" s="52">
        <f t="shared" si="125"/>
        <v>2091.1000000000004</v>
      </c>
      <c r="AE186" s="52">
        <f t="shared" si="125"/>
        <v>2101.6000000000004</v>
      </c>
      <c r="AF186" s="52">
        <f t="shared" si="125"/>
        <v>2101.6000000000004</v>
      </c>
      <c r="AG186" s="67"/>
      <c r="AH186" s="65">
        <f t="shared" ref="AH186:AH191" si="126">AVERAGE(C186:G186)</f>
        <v>5191.1000000000004</v>
      </c>
      <c r="AI186" s="65">
        <f t="shared" ref="AI186:AI191" si="127">AVERAGE(H186:L186)</f>
        <v>5889.26</v>
      </c>
      <c r="AJ186" s="65">
        <f t="shared" ref="AJ186:AJ191" si="128">AVERAGE(M186:Q186)</f>
        <v>5628.74</v>
      </c>
      <c r="AK186" s="65">
        <f t="shared" ref="AK186:AK191" si="129">AVERAGE(R186:V186)</f>
        <v>2861.62</v>
      </c>
      <c r="AL186" s="65">
        <f t="shared" ref="AL186:AL191" si="130">AVERAGE(W186:AA186)</f>
        <v>2350.1000000000004</v>
      </c>
      <c r="AM186" s="65">
        <f t="shared" ref="AM186:AM191" si="131">AVERAGE(AB186:AF186)</f>
        <v>2095.3000000000002</v>
      </c>
      <c r="AN186" s="66"/>
      <c r="AO186" s="65">
        <f t="shared" ref="AO186:AO191" si="132">AVERAGE(AH186:AI186)</f>
        <v>5540.18</v>
      </c>
      <c r="AP186" s="65">
        <f t="shared" ref="AP186:AP191" si="133">AVERAGE(AJ186:AK186)</f>
        <v>4245.18</v>
      </c>
      <c r="AQ186" s="65">
        <f t="shared" ref="AQ186:AQ191" si="134">AVERAGE(AL186:AM186)</f>
        <v>2222.7000000000003</v>
      </c>
    </row>
    <row r="187" spans="1:43" x14ac:dyDescent="0.25">
      <c r="A187" s="13" t="s">
        <v>399</v>
      </c>
      <c r="B187" s="13"/>
      <c r="C187" s="52">
        <f t="shared" si="124"/>
        <v>0</v>
      </c>
      <c r="D187" s="52">
        <f t="shared" ref="D187:R187" si="135">D163+D171+D179</f>
        <v>0</v>
      </c>
      <c r="E187" s="52">
        <f t="shared" si="135"/>
        <v>0</v>
      </c>
      <c r="F187" s="52">
        <f t="shared" si="135"/>
        <v>0</v>
      </c>
      <c r="G187" s="52">
        <f t="shared" si="135"/>
        <v>0</v>
      </c>
      <c r="H187" s="52">
        <f t="shared" si="135"/>
        <v>0</v>
      </c>
      <c r="I187" s="52">
        <f t="shared" si="135"/>
        <v>0</v>
      </c>
      <c r="J187" s="52">
        <f t="shared" si="135"/>
        <v>0</v>
      </c>
      <c r="K187" s="52">
        <f t="shared" si="135"/>
        <v>0</v>
      </c>
      <c r="L187" s="52">
        <f t="shared" si="135"/>
        <v>0</v>
      </c>
      <c r="M187" s="52">
        <f t="shared" si="135"/>
        <v>0</v>
      </c>
      <c r="N187" s="52">
        <f t="shared" si="135"/>
        <v>0</v>
      </c>
      <c r="O187" s="52">
        <f t="shared" si="135"/>
        <v>0</v>
      </c>
      <c r="P187" s="52">
        <f t="shared" si="135"/>
        <v>0</v>
      </c>
      <c r="Q187" s="52">
        <f t="shared" si="135"/>
        <v>0</v>
      </c>
      <c r="R187" s="52">
        <f t="shared" si="135"/>
        <v>0</v>
      </c>
      <c r="S187" s="52">
        <f t="shared" si="125"/>
        <v>0</v>
      </c>
      <c r="T187" s="52">
        <f t="shared" si="125"/>
        <v>0</v>
      </c>
      <c r="U187" s="52">
        <f t="shared" si="125"/>
        <v>0</v>
      </c>
      <c r="V187" s="52">
        <f t="shared" si="125"/>
        <v>0</v>
      </c>
      <c r="W187" s="52">
        <f t="shared" si="125"/>
        <v>0</v>
      </c>
      <c r="X187" s="52">
        <f t="shared" si="125"/>
        <v>0</v>
      </c>
      <c r="Y187" s="52">
        <f t="shared" si="125"/>
        <v>0</v>
      </c>
      <c r="Z187" s="52">
        <f t="shared" si="125"/>
        <v>0</v>
      </c>
      <c r="AA187" s="52">
        <f t="shared" si="125"/>
        <v>0</v>
      </c>
      <c r="AB187" s="52">
        <f t="shared" si="125"/>
        <v>0</v>
      </c>
      <c r="AC187" s="52">
        <f t="shared" si="125"/>
        <v>0</v>
      </c>
      <c r="AD187" s="52">
        <f t="shared" si="125"/>
        <v>0</v>
      </c>
      <c r="AE187" s="52">
        <f t="shared" si="125"/>
        <v>0</v>
      </c>
      <c r="AF187" s="52">
        <f t="shared" si="125"/>
        <v>0</v>
      </c>
      <c r="AG187" s="67"/>
      <c r="AH187" s="65">
        <f t="shared" si="126"/>
        <v>0</v>
      </c>
      <c r="AI187" s="65">
        <f t="shared" si="127"/>
        <v>0</v>
      </c>
      <c r="AJ187" s="65">
        <f t="shared" si="128"/>
        <v>0</v>
      </c>
      <c r="AK187" s="65">
        <f t="shared" si="129"/>
        <v>0</v>
      </c>
      <c r="AL187" s="65">
        <f t="shared" si="130"/>
        <v>0</v>
      </c>
      <c r="AM187" s="65">
        <f t="shared" si="131"/>
        <v>0</v>
      </c>
      <c r="AN187" s="66"/>
      <c r="AO187" s="65">
        <f t="shared" si="132"/>
        <v>0</v>
      </c>
      <c r="AP187" s="65">
        <f t="shared" si="133"/>
        <v>0</v>
      </c>
      <c r="AQ187" s="65">
        <f t="shared" si="134"/>
        <v>0</v>
      </c>
    </row>
    <row r="188" spans="1:43" x14ac:dyDescent="0.25">
      <c r="A188" s="13" t="s">
        <v>421</v>
      </c>
      <c r="B188" s="13"/>
      <c r="C188" s="52">
        <f t="shared" si="124"/>
        <v>0</v>
      </c>
      <c r="D188" s="52">
        <f t="shared" si="125"/>
        <v>0</v>
      </c>
      <c r="E188" s="52">
        <f t="shared" si="125"/>
        <v>0</v>
      </c>
      <c r="F188" s="52">
        <f t="shared" si="125"/>
        <v>0</v>
      </c>
      <c r="G188" s="52">
        <f t="shared" si="125"/>
        <v>0</v>
      </c>
      <c r="H188" s="52">
        <f t="shared" si="125"/>
        <v>0</v>
      </c>
      <c r="I188" s="52">
        <f t="shared" si="125"/>
        <v>0</v>
      </c>
      <c r="J188" s="52">
        <f t="shared" si="125"/>
        <v>0</v>
      </c>
      <c r="K188" s="52">
        <f t="shared" si="125"/>
        <v>0</v>
      </c>
      <c r="L188" s="52">
        <f t="shared" si="125"/>
        <v>0</v>
      </c>
      <c r="M188" s="52">
        <f t="shared" si="125"/>
        <v>0</v>
      </c>
      <c r="N188" s="52">
        <f t="shared" si="125"/>
        <v>0</v>
      </c>
      <c r="O188" s="52">
        <f t="shared" si="125"/>
        <v>0</v>
      </c>
      <c r="P188" s="52">
        <f t="shared" si="125"/>
        <v>0</v>
      </c>
      <c r="Q188" s="52">
        <f t="shared" si="125"/>
        <v>0</v>
      </c>
      <c r="R188" s="52">
        <f t="shared" si="125"/>
        <v>0</v>
      </c>
      <c r="S188" s="52">
        <f t="shared" si="125"/>
        <v>0</v>
      </c>
      <c r="T188" s="52">
        <f t="shared" si="125"/>
        <v>0</v>
      </c>
      <c r="U188" s="52">
        <f t="shared" si="125"/>
        <v>0</v>
      </c>
      <c r="V188" s="52">
        <f t="shared" si="125"/>
        <v>0</v>
      </c>
      <c r="W188" s="52">
        <f t="shared" si="125"/>
        <v>0</v>
      </c>
      <c r="X188" s="52">
        <f t="shared" si="125"/>
        <v>0</v>
      </c>
      <c r="Y188" s="52">
        <f t="shared" si="125"/>
        <v>0</v>
      </c>
      <c r="Z188" s="52">
        <f t="shared" si="125"/>
        <v>0</v>
      </c>
      <c r="AA188" s="52">
        <f t="shared" si="125"/>
        <v>0</v>
      </c>
      <c r="AB188" s="52">
        <f t="shared" si="125"/>
        <v>0</v>
      </c>
      <c r="AC188" s="52">
        <f t="shared" si="125"/>
        <v>0</v>
      </c>
      <c r="AD188" s="52">
        <f t="shared" si="125"/>
        <v>0</v>
      </c>
      <c r="AE188" s="52">
        <f t="shared" si="125"/>
        <v>0</v>
      </c>
      <c r="AF188" s="52">
        <f t="shared" si="125"/>
        <v>0</v>
      </c>
      <c r="AG188" s="67"/>
      <c r="AH188" s="65">
        <f t="shared" si="126"/>
        <v>0</v>
      </c>
      <c r="AI188" s="65">
        <f t="shared" si="127"/>
        <v>0</v>
      </c>
      <c r="AJ188" s="65">
        <f t="shared" si="128"/>
        <v>0</v>
      </c>
      <c r="AK188" s="65">
        <f t="shared" si="129"/>
        <v>0</v>
      </c>
      <c r="AL188" s="65">
        <f t="shared" si="130"/>
        <v>0</v>
      </c>
      <c r="AM188" s="65">
        <f t="shared" si="131"/>
        <v>0</v>
      </c>
      <c r="AN188" s="66"/>
      <c r="AO188" s="65">
        <f t="shared" si="132"/>
        <v>0</v>
      </c>
      <c r="AP188" s="65">
        <f t="shared" si="133"/>
        <v>0</v>
      </c>
      <c r="AQ188" s="65">
        <f t="shared" si="134"/>
        <v>0</v>
      </c>
    </row>
    <row r="189" spans="1:43" x14ac:dyDescent="0.25">
      <c r="A189" s="13" t="s">
        <v>423</v>
      </c>
      <c r="B189" s="13"/>
      <c r="C189" s="52">
        <f t="shared" si="124"/>
        <v>0</v>
      </c>
      <c r="D189" s="52">
        <f t="shared" si="125"/>
        <v>0</v>
      </c>
      <c r="E189" s="52">
        <f t="shared" si="125"/>
        <v>0</v>
      </c>
      <c r="F189" s="52">
        <f t="shared" si="125"/>
        <v>0</v>
      </c>
      <c r="G189" s="52">
        <f t="shared" si="125"/>
        <v>0</v>
      </c>
      <c r="H189" s="52">
        <f t="shared" si="125"/>
        <v>0</v>
      </c>
      <c r="I189" s="52">
        <f t="shared" si="125"/>
        <v>0</v>
      </c>
      <c r="J189" s="52">
        <f t="shared" si="125"/>
        <v>0</v>
      </c>
      <c r="K189" s="52">
        <f t="shared" si="125"/>
        <v>0</v>
      </c>
      <c r="L189" s="52">
        <f t="shared" si="125"/>
        <v>0</v>
      </c>
      <c r="M189" s="52">
        <f t="shared" si="125"/>
        <v>0</v>
      </c>
      <c r="N189" s="52">
        <f t="shared" si="125"/>
        <v>0</v>
      </c>
      <c r="O189" s="52">
        <f t="shared" si="125"/>
        <v>0</v>
      </c>
      <c r="P189" s="52">
        <f t="shared" si="125"/>
        <v>0</v>
      </c>
      <c r="Q189" s="52">
        <f t="shared" si="125"/>
        <v>0</v>
      </c>
      <c r="R189" s="52">
        <f t="shared" si="125"/>
        <v>0</v>
      </c>
      <c r="S189" s="52">
        <f t="shared" si="125"/>
        <v>0</v>
      </c>
      <c r="T189" s="52">
        <f t="shared" si="125"/>
        <v>0</v>
      </c>
      <c r="U189" s="52">
        <f t="shared" si="125"/>
        <v>0</v>
      </c>
      <c r="V189" s="52">
        <f t="shared" si="125"/>
        <v>0</v>
      </c>
      <c r="W189" s="52">
        <f t="shared" si="125"/>
        <v>0</v>
      </c>
      <c r="X189" s="52">
        <f t="shared" si="125"/>
        <v>0</v>
      </c>
      <c r="Y189" s="52">
        <f t="shared" si="125"/>
        <v>0</v>
      </c>
      <c r="Z189" s="52">
        <f t="shared" si="125"/>
        <v>0</v>
      </c>
      <c r="AA189" s="52">
        <f t="shared" si="125"/>
        <v>0</v>
      </c>
      <c r="AB189" s="52">
        <f t="shared" si="125"/>
        <v>0</v>
      </c>
      <c r="AC189" s="52">
        <f t="shared" si="125"/>
        <v>0</v>
      </c>
      <c r="AD189" s="52">
        <f t="shared" si="125"/>
        <v>0</v>
      </c>
      <c r="AE189" s="52">
        <f t="shared" si="125"/>
        <v>0</v>
      </c>
      <c r="AF189" s="52">
        <f t="shared" si="125"/>
        <v>0</v>
      </c>
      <c r="AG189" s="67"/>
      <c r="AH189" s="65">
        <f t="shared" si="126"/>
        <v>0</v>
      </c>
      <c r="AI189" s="65">
        <f t="shared" si="127"/>
        <v>0</v>
      </c>
      <c r="AJ189" s="65">
        <f t="shared" si="128"/>
        <v>0</v>
      </c>
      <c r="AK189" s="65">
        <f t="shared" si="129"/>
        <v>0</v>
      </c>
      <c r="AL189" s="65">
        <f t="shared" si="130"/>
        <v>0</v>
      </c>
      <c r="AM189" s="65">
        <f t="shared" si="131"/>
        <v>0</v>
      </c>
      <c r="AN189" s="66"/>
      <c r="AO189" s="65">
        <f t="shared" si="132"/>
        <v>0</v>
      </c>
      <c r="AP189" s="65">
        <f t="shared" si="133"/>
        <v>0</v>
      </c>
      <c r="AQ189" s="65">
        <f t="shared" si="134"/>
        <v>0</v>
      </c>
    </row>
    <row r="190" spans="1:43" x14ac:dyDescent="0.25">
      <c r="A190" s="13" t="s">
        <v>426</v>
      </c>
      <c r="B190" s="13"/>
      <c r="C190" s="52">
        <f t="shared" si="124"/>
        <v>0</v>
      </c>
      <c r="D190" s="52">
        <f t="shared" si="125"/>
        <v>0</v>
      </c>
      <c r="E190" s="52">
        <f t="shared" si="125"/>
        <v>0</v>
      </c>
      <c r="F190" s="52">
        <f t="shared" si="125"/>
        <v>0</v>
      </c>
      <c r="G190" s="52">
        <f t="shared" si="125"/>
        <v>0</v>
      </c>
      <c r="H190" s="52">
        <f t="shared" si="125"/>
        <v>0</v>
      </c>
      <c r="I190" s="52">
        <f t="shared" si="125"/>
        <v>0</v>
      </c>
      <c r="J190" s="52">
        <f t="shared" si="125"/>
        <v>0</v>
      </c>
      <c r="K190" s="52">
        <f t="shared" si="125"/>
        <v>0</v>
      </c>
      <c r="L190" s="52">
        <f t="shared" si="125"/>
        <v>0</v>
      </c>
      <c r="M190" s="52">
        <f t="shared" si="125"/>
        <v>0</v>
      </c>
      <c r="N190" s="52">
        <f t="shared" si="125"/>
        <v>0</v>
      </c>
      <c r="O190" s="52">
        <f t="shared" si="125"/>
        <v>0</v>
      </c>
      <c r="P190" s="52">
        <f t="shared" si="125"/>
        <v>0</v>
      </c>
      <c r="Q190" s="52">
        <f t="shared" si="125"/>
        <v>0</v>
      </c>
      <c r="R190" s="52">
        <f t="shared" si="125"/>
        <v>0</v>
      </c>
      <c r="S190" s="52">
        <f t="shared" si="125"/>
        <v>0</v>
      </c>
      <c r="T190" s="52">
        <f t="shared" si="125"/>
        <v>0</v>
      </c>
      <c r="U190" s="52">
        <f t="shared" si="125"/>
        <v>0</v>
      </c>
      <c r="V190" s="52">
        <f t="shared" si="125"/>
        <v>0</v>
      </c>
      <c r="W190" s="52">
        <f t="shared" si="125"/>
        <v>0</v>
      </c>
      <c r="X190" s="52">
        <f t="shared" si="125"/>
        <v>0</v>
      </c>
      <c r="Y190" s="52">
        <f t="shared" si="125"/>
        <v>0</v>
      </c>
      <c r="Z190" s="52">
        <f t="shared" si="125"/>
        <v>0</v>
      </c>
      <c r="AA190" s="52">
        <f t="shared" si="125"/>
        <v>0</v>
      </c>
      <c r="AB190" s="52">
        <f t="shared" si="125"/>
        <v>0</v>
      </c>
      <c r="AC190" s="52">
        <f t="shared" si="125"/>
        <v>0</v>
      </c>
      <c r="AD190" s="52">
        <f t="shared" si="125"/>
        <v>0</v>
      </c>
      <c r="AE190" s="52">
        <f t="shared" si="125"/>
        <v>0</v>
      </c>
      <c r="AF190" s="52">
        <f t="shared" si="125"/>
        <v>0</v>
      </c>
      <c r="AG190" s="67"/>
      <c r="AH190" s="65">
        <f t="shared" si="126"/>
        <v>0</v>
      </c>
      <c r="AI190" s="65">
        <f t="shared" si="127"/>
        <v>0</v>
      </c>
      <c r="AJ190" s="65">
        <f t="shared" si="128"/>
        <v>0</v>
      </c>
      <c r="AK190" s="65">
        <f t="shared" si="129"/>
        <v>0</v>
      </c>
      <c r="AL190" s="65">
        <f t="shared" si="130"/>
        <v>0</v>
      </c>
      <c r="AM190" s="65">
        <f t="shared" si="131"/>
        <v>0</v>
      </c>
      <c r="AN190" s="66"/>
      <c r="AO190" s="65">
        <f t="shared" si="132"/>
        <v>0</v>
      </c>
      <c r="AP190" s="65">
        <f t="shared" si="133"/>
        <v>0</v>
      </c>
      <c r="AQ190" s="65">
        <f t="shared" si="134"/>
        <v>0</v>
      </c>
    </row>
    <row r="191" spans="1:43" x14ac:dyDescent="0.25">
      <c r="A191" s="13" t="s">
        <v>425</v>
      </c>
      <c r="B191" s="13"/>
      <c r="C191" s="52">
        <f t="shared" si="124"/>
        <v>0</v>
      </c>
      <c r="D191" s="52">
        <f t="shared" si="125"/>
        <v>0</v>
      </c>
      <c r="E191" s="52">
        <f t="shared" si="125"/>
        <v>0</v>
      </c>
      <c r="F191" s="52">
        <f t="shared" si="125"/>
        <v>0</v>
      </c>
      <c r="G191" s="52">
        <f t="shared" si="125"/>
        <v>0</v>
      </c>
      <c r="H191" s="52">
        <f t="shared" si="125"/>
        <v>0</v>
      </c>
      <c r="I191" s="52">
        <f t="shared" si="125"/>
        <v>0</v>
      </c>
      <c r="J191" s="52">
        <f t="shared" si="125"/>
        <v>0</v>
      </c>
      <c r="K191" s="52">
        <f t="shared" si="125"/>
        <v>0</v>
      </c>
      <c r="L191" s="52">
        <f t="shared" si="125"/>
        <v>0</v>
      </c>
      <c r="M191" s="52">
        <f t="shared" si="125"/>
        <v>0</v>
      </c>
      <c r="N191" s="52">
        <f t="shared" si="125"/>
        <v>0</v>
      </c>
      <c r="O191" s="52">
        <f t="shared" si="125"/>
        <v>0</v>
      </c>
      <c r="P191" s="52">
        <f t="shared" si="125"/>
        <v>0</v>
      </c>
      <c r="Q191" s="52">
        <f t="shared" si="125"/>
        <v>0</v>
      </c>
      <c r="R191" s="52">
        <f t="shared" si="125"/>
        <v>0</v>
      </c>
      <c r="S191" s="52">
        <f t="shared" si="125"/>
        <v>0</v>
      </c>
      <c r="T191" s="52">
        <f t="shared" si="125"/>
        <v>0</v>
      </c>
      <c r="U191" s="52">
        <f t="shared" si="125"/>
        <v>0</v>
      </c>
      <c r="V191" s="52">
        <f t="shared" si="125"/>
        <v>0</v>
      </c>
      <c r="W191" s="52">
        <f t="shared" si="125"/>
        <v>0</v>
      </c>
      <c r="X191" s="52">
        <f t="shared" si="125"/>
        <v>0</v>
      </c>
      <c r="Y191" s="52">
        <f t="shared" si="125"/>
        <v>0</v>
      </c>
      <c r="Z191" s="52">
        <f t="shared" si="125"/>
        <v>0</v>
      </c>
      <c r="AA191" s="52">
        <f t="shared" si="125"/>
        <v>0</v>
      </c>
      <c r="AB191" s="52">
        <f t="shared" si="125"/>
        <v>0</v>
      </c>
      <c r="AC191" s="52">
        <f t="shared" si="125"/>
        <v>0</v>
      </c>
      <c r="AD191" s="52">
        <f t="shared" si="125"/>
        <v>0</v>
      </c>
      <c r="AE191" s="52">
        <f t="shared" si="125"/>
        <v>0</v>
      </c>
      <c r="AF191" s="52">
        <f t="shared" si="125"/>
        <v>0</v>
      </c>
      <c r="AG191" s="67"/>
      <c r="AH191" s="65">
        <f t="shared" si="126"/>
        <v>0</v>
      </c>
      <c r="AI191" s="65">
        <f t="shared" si="127"/>
        <v>0</v>
      </c>
      <c r="AJ191" s="65">
        <f t="shared" si="128"/>
        <v>0</v>
      </c>
      <c r="AK191" s="65">
        <f t="shared" si="129"/>
        <v>0</v>
      </c>
      <c r="AL191" s="65">
        <f t="shared" si="130"/>
        <v>0</v>
      </c>
      <c r="AM191" s="65">
        <f t="shared" si="131"/>
        <v>0</v>
      </c>
      <c r="AN191" s="66"/>
      <c r="AO191" s="65">
        <f t="shared" si="132"/>
        <v>0</v>
      </c>
      <c r="AP191" s="65">
        <f t="shared" si="133"/>
        <v>0</v>
      </c>
      <c r="AQ191" s="65">
        <f t="shared" si="134"/>
        <v>0</v>
      </c>
    </row>
    <row r="192" spans="1:43" x14ac:dyDescent="0.25">
      <c r="A192" s="13"/>
      <c r="B192" s="13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67"/>
      <c r="AH192" s="65"/>
      <c r="AI192" s="65"/>
      <c r="AJ192" s="65"/>
      <c r="AK192" s="65"/>
      <c r="AL192" s="65"/>
      <c r="AM192" s="65"/>
      <c r="AN192" s="66"/>
      <c r="AO192" s="65"/>
      <c r="AP192" s="65"/>
      <c r="AQ192" s="65"/>
    </row>
    <row r="193" spans="1:44" ht="15.75" x14ac:dyDescent="0.25">
      <c r="A193" s="61" t="s">
        <v>439</v>
      </c>
      <c r="B193" s="62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</row>
    <row r="194" spans="1:44" ht="15.75" x14ac:dyDescent="0.25">
      <c r="A194" s="13"/>
      <c r="B194" s="62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</row>
    <row r="195" spans="1:44" ht="15.75" x14ac:dyDescent="0.25">
      <c r="A195" s="81" t="s">
        <v>670</v>
      </c>
      <c r="B195" s="62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</row>
    <row r="196" spans="1:44" ht="15.75" x14ac:dyDescent="0.25">
      <c r="A196" s="13" t="s">
        <v>669</v>
      </c>
      <c r="B196" s="62"/>
      <c r="C196" s="52">
        <f>SUM(C197:C204)</f>
        <v>0</v>
      </c>
      <c r="D196" s="52">
        <f t="shared" ref="D196:AF196" si="136">SUM(D197:D204)</f>
        <v>0</v>
      </c>
      <c r="E196" s="52">
        <f t="shared" si="136"/>
        <v>0</v>
      </c>
      <c r="F196" s="52">
        <f t="shared" si="136"/>
        <v>0</v>
      </c>
      <c r="G196" s="52">
        <f t="shared" si="136"/>
        <v>0</v>
      </c>
      <c r="H196" s="52">
        <f t="shared" si="136"/>
        <v>0</v>
      </c>
      <c r="I196" s="52">
        <f t="shared" si="136"/>
        <v>0</v>
      </c>
      <c r="J196" s="52">
        <f t="shared" si="136"/>
        <v>0</v>
      </c>
      <c r="K196" s="52">
        <f t="shared" si="136"/>
        <v>0</v>
      </c>
      <c r="L196" s="52">
        <f t="shared" si="136"/>
        <v>0</v>
      </c>
      <c r="M196" s="52">
        <f t="shared" si="136"/>
        <v>0</v>
      </c>
      <c r="N196" s="52">
        <f t="shared" si="136"/>
        <v>0</v>
      </c>
      <c r="O196" s="52">
        <f t="shared" si="136"/>
        <v>0</v>
      </c>
      <c r="P196" s="52">
        <f t="shared" si="136"/>
        <v>0</v>
      </c>
      <c r="Q196" s="52">
        <f t="shared" si="136"/>
        <v>0</v>
      </c>
      <c r="R196" s="52">
        <f t="shared" si="136"/>
        <v>0</v>
      </c>
      <c r="S196" s="52">
        <f t="shared" si="136"/>
        <v>0</v>
      </c>
      <c r="T196" s="52">
        <f t="shared" si="136"/>
        <v>0</v>
      </c>
      <c r="U196" s="52">
        <f t="shared" si="136"/>
        <v>0</v>
      </c>
      <c r="V196" s="52">
        <f t="shared" si="136"/>
        <v>0</v>
      </c>
      <c r="W196" s="52">
        <f t="shared" si="136"/>
        <v>0</v>
      </c>
      <c r="X196" s="52">
        <f t="shared" si="136"/>
        <v>0</v>
      </c>
      <c r="Y196" s="52">
        <f t="shared" si="136"/>
        <v>0</v>
      </c>
      <c r="Z196" s="52">
        <f t="shared" si="136"/>
        <v>0</v>
      </c>
      <c r="AA196" s="52">
        <f t="shared" si="136"/>
        <v>0</v>
      </c>
      <c r="AB196" s="52">
        <f t="shared" si="136"/>
        <v>0</v>
      </c>
      <c r="AC196" s="52">
        <f t="shared" si="136"/>
        <v>0</v>
      </c>
      <c r="AD196" s="52">
        <f t="shared" si="136"/>
        <v>0</v>
      </c>
      <c r="AE196" s="52">
        <f t="shared" si="136"/>
        <v>0</v>
      </c>
      <c r="AF196" s="52">
        <f t="shared" si="136"/>
        <v>0</v>
      </c>
      <c r="AG196" s="60"/>
      <c r="AH196" s="65">
        <f>AVERAGE(C196:G196)</f>
        <v>0</v>
      </c>
      <c r="AI196" s="65">
        <f>AVERAGE(H196:L196)</f>
        <v>0</v>
      </c>
      <c r="AJ196" s="65">
        <f>AVERAGE(M196:Q196)</f>
        <v>0</v>
      </c>
      <c r="AK196" s="65">
        <f>AVERAGE(R196:V196)</f>
        <v>0</v>
      </c>
      <c r="AL196" s="65">
        <f>AVERAGE(W196:AA196)</f>
        <v>0</v>
      </c>
      <c r="AM196" s="65">
        <f>AVERAGE(AB196:AF196)</f>
        <v>0</v>
      </c>
      <c r="AN196" s="60"/>
      <c r="AO196" s="65">
        <f>AVERAGE(AH196:AI196)</f>
        <v>0</v>
      </c>
      <c r="AP196" s="65">
        <f>AVERAGE(AJ196:AK196)</f>
        <v>0</v>
      </c>
      <c r="AQ196" s="65">
        <f>AVERAGE(AL196:AM196)</f>
        <v>0</v>
      </c>
    </row>
    <row r="197" spans="1:44" x14ac:dyDescent="0.25">
      <c r="A197" s="13" t="s">
        <v>410</v>
      </c>
      <c r="B197" s="13"/>
      <c r="C197" s="52">
        <f t="shared" ref="C197:AF197" si="137">C108</f>
        <v>0</v>
      </c>
      <c r="D197" s="52">
        <f t="shared" si="137"/>
        <v>0</v>
      </c>
      <c r="E197" s="52">
        <f t="shared" si="137"/>
        <v>0</v>
      </c>
      <c r="F197" s="52">
        <f t="shared" si="137"/>
        <v>0</v>
      </c>
      <c r="G197" s="52">
        <f t="shared" si="137"/>
        <v>0</v>
      </c>
      <c r="H197" s="52">
        <f t="shared" si="137"/>
        <v>0</v>
      </c>
      <c r="I197" s="52">
        <f t="shared" si="137"/>
        <v>0</v>
      </c>
      <c r="J197" s="52">
        <f t="shared" si="137"/>
        <v>0</v>
      </c>
      <c r="K197" s="52">
        <f t="shared" si="137"/>
        <v>0</v>
      </c>
      <c r="L197" s="52">
        <f t="shared" si="137"/>
        <v>0</v>
      </c>
      <c r="M197" s="52">
        <f t="shared" si="137"/>
        <v>0</v>
      </c>
      <c r="N197" s="52">
        <f t="shared" si="137"/>
        <v>0</v>
      </c>
      <c r="O197" s="52">
        <f t="shared" si="137"/>
        <v>0</v>
      </c>
      <c r="P197" s="52">
        <f t="shared" si="137"/>
        <v>0</v>
      </c>
      <c r="Q197" s="52">
        <f t="shared" si="137"/>
        <v>0</v>
      </c>
      <c r="R197" s="52">
        <f t="shared" si="137"/>
        <v>0</v>
      </c>
      <c r="S197" s="52">
        <f t="shared" si="137"/>
        <v>0</v>
      </c>
      <c r="T197" s="52">
        <f t="shared" si="137"/>
        <v>0</v>
      </c>
      <c r="U197" s="52">
        <f t="shared" si="137"/>
        <v>0</v>
      </c>
      <c r="V197" s="52">
        <f t="shared" si="137"/>
        <v>0</v>
      </c>
      <c r="W197" s="52">
        <f t="shared" si="137"/>
        <v>0</v>
      </c>
      <c r="X197" s="52">
        <f t="shared" si="137"/>
        <v>0</v>
      </c>
      <c r="Y197" s="52">
        <f t="shared" si="137"/>
        <v>0</v>
      </c>
      <c r="Z197" s="52">
        <f t="shared" si="137"/>
        <v>0</v>
      </c>
      <c r="AA197" s="52">
        <f t="shared" si="137"/>
        <v>0</v>
      </c>
      <c r="AB197" s="52">
        <f t="shared" si="137"/>
        <v>0</v>
      </c>
      <c r="AC197" s="52">
        <f t="shared" si="137"/>
        <v>0</v>
      </c>
      <c r="AD197" s="52">
        <f t="shared" si="137"/>
        <v>0</v>
      </c>
      <c r="AE197" s="52">
        <f t="shared" si="137"/>
        <v>0</v>
      </c>
      <c r="AF197" s="52">
        <f t="shared" si="137"/>
        <v>0</v>
      </c>
      <c r="AG197" s="9"/>
      <c r="AH197" s="65">
        <f>AVERAGE(C197:G197)</f>
        <v>0</v>
      </c>
      <c r="AI197" s="65">
        <f>AVERAGE(H197:L197)</f>
        <v>0</v>
      </c>
      <c r="AJ197" s="65">
        <f>AVERAGE(M197:Q197)</f>
        <v>0</v>
      </c>
      <c r="AK197" s="65">
        <f>AVERAGE(R197:V197)</f>
        <v>0</v>
      </c>
      <c r="AL197" s="65">
        <f>AVERAGE(W197:AA197)</f>
        <v>0</v>
      </c>
      <c r="AM197" s="65">
        <f>AVERAGE(AB197:AF197)</f>
        <v>0</v>
      </c>
      <c r="AN197" s="66"/>
      <c r="AO197" s="65">
        <f>AVERAGE(AH197:AI197)</f>
        <v>0</v>
      </c>
      <c r="AP197" s="65">
        <f>AVERAGE(AJ197:AK197)</f>
        <v>0</v>
      </c>
      <c r="AQ197" s="65">
        <f>AVERAGE(AL197:AM197)</f>
        <v>0</v>
      </c>
    </row>
    <row r="198" spans="1:44" x14ac:dyDescent="0.25">
      <c r="A198" s="13" t="s">
        <v>411</v>
      </c>
      <c r="B198" s="13"/>
      <c r="C198" s="52">
        <f t="shared" ref="C198:AF198" si="138">C109</f>
        <v>0</v>
      </c>
      <c r="D198" s="52">
        <f t="shared" si="138"/>
        <v>0</v>
      </c>
      <c r="E198" s="52">
        <f t="shared" si="138"/>
        <v>0</v>
      </c>
      <c r="F198" s="52">
        <f t="shared" si="138"/>
        <v>0</v>
      </c>
      <c r="G198" s="52">
        <f t="shared" si="138"/>
        <v>0</v>
      </c>
      <c r="H198" s="52">
        <f t="shared" si="138"/>
        <v>0</v>
      </c>
      <c r="I198" s="52">
        <f t="shared" si="138"/>
        <v>0</v>
      </c>
      <c r="J198" s="52">
        <f t="shared" si="138"/>
        <v>0</v>
      </c>
      <c r="K198" s="52">
        <f t="shared" si="138"/>
        <v>0</v>
      </c>
      <c r="L198" s="52">
        <f t="shared" si="138"/>
        <v>0</v>
      </c>
      <c r="M198" s="52">
        <f t="shared" si="138"/>
        <v>0</v>
      </c>
      <c r="N198" s="52">
        <f t="shared" si="138"/>
        <v>0</v>
      </c>
      <c r="O198" s="52">
        <f t="shared" si="138"/>
        <v>0</v>
      </c>
      <c r="P198" s="52">
        <f t="shared" si="138"/>
        <v>0</v>
      </c>
      <c r="Q198" s="52">
        <f t="shared" si="138"/>
        <v>0</v>
      </c>
      <c r="R198" s="52">
        <f t="shared" si="138"/>
        <v>0</v>
      </c>
      <c r="S198" s="52">
        <f t="shared" si="138"/>
        <v>0</v>
      </c>
      <c r="T198" s="52">
        <f t="shared" si="138"/>
        <v>0</v>
      </c>
      <c r="U198" s="52">
        <f t="shared" si="138"/>
        <v>0</v>
      </c>
      <c r="V198" s="52">
        <f t="shared" si="138"/>
        <v>0</v>
      </c>
      <c r="W198" s="52">
        <f t="shared" si="138"/>
        <v>0</v>
      </c>
      <c r="X198" s="52">
        <f t="shared" si="138"/>
        <v>0</v>
      </c>
      <c r="Y198" s="52">
        <f t="shared" si="138"/>
        <v>0</v>
      </c>
      <c r="Z198" s="52">
        <f t="shared" si="138"/>
        <v>0</v>
      </c>
      <c r="AA198" s="52">
        <f t="shared" si="138"/>
        <v>0</v>
      </c>
      <c r="AB198" s="52">
        <f t="shared" si="138"/>
        <v>0</v>
      </c>
      <c r="AC198" s="52">
        <f t="shared" si="138"/>
        <v>0</v>
      </c>
      <c r="AD198" s="52">
        <f t="shared" si="138"/>
        <v>0</v>
      </c>
      <c r="AE198" s="52">
        <f t="shared" si="138"/>
        <v>0</v>
      </c>
      <c r="AF198" s="52">
        <f t="shared" si="138"/>
        <v>0</v>
      </c>
      <c r="AG198" s="9"/>
      <c r="AH198" s="65">
        <f t="shared" ref="AH198:AH203" si="139">AVERAGE(C198:G198)</f>
        <v>0</v>
      </c>
      <c r="AI198" s="65">
        <f t="shared" ref="AI198:AI204" si="140">AVERAGE(H198:L198)</f>
        <v>0</v>
      </c>
      <c r="AJ198" s="65">
        <f t="shared" ref="AJ198:AJ204" si="141">AVERAGE(M198:Q198)</f>
        <v>0</v>
      </c>
      <c r="AK198" s="65">
        <f t="shared" ref="AK198:AK204" si="142">AVERAGE(R198:V198)</f>
        <v>0</v>
      </c>
      <c r="AL198" s="65">
        <f t="shared" ref="AL198:AL204" si="143">AVERAGE(W198:AA198)</f>
        <v>0</v>
      </c>
      <c r="AM198" s="65">
        <f t="shared" ref="AM198:AM204" si="144">AVERAGE(AB198:AF198)</f>
        <v>0</v>
      </c>
      <c r="AN198" s="66"/>
      <c r="AO198" s="65">
        <f t="shared" ref="AO198:AO204" si="145">AVERAGE(AH198:AI198)</f>
        <v>0</v>
      </c>
      <c r="AP198" s="65">
        <f t="shared" ref="AP198:AP204" si="146">AVERAGE(AJ198:AK198)</f>
        <v>0</v>
      </c>
      <c r="AQ198" s="65">
        <f t="shared" ref="AQ198:AQ204" si="147">AVERAGE(AL198:AM198)</f>
        <v>0</v>
      </c>
    </row>
    <row r="199" spans="1:44" x14ac:dyDescent="0.25">
      <c r="A199" s="13" t="s">
        <v>676</v>
      </c>
      <c r="B199" s="13"/>
      <c r="C199" s="52">
        <f t="shared" ref="C199:AF199" si="148">C110</f>
        <v>0</v>
      </c>
      <c r="D199" s="52">
        <f t="shared" si="148"/>
        <v>0</v>
      </c>
      <c r="E199" s="52">
        <f t="shared" si="148"/>
        <v>0</v>
      </c>
      <c r="F199" s="52">
        <f t="shared" si="148"/>
        <v>0</v>
      </c>
      <c r="G199" s="52">
        <f t="shared" si="148"/>
        <v>0</v>
      </c>
      <c r="H199" s="52">
        <f t="shared" si="148"/>
        <v>0</v>
      </c>
      <c r="I199" s="52">
        <f t="shared" si="148"/>
        <v>0</v>
      </c>
      <c r="J199" s="52">
        <f t="shared" si="148"/>
        <v>0</v>
      </c>
      <c r="K199" s="52">
        <f t="shared" si="148"/>
        <v>0</v>
      </c>
      <c r="L199" s="52">
        <f t="shared" si="148"/>
        <v>0</v>
      </c>
      <c r="M199" s="52">
        <f t="shared" si="148"/>
        <v>0</v>
      </c>
      <c r="N199" s="52">
        <f t="shared" si="148"/>
        <v>0</v>
      </c>
      <c r="O199" s="52">
        <f t="shared" si="148"/>
        <v>0</v>
      </c>
      <c r="P199" s="52">
        <f t="shared" si="148"/>
        <v>0</v>
      </c>
      <c r="Q199" s="52">
        <f t="shared" si="148"/>
        <v>0</v>
      </c>
      <c r="R199" s="52">
        <f t="shared" si="148"/>
        <v>0</v>
      </c>
      <c r="S199" s="52">
        <f t="shared" si="148"/>
        <v>0</v>
      </c>
      <c r="T199" s="52">
        <f t="shared" si="148"/>
        <v>0</v>
      </c>
      <c r="U199" s="52">
        <f t="shared" si="148"/>
        <v>0</v>
      </c>
      <c r="V199" s="52">
        <f t="shared" si="148"/>
        <v>0</v>
      </c>
      <c r="W199" s="52">
        <f t="shared" si="148"/>
        <v>0</v>
      </c>
      <c r="X199" s="52">
        <f t="shared" si="148"/>
        <v>0</v>
      </c>
      <c r="Y199" s="52">
        <f t="shared" si="148"/>
        <v>0</v>
      </c>
      <c r="Z199" s="52">
        <f t="shared" si="148"/>
        <v>0</v>
      </c>
      <c r="AA199" s="52">
        <f t="shared" si="148"/>
        <v>0</v>
      </c>
      <c r="AB199" s="52">
        <f t="shared" si="148"/>
        <v>0</v>
      </c>
      <c r="AC199" s="52">
        <f t="shared" si="148"/>
        <v>0</v>
      </c>
      <c r="AD199" s="52">
        <f t="shared" si="148"/>
        <v>0</v>
      </c>
      <c r="AE199" s="52">
        <f t="shared" si="148"/>
        <v>0</v>
      </c>
      <c r="AF199" s="52">
        <f t="shared" si="148"/>
        <v>0</v>
      </c>
      <c r="AG199" s="9"/>
      <c r="AH199" s="65">
        <f t="shared" si="139"/>
        <v>0</v>
      </c>
      <c r="AI199" s="65">
        <f t="shared" si="140"/>
        <v>0</v>
      </c>
      <c r="AJ199" s="65">
        <f t="shared" si="141"/>
        <v>0</v>
      </c>
      <c r="AK199" s="65">
        <f t="shared" si="142"/>
        <v>0</v>
      </c>
      <c r="AL199" s="65">
        <f t="shared" si="143"/>
        <v>0</v>
      </c>
      <c r="AM199" s="65">
        <f t="shared" si="144"/>
        <v>0</v>
      </c>
      <c r="AN199" s="66"/>
      <c r="AO199" s="65">
        <f t="shared" si="145"/>
        <v>0</v>
      </c>
      <c r="AP199" s="65">
        <f t="shared" si="146"/>
        <v>0</v>
      </c>
      <c r="AQ199" s="65">
        <f t="shared" si="147"/>
        <v>0</v>
      </c>
    </row>
    <row r="200" spans="1:44" x14ac:dyDescent="0.25">
      <c r="A200" s="13" t="s">
        <v>412</v>
      </c>
      <c r="B200" s="13"/>
      <c r="C200" s="52">
        <f t="shared" ref="C200:AF200" si="149">C111</f>
        <v>0</v>
      </c>
      <c r="D200" s="52">
        <f t="shared" si="149"/>
        <v>0</v>
      </c>
      <c r="E200" s="52">
        <f t="shared" si="149"/>
        <v>0</v>
      </c>
      <c r="F200" s="52">
        <f t="shared" si="149"/>
        <v>0</v>
      </c>
      <c r="G200" s="52">
        <f t="shared" si="149"/>
        <v>0</v>
      </c>
      <c r="H200" s="52">
        <f t="shared" si="149"/>
        <v>0</v>
      </c>
      <c r="I200" s="52">
        <f t="shared" si="149"/>
        <v>0</v>
      </c>
      <c r="J200" s="52">
        <f t="shared" si="149"/>
        <v>0</v>
      </c>
      <c r="K200" s="52">
        <f t="shared" si="149"/>
        <v>0</v>
      </c>
      <c r="L200" s="52">
        <f t="shared" si="149"/>
        <v>0</v>
      </c>
      <c r="M200" s="52">
        <f t="shared" si="149"/>
        <v>0</v>
      </c>
      <c r="N200" s="52">
        <f t="shared" si="149"/>
        <v>0</v>
      </c>
      <c r="O200" s="52">
        <f t="shared" si="149"/>
        <v>0</v>
      </c>
      <c r="P200" s="52">
        <f t="shared" si="149"/>
        <v>0</v>
      </c>
      <c r="Q200" s="52">
        <f t="shared" si="149"/>
        <v>0</v>
      </c>
      <c r="R200" s="52">
        <f t="shared" si="149"/>
        <v>0</v>
      </c>
      <c r="S200" s="52">
        <f t="shared" si="149"/>
        <v>0</v>
      </c>
      <c r="T200" s="52">
        <f t="shared" si="149"/>
        <v>0</v>
      </c>
      <c r="U200" s="52">
        <f t="shared" si="149"/>
        <v>0</v>
      </c>
      <c r="V200" s="52">
        <f t="shared" si="149"/>
        <v>0</v>
      </c>
      <c r="W200" s="52">
        <f t="shared" si="149"/>
        <v>0</v>
      </c>
      <c r="X200" s="52">
        <f t="shared" si="149"/>
        <v>0</v>
      </c>
      <c r="Y200" s="52">
        <f t="shared" si="149"/>
        <v>0</v>
      </c>
      <c r="Z200" s="52">
        <f t="shared" si="149"/>
        <v>0</v>
      </c>
      <c r="AA200" s="52">
        <f t="shared" si="149"/>
        <v>0</v>
      </c>
      <c r="AB200" s="52">
        <f t="shared" si="149"/>
        <v>0</v>
      </c>
      <c r="AC200" s="52">
        <f t="shared" si="149"/>
        <v>0</v>
      </c>
      <c r="AD200" s="52">
        <f t="shared" si="149"/>
        <v>0</v>
      </c>
      <c r="AE200" s="52">
        <f t="shared" si="149"/>
        <v>0</v>
      </c>
      <c r="AF200" s="52">
        <f t="shared" si="149"/>
        <v>0</v>
      </c>
      <c r="AG200" s="9"/>
      <c r="AH200" s="65">
        <f t="shared" si="139"/>
        <v>0</v>
      </c>
      <c r="AI200" s="65">
        <f t="shared" si="140"/>
        <v>0</v>
      </c>
      <c r="AJ200" s="65">
        <f t="shared" si="141"/>
        <v>0</v>
      </c>
      <c r="AK200" s="65">
        <f t="shared" si="142"/>
        <v>0</v>
      </c>
      <c r="AL200" s="65">
        <f t="shared" si="143"/>
        <v>0</v>
      </c>
      <c r="AM200" s="65">
        <f t="shared" si="144"/>
        <v>0</v>
      </c>
      <c r="AN200" s="66"/>
      <c r="AO200" s="65">
        <f t="shared" si="145"/>
        <v>0</v>
      </c>
      <c r="AP200" s="65">
        <f t="shared" si="146"/>
        <v>0</v>
      </c>
      <c r="AQ200" s="65">
        <f t="shared" si="147"/>
        <v>0</v>
      </c>
    </row>
    <row r="201" spans="1:44" x14ac:dyDescent="0.25">
      <c r="A201" s="13" t="s">
        <v>436</v>
      </c>
      <c r="B201" s="13"/>
      <c r="C201" s="52">
        <f t="shared" ref="C201:AF201" si="150">C112</f>
        <v>0</v>
      </c>
      <c r="D201" s="52">
        <f t="shared" si="150"/>
        <v>0</v>
      </c>
      <c r="E201" s="52">
        <f t="shared" si="150"/>
        <v>0</v>
      </c>
      <c r="F201" s="52">
        <f t="shared" si="150"/>
        <v>0</v>
      </c>
      <c r="G201" s="52">
        <f t="shared" si="150"/>
        <v>0</v>
      </c>
      <c r="H201" s="52">
        <f t="shared" si="150"/>
        <v>0</v>
      </c>
      <c r="I201" s="52">
        <f t="shared" si="150"/>
        <v>0</v>
      </c>
      <c r="J201" s="52">
        <f t="shared" si="150"/>
        <v>0</v>
      </c>
      <c r="K201" s="52">
        <f t="shared" si="150"/>
        <v>0</v>
      </c>
      <c r="L201" s="52">
        <f t="shared" si="150"/>
        <v>0</v>
      </c>
      <c r="M201" s="52">
        <f t="shared" si="150"/>
        <v>0</v>
      </c>
      <c r="N201" s="52">
        <f t="shared" si="150"/>
        <v>0</v>
      </c>
      <c r="O201" s="52">
        <f t="shared" si="150"/>
        <v>0</v>
      </c>
      <c r="P201" s="52">
        <f t="shared" si="150"/>
        <v>0</v>
      </c>
      <c r="Q201" s="52">
        <f t="shared" si="150"/>
        <v>0</v>
      </c>
      <c r="R201" s="52">
        <f t="shared" si="150"/>
        <v>0</v>
      </c>
      <c r="S201" s="52">
        <f t="shared" si="150"/>
        <v>0</v>
      </c>
      <c r="T201" s="52">
        <f t="shared" si="150"/>
        <v>0</v>
      </c>
      <c r="U201" s="52">
        <f t="shared" si="150"/>
        <v>0</v>
      </c>
      <c r="V201" s="52">
        <f t="shared" si="150"/>
        <v>0</v>
      </c>
      <c r="W201" s="52">
        <f t="shared" si="150"/>
        <v>0</v>
      </c>
      <c r="X201" s="52">
        <f t="shared" si="150"/>
        <v>0</v>
      </c>
      <c r="Y201" s="52">
        <f t="shared" si="150"/>
        <v>0</v>
      </c>
      <c r="Z201" s="52">
        <f t="shared" si="150"/>
        <v>0</v>
      </c>
      <c r="AA201" s="52">
        <f t="shared" si="150"/>
        <v>0</v>
      </c>
      <c r="AB201" s="52">
        <f t="shared" si="150"/>
        <v>0</v>
      </c>
      <c r="AC201" s="52">
        <f t="shared" si="150"/>
        <v>0</v>
      </c>
      <c r="AD201" s="52">
        <f t="shared" si="150"/>
        <v>0</v>
      </c>
      <c r="AE201" s="52">
        <f t="shared" si="150"/>
        <v>0</v>
      </c>
      <c r="AF201" s="52">
        <f t="shared" si="150"/>
        <v>0</v>
      </c>
      <c r="AG201" s="9"/>
      <c r="AH201" s="65">
        <f t="shared" si="139"/>
        <v>0</v>
      </c>
      <c r="AI201" s="65">
        <f t="shared" si="140"/>
        <v>0</v>
      </c>
      <c r="AJ201" s="65">
        <f t="shared" si="141"/>
        <v>0</v>
      </c>
      <c r="AK201" s="65">
        <f t="shared" si="142"/>
        <v>0</v>
      </c>
      <c r="AL201" s="65">
        <f t="shared" si="143"/>
        <v>0</v>
      </c>
      <c r="AM201" s="65">
        <f t="shared" si="144"/>
        <v>0</v>
      </c>
      <c r="AN201" s="66"/>
      <c r="AO201" s="65">
        <f t="shared" si="145"/>
        <v>0</v>
      </c>
      <c r="AP201" s="65">
        <f t="shared" si="146"/>
        <v>0</v>
      </c>
      <c r="AQ201" s="65">
        <f t="shared" si="147"/>
        <v>0</v>
      </c>
    </row>
    <row r="202" spans="1:44" x14ac:dyDescent="0.25">
      <c r="A202" s="13" t="s">
        <v>437</v>
      </c>
      <c r="B202" s="13"/>
      <c r="C202" s="52">
        <f t="shared" ref="C202:AF202" si="151">C113</f>
        <v>0</v>
      </c>
      <c r="D202" s="52">
        <f t="shared" si="151"/>
        <v>0</v>
      </c>
      <c r="E202" s="52">
        <f t="shared" si="151"/>
        <v>0</v>
      </c>
      <c r="F202" s="52">
        <f t="shared" si="151"/>
        <v>0</v>
      </c>
      <c r="G202" s="52">
        <f t="shared" si="151"/>
        <v>0</v>
      </c>
      <c r="H202" s="52">
        <f t="shared" si="151"/>
        <v>0</v>
      </c>
      <c r="I202" s="52">
        <f t="shared" si="151"/>
        <v>0</v>
      </c>
      <c r="J202" s="52">
        <f t="shared" si="151"/>
        <v>0</v>
      </c>
      <c r="K202" s="52">
        <f t="shared" si="151"/>
        <v>0</v>
      </c>
      <c r="L202" s="52">
        <f t="shared" si="151"/>
        <v>0</v>
      </c>
      <c r="M202" s="52">
        <f t="shared" si="151"/>
        <v>0</v>
      </c>
      <c r="N202" s="52">
        <f t="shared" si="151"/>
        <v>0</v>
      </c>
      <c r="O202" s="52">
        <f t="shared" si="151"/>
        <v>0</v>
      </c>
      <c r="P202" s="52">
        <f t="shared" si="151"/>
        <v>0</v>
      </c>
      <c r="Q202" s="52">
        <f t="shared" si="151"/>
        <v>0</v>
      </c>
      <c r="R202" s="52">
        <f t="shared" si="151"/>
        <v>0</v>
      </c>
      <c r="S202" s="52">
        <f t="shared" si="151"/>
        <v>0</v>
      </c>
      <c r="T202" s="52">
        <f t="shared" si="151"/>
        <v>0</v>
      </c>
      <c r="U202" s="52">
        <f t="shared" si="151"/>
        <v>0</v>
      </c>
      <c r="V202" s="52">
        <f t="shared" si="151"/>
        <v>0</v>
      </c>
      <c r="W202" s="52">
        <f t="shared" si="151"/>
        <v>0</v>
      </c>
      <c r="X202" s="52">
        <f t="shared" si="151"/>
        <v>0</v>
      </c>
      <c r="Y202" s="52">
        <f t="shared" si="151"/>
        <v>0</v>
      </c>
      <c r="Z202" s="52">
        <f t="shared" si="151"/>
        <v>0</v>
      </c>
      <c r="AA202" s="52">
        <f t="shared" si="151"/>
        <v>0</v>
      </c>
      <c r="AB202" s="52">
        <f t="shared" si="151"/>
        <v>0</v>
      </c>
      <c r="AC202" s="52">
        <f t="shared" si="151"/>
        <v>0</v>
      </c>
      <c r="AD202" s="52">
        <f t="shared" si="151"/>
        <v>0</v>
      </c>
      <c r="AE202" s="52">
        <f t="shared" si="151"/>
        <v>0</v>
      </c>
      <c r="AF202" s="52">
        <f t="shared" si="151"/>
        <v>0</v>
      </c>
      <c r="AG202" s="9"/>
      <c r="AH202" s="65">
        <f t="shared" si="139"/>
        <v>0</v>
      </c>
      <c r="AI202" s="65">
        <f t="shared" si="140"/>
        <v>0</v>
      </c>
      <c r="AJ202" s="65">
        <f t="shared" si="141"/>
        <v>0</v>
      </c>
      <c r="AK202" s="65">
        <f t="shared" si="142"/>
        <v>0</v>
      </c>
      <c r="AL202" s="65">
        <f t="shared" si="143"/>
        <v>0</v>
      </c>
      <c r="AM202" s="65">
        <f t="shared" si="144"/>
        <v>0</v>
      </c>
      <c r="AN202" s="66"/>
      <c r="AO202" s="65">
        <f t="shared" si="145"/>
        <v>0</v>
      </c>
      <c r="AP202" s="65">
        <f t="shared" si="146"/>
        <v>0</v>
      </c>
      <c r="AQ202" s="65">
        <f t="shared" si="147"/>
        <v>0</v>
      </c>
    </row>
    <row r="203" spans="1:44" x14ac:dyDescent="0.25">
      <c r="A203" s="13" t="s">
        <v>675</v>
      </c>
      <c r="B203" s="13"/>
      <c r="C203" s="52">
        <f t="shared" ref="C203:AF203" si="152">C114</f>
        <v>0</v>
      </c>
      <c r="D203" s="52">
        <f t="shared" si="152"/>
        <v>0</v>
      </c>
      <c r="E203" s="52">
        <f t="shared" si="152"/>
        <v>0</v>
      </c>
      <c r="F203" s="52">
        <f t="shared" si="152"/>
        <v>0</v>
      </c>
      <c r="G203" s="52">
        <f t="shared" si="152"/>
        <v>0</v>
      </c>
      <c r="H203" s="52">
        <f t="shared" si="152"/>
        <v>0</v>
      </c>
      <c r="I203" s="52">
        <f t="shared" si="152"/>
        <v>0</v>
      </c>
      <c r="J203" s="52">
        <f t="shared" si="152"/>
        <v>0</v>
      </c>
      <c r="K203" s="52">
        <f t="shared" si="152"/>
        <v>0</v>
      </c>
      <c r="L203" s="52">
        <f t="shared" si="152"/>
        <v>0</v>
      </c>
      <c r="M203" s="52">
        <f t="shared" si="152"/>
        <v>0</v>
      </c>
      <c r="N203" s="52">
        <f t="shared" si="152"/>
        <v>0</v>
      </c>
      <c r="O203" s="52">
        <f t="shared" si="152"/>
        <v>0</v>
      </c>
      <c r="P203" s="52">
        <f t="shared" si="152"/>
        <v>0</v>
      </c>
      <c r="Q203" s="52">
        <f t="shared" si="152"/>
        <v>0</v>
      </c>
      <c r="R203" s="52">
        <f t="shared" si="152"/>
        <v>0</v>
      </c>
      <c r="S203" s="52">
        <f t="shared" si="152"/>
        <v>0</v>
      </c>
      <c r="T203" s="52">
        <f t="shared" si="152"/>
        <v>0</v>
      </c>
      <c r="U203" s="52">
        <f t="shared" si="152"/>
        <v>0</v>
      </c>
      <c r="V203" s="52">
        <f t="shared" si="152"/>
        <v>0</v>
      </c>
      <c r="W203" s="52">
        <f t="shared" si="152"/>
        <v>0</v>
      </c>
      <c r="X203" s="52">
        <f t="shared" si="152"/>
        <v>0</v>
      </c>
      <c r="Y203" s="52">
        <f t="shared" si="152"/>
        <v>0</v>
      </c>
      <c r="Z203" s="52">
        <f t="shared" si="152"/>
        <v>0</v>
      </c>
      <c r="AA203" s="52">
        <f t="shared" si="152"/>
        <v>0</v>
      </c>
      <c r="AB203" s="52">
        <f t="shared" si="152"/>
        <v>0</v>
      </c>
      <c r="AC203" s="52">
        <f t="shared" si="152"/>
        <v>0</v>
      </c>
      <c r="AD203" s="52">
        <f t="shared" si="152"/>
        <v>0</v>
      </c>
      <c r="AE203" s="52">
        <f t="shared" si="152"/>
        <v>0</v>
      </c>
      <c r="AF203" s="52">
        <f t="shared" si="152"/>
        <v>0</v>
      </c>
      <c r="AG203" s="9"/>
      <c r="AH203" s="65">
        <f t="shared" si="139"/>
        <v>0</v>
      </c>
      <c r="AI203" s="65">
        <f t="shared" si="140"/>
        <v>0</v>
      </c>
      <c r="AJ203" s="65">
        <f t="shared" si="141"/>
        <v>0</v>
      </c>
      <c r="AK203" s="65">
        <f t="shared" si="142"/>
        <v>0</v>
      </c>
      <c r="AL203" s="65">
        <f t="shared" si="143"/>
        <v>0</v>
      </c>
      <c r="AM203" s="65">
        <f t="shared" si="144"/>
        <v>0</v>
      </c>
      <c r="AN203" s="66"/>
      <c r="AO203" s="65">
        <f t="shared" si="145"/>
        <v>0</v>
      </c>
      <c r="AP203" s="65">
        <f t="shared" si="146"/>
        <v>0</v>
      </c>
      <c r="AQ203" s="65">
        <f t="shared" si="147"/>
        <v>0</v>
      </c>
    </row>
    <row r="204" spans="1:44" x14ac:dyDescent="0.25">
      <c r="A204" s="71" t="s">
        <v>442</v>
      </c>
      <c r="B204" s="13"/>
      <c r="C204" s="52">
        <f>SUM(C115:C117)</f>
        <v>0</v>
      </c>
      <c r="D204" s="52">
        <f t="shared" ref="D204:AF204" si="153">SUM(D115:D117)</f>
        <v>0</v>
      </c>
      <c r="E204" s="52">
        <f t="shared" si="153"/>
        <v>0</v>
      </c>
      <c r="F204" s="52">
        <f t="shared" si="153"/>
        <v>0</v>
      </c>
      <c r="G204" s="52">
        <f t="shared" si="153"/>
        <v>0</v>
      </c>
      <c r="H204" s="52">
        <f t="shared" si="153"/>
        <v>0</v>
      </c>
      <c r="I204" s="52">
        <f t="shared" si="153"/>
        <v>0</v>
      </c>
      <c r="J204" s="52">
        <f t="shared" si="153"/>
        <v>0</v>
      </c>
      <c r="K204" s="52">
        <f t="shared" si="153"/>
        <v>0</v>
      </c>
      <c r="L204" s="52">
        <f t="shared" si="153"/>
        <v>0</v>
      </c>
      <c r="M204" s="52">
        <f t="shared" si="153"/>
        <v>0</v>
      </c>
      <c r="N204" s="52">
        <f t="shared" si="153"/>
        <v>0</v>
      </c>
      <c r="O204" s="52">
        <f t="shared" si="153"/>
        <v>0</v>
      </c>
      <c r="P204" s="52">
        <f t="shared" si="153"/>
        <v>0</v>
      </c>
      <c r="Q204" s="52">
        <f t="shared" si="153"/>
        <v>0</v>
      </c>
      <c r="R204" s="52">
        <f t="shared" si="153"/>
        <v>0</v>
      </c>
      <c r="S204" s="52">
        <f t="shared" si="153"/>
        <v>0</v>
      </c>
      <c r="T204" s="52">
        <f t="shared" si="153"/>
        <v>0</v>
      </c>
      <c r="U204" s="52">
        <f t="shared" si="153"/>
        <v>0</v>
      </c>
      <c r="V204" s="52">
        <f t="shared" si="153"/>
        <v>0</v>
      </c>
      <c r="W204" s="52">
        <f t="shared" si="153"/>
        <v>0</v>
      </c>
      <c r="X204" s="52">
        <f t="shared" si="153"/>
        <v>0</v>
      </c>
      <c r="Y204" s="52">
        <f t="shared" si="153"/>
        <v>0</v>
      </c>
      <c r="Z204" s="52">
        <f t="shared" si="153"/>
        <v>0</v>
      </c>
      <c r="AA204" s="52">
        <f t="shared" si="153"/>
        <v>0</v>
      </c>
      <c r="AB204" s="52">
        <f t="shared" si="153"/>
        <v>0</v>
      </c>
      <c r="AC204" s="52">
        <f t="shared" si="153"/>
        <v>0</v>
      </c>
      <c r="AD204" s="52">
        <f t="shared" si="153"/>
        <v>0</v>
      </c>
      <c r="AE204" s="52">
        <f t="shared" si="153"/>
        <v>0</v>
      </c>
      <c r="AF204" s="52">
        <f t="shared" si="153"/>
        <v>0</v>
      </c>
      <c r="AG204" s="9"/>
      <c r="AH204" s="65">
        <f>AVERAGE(C204:G204)</f>
        <v>0</v>
      </c>
      <c r="AI204" s="65">
        <f t="shared" si="140"/>
        <v>0</v>
      </c>
      <c r="AJ204" s="65">
        <f t="shared" si="141"/>
        <v>0</v>
      </c>
      <c r="AK204" s="65">
        <f t="shared" si="142"/>
        <v>0</v>
      </c>
      <c r="AL204" s="65">
        <f t="shared" si="143"/>
        <v>0</v>
      </c>
      <c r="AM204" s="65">
        <f t="shared" si="144"/>
        <v>0</v>
      </c>
      <c r="AN204" s="66"/>
      <c r="AO204" s="65">
        <f t="shared" si="145"/>
        <v>0</v>
      </c>
      <c r="AP204" s="65">
        <f t="shared" si="146"/>
        <v>0</v>
      </c>
      <c r="AQ204" s="65">
        <f t="shared" si="147"/>
        <v>0</v>
      </c>
    </row>
    <row r="205" spans="1:44" x14ac:dyDescent="0.25">
      <c r="A205" s="71"/>
      <c r="B205" s="13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9"/>
      <c r="AH205" s="65"/>
      <c r="AI205" s="65"/>
      <c r="AJ205" s="65"/>
      <c r="AK205" s="65"/>
      <c r="AL205" s="65"/>
      <c r="AM205" s="65"/>
      <c r="AN205" s="66"/>
      <c r="AO205" s="65" t="e">
        <f>AO197/AO196</f>
        <v>#DIV/0!</v>
      </c>
      <c r="AP205" s="65" t="e">
        <f t="shared" ref="AP205:AQ205" si="154">AP197/AP196</f>
        <v>#DIV/0!</v>
      </c>
      <c r="AQ205" s="65" t="e">
        <f t="shared" si="154"/>
        <v>#DIV/0!</v>
      </c>
      <c r="AR205" s="88" t="e">
        <f>AVERAGE(AO205:AQ205)</f>
        <v>#DIV/0!</v>
      </c>
    </row>
    <row r="206" spans="1:44" ht="15.75" x14ac:dyDescent="0.25">
      <c r="A206" s="81" t="s">
        <v>671</v>
      </c>
      <c r="B206" s="72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5" t="e">
        <f>AO204/AO196</f>
        <v>#DIV/0!</v>
      </c>
      <c r="AP206" s="65" t="e">
        <f t="shared" ref="AP206:AQ206" si="155">AP204/AP196</f>
        <v>#DIV/0!</v>
      </c>
      <c r="AQ206" s="65" t="e">
        <f t="shared" si="155"/>
        <v>#DIV/0!</v>
      </c>
      <c r="AR206" s="89" t="e">
        <f>AVERAGE(AO206:AQ206)</f>
        <v>#DIV/0!</v>
      </c>
    </row>
    <row r="207" spans="1:44" ht="15.75" x14ac:dyDescent="0.25">
      <c r="A207" s="13" t="s">
        <v>669</v>
      </c>
      <c r="B207" s="62"/>
      <c r="C207" s="52">
        <f t="shared" ref="C207:AF207" si="156">SUM(C208:C215)</f>
        <v>5405.9000000000005</v>
      </c>
      <c r="D207" s="52">
        <f t="shared" si="156"/>
        <v>4848.8</v>
      </c>
      <c r="E207" s="52">
        <f t="shared" si="156"/>
        <v>5031.7</v>
      </c>
      <c r="F207" s="52">
        <f t="shared" si="156"/>
        <v>5284.1</v>
      </c>
      <c r="G207" s="52">
        <f t="shared" si="156"/>
        <v>5385</v>
      </c>
      <c r="H207" s="52">
        <f t="shared" si="156"/>
        <v>5738.5</v>
      </c>
      <c r="I207" s="52">
        <f t="shared" si="156"/>
        <v>5061.5</v>
      </c>
      <c r="J207" s="52">
        <f t="shared" si="156"/>
        <v>6054</v>
      </c>
      <c r="K207" s="52">
        <f t="shared" si="156"/>
        <v>6630</v>
      </c>
      <c r="L207" s="52">
        <f t="shared" si="156"/>
        <v>5962.3</v>
      </c>
      <c r="M207" s="52">
        <f t="shared" si="156"/>
        <v>6337.8</v>
      </c>
      <c r="N207" s="52">
        <f t="shared" si="156"/>
        <v>6919.2</v>
      </c>
      <c r="O207" s="52">
        <f t="shared" si="156"/>
        <v>5852</v>
      </c>
      <c r="P207" s="52">
        <f t="shared" si="156"/>
        <v>4814.8</v>
      </c>
      <c r="Q207" s="52">
        <f t="shared" si="156"/>
        <v>4219.8999999999996</v>
      </c>
      <c r="R207" s="52">
        <f t="shared" si="156"/>
        <v>2977.7000000000003</v>
      </c>
      <c r="S207" s="52">
        <f t="shared" si="156"/>
        <v>3310.2000000000003</v>
      </c>
      <c r="T207" s="52">
        <f t="shared" si="156"/>
        <v>2851.2000000000003</v>
      </c>
      <c r="U207" s="52">
        <f t="shared" si="156"/>
        <v>2640</v>
      </c>
      <c r="V207" s="52">
        <f t="shared" si="156"/>
        <v>2529</v>
      </c>
      <c r="W207" s="52">
        <f t="shared" si="156"/>
        <v>2609.1</v>
      </c>
      <c r="X207" s="52">
        <f t="shared" si="156"/>
        <v>2350.1</v>
      </c>
      <c r="Y207" s="52">
        <f t="shared" si="156"/>
        <v>2350.1</v>
      </c>
      <c r="Z207" s="52">
        <f t="shared" si="156"/>
        <v>2350.1</v>
      </c>
      <c r="AA207" s="52">
        <f t="shared" si="156"/>
        <v>2091.1</v>
      </c>
      <c r="AB207" s="52">
        <f t="shared" si="156"/>
        <v>2091.1</v>
      </c>
      <c r="AC207" s="52">
        <f t="shared" si="156"/>
        <v>2091.1</v>
      </c>
      <c r="AD207" s="52">
        <f t="shared" si="156"/>
        <v>2091.1</v>
      </c>
      <c r="AE207" s="52">
        <f t="shared" si="156"/>
        <v>2101.6</v>
      </c>
      <c r="AF207" s="52">
        <f t="shared" si="156"/>
        <v>2101.6</v>
      </c>
      <c r="AG207" s="60"/>
      <c r="AH207" s="65">
        <f t="shared" ref="AH207:AH213" si="157">AVERAGE(C207:G207)</f>
        <v>5191.1000000000004</v>
      </c>
      <c r="AI207" s="65">
        <f t="shared" ref="AI207:AI215" si="158">AVERAGE(H207:L207)</f>
        <v>5889.26</v>
      </c>
      <c r="AJ207" s="65">
        <f t="shared" ref="AJ207:AJ215" si="159">AVERAGE(M207:Q207)</f>
        <v>5628.74</v>
      </c>
      <c r="AK207" s="65">
        <f t="shared" ref="AK207:AK215" si="160">AVERAGE(R207:V207)</f>
        <v>2861.62</v>
      </c>
      <c r="AL207" s="65">
        <f t="shared" ref="AL207:AL215" si="161">AVERAGE(W207:AA207)</f>
        <v>2350.1</v>
      </c>
      <c r="AM207" s="65">
        <f t="shared" ref="AM207:AM215" si="162">AVERAGE(AB207:AF207)</f>
        <v>2095.3000000000002</v>
      </c>
      <c r="AN207" s="60"/>
      <c r="AO207" s="65">
        <f t="shared" ref="AO207:AO215" si="163">AVERAGE(AH207:AI207)</f>
        <v>5540.18</v>
      </c>
      <c r="AP207" s="65">
        <f t="shared" ref="AP207:AP215" si="164">AVERAGE(AJ207:AK207)</f>
        <v>4245.18</v>
      </c>
      <c r="AQ207" s="65">
        <f t="shared" ref="AQ207:AQ215" si="165">AVERAGE(AL207:AM207)</f>
        <v>2222.6999999999998</v>
      </c>
    </row>
    <row r="208" spans="1:44" x14ac:dyDescent="0.25">
      <c r="A208" s="13" t="s">
        <v>410</v>
      </c>
      <c r="B208" s="13"/>
      <c r="C208" s="52">
        <f t="shared" ref="C208:AF208" si="166">C121</f>
        <v>0</v>
      </c>
      <c r="D208" s="52">
        <f t="shared" si="166"/>
        <v>0</v>
      </c>
      <c r="E208" s="52">
        <f t="shared" si="166"/>
        <v>0</v>
      </c>
      <c r="F208" s="52">
        <f t="shared" si="166"/>
        <v>0</v>
      </c>
      <c r="G208" s="52">
        <f t="shared" si="166"/>
        <v>0</v>
      </c>
      <c r="H208" s="52">
        <f t="shared" si="166"/>
        <v>0</v>
      </c>
      <c r="I208" s="52">
        <f t="shared" si="166"/>
        <v>0</v>
      </c>
      <c r="J208" s="52">
        <f t="shared" si="166"/>
        <v>0</v>
      </c>
      <c r="K208" s="52">
        <f t="shared" si="166"/>
        <v>0</v>
      </c>
      <c r="L208" s="52">
        <f t="shared" si="166"/>
        <v>0</v>
      </c>
      <c r="M208" s="52">
        <f t="shared" si="166"/>
        <v>0</v>
      </c>
      <c r="N208" s="52">
        <f t="shared" si="166"/>
        <v>0</v>
      </c>
      <c r="O208" s="52">
        <f t="shared" si="166"/>
        <v>0</v>
      </c>
      <c r="P208" s="52">
        <f t="shared" si="166"/>
        <v>0</v>
      </c>
      <c r="Q208" s="52">
        <f t="shared" si="166"/>
        <v>0</v>
      </c>
      <c r="R208" s="52">
        <f t="shared" si="166"/>
        <v>0</v>
      </c>
      <c r="S208" s="52">
        <f t="shared" si="166"/>
        <v>0</v>
      </c>
      <c r="T208" s="52">
        <f t="shared" si="166"/>
        <v>0</v>
      </c>
      <c r="U208" s="52">
        <f t="shared" si="166"/>
        <v>0</v>
      </c>
      <c r="V208" s="52">
        <f t="shared" si="166"/>
        <v>0</v>
      </c>
      <c r="W208" s="52">
        <f t="shared" si="166"/>
        <v>0</v>
      </c>
      <c r="X208" s="52">
        <f t="shared" si="166"/>
        <v>0</v>
      </c>
      <c r="Y208" s="52">
        <f t="shared" si="166"/>
        <v>0</v>
      </c>
      <c r="Z208" s="52">
        <f t="shared" si="166"/>
        <v>0</v>
      </c>
      <c r="AA208" s="52">
        <f t="shared" si="166"/>
        <v>0</v>
      </c>
      <c r="AB208" s="52">
        <f t="shared" si="166"/>
        <v>0</v>
      </c>
      <c r="AC208" s="52">
        <f t="shared" si="166"/>
        <v>0</v>
      </c>
      <c r="AD208" s="52">
        <f t="shared" si="166"/>
        <v>0</v>
      </c>
      <c r="AE208" s="52">
        <f t="shared" si="166"/>
        <v>0</v>
      </c>
      <c r="AF208" s="52">
        <f t="shared" si="166"/>
        <v>0</v>
      </c>
      <c r="AG208" s="9"/>
      <c r="AH208" s="65">
        <f t="shared" si="157"/>
        <v>0</v>
      </c>
      <c r="AI208" s="65">
        <f t="shared" si="158"/>
        <v>0</v>
      </c>
      <c r="AJ208" s="65">
        <f t="shared" si="159"/>
        <v>0</v>
      </c>
      <c r="AK208" s="65">
        <f t="shared" si="160"/>
        <v>0</v>
      </c>
      <c r="AL208" s="65">
        <f t="shared" si="161"/>
        <v>0</v>
      </c>
      <c r="AM208" s="65">
        <f t="shared" si="162"/>
        <v>0</v>
      </c>
      <c r="AN208" s="66"/>
      <c r="AO208" s="65">
        <f t="shared" si="163"/>
        <v>0</v>
      </c>
      <c r="AP208" s="65">
        <f t="shared" si="164"/>
        <v>0</v>
      </c>
      <c r="AQ208" s="65">
        <f t="shared" si="165"/>
        <v>0</v>
      </c>
    </row>
    <row r="209" spans="1:43" x14ac:dyDescent="0.25">
      <c r="A209" s="13" t="s">
        <v>411</v>
      </c>
      <c r="B209" s="13"/>
      <c r="C209" s="52">
        <f t="shared" ref="C209:AF209" si="167">C122</f>
        <v>0</v>
      </c>
      <c r="D209" s="52">
        <f t="shared" si="167"/>
        <v>0</v>
      </c>
      <c r="E209" s="52">
        <f t="shared" si="167"/>
        <v>0</v>
      </c>
      <c r="F209" s="52">
        <f t="shared" si="167"/>
        <v>0</v>
      </c>
      <c r="G209" s="52">
        <f t="shared" si="167"/>
        <v>0</v>
      </c>
      <c r="H209" s="52">
        <f t="shared" si="167"/>
        <v>0</v>
      </c>
      <c r="I209" s="52">
        <f t="shared" si="167"/>
        <v>0</v>
      </c>
      <c r="J209" s="52">
        <f t="shared" si="167"/>
        <v>0</v>
      </c>
      <c r="K209" s="52">
        <f t="shared" si="167"/>
        <v>0</v>
      </c>
      <c r="L209" s="52">
        <f t="shared" si="167"/>
        <v>0</v>
      </c>
      <c r="M209" s="52">
        <f t="shared" si="167"/>
        <v>0</v>
      </c>
      <c r="N209" s="52">
        <f t="shared" si="167"/>
        <v>0</v>
      </c>
      <c r="O209" s="52">
        <f t="shared" si="167"/>
        <v>0</v>
      </c>
      <c r="P209" s="52">
        <f t="shared" si="167"/>
        <v>0</v>
      </c>
      <c r="Q209" s="52">
        <f t="shared" si="167"/>
        <v>0</v>
      </c>
      <c r="R209" s="52">
        <f t="shared" si="167"/>
        <v>0</v>
      </c>
      <c r="S209" s="52">
        <f t="shared" si="167"/>
        <v>0</v>
      </c>
      <c r="T209" s="52">
        <f t="shared" si="167"/>
        <v>0</v>
      </c>
      <c r="U209" s="52">
        <f t="shared" si="167"/>
        <v>0</v>
      </c>
      <c r="V209" s="52">
        <f t="shared" si="167"/>
        <v>0</v>
      </c>
      <c r="W209" s="52">
        <f t="shared" si="167"/>
        <v>0</v>
      </c>
      <c r="X209" s="52">
        <f t="shared" si="167"/>
        <v>0</v>
      </c>
      <c r="Y209" s="52">
        <f t="shared" si="167"/>
        <v>0</v>
      </c>
      <c r="Z209" s="52">
        <f t="shared" si="167"/>
        <v>0</v>
      </c>
      <c r="AA209" s="52">
        <f t="shared" si="167"/>
        <v>0</v>
      </c>
      <c r="AB209" s="52">
        <f t="shared" si="167"/>
        <v>0</v>
      </c>
      <c r="AC209" s="52">
        <f t="shared" si="167"/>
        <v>0</v>
      </c>
      <c r="AD209" s="52">
        <f t="shared" si="167"/>
        <v>0</v>
      </c>
      <c r="AE209" s="52">
        <f t="shared" si="167"/>
        <v>0</v>
      </c>
      <c r="AF209" s="52">
        <f t="shared" si="167"/>
        <v>0</v>
      </c>
      <c r="AG209" s="9"/>
      <c r="AH209" s="65">
        <f t="shared" si="157"/>
        <v>0</v>
      </c>
      <c r="AI209" s="65">
        <f t="shared" si="158"/>
        <v>0</v>
      </c>
      <c r="AJ209" s="65">
        <f t="shared" si="159"/>
        <v>0</v>
      </c>
      <c r="AK209" s="65">
        <f t="shared" si="160"/>
        <v>0</v>
      </c>
      <c r="AL209" s="65">
        <f t="shared" si="161"/>
        <v>0</v>
      </c>
      <c r="AM209" s="65">
        <f t="shared" si="162"/>
        <v>0</v>
      </c>
      <c r="AN209" s="66"/>
      <c r="AO209" s="65">
        <f t="shared" si="163"/>
        <v>0</v>
      </c>
      <c r="AP209" s="65">
        <f t="shared" si="164"/>
        <v>0</v>
      </c>
      <c r="AQ209" s="65">
        <f t="shared" si="165"/>
        <v>0</v>
      </c>
    </row>
    <row r="210" spans="1:43" x14ac:dyDescent="0.25">
      <c r="A210" s="13" t="s">
        <v>676</v>
      </c>
      <c r="B210" s="13"/>
      <c r="C210" s="52">
        <f t="shared" ref="C210:AF210" si="168">C123</f>
        <v>0</v>
      </c>
      <c r="D210" s="52">
        <f t="shared" si="168"/>
        <v>0</v>
      </c>
      <c r="E210" s="52">
        <f t="shared" si="168"/>
        <v>0</v>
      </c>
      <c r="F210" s="52">
        <f t="shared" si="168"/>
        <v>0</v>
      </c>
      <c r="G210" s="52">
        <f t="shared" si="168"/>
        <v>0</v>
      </c>
      <c r="H210" s="52">
        <f t="shared" si="168"/>
        <v>0</v>
      </c>
      <c r="I210" s="52">
        <f t="shared" si="168"/>
        <v>0</v>
      </c>
      <c r="J210" s="52">
        <f t="shared" si="168"/>
        <v>0</v>
      </c>
      <c r="K210" s="52">
        <f t="shared" si="168"/>
        <v>0</v>
      </c>
      <c r="L210" s="52">
        <f t="shared" si="168"/>
        <v>0</v>
      </c>
      <c r="M210" s="52">
        <f t="shared" si="168"/>
        <v>0</v>
      </c>
      <c r="N210" s="52">
        <f t="shared" si="168"/>
        <v>0</v>
      </c>
      <c r="O210" s="52">
        <f t="shared" si="168"/>
        <v>0</v>
      </c>
      <c r="P210" s="52">
        <f t="shared" si="168"/>
        <v>0</v>
      </c>
      <c r="Q210" s="52">
        <f t="shared" si="168"/>
        <v>0</v>
      </c>
      <c r="R210" s="52">
        <f t="shared" si="168"/>
        <v>0</v>
      </c>
      <c r="S210" s="52">
        <f t="shared" si="168"/>
        <v>0</v>
      </c>
      <c r="T210" s="52">
        <f t="shared" si="168"/>
        <v>0</v>
      </c>
      <c r="U210" s="52">
        <f t="shared" si="168"/>
        <v>0</v>
      </c>
      <c r="V210" s="52">
        <f t="shared" si="168"/>
        <v>0</v>
      </c>
      <c r="W210" s="52">
        <f t="shared" si="168"/>
        <v>0</v>
      </c>
      <c r="X210" s="52">
        <f t="shared" si="168"/>
        <v>0</v>
      </c>
      <c r="Y210" s="52">
        <f t="shared" si="168"/>
        <v>0</v>
      </c>
      <c r="Z210" s="52">
        <f t="shared" si="168"/>
        <v>0</v>
      </c>
      <c r="AA210" s="52">
        <f t="shared" si="168"/>
        <v>0</v>
      </c>
      <c r="AB210" s="52">
        <f t="shared" si="168"/>
        <v>0</v>
      </c>
      <c r="AC210" s="52">
        <f t="shared" si="168"/>
        <v>0</v>
      </c>
      <c r="AD210" s="52">
        <f t="shared" si="168"/>
        <v>0</v>
      </c>
      <c r="AE210" s="52">
        <f t="shared" si="168"/>
        <v>0</v>
      </c>
      <c r="AF210" s="52">
        <f t="shared" si="168"/>
        <v>0</v>
      </c>
      <c r="AG210" s="9"/>
      <c r="AH210" s="65">
        <f t="shared" si="157"/>
        <v>0</v>
      </c>
      <c r="AI210" s="65">
        <f t="shared" si="158"/>
        <v>0</v>
      </c>
      <c r="AJ210" s="65">
        <f t="shared" si="159"/>
        <v>0</v>
      </c>
      <c r="AK210" s="65">
        <f t="shared" si="160"/>
        <v>0</v>
      </c>
      <c r="AL210" s="65">
        <f t="shared" si="161"/>
        <v>0</v>
      </c>
      <c r="AM210" s="65">
        <f t="shared" si="162"/>
        <v>0</v>
      </c>
      <c r="AN210" s="66"/>
      <c r="AO210" s="65">
        <f t="shared" si="163"/>
        <v>0</v>
      </c>
      <c r="AP210" s="65">
        <f t="shared" si="164"/>
        <v>0</v>
      </c>
      <c r="AQ210" s="65">
        <f t="shared" si="165"/>
        <v>0</v>
      </c>
    </row>
    <row r="211" spans="1:43" x14ac:dyDescent="0.25">
      <c r="A211" s="13" t="s">
        <v>412</v>
      </c>
      <c r="B211" s="13"/>
      <c r="C211" s="52">
        <f t="shared" ref="C211:AF211" si="169">C124</f>
        <v>0</v>
      </c>
      <c r="D211" s="52">
        <f t="shared" si="169"/>
        <v>0</v>
      </c>
      <c r="E211" s="52">
        <f t="shared" si="169"/>
        <v>0</v>
      </c>
      <c r="F211" s="52">
        <f t="shared" si="169"/>
        <v>0</v>
      </c>
      <c r="G211" s="52">
        <f t="shared" si="169"/>
        <v>0</v>
      </c>
      <c r="H211" s="52">
        <f t="shared" si="169"/>
        <v>0</v>
      </c>
      <c r="I211" s="52">
        <f t="shared" si="169"/>
        <v>0</v>
      </c>
      <c r="J211" s="52">
        <f t="shared" si="169"/>
        <v>36</v>
      </c>
      <c r="K211" s="52">
        <f t="shared" si="169"/>
        <v>36</v>
      </c>
      <c r="L211" s="52">
        <f t="shared" si="169"/>
        <v>36</v>
      </c>
      <c r="M211" s="52">
        <f t="shared" si="169"/>
        <v>36</v>
      </c>
      <c r="N211" s="52">
        <f t="shared" si="169"/>
        <v>36</v>
      </c>
      <c r="O211" s="52">
        <f t="shared" si="169"/>
        <v>36</v>
      </c>
      <c r="P211" s="52">
        <f t="shared" si="169"/>
        <v>36</v>
      </c>
      <c r="Q211" s="52">
        <f t="shared" si="169"/>
        <v>36</v>
      </c>
      <c r="R211" s="52">
        <f t="shared" si="169"/>
        <v>36</v>
      </c>
      <c r="S211" s="52">
        <f t="shared" si="169"/>
        <v>36</v>
      </c>
      <c r="T211" s="52">
        <f t="shared" si="169"/>
        <v>0</v>
      </c>
      <c r="U211" s="52">
        <f t="shared" si="169"/>
        <v>0</v>
      </c>
      <c r="V211" s="52">
        <f t="shared" si="169"/>
        <v>0</v>
      </c>
      <c r="W211" s="52">
        <f t="shared" si="169"/>
        <v>0</v>
      </c>
      <c r="X211" s="52">
        <f t="shared" si="169"/>
        <v>0</v>
      </c>
      <c r="Y211" s="52">
        <f t="shared" si="169"/>
        <v>0</v>
      </c>
      <c r="Z211" s="52">
        <f t="shared" si="169"/>
        <v>0</v>
      </c>
      <c r="AA211" s="52">
        <f t="shared" si="169"/>
        <v>0</v>
      </c>
      <c r="AB211" s="52">
        <f t="shared" si="169"/>
        <v>0</v>
      </c>
      <c r="AC211" s="52">
        <f t="shared" si="169"/>
        <v>0</v>
      </c>
      <c r="AD211" s="52">
        <f t="shared" si="169"/>
        <v>0</v>
      </c>
      <c r="AE211" s="52">
        <f t="shared" si="169"/>
        <v>0</v>
      </c>
      <c r="AF211" s="52">
        <f t="shared" si="169"/>
        <v>0</v>
      </c>
      <c r="AG211" s="9"/>
      <c r="AH211" s="65">
        <f t="shared" si="157"/>
        <v>0</v>
      </c>
      <c r="AI211" s="65">
        <f t="shared" si="158"/>
        <v>21.6</v>
      </c>
      <c r="AJ211" s="65">
        <f t="shared" si="159"/>
        <v>36</v>
      </c>
      <c r="AK211" s="65">
        <f t="shared" si="160"/>
        <v>14.4</v>
      </c>
      <c r="AL211" s="65">
        <f t="shared" si="161"/>
        <v>0</v>
      </c>
      <c r="AM211" s="65">
        <f t="shared" si="162"/>
        <v>0</v>
      </c>
      <c r="AN211" s="66"/>
      <c r="AO211" s="65">
        <f t="shared" si="163"/>
        <v>10.8</v>
      </c>
      <c r="AP211" s="65">
        <f t="shared" si="164"/>
        <v>25.2</v>
      </c>
      <c r="AQ211" s="65">
        <f t="shared" si="165"/>
        <v>0</v>
      </c>
    </row>
    <row r="212" spans="1:43" x14ac:dyDescent="0.25">
      <c r="A212" s="13" t="s">
        <v>436</v>
      </c>
      <c r="B212" s="13"/>
      <c r="C212" s="52">
        <f t="shared" ref="C212:AF212" si="170">C125</f>
        <v>0</v>
      </c>
      <c r="D212" s="52">
        <f t="shared" si="170"/>
        <v>0</v>
      </c>
      <c r="E212" s="52">
        <f t="shared" si="170"/>
        <v>0</v>
      </c>
      <c r="F212" s="52">
        <f t="shared" si="170"/>
        <v>0</v>
      </c>
      <c r="G212" s="52">
        <f t="shared" si="170"/>
        <v>0</v>
      </c>
      <c r="H212" s="52">
        <f t="shared" si="170"/>
        <v>0</v>
      </c>
      <c r="I212" s="52">
        <f t="shared" si="170"/>
        <v>0</v>
      </c>
      <c r="J212" s="52">
        <f t="shared" si="170"/>
        <v>0</v>
      </c>
      <c r="K212" s="52">
        <f t="shared" si="170"/>
        <v>0</v>
      </c>
      <c r="L212" s="52">
        <f t="shared" si="170"/>
        <v>0</v>
      </c>
      <c r="M212" s="52">
        <f t="shared" si="170"/>
        <v>0</v>
      </c>
      <c r="N212" s="52">
        <f t="shared" si="170"/>
        <v>0</v>
      </c>
      <c r="O212" s="52">
        <f t="shared" si="170"/>
        <v>0</v>
      </c>
      <c r="P212" s="52">
        <f t="shared" si="170"/>
        <v>0</v>
      </c>
      <c r="Q212" s="52">
        <f t="shared" si="170"/>
        <v>0</v>
      </c>
      <c r="R212" s="52">
        <f t="shared" si="170"/>
        <v>0</v>
      </c>
      <c r="S212" s="52">
        <f t="shared" si="170"/>
        <v>0</v>
      </c>
      <c r="T212" s="52">
        <f t="shared" si="170"/>
        <v>0</v>
      </c>
      <c r="U212" s="52">
        <f t="shared" si="170"/>
        <v>0</v>
      </c>
      <c r="V212" s="52">
        <f t="shared" si="170"/>
        <v>0</v>
      </c>
      <c r="W212" s="52">
        <f t="shared" si="170"/>
        <v>0</v>
      </c>
      <c r="X212" s="52">
        <f t="shared" si="170"/>
        <v>0</v>
      </c>
      <c r="Y212" s="52">
        <f t="shared" si="170"/>
        <v>0</v>
      </c>
      <c r="Z212" s="52">
        <f t="shared" si="170"/>
        <v>0</v>
      </c>
      <c r="AA212" s="52">
        <f t="shared" si="170"/>
        <v>0</v>
      </c>
      <c r="AB212" s="52">
        <f t="shared" si="170"/>
        <v>0</v>
      </c>
      <c r="AC212" s="52">
        <f t="shared" si="170"/>
        <v>0</v>
      </c>
      <c r="AD212" s="52">
        <f t="shared" si="170"/>
        <v>0</v>
      </c>
      <c r="AE212" s="52">
        <f t="shared" si="170"/>
        <v>0</v>
      </c>
      <c r="AF212" s="52">
        <f t="shared" si="170"/>
        <v>0</v>
      </c>
      <c r="AG212" s="9"/>
      <c r="AH212" s="65">
        <f t="shared" si="157"/>
        <v>0</v>
      </c>
      <c r="AI212" s="65">
        <f t="shared" si="158"/>
        <v>0</v>
      </c>
      <c r="AJ212" s="65">
        <f t="shared" si="159"/>
        <v>0</v>
      </c>
      <c r="AK212" s="65">
        <f t="shared" si="160"/>
        <v>0</v>
      </c>
      <c r="AL212" s="65">
        <f t="shared" si="161"/>
        <v>0</v>
      </c>
      <c r="AM212" s="65">
        <f t="shared" si="162"/>
        <v>0</v>
      </c>
      <c r="AN212" s="66"/>
      <c r="AO212" s="65">
        <f t="shared" si="163"/>
        <v>0</v>
      </c>
      <c r="AP212" s="65">
        <f t="shared" si="164"/>
        <v>0</v>
      </c>
      <c r="AQ212" s="65">
        <f t="shared" si="165"/>
        <v>0</v>
      </c>
    </row>
    <row r="213" spans="1:43" x14ac:dyDescent="0.25">
      <c r="A213" s="13" t="s">
        <v>437</v>
      </c>
      <c r="B213" s="13"/>
      <c r="C213" s="52">
        <f t="shared" ref="C213:AF213" si="171">C126</f>
        <v>0</v>
      </c>
      <c r="D213" s="52">
        <f t="shared" si="171"/>
        <v>0</v>
      </c>
      <c r="E213" s="52">
        <f t="shared" si="171"/>
        <v>0</v>
      </c>
      <c r="F213" s="52">
        <f t="shared" si="171"/>
        <v>0</v>
      </c>
      <c r="G213" s="52">
        <f t="shared" si="171"/>
        <v>0</v>
      </c>
      <c r="H213" s="52">
        <f t="shared" si="171"/>
        <v>0</v>
      </c>
      <c r="I213" s="52">
        <f t="shared" si="171"/>
        <v>0</v>
      </c>
      <c r="J213" s="52">
        <f t="shared" si="171"/>
        <v>0</v>
      </c>
      <c r="K213" s="52">
        <f t="shared" si="171"/>
        <v>0</v>
      </c>
      <c r="L213" s="52">
        <f t="shared" si="171"/>
        <v>0</v>
      </c>
      <c r="M213" s="52">
        <f t="shared" si="171"/>
        <v>0</v>
      </c>
      <c r="N213" s="52">
        <f t="shared" si="171"/>
        <v>0</v>
      </c>
      <c r="O213" s="52">
        <f t="shared" si="171"/>
        <v>0</v>
      </c>
      <c r="P213" s="52">
        <f t="shared" si="171"/>
        <v>0</v>
      </c>
      <c r="Q213" s="52">
        <f t="shared" si="171"/>
        <v>0</v>
      </c>
      <c r="R213" s="52">
        <f t="shared" si="171"/>
        <v>0</v>
      </c>
      <c r="S213" s="52">
        <f t="shared" si="171"/>
        <v>0</v>
      </c>
      <c r="T213" s="52">
        <f t="shared" si="171"/>
        <v>0</v>
      </c>
      <c r="U213" s="52">
        <f t="shared" si="171"/>
        <v>0</v>
      </c>
      <c r="V213" s="52">
        <f t="shared" si="171"/>
        <v>0</v>
      </c>
      <c r="W213" s="52">
        <f t="shared" si="171"/>
        <v>0</v>
      </c>
      <c r="X213" s="52">
        <f t="shared" si="171"/>
        <v>0</v>
      </c>
      <c r="Y213" s="52">
        <f t="shared" si="171"/>
        <v>0</v>
      </c>
      <c r="Z213" s="52">
        <f t="shared" si="171"/>
        <v>0</v>
      </c>
      <c r="AA213" s="52">
        <f t="shared" si="171"/>
        <v>0</v>
      </c>
      <c r="AB213" s="52">
        <f t="shared" si="171"/>
        <v>0</v>
      </c>
      <c r="AC213" s="52">
        <f t="shared" si="171"/>
        <v>0</v>
      </c>
      <c r="AD213" s="52">
        <f t="shared" si="171"/>
        <v>0</v>
      </c>
      <c r="AE213" s="52">
        <f t="shared" si="171"/>
        <v>0</v>
      </c>
      <c r="AF213" s="52">
        <f t="shared" si="171"/>
        <v>0</v>
      </c>
      <c r="AG213" s="9"/>
      <c r="AH213" s="65">
        <f t="shared" si="157"/>
        <v>0</v>
      </c>
      <c r="AI213" s="65">
        <f t="shared" si="158"/>
        <v>0</v>
      </c>
      <c r="AJ213" s="65">
        <f t="shared" si="159"/>
        <v>0</v>
      </c>
      <c r="AK213" s="65">
        <f t="shared" si="160"/>
        <v>0</v>
      </c>
      <c r="AL213" s="65">
        <f t="shared" si="161"/>
        <v>0</v>
      </c>
      <c r="AM213" s="65">
        <f t="shared" si="162"/>
        <v>0</v>
      </c>
      <c r="AN213" s="66"/>
      <c r="AO213" s="65">
        <f t="shared" si="163"/>
        <v>0</v>
      </c>
      <c r="AP213" s="65">
        <f t="shared" si="164"/>
        <v>0</v>
      </c>
      <c r="AQ213" s="65">
        <f t="shared" si="165"/>
        <v>0</v>
      </c>
    </row>
    <row r="214" spans="1:43" x14ac:dyDescent="0.25">
      <c r="A214" s="13" t="s">
        <v>675</v>
      </c>
      <c r="B214" s="13"/>
      <c r="C214" s="52">
        <f t="shared" ref="C214:AF214" si="172">C127</f>
        <v>225.3</v>
      </c>
      <c r="D214" s="52">
        <f t="shared" si="172"/>
        <v>228.8</v>
      </c>
      <c r="E214" s="52">
        <f t="shared" si="172"/>
        <v>239.3</v>
      </c>
      <c r="F214" s="52">
        <f t="shared" si="172"/>
        <v>260.3</v>
      </c>
      <c r="G214" s="52">
        <f t="shared" si="172"/>
        <v>281.39999999999998</v>
      </c>
      <c r="H214" s="52">
        <f t="shared" si="172"/>
        <v>309.5</v>
      </c>
      <c r="I214" s="52">
        <f t="shared" si="172"/>
        <v>330.5</v>
      </c>
      <c r="J214" s="52">
        <f t="shared" si="172"/>
        <v>341</v>
      </c>
      <c r="K214" s="52">
        <f t="shared" si="172"/>
        <v>348</v>
      </c>
      <c r="L214" s="52">
        <f t="shared" si="172"/>
        <v>356.7</v>
      </c>
      <c r="M214" s="52">
        <f t="shared" si="172"/>
        <v>280.2</v>
      </c>
      <c r="N214" s="52">
        <f t="shared" si="172"/>
        <v>290.8</v>
      </c>
      <c r="O214" s="52">
        <f t="shared" si="172"/>
        <v>294.8</v>
      </c>
      <c r="P214" s="52">
        <f t="shared" si="172"/>
        <v>308.8</v>
      </c>
      <c r="Q214" s="52">
        <f t="shared" si="172"/>
        <v>326.3</v>
      </c>
      <c r="R214" s="52">
        <f t="shared" si="172"/>
        <v>343.9</v>
      </c>
      <c r="S214" s="52">
        <f t="shared" si="172"/>
        <v>368.4</v>
      </c>
      <c r="T214" s="52">
        <f t="shared" si="172"/>
        <v>375.4</v>
      </c>
      <c r="U214" s="52">
        <f t="shared" si="172"/>
        <v>379</v>
      </c>
      <c r="V214" s="52">
        <f t="shared" si="172"/>
        <v>379</v>
      </c>
      <c r="W214" s="52">
        <f t="shared" si="172"/>
        <v>405.7</v>
      </c>
      <c r="X214" s="52">
        <f t="shared" si="172"/>
        <v>405.7</v>
      </c>
      <c r="Y214" s="52">
        <f t="shared" si="172"/>
        <v>405.7</v>
      </c>
      <c r="Z214" s="52">
        <f t="shared" si="172"/>
        <v>405.7</v>
      </c>
      <c r="AA214" s="52">
        <f t="shared" si="172"/>
        <v>405.7</v>
      </c>
      <c r="AB214" s="52">
        <f t="shared" si="172"/>
        <v>405.7</v>
      </c>
      <c r="AC214" s="52">
        <f t="shared" si="172"/>
        <v>405.7</v>
      </c>
      <c r="AD214" s="52">
        <f t="shared" si="172"/>
        <v>405.7</v>
      </c>
      <c r="AE214" s="52">
        <f t="shared" si="172"/>
        <v>409.2</v>
      </c>
      <c r="AF214" s="52">
        <f t="shared" si="172"/>
        <v>409.2</v>
      </c>
      <c r="AG214" s="9"/>
      <c r="AH214" s="65">
        <f t="shared" ref="AH214" si="173">AVERAGE(C214:G214)</f>
        <v>247.01999999999998</v>
      </c>
      <c r="AI214" s="65">
        <f t="shared" ref="AI214" si="174">AVERAGE(H214:L214)</f>
        <v>337.14</v>
      </c>
      <c r="AJ214" s="65">
        <f t="shared" ref="AJ214" si="175">AVERAGE(M214:Q214)</f>
        <v>300.17999999999995</v>
      </c>
      <c r="AK214" s="65">
        <f t="shared" ref="AK214" si="176">AVERAGE(R214:V214)</f>
        <v>369.14</v>
      </c>
      <c r="AL214" s="65">
        <f t="shared" ref="AL214" si="177">AVERAGE(W214:AA214)</f>
        <v>405.7</v>
      </c>
      <c r="AM214" s="65">
        <f t="shared" ref="AM214" si="178">AVERAGE(AB214:AF214)</f>
        <v>407.1</v>
      </c>
      <c r="AN214" s="66"/>
      <c r="AO214" s="65">
        <f t="shared" ref="AO214" si="179">AVERAGE(AH214:AI214)</f>
        <v>292.08</v>
      </c>
      <c r="AP214" s="65">
        <f t="shared" ref="AP214" si="180">AVERAGE(AJ214:AK214)</f>
        <v>334.65999999999997</v>
      </c>
      <c r="AQ214" s="65">
        <f t="shared" ref="AQ214" si="181">AVERAGE(AL214:AM214)</f>
        <v>406.4</v>
      </c>
    </row>
    <row r="215" spans="1:43" x14ac:dyDescent="0.25">
      <c r="A215" s="71" t="s">
        <v>442</v>
      </c>
      <c r="B215" s="13"/>
      <c r="C215" s="52">
        <f>SUM(C128:C130)</f>
        <v>5180.6000000000004</v>
      </c>
      <c r="D215" s="52">
        <f t="shared" ref="D215:AF215" si="182">SUM(D128:D130)</f>
        <v>4620</v>
      </c>
      <c r="E215" s="52">
        <f t="shared" si="182"/>
        <v>4792.3999999999996</v>
      </c>
      <c r="F215" s="52">
        <f t="shared" si="182"/>
        <v>5023.8</v>
      </c>
      <c r="G215" s="52">
        <f t="shared" si="182"/>
        <v>5103.6000000000004</v>
      </c>
      <c r="H215" s="52">
        <f t="shared" si="182"/>
        <v>5429</v>
      </c>
      <c r="I215" s="52">
        <f t="shared" si="182"/>
        <v>4731</v>
      </c>
      <c r="J215" s="52">
        <f t="shared" si="182"/>
        <v>5677</v>
      </c>
      <c r="K215" s="52">
        <f t="shared" si="182"/>
        <v>6246</v>
      </c>
      <c r="L215" s="52">
        <f t="shared" si="182"/>
        <v>5569.6</v>
      </c>
      <c r="M215" s="52">
        <f t="shared" si="182"/>
        <v>6021.6</v>
      </c>
      <c r="N215" s="52">
        <f t="shared" si="182"/>
        <v>6592.4</v>
      </c>
      <c r="O215" s="52">
        <f t="shared" si="182"/>
        <v>5521.2</v>
      </c>
      <c r="P215" s="52">
        <f t="shared" si="182"/>
        <v>4470</v>
      </c>
      <c r="Q215" s="52">
        <f t="shared" si="182"/>
        <v>3857.6</v>
      </c>
      <c r="R215" s="52">
        <f t="shared" si="182"/>
        <v>2597.8000000000002</v>
      </c>
      <c r="S215" s="52">
        <f t="shared" si="182"/>
        <v>2905.8</v>
      </c>
      <c r="T215" s="52">
        <f t="shared" si="182"/>
        <v>2475.8000000000002</v>
      </c>
      <c r="U215" s="52">
        <f t="shared" si="182"/>
        <v>2261</v>
      </c>
      <c r="V215" s="52">
        <f t="shared" si="182"/>
        <v>2150</v>
      </c>
      <c r="W215" s="52">
        <f t="shared" si="182"/>
        <v>2203.4</v>
      </c>
      <c r="X215" s="52">
        <f t="shared" si="182"/>
        <v>1944.4</v>
      </c>
      <c r="Y215" s="52">
        <f t="shared" si="182"/>
        <v>1944.4</v>
      </c>
      <c r="Z215" s="52">
        <f t="shared" si="182"/>
        <v>1944.4</v>
      </c>
      <c r="AA215" s="52">
        <f t="shared" si="182"/>
        <v>1685.4</v>
      </c>
      <c r="AB215" s="52">
        <f t="shared" si="182"/>
        <v>1685.4</v>
      </c>
      <c r="AC215" s="52">
        <f t="shared" si="182"/>
        <v>1685.4</v>
      </c>
      <c r="AD215" s="52">
        <f t="shared" si="182"/>
        <v>1685.4</v>
      </c>
      <c r="AE215" s="52">
        <f t="shared" si="182"/>
        <v>1692.4</v>
      </c>
      <c r="AF215" s="52">
        <f t="shared" si="182"/>
        <v>1692.4</v>
      </c>
      <c r="AG215" s="9"/>
      <c r="AH215" s="65">
        <f>AVERAGE(C215:G215)</f>
        <v>4944.08</v>
      </c>
      <c r="AI215" s="65">
        <f t="shared" si="158"/>
        <v>5530.5199999999995</v>
      </c>
      <c r="AJ215" s="65">
        <f t="shared" si="159"/>
        <v>5292.5599999999995</v>
      </c>
      <c r="AK215" s="65">
        <f t="shared" si="160"/>
        <v>2478.0800000000004</v>
      </c>
      <c r="AL215" s="65">
        <f t="shared" si="161"/>
        <v>1944.4</v>
      </c>
      <c r="AM215" s="65">
        <f t="shared" si="162"/>
        <v>1688.2</v>
      </c>
      <c r="AN215" s="66"/>
      <c r="AO215" s="65">
        <f t="shared" si="163"/>
        <v>5237.2999999999993</v>
      </c>
      <c r="AP215" s="65">
        <f t="shared" si="164"/>
        <v>3885.3199999999997</v>
      </c>
      <c r="AQ215" s="65">
        <f t="shared" si="165"/>
        <v>1816.3000000000002</v>
      </c>
    </row>
    <row r="216" spans="1:43" x14ac:dyDescent="0.25">
      <c r="A216" s="71"/>
      <c r="B216" s="13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9"/>
      <c r="AH216" s="65"/>
      <c r="AI216" s="65"/>
      <c r="AJ216" s="65"/>
      <c r="AK216" s="65"/>
      <c r="AL216" s="65"/>
      <c r="AM216" s="65"/>
      <c r="AN216" s="66"/>
      <c r="AO216" s="65"/>
      <c r="AP216" s="65"/>
      <c r="AQ216" s="65"/>
    </row>
    <row r="217" spans="1:43" ht="15.75" x14ac:dyDescent="0.25">
      <c r="A217" s="81" t="s">
        <v>672</v>
      </c>
      <c r="B217" s="72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  <c r="AL217" s="60"/>
      <c r="AM217" s="60"/>
      <c r="AN217" s="60"/>
      <c r="AO217" s="60"/>
      <c r="AP217" s="60"/>
      <c r="AQ217" s="60"/>
    </row>
    <row r="218" spans="1:43" ht="15.75" x14ac:dyDescent="0.25">
      <c r="A218" s="13" t="s">
        <v>669</v>
      </c>
      <c r="B218" s="62"/>
      <c r="C218" s="52">
        <f>SUM(C219:C226)</f>
        <v>0</v>
      </c>
      <c r="D218" s="52">
        <f t="shared" ref="D218:AF218" si="183">SUM(D219:D226)</f>
        <v>0</v>
      </c>
      <c r="E218" s="52">
        <f t="shared" si="183"/>
        <v>0</v>
      </c>
      <c r="F218" s="52">
        <f t="shared" si="183"/>
        <v>0</v>
      </c>
      <c r="G218" s="52">
        <f t="shared" si="183"/>
        <v>0</v>
      </c>
      <c r="H218" s="52">
        <f t="shared" si="183"/>
        <v>0</v>
      </c>
      <c r="I218" s="52">
        <f t="shared" si="183"/>
        <v>0</v>
      </c>
      <c r="J218" s="52">
        <f t="shared" si="183"/>
        <v>0</v>
      </c>
      <c r="K218" s="52">
        <f t="shared" si="183"/>
        <v>0</v>
      </c>
      <c r="L218" s="52">
        <f t="shared" si="183"/>
        <v>0</v>
      </c>
      <c r="M218" s="52">
        <f t="shared" si="183"/>
        <v>0</v>
      </c>
      <c r="N218" s="52">
        <f t="shared" si="183"/>
        <v>0</v>
      </c>
      <c r="O218" s="52">
        <f t="shared" si="183"/>
        <v>0</v>
      </c>
      <c r="P218" s="52">
        <f t="shared" si="183"/>
        <v>0</v>
      </c>
      <c r="Q218" s="52">
        <f t="shared" si="183"/>
        <v>0</v>
      </c>
      <c r="R218" s="52">
        <f t="shared" si="183"/>
        <v>0</v>
      </c>
      <c r="S218" s="52">
        <f t="shared" si="183"/>
        <v>0</v>
      </c>
      <c r="T218" s="52">
        <f t="shared" si="183"/>
        <v>0</v>
      </c>
      <c r="U218" s="52">
        <f t="shared" si="183"/>
        <v>0</v>
      </c>
      <c r="V218" s="52">
        <f t="shared" si="183"/>
        <v>0</v>
      </c>
      <c r="W218" s="52">
        <f t="shared" si="183"/>
        <v>0</v>
      </c>
      <c r="X218" s="52">
        <f t="shared" si="183"/>
        <v>0</v>
      </c>
      <c r="Y218" s="52">
        <f t="shared" si="183"/>
        <v>0</v>
      </c>
      <c r="Z218" s="52">
        <f t="shared" si="183"/>
        <v>0</v>
      </c>
      <c r="AA218" s="52">
        <f t="shared" si="183"/>
        <v>0</v>
      </c>
      <c r="AB218" s="52">
        <f t="shared" si="183"/>
        <v>0</v>
      </c>
      <c r="AC218" s="52">
        <f t="shared" si="183"/>
        <v>0</v>
      </c>
      <c r="AD218" s="52">
        <f t="shared" si="183"/>
        <v>0</v>
      </c>
      <c r="AE218" s="52">
        <f t="shared" si="183"/>
        <v>0</v>
      </c>
      <c r="AF218" s="52">
        <f t="shared" si="183"/>
        <v>0</v>
      </c>
      <c r="AG218" s="60"/>
      <c r="AH218" s="65">
        <f>AVERAGE(C218:G218)</f>
        <v>0</v>
      </c>
      <c r="AI218" s="65">
        <f>AVERAGE(H218:L218)</f>
        <v>0</v>
      </c>
      <c r="AJ218" s="65">
        <f>AVERAGE(M218:Q218)</f>
        <v>0</v>
      </c>
      <c r="AK218" s="65">
        <f>AVERAGE(R218:V218)</f>
        <v>0</v>
      </c>
      <c r="AL218" s="65">
        <f>AVERAGE(W218:AA218)</f>
        <v>0</v>
      </c>
      <c r="AM218" s="65">
        <f>AVERAGE(AB218:AF218)</f>
        <v>0</v>
      </c>
      <c r="AN218" s="60"/>
      <c r="AO218" s="65">
        <f>AVERAGE(AH218:AI218)</f>
        <v>0</v>
      </c>
      <c r="AP218" s="65">
        <f>AVERAGE(AJ218:AK218)</f>
        <v>0</v>
      </c>
      <c r="AQ218" s="65">
        <f>AVERAGE(AL218:AM218)</f>
        <v>0</v>
      </c>
    </row>
    <row r="219" spans="1:43" ht="15.75" x14ac:dyDescent="0.25">
      <c r="A219" s="13" t="s">
        <v>410</v>
      </c>
      <c r="B219" s="13"/>
      <c r="C219" s="52">
        <f t="shared" ref="C219:C226" si="184">C134</f>
        <v>0</v>
      </c>
      <c r="D219" s="52">
        <f t="shared" ref="D219:AF226" si="185">D134</f>
        <v>0</v>
      </c>
      <c r="E219" s="52">
        <f t="shared" si="185"/>
        <v>0</v>
      </c>
      <c r="F219" s="52">
        <f t="shared" si="185"/>
        <v>0</v>
      </c>
      <c r="G219" s="52">
        <f t="shared" si="185"/>
        <v>0</v>
      </c>
      <c r="H219" s="52">
        <f t="shared" si="185"/>
        <v>0</v>
      </c>
      <c r="I219" s="52">
        <f t="shared" si="185"/>
        <v>0</v>
      </c>
      <c r="J219" s="52">
        <f t="shared" si="185"/>
        <v>0</v>
      </c>
      <c r="K219" s="52">
        <f t="shared" si="185"/>
        <v>0</v>
      </c>
      <c r="L219" s="52">
        <f t="shared" si="185"/>
        <v>0</v>
      </c>
      <c r="M219" s="52">
        <f t="shared" si="185"/>
        <v>0</v>
      </c>
      <c r="N219" s="52">
        <f t="shared" si="185"/>
        <v>0</v>
      </c>
      <c r="O219" s="52">
        <f t="shared" si="185"/>
        <v>0</v>
      </c>
      <c r="P219" s="52">
        <f t="shared" si="185"/>
        <v>0</v>
      </c>
      <c r="Q219" s="52">
        <f t="shared" si="185"/>
        <v>0</v>
      </c>
      <c r="R219" s="52">
        <f t="shared" si="185"/>
        <v>0</v>
      </c>
      <c r="S219" s="52">
        <f t="shared" si="185"/>
        <v>0</v>
      </c>
      <c r="T219" s="52">
        <f t="shared" si="185"/>
        <v>0</v>
      </c>
      <c r="U219" s="52">
        <f t="shared" si="185"/>
        <v>0</v>
      </c>
      <c r="V219" s="52">
        <f t="shared" si="185"/>
        <v>0</v>
      </c>
      <c r="W219" s="52">
        <f t="shared" si="185"/>
        <v>0</v>
      </c>
      <c r="X219" s="52">
        <f t="shared" si="185"/>
        <v>0</v>
      </c>
      <c r="Y219" s="52">
        <f t="shared" si="185"/>
        <v>0</v>
      </c>
      <c r="Z219" s="52">
        <f t="shared" si="185"/>
        <v>0</v>
      </c>
      <c r="AA219" s="52">
        <f t="shared" si="185"/>
        <v>0</v>
      </c>
      <c r="AB219" s="52">
        <f t="shared" si="185"/>
        <v>0</v>
      </c>
      <c r="AC219" s="52">
        <f t="shared" si="185"/>
        <v>0</v>
      </c>
      <c r="AD219" s="52">
        <f t="shared" si="185"/>
        <v>0</v>
      </c>
      <c r="AE219" s="52">
        <f t="shared" si="185"/>
        <v>0</v>
      </c>
      <c r="AF219" s="52">
        <f t="shared" si="185"/>
        <v>0</v>
      </c>
      <c r="AG219" s="9"/>
      <c r="AH219" s="65">
        <f t="shared" ref="AH219:AH226" si="186">AVERAGE(C219:G219)</f>
        <v>0</v>
      </c>
      <c r="AI219" s="65">
        <f t="shared" ref="AI219:AI226" si="187">AVERAGE(H219:L219)</f>
        <v>0</v>
      </c>
      <c r="AJ219" s="65">
        <f t="shared" ref="AJ219:AJ226" si="188">AVERAGE(M219:Q219)</f>
        <v>0</v>
      </c>
      <c r="AK219" s="65">
        <f t="shared" ref="AK219:AK226" si="189">AVERAGE(R219:V219)</f>
        <v>0</v>
      </c>
      <c r="AL219" s="65">
        <f t="shared" ref="AL219:AL226" si="190">AVERAGE(W219:AA219)</f>
        <v>0</v>
      </c>
      <c r="AM219" s="65">
        <f t="shared" ref="AM219:AM226" si="191">AVERAGE(AB219:AF219)</f>
        <v>0</v>
      </c>
      <c r="AN219" s="60"/>
      <c r="AO219" s="65">
        <f t="shared" ref="AO219:AO226" si="192">AVERAGE(AH219:AI219)</f>
        <v>0</v>
      </c>
      <c r="AP219" s="65">
        <f t="shared" ref="AP219:AP226" si="193">AVERAGE(AJ219:AK219)</f>
        <v>0</v>
      </c>
      <c r="AQ219" s="65">
        <f t="shared" ref="AQ219:AQ226" si="194">AVERAGE(AL219:AM219)</f>
        <v>0</v>
      </c>
    </row>
    <row r="220" spans="1:43" ht="15.75" x14ac:dyDescent="0.25">
      <c r="A220" s="13" t="s">
        <v>411</v>
      </c>
      <c r="B220" s="13"/>
      <c r="C220" s="52">
        <f t="shared" si="184"/>
        <v>0</v>
      </c>
      <c r="D220" s="52">
        <f t="shared" ref="D220:R220" si="195">D135</f>
        <v>0</v>
      </c>
      <c r="E220" s="52">
        <f t="shared" si="195"/>
        <v>0</v>
      </c>
      <c r="F220" s="52">
        <f t="shared" si="195"/>
        <v>0</v>
      </c>
      <c r="G220" s="52">
        <f t="shared" si="195"/>
        <v>0</v>
      </c>
      <c r="H220" s="52">
        <f t="shared" si="195"/>
        <v>0</v>
      </c>
      <c r="I220" s="52">
        <f t="shared" si="195"/>
        <v>0</v>
      </c>
      <c r="J220" s="52">
        <f t="shared" si="195"/>
        <v>0</v>
      </c>
      <c r="K220" s="52">
        <f t="shared" si="195"/>
        <v>0</v>
      </c>
      <c r="L220" s="52">
        <f t="shared" si="195"/>
        <v>0</v>
      </c>
      <c r="M220" s="52">
        <f t="shared" si="195"/>
        <v>0</v>
      </c>
      <c r="N220" s="52">
        <f t="shared" si="195"/>
        <v>0</v>
      </c>
      <c r="O220" s="52">
        <f t="shared" si="195"/>
        <v>0</v>
      </c>
      <c r="P220" s="52">
        <f t="shared" si="195"/>
        <v>0</v>
      </c>
      <c r="Q220" s="52">
        <f t="shared" si="195"/>
        <v>0</v>
      </c>
      <c r="R220" s="52">
        <f t="shared" si="195"/>
        <v>0</v>
      </c>
      <c r="S220" s="52">
        <f t="shared" si="185"/>
        <v>0</v>
      </c>
      <c r="T220" s="52">
        <f t="shared" si="185"/>
        <v>0</v>
      </c>
      <c r="U220" s="52">
        <f t="shared" si="185"/>
        <v>0</v>
      </c>
      <c r="V220" s="52">
        <f t="shared" si="185"/>
        <v>0</v>
      </c>
      <c r="W220" s="52">
        <f t="shared" si="185"/>
        <v>0</v>
      </c>
      <c r="X220" s="52">
        <f t="shared" si="185"/>
        <v>0</v>
      </c>
      <c r="Y220" s="52">
        <f t="shared" si="185"/>
        <v>0</v>
      </c>
      <c r="Z220" s="52">
        <f t="shared" si="185"/>
        <v>0</v>
      </c>
      <c r="AA220" s="52">
        <f t="shared" si="185"/>
        <v>0</v>
      </c>
      <c r="AB220" s="52">
        <f t="shared" si="185"/>
        <v>0</v>
      </c>
      <c r="AC220" s="52">
        <f t="shared" si="185"/>
        <v>0</v>
      </c>
      <c r="AD220" s="52">
        <f t="shared" si="185"/>
        <v>0</v>
      </c>
      <c r="AE220" s="52">
        <f t="shared" si="185"/>
        <v>0</v>
      </c>
      <c r="AF220" s="52">
        <f t="shared" si="185"/>
        <v>0</v>
      </c>
      <c r="AG220" s="9"/>
      <c r="AH220" s="65">
        <f t="shared" si="186"/>
        <v>0</v>
      </c>
      <c r="AI220" s="65">
        <f t="shared" si="187"/>
        <v>0</v>
      </c>
      <c r="AJ220" s="65">
        <f t="shared" si="188"/>
        <v>0</v>
      </c>
      <c r="AK220" s="65">
        <f t="shared" si="189"/>
        <v>0</v>
      </c>
      <c r="AL220" s="65">
        <f t="shared" si="190"/>
        <v>0</v>
      </c>
      <c r="AM220" s="65">
        <f t="shared" si="191"/>
        <v>0</v>
      </c>
      <c r="AN220" s="60"/>
      <c r="AO220" s="65">
        <f t="shared" si="192"/>
        <v>0</v>
      </c>
      <c r="AP220" s="65">
        <f t="shared" si="193"/>
        <v>0</v>
      </c>
      <c r="AQ220" s="65">
        <f t="shared" si="194"/>
        <v>0</v>
      </c>
    </row>
    <row r="221" spans="1:43" ht="15.75" x14ac:dyDescent="0.25">
      <c r="A221" s="13" t="s">
        <v>676</v>
      </c>
      <c r="B221" s="13"/>
      <c r="C221" s="52">
        <f t="shared" si="184"/>
        <v>0</v>
      </c>
      <c r="D221" s="52">
        <f t="shared" si="185"/>
        <v>0</v>
      </c>
      <c r="E221" s="52">
        <f t="shared" si="185"/>
        <v>0</v>
      </c>
      <c r="F221" s="52">
        <f t="shared" si="185"/>
        <v>0</v>
      </c>
      <c r="G221" s="52">
        <f t="shared" si="185"/>
        <v>0</v>
      </c>
      <c r="H221" s="52">
        <f t="shared" si="185"/>
        <v>0</v>
      </c>
      <c r="I221" s="52">
        <f t="shared" si="185"/>
        <v>0</v>
      </c>
      <c r="J221" s="52">
        <f t="shared" si="185"/>
        <v>0</v>
      </c>
      <c r="K221" s="52">
        <f t="shared" si="185"/>
        <v>0</v>
      </c>
      <c r="L221" s="52">
        <f t="shared" si="185"/>
        <v>0</v>
      </c>
      <c r="M221" s="52">
        <f t="shared" si="185"/>
        <v>0</v>
      </c>
      <c r="N221" s="52">
        <f t="shared" si="185"/>
        <v>0</v>
      </c>
      <c r="O221" s="52">
        <f t="shared" si="185"/>
        <v>0</v>
      </c>
      <c r="P221" s="52">
        <f t="shared" si="185"/>
        <v>0</v>
      </c>
      <c r="Q221" s="52">
        <f t="shared" si="185"/>
        <v>0</v>
      </c>
      <c r="R221" s="52">
        <f t="shared" si="185"/>
        <v>0</v>
      </c>
      <c r="S221" s="52">
        <f t="shared" si="185"/>
        <v>0</v>
      </c>
      <c r="T221" s="52">
        <f t="shared" si="185"/>
        <v>0</v>
      </c>
      <c r="U221" s="52">
        <f t="shared" si="185"/>
        <v>0</v>
      </c>
      <c r="V221" s="52">
        <f t="shared" si="185"/>
        <v>0</v>
      </c>
      <c r="W221" s="52">
        <f t="shared" si="185"/>
        <v>0</v>
      </c>
      <c r="X221" s="52">
        <f t="shared" si="185"/>
        <v>0</v>
      </c>
      <c r="Y221" s="52">
        <f t="shared" si="185"/>
        <v>0</v>
      </c>
      <c r="Z221" s="52">
        <f t="shared" si="185"/>
        <v>0</v>
      </c>
      <c r="AA221" s="52">
        <f t="shared" si="185"/>
        <v>0</v>
      </c>
      <c r="AB221" s="52">
        <f t="shared" si="185"/>
        <v>0</v>
      </c>
      <c r="AC221" s="52">
        <f t="shared" si="185"/>
        <v>0</v>
      </c>
      <c r="AD221" s="52">
        <f t="shared" si="185"/>
        <v>0</v>
      </c>
      <c r="AE221" s="52">
        <f t="shared" si="185"/>
        <v>0</v>
      </c>
      <c r="AF221" s="52">
        <f t="shared" si="185"/>
        <v>0</v>
      </c>
      <c r="AG221" s="9"/>
      <c r="AH221" s="65">
        <f t="shared" si="186"/>
        <v>0</v>
      </c>
      <c r="AI221" s="65">
        <f t="shared" si="187"/>
        <v>0</v>
      </c>
      <c r="AJ221" s="65">
        <f t="shared" si="188"/>
        <v>0</v>
      </c>
      <c r="AK221" s="65">
        <f t="shared" si="189"/>
        <v>0</v>
      </c>
      <c r="AL221" s="65">
        <f t="shared" si="190"/>
        <v>0</v>
      </c>
      <c r="AM221" s="65">
        <f t="shared" si="191"/>
        <v>0</v>
      </c>
      <c r="AN221" s="60"/>
      <c r="AO221" s="65">
        <f t="shared" si="192"/>
        <v>0</v>
      </c>
      <c r="AP221" s="65">
        <f t="shared" si="193"/>
        <v>0</v>
      </c>
      <c r="AQ221" s="65">
        <f t="shared" si="194"/>
        <v>0</v>
      </c>
    </row>
    <row r="222" spans="1:43" ht="15.75" x14ac:dyDescent="0.25">
      <c r="A222" s="13" t="s">
        <v>412</v>
      </c>
      <c r="B222" s="13"/>
      <c r="C222" s="52">
        <f t="shared" si="184"/>
        <v>0</v>
      </c>
      <c r="D222" s="52">
        <f t="shared" si="185"/>
        <v>0</v>
      </c>
      <c r="E222" s="52">
        <f t="shared" si="185"/>
        <v>0</v>
      </c>
      <c r="F222" s="52">
        <f t="shared" si="185"/>
        <v>0</v>
      </c>
      <c r="G222" s="52">
        <f t="shared" si="185"/>
        <v>0</v>
      </c>
      <c r="H222" s="52">
        <f t="shared" si="185"/>
        <v>0</v>
      </c>
      <c r="I222" s="52">
        <f t="shared" si="185"/>
        <v>0</v>
      </c>
      <c r="J222" s="52">
        <f t="shared" si="185"/>
        <v>0</v>
      </c>
      <c r="K222" s="52">
        <f t="shared" si="185"/>
        <v>0</v>
      </c>
      <c r="L222" s="52">
        <f t="shared" si="185"/>
        <v>0</v>
      </c>
      <c r="M222" s="52">
        <f t="shared" si="185"/>
        <v>0</v>
      </c>
      <c r="N222" s="52">
        <f t="shared" si="185"/>
        <v>0</v>
      </c>
      <c r="O222" s="52">
        <f t="shared" si="185"/>
        <v>0</v>
      </c>
      <c r="P222" s="52">
        <f t="shared" si="185"/>
        <v>0</v>
      </c>
      <c r="Q222" s="52">
        <f t="shared" si="185"/>
        <v>0</v>
      </c>
      <c r="R222" s="52">
        <f t="shared" si="185"/>
        <v>0</v>
      </c>
      <c r="S222" s="52">
        <f t="shared" si="185"/>
        <v>0</v>
      </c>
      <c r="T222" s="52">
        <f t="shared" si="185"/>
        <v>0</v>
      </c>
      <c r="U222" s="52">
        <f t="shared" si="185"/>
        <v>0</v>
      </c>
      <c r="V222" s="52">
        <f t="shared" si="185"/>
        <v>0</v>
      </c>
      <c r="W222" s="52">
        <f t="shared" si="185"/>
        <v>0</v>
      </c>
      <c r="X222" s="52">
        <f t="shared" si="185"/>
        <v>0</v>
      </c>
      <c r="Y222" s="52">
        <f t="shared" si="185"/>
        <v>0</v>
      </c>
      <c r="Z222" s="52">
        <f t="shared" si="185"/>
        <v>0</v>
      </c>
      <c r="AA222" s="52">
        <f t="shared" si="185"/>
        <v>0</v>
      </c>
      <c r="AB222" s="52">
        <f t="shared" si="185"/>
        <v>0</v>
      </c>
      <c r="AC222" s="52">
        <f t="shared" si="185"/>
        <v>0</v>
      </c>
      <c r="AD222" s="52">
        <f t="shared" si="185"/>
        <v>0</v>
      </c>
      <c r="AE222" s="52">
        <f t="shared" si="185"/>
        <v>0</v>
      </c>
      <c r="AF222" s="52">
        <f t="shared" si="185"/>
        <v>0</v>
      </c>
      <c r="AG222" s="9"/>
      <c r="AH222" s="65">
        <f t="shared" si="186"/>
        <v>0</v>
      </c>
      <c r="AI222" s="65">
        <f t="shared" si="187"/>
        <v>0</v>
      </c>
      <c r="AJ222" s="65">
        <f t="shared" si="188"/>
        <v>0</v>
      </c>
      <c r="AK222" s="65">
        <f t="shared" si="189"/>
        <v>0</v>
      </c>
      <c r="AL222" s="65">
        <f t="shared" si="190"/>
        <v>0</v>
      </c>
      <c r="AM222" s="65">
        <f t="shared" si="191"/>
        <v>0</v>
      </c>
      <c r="AN222" s="60"/>
      <c r="AO222" s="65">
        <f t="shared" si="192"/>
        <v>0</v>
      </c>
      <c r="AP222" s="65">
        <f t="shared" si="193"/>
        <v>0</v>
      </c>
      <c r="AQ222" s="65">
        <f t="shared" si="194"/>
        <v>0</v>
      </c>
    </row>
    <row r="223" spans="1:43" ht="15.75" x14ac:dyDescent="0.25">
      <c r="A223" s="13" t="s">
        <v>436</v>
      </c>
      <c r="B223" s="13"/>
      <c r="C223" s="52">
        <f t="shared" si="184"/>
        <v>0</v>
      </c>
      <c r="D223" s="52">
        <f t="shared" si="185"/>
        <v>0</v>
      </c>
      <c r="E223" s="52">
        <f t="shared" si="185"/>
        <v>0</v>
      </c>
      <c r="F223" s="52">
        <f t="shared" si="185"/>
        <v>0</v>
      </c>
      <c r="G223" s="52">
        <f t="shared" si="185"/>
        <v>0</v>
      </c>
      <c r="H223" s="52">
        <f t="shared" si="185"/>
        <v>0</v>
      </c>
      <c r="I223" s="52">
        <f t="shared" si="185"/>
        <v>0</v>
      </c>
      <c r="J223" s="52">
        <f t="shared" si="185"/>
        <v>0</v>
      </c>
      <c r="K223" s="52">
        <f t="shared" si="185"/>
        <v>0</v>
      </c>
      <c r="L223" s="52">
        <f t="shared" si="185"/>
        <v>0</v>
      </c>
      <c r="M223" s="52">
        <f t="shared" si="185"/>
        <v>0</v>
      </c>
      <c r="N223" s="52">
        <f t="shared" si="185"/>
        <v>0</v>
      </c>
      <c r="O223" s="52">
        <f t="shared" si="185"/>
        <v>0</v>
      </c>
      <c r="P223" s="52">
        <f t="shared" si="185"/>
        <v>0</v>
      </c>
      <c r="Q223" s="52">
        <f t="shared" si="185"/>
        <v>0</v>
      </c>
      <c r="R223" s="52">
        <f t="shared" si="185"/>
        <v>0</v>
      </c>
      <c r="S223" s="52">
        <f t="shared" si="185"/>
        <v>0</v>
      </c>
      <c r="T223" s="52">
        <f t="shared" si="185"/>
        <v>0</v>
      </c>
      <c r="U223" s="52">
        <f t="shared" si="185"/>
        <v>0</v>
      </c>
      <c r="V223" s="52">
        <f t="shared" si="185"/>
        <v>0</v>
      </c>
      <c r="W223" s="52">
        <f t="shared" si="185"/>
        <v>0</v>
      </c>
      <c r="X223" s="52">
        <f t="shared" si="185"/>
        <v>0</v>
      </c>
      <c r="Y223" s="52">
        <f t="shared" si="185"/>
        <v>0</v>
      </c>
      <c r="Z223" s="52">
        <f t="shared" si="185"/>
        <v>0</v>
      </c>
      <c r="AA223" s="52">
        <f t="shared" si="185"/>
        <v>0</v>
      </c>
      <c r="AB223" s="52">
        <f t="shared" si="185"/>
        <v>0</v>
      </c>
      <c r="AC223" s="52">
        <f t="shared" si="185"/>
        <v>0</v>
      </c>
      <c r="AD223" s="52">
        <f t="shared" si="185"/>
        <v>0</v>
      </c>
      <c r="AE223" s="52">
        <f t="shared" si="185"/>
        <v>0</v>
      </c>
      <c r="AF223" s="52">
        <f t="shared" si="185"/>
        <v>0</v>
      </c>
      <c r="AG223" s="9"/>
      <c r="AH223" s="65">
        <f t="shared" si="186"/>
        <v>0</v>
      </c>
      <c r="AI223" s="65">
        <f t="shared" si="187"/>
        <v>0</v>
      </c>
      <c r="AJ223" s="65">
        <f t="shared" si="188"/>
        <v>0</v>
      </c>
      <c r="AK223" s="65">
        <f t="shared" si="189"/>
        <v>0</v>
      </c>
      <c r="AL223" s="65">
        <f t="shared" si="190"/>
        <v>0</v>
      </c>
      <c r="AM223" s="65">
        <f t="shared" si="191"/>
        <v>0</v>
      </c>
      <c r="AN223" s="60"/>
      <c r="AO223" s="65">
        <f t="shared" si="192"/>
        <v>0</v>
      </c>
      <c r="AP223" s="65">
        <f t="shared" si="193"/>
        <v>0</v>
      </c>
      <c r="AQ223" s="65">
        <f t="shared" si="194"/>
        <v>0</v>
      </c>
    </row>
    <row r="224" spans="1:43" ht="15.75" x14ac:dyDescent="0.25">
      <c r="A224" s="13" t="s">
        <v>437</v>
      </c>
      <c r="B224" s="13"/>
      <c r="C224" s="52">
        <f t="shared" si="184"/>
        <v>0</v>
      </c>
      <c r="D224" s="52">
        <f t="shared" si="185"/>
        <v>0</v>
      </c>
      <c r="E224" s="52">
        <f t="shared" si="185"/>
        <v>0</v>
      </c>
      <c r="F224" s="52">
        <f t="shared" si="185"/>
        <v>0</v>
      </c>
      <c r="G224" s="52">
        <f t="shared" si="185"/>
        <v>0</v>
      </c>
      <c r="H224" s="52">
        <f t="shared" si="185"/>
        <v>0</v>
      </c>
      <c r="I224" s="52">
        <f t="shared" si="185"/>
        <v>0</v>
      </c>
      <c r="J224" s="52">
        <f t="shared" si="185"/>
        <v>0</v>
      </c>
      <c r="K224" s="52">
        <f t="shared" si="185"/>
        <v>0</v>
      </c>
      <c r="L224" s="52">
        <f t="shared" si="185"/>
        <v>0</v>
      </c>
      <c r="M224" s="52">
        <f t="shared" si="185"/>
        <v>0</v>
      </c>
      <c r="N224" s="52">
        <f t="shared" si="185"/>
        <v>0</v>
      </c>
      <c r="O224" s="52">
        <f t="shared" si="185"/>
        <v>0</v>
      </c>
      <c r="P224" s="52">
        <f t="shared" si="185"/>
        <v>0</v>
      </c>
      <c r="Q224" s="52">
        <f t="shared" si="185"/>
        <v>0</v>
      </c>
      <c r="R224" s="52">
        <f t="shared" si="185"/>
        <v>0</v>
      </c>
      <c r="S224" s="52">
        <f t="shared" si="185"/>
        <v>0</v>
      </c>
      <c r="T224" s="52">
        <f t="shared" si="185"/>
        <v>0</v>
      </c>
      <c r="U224" s="52">
        <f t="shared" si="185"/>
        <v>0</v>
      </c>
      <c r="V224" s="52">
        <f t="shared" si="185"/>
        <v>0</v>
      </c>
      <c r="W224" s="52">
        <f t="shared" si="185"/>
        <v>0</v>
      </c>
      <c r="X224" s="52">
        <f t="shared" si="185"/>
        <v>0</v>
      </c>
      <c r="Y224" s="52">
        <f t="shared" si="185"/>
        <v>0</v>
      </c>
      <c r="Z224" s="52">
        <f t="shared" si="185"/>
        <v>0</v>
      </c>
      <c r="AA224" s="52">
        <f t="shared" si="185"/>
        <v>0</v>
      </c>
      <c r="AB224" s="52">
        <f t="shared" si="185"/>
        <v>0</v>
      </c>
      <c r="AC224" s="52">
        <f t="shared" si="185"/>
        <v>0</v>
      </c>
      <c r="AD224" s="52">
        <f t="shared" si="185"/>
        <v>0</v>
      </c>
      <c r="AE224" s="52">
        <f t="shared" si="185"/>
        <v>0</v>
      </c>
      <c r="AF224" s="52">
        <f t="shared" si="185"/>
        <v>0</v>
      </c>
      <c r="AG224" s="9"/>
      <c r="AH224" s="65">
        <f t="shared" si="186"/>
        <v>0</v>
      </c>
      <c r="AI224" s="65">
        <f t="shared" si="187"/>
        <v>0</v>
      </c>
      <c r="AJ224" s="65">
        <f t="shared" si="188"/>
        <v>0</v>
      </c>
      <c r="AK224" s="65">
        <f t="shared" si="189"/>
        <v>0</v>
      </c>
      <c r="AL224" s="65">
        <f t="shared" si="190"/>
        <v>0</v>
      </c>
      <c r="AM224" s="65">
        <f t="shared" si="191"/>
        <v>0</v>
      </c>
      <c r="AN224" s="60"/>
      <c r="AO224" s="65">
        <f t="shared" si="192"/>
        <v>0</v>
      </c>
      <c r="AP224" s="65">
        <f t="shared" si="193"/>
        <v>0</v>
      </c>
      <c r="AQ224" s="65">
        <f t="shared" si="194"/>
        <v>0</v>
      </c>
    </row>
    <row r="225" spans="1:44" ht="15.75" x14ac:dyDescent="0.25">
      <c r="A225" s="13" t="s">
        <v>675</v>
      </c>
      <c r="B225" s="13"/>
      <c r="C225" s="52">
        <f t="shared" si="184"/>
        <v>0</v>
      </c>
      <c r="D225" s="52">
        <f t="shared" si="185"/>
        <v>0</v>
      </c>
      <c r="E225" s="52">
        <f t="shared" si="185"/>
        <v>0</v>
      </c>
      <c r="F225" s="52">
        <f t="shared" si="185"/>
        <v>0</v>
      </c>
      <c r="G225" s="52">
        <f t="shared" si="185"/>
        <v>0</v>
      </c>
      <c r="H225" s="52">
        <f t="shared" si="185"/>
        <v>0</v>
      </c>
      <c r="I225" s="52">
        <f t="shared" si="185"/>
        <v>0</v>
      </c>
      <c r="J225" s="52">
        <f t="shared" si="185"/>
        <v>0</v>
      </c>
      <c r="K225" s="52">
        <f t="shared" si="185"/>
        <v>0</v>
      </c>
      <c r="L225" s="52">
        <f t="shared" si="185"/>
        <v>0</v>
      </c>
      <c r="M225" s="52">
        <f t="shared" si="185"/>
        <v>0</v>
      </c>
      <c r="N225" s="52">
        <f t="shared" si="185"/>
        <v>0</v>
      </c>
      <c r="O225" s="52">
        <f t="shared" si="185"/>
        <v>0</v>
      </c>
      <c r="P225" s="52">
        <f t="shared" si="185"/>
        <v>0</v>
      </c>
      <c r="Q225" s="52">
        <f t="shared" si="185"/>
        <v>0</v>
      </c>
      <c r="R225" s="52">
        <f t="shared" si="185"/>
        <v>0</v>
      </c>
      <c r="S225" s="52">
        <f t="shared" si="185"/>
        <v>0</v>
      </c>
      <c r="T225" s="52">
        <f t="shared" si="185"/>
        <v>0</v>
      </c>
      <c r="U225" s="52">
        <f t="shared" si="185"/>
        <v>0</v>
      </c>
      <c r="V225" s="52">
        <f t="shared" si="185"/>
        <v>0</v>
      </c>
      <c r="W225" s="52">
        <f t="shared" si="185"/>
        <v>0</v>
      </c>
      <c r="X225" s="52">
        <f t="shared" si="185"/>
        <v>0</v>
      </c>
      <c r="Y225" s="52">
        <f t="shared" si="185"/>
        <v>0</v>
      </c>
      <c r="Z225" s="52">
        <f t="shared" si="185"/>
        <v>0</v>
      </c>
      <c r="AA225" s="52">
        <f t="shared" si="185"/>
        <v>0</v>
      </c>
      <c r="AB225" s="52">
        <f t="shared" si="185"/>
        <v>0</v>
      </c>
      <c r="AC225" s="52">
        <f t="shared" si="185"/>
        <v>0</v>
      </c>
      <c r="AD225" s="52">
        <f t="shared" si="185"/>
        <v>0</v>
      </c>
      <c r="AE225" s="52">
        <f t="shared" si="185"/>
        <v>0</v>
      </c>
      <c r="AF225" s="52">
        <f t="shared" si="185"/>
        <v>0</v>
      </c>
      <c r="AG225" s="9"/>
      <c r="AH225" s="65">
        <f t="shared" si="186"/>
        <v>0</v>
      </c>
      <c r="AI225" s="65">
        <f t="shared" si="187"/>
        <v>0</v>
      </c>
      <c r="AJ225" s="65">
        <f t="shared" si="188"/>
        <v>0</v>
      </c>
      <c r="AK225" s="65">
        <f t="shared" si="189"/>
        <v>0</v>
      </c>
      <c r="AL225" s="65">
        <f t="shared" si="190"/>
        <v>0</v>
      </c>
      <c r="AM225" s="65">
        <f t="shared" si="191"/>
        <v>0</v>
      </c>
      <c r="AN225" s="60"/>
      <c r="AO225" s="65">
        <f t="shared" si="192"/>
        <v>0</v>
      </c>
      <c r="AP225" s="65">
        <f t="shared" si="193"/>
        <v>0</v>
      </c>
      <c r="AQ225" s="65">
        <f t="shared" si="194"/>
        <v>0</v>
      </c>
    </row>
    <row r="226" spans="1:44" ht="15.75" x14ac:dyDescent="0.25">
      <c r="A226" s="71" t="s">
        <v>442</v>
      </c>
      <c r="B226" s="13"/>
      <c r="C226" s="52">
        <f t="shared" si="184"/>
        <v>0</v>
      </c>
      <c r="D226" s="52">
        <f t="shared" si="185"/>
        <v>0</v>
      </c>
      <c r="E226" s="52">
        <f t="shared" si="185"/>
        <v>0</v>
      </c>
      <c r="F226" s="52">
        <f t="shared" si="185"/>
        <v>0</v>
      </c>
      <c r="G226" s="52">
        <f t="shared" si="185"/>
        <v>0</v>
      </c>
      <c r="H226" s="52">
        <f t="shared" si="185"/>
        <v>0</v>
      </c>
      <c r="I226" s="52">
        <f t="shared" si="185"/>
        <v>0</v>
      </c>
      <c r="J226" s="52">
        <f t="shared" si="185"/>
        <v>0</v>
      </c>
      <c r="K226" s="52">
        <f t="shared" si="185"/>
        <v>0</v>
      </c>
      <c r="L226" s="52">
        <f t="shared" si="185"/>
        <v>0</v>
      </c>
      <c r="M226" s="52">
        <f t="shared" si="185"/>
        <v>0</v>
      </c>
      <c r="N226" s="52">
        <f t="shared" si="185"/>
        <v>0</v>
      </c>
      <c r="O226" s="52">
        <f t="shared" si="185"/>
        <v>0</v>
      </c>
      <c r="P226" s="52">
        <f t="shared" si="185"/>
        <v>0</v>
      </c>
      <c r="Q226" s="52">
        <f t="shared" si="185"/>
        <v>0</v>
      </c>
      <c r="R226" s="52">
        <f t="shared" si="185"/>
        <v>0</v>
      </c>
      <c r="S226" s="52">
        <f t="shared" si="185"/>
        <v>0</v>
      </c>
      <c r="T226" s="52">
        <f t="shared" si="185"/>
        <v>0</v>
      </c>
      <c r="U226" s="52">
        <f t="shared" si="185"/>
        <v>0</v>
      </c>
      <c r="V226" s="52">
        <f t="shared" si="185"/>
        <v>0</v>
      </c>
      <c r="W226" s="52">
        <f t="shared" si="185"/>
        <v>0</v>
      </c>
      <c r="X226" s="52">
        <f t="shared" si="185"/>
        <v>0</v>
      </c>
      <c r="Y226" s="52">
        <f t="shared" si="185"/>
        <v>0</v>
      </c>
      <c r="Z226" s="52">
        <f t="shared" si="185"/>
        <v>0</v>
      </c>
      <c r="AA226" s="52">
        <f t="shared" si="185"/>
        <v>0</v>
      </c>
      <c r="AB226" s="52">
        <f t="shared" si="185"/>
        <v>0</v>
      </c>
      <c r="AC226" s="52">
        <f t="shared" si="185"/>
        <v>0</v>
      </c>
      <c r="AD226" s="52">
        <f t="shared" si="185"/>
        <v>0</v>
      </c>
      <c r="AE226" s="52">
        <f t="shared" si="185"/>
        <v>0</v>
      </c>
      <c r="AF226" s="52">
        <f t="shared" si="185"/>
        <v>0</v>
      </c>
      <c r="AG226" s="9"/>
      <c r="AH226" s="65">
        <f t="shared" si="186"/>
        <v>0</v>
      </c>
      <c r="AI226" s="65">
        <f t="shared" si="187"/>
        <v>0</v>
      </c>
      <c r="AJ226" s="65">
        <f t="shared" si="188"/>
        <v>0</v>
      </c>
      <c r="AK226" s="65">
        <f t="shared" si="189"/>
        <v>0</v>
      </c>
      <c r="AL226" s="65">
        <f t="shared" si="190"/>
        <v>0</v>
      </c>
      <c r="AM226" s="65">
        <f t="shared" si="191"/>
        <v>0</v>
      </c>
      <c r="AN226" s="60"/>
      <c r="AO226" s="65">
        <f t="shared" si="192"/>
        <v>0</v>
      </c>
      <c r="AP226" s="65">
        <f t="shared" si="193"/>
        <v>0</v>
      </c>
      <c r="AQ226" s="65">
        <f t="shared" si="194"/>
        <v>0</v>
      </c>
    </row>
    <row r="227" spans="1:44" x14ac:dyDescent="0.25">
      <c r="A227" s="71"/>
      <c r="B227" s="13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9"/>
      <c r="AH227" s="65"/>
      <c r="AI227" s="65"/>
      <c r="AJ227" s="65"/>
      <c r="AK227" s="65"/>
      <c r="AL227" s="65"/>
      <c r="AM227" s="65"/>
      <c r="AN227" s="66"/>
      <c r="AO227" s="65"/>
      <c r="AP227" s="65"/>
      <c r="AQ227" s="65"/>
    </row>
    <row r="228" spans="1:44" ht="15.75" x14ac:dyDescent="0.25">
      <c r="A228" s="83" t="s">
        <v>673</v>
      </c>
      <c r="B228" s="72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  <c r="AL228" s="60"/>
      <c r="AM228" s="60"/>
      <c r="AN228" s="60"/>
      <c r="AO228" s="60"/>
      <c r="AP228" s="60"/>
      <c r="AQ228" s="60"/>
    </row>
    <row r="229" spans="1:44" ht="15.75" x14ac:dyDescent="0.25">
      <c r="A229" s="13" t="s">
        <v>669</v>
      </c>
      <c r="B229" s="62"/>
      <c r="C229" s="52">
        <f>SUM(C230:C237)</f>
        <v>5405.9000000000005</v>
      </c>
      <c r="D229" s="52">
        <f t="shared" ref="D229:AF229" si="196">SUM(D230:D237)</f>
        <v>4848.8</v>
      </c>
      <c r="E229" s="52">
        <f t="shared" si="196"/>
        <v>5031.7</v>
      </c>
      <c r="F229" s="52">
        <f t="shared" si="196"/>
        <v>5284.1</v>
      </c>
      <c r="G229" s="52">
        <f t="shared" si="196"/>
        <v>5385</v>
      </c>
      <c r="H229" s="52">
        <f t="shared" si="196"/>
        <v>5738.5</v>
      </c>
      <c r="I229" s="52">
        <f t="shared" si="196"/>
        <v>5061.5</v>
      </c>
      <c r="J229" s="52">
        <f t="shared" si="196"/>
        <v>6054</v>
      </c>
      <c r="K229" s="52">
        <f t="shared" si="196"/>
        <v>6630</v>
      </c>
      <c r="L229" s="52">
        <f t="shared" si="196"/>
        <v>5962.3</v>
      </c>
      <c r="M229" s="52">
        <f t="shared" si="196"/>
        <v>6337.8</v>
      </c>
      <c r="N229" s="52">
        <f t="shared" si="196"/>
        <v>6919.2</v>
      </c>
      <c r="O229" s="52">
        <f t="shared" si="196"/>
        <v>5852</v>
      </c>
      <c r="P229" s="52">
        <f t="shared" si="196"/>
        <v>4814.8</v>
      </c>
      <c r="Q229" s="52">
        <f t="shared" si="196"/>
        <v>4219.8999999999996</v>
      </c>
      <c r="R229" s="52">
        <f t="shared" si="196"/>
        <v>2977.7000000000003</v>
      </c>
      <c r="S229" s="52">
        <f t="shared" si="196"/>
        <v>3310.2000000000003</v>
      </c>
      <c r="T229" s="52">
        <f t="shared" si="196"/>
        <v>2851.2000000000003</v>
      </c>
      <c r="U229" s="52">
        <f t="shared" si="196"/>
        <v>2640</v>
      </c>
      <c r="V229" s="52">
        <f t="shared" si="196"/>
        <v>2529</v>
      </c>
      <c r="W229" s="52">
        <f t="shared" si="196"/>
        <v>2609.1</v>
      </c>
      <c r="X229" s="52">
        <f t="shared" si="196"/>
        <v>2350.1</v>
      </c>
      <c r="Y229" s="52">
        <f t="shared" si="196"/>
        <v>2350.1</v>
      </c>
      <c r="Z229" s="52">
        <f t="shared" si="196"/>
        <v>2350.1</v>
      </c>
      <c r="AA229" s="52">
        <f t="shared" si="196"/>
        <v>2091.1</v>
      </c>
      <c r="AB229" s="52">
        <f t="shared" si="196"/>
        <v>2091.1</v>
      </c>
      <c r="AC229" s="52">
        <f t="shared" si="196"/>
        <v>2091.1</v>
      </c>
      <c r="AD229" s="52">
        <f t="shared" si="196"/>
        <v>2091.1</v>
      </c>
      <c r="AE229" s="52">
        <f t="shared" si="196"/>
        <v>2101.6</v>
      </c>
      <c r="AF229" s="52">
        <f t="shared" si="196"/>
        <v>2101.6</v>
      </c>
      <c r="AG229" s="60"/>
      <c r="AH229" s="65">
        <f>AVERAGE(C229:G229)</f>
        <v>5191.1000000000004</v>
      </c>
      <c r="AI229" s="65">
        <f>AVERAGE(H229:L229)</f>
        <v>5889.26</v>
      </c>
      <c r="AJ229" s="65">
        <f>AVERAGE(M229:Q229)</f>
        <v>5628.74</v>
      </c>
      <c r="AK229" s="65">
        <f>AVERAGE(R229:V229)</f>
        <v>2861.62</v>
      </c>
      <c r="AL229" s="65">
        <f>AVERAGE(W229:AA229)</f>
        <v>2350.1</v>
      </c>
      <c r="AM229" s="65">
        <f>AVERAGE(AB229:AF229)</f>
        <v>2095.3000000000002</v>
      </c>
      <c r="AN229" s="60"/>
      <c r="AO229" s="65">
        <f>AVERAGE(AH229:AI229)</f>
        <v>5540.18</v>
      </c>
      <c r="AP229" s="65">
        <f>AVERAGE(AJ229:AK229)</f>
        <v>4245.18</v>
      </c>
      <c r="AQ229" s="65">
        <f>AVERAGE(AL229:AM229)</f>
        <v>2222.6999999999998</v>
      </c>
      <c r="AR229" s="10">
        <f>AO229/(2400*10^3)</f>
        <v>2.3084083333333337E-3</v>
      </c>
    </row>
    <row r="230" spans="1:44" ht="15.75" x14ac:dyDescent="0.25">
      <c r="A230" s="13" t="s">
        <v>410</v>
      </c>
      <c r="B230" s="13"/>
      <c r="C230" s="52">
        <f t="shared" ref="C230:C236" si="197">C147</f>
        <v>0</v>
      </c>
      <c r="D230" s="52">
        <f t="shared" ref="D230:AF236" si="198">D147</f>
        <v>0</v>
      </c>
      <c r="E230" s="52">
        <f t="shared" si="198"/>
        <v>0</v>
      </c>
      <c r="F230" s="52">
        <f t="shared" si="198"/>
        <v>0</v>
      </c>
      <c r="G230" s="52">
        <f t="shared" si="198"/>
        <v>0</v>
      </c>
      <c r="H230" s="52">
        <f t="shared" si="198"/>
        <v>0</v>
      </c>
      <c r="I230" s="52">
        <f t="shared" si="198"/>
        <v>0</v>
      </c>
      <c r="J230" s="52">
        <f t="shared" si="198"/>
        <v>0</v>
      </c>
      <c r="K230" s="52">
        <f t="shared" si="198"/>
        <v>0</v>
      </c>
      <c r="L230" s="52">
        <f t="shared" si="198"/>
        <v>0</v>
      </c>
      <c r="M230" s="52">
        <f t="shared" si="198"/>
        <v>0</v>
      </c>
      <c r="N230" s="52">
        <f t="shared" si="198"/>
        <v>0</v>
      </c>
      <c r="O230" s="52">
        <f t="shared" si="198"/>
        <v>0</v>
      </c>
      <c r="P230" s="52">
        <f t="shared" si="198"/>
        <v>0</v>
      </c>
      <c r="Q230" s="52">
        <f t="shared" si="198"/>
        <v>0</v>
      </c>
      <c r="R230" s="52">
        <f t="shared" si="198"/>
        <v>0</v>
      </c>
      <c r="S230" s="52">
        <f t="shared" si="198"/>
        <v>0</v>
      </c>
      <c r="T230" s="52">
        <f t="shared" si="198"/>
        <v>0</v>
      </c>
      <c r="U230" s="52">
        <f t="shared" si="198"/>
        <v>0</v>
      </c>
      <c r="V230" s="52">
        <f t="shared" si="198"/>
        <v>0</v>
      </c>
      <c r="W230" s="52">
        <f t="shared" si="198"/>
        <v>0</v>
      </c>
      <c r="X230" s="52">
        <f t="shared" si="198"/>
        <v>0</v>
      </c>
      <c r="Y230" s="52">
        <f t="shared" si="198"/>
        <v>0</v>
      </c>
      <c r="Z230" s="52">
        <f t="shared" si="198"/>
        <v>0</v>
      </c>
      <c r="AA230" s="52">
        <f t="shared" si="198"/>
        <v>0</v>
      </c>
      <c r="AB230" s="52">
        <f t="shared" si="198"/>
        <v>0</v>
      </c>
      <c r="AC230" s="52">
        <f t="shared" si="198"/>
        <v>0</v>
      </c>
      <c r="AD230" s="52">
        <f t="shared" si="198"/>
        <v>0</v>
      </c>
      <c r="AE230" s="52">
        <f t="shared" si="198"/>
        <v>0</v>
      </c>
      <c r="AF230" s="52">
        <f t="shared" si="198"/>
        <v>0</v>
      </c>
      <c r="AG230" s="9"/>
      <c r="AH230" s="65">
        <f t="shared" ref="AH230:AH237" si="199">AVERAGE(C230:G230)</f>
        <v>0</v>
      </c>
      <c r="AI230" s="65">
        <f t="shared" ref="AI230:AI237" si="200">AVERAGE(H230:L230)</f>
        <v>0</v>
      </c>
      <c r="AJ230" s="65">
        <f t="shared" ref="AJ230:AJ237" si="201">AVERAGE(M230:Q230)</f>
        <v>0</v>
      </c>
      <c r="AK230" s="65">
        <f t="shared" ref="AK230:AK237" si="202">AVERAGE(R230:V230)</f>
        <v>0</v>
      </c>
      <c r="AL230" s="65">
        <f t="shared" ref="AL230:AL237" si="203">AVERAGE(W230:AA230)</f>
        <v>0</v>
      </c>
      <c r="AM230" s="65">
        <f t="shared" ref="AM230:AM237" si="204">AVERAGE(AB230:AF230)</f>
        <v>0</v>
      </c>
      <c r="AN230" s="60"/>
      <c r="AO230" s="65">
        <f t="shared" ref="AO230:AO237" si="205">AVERAGE(AH230:AI230)</f>
        <v>0</v>
      </c>
      <c r="AP230" s="65">
        <f t="shared" ref="AP230:AP237" si="206">AVERAGE(AJ230:AK230)</f>
        <v>0</v>
      </c>
      <c r="AQ230" s="65">
        <f t="shared" ref="AQ230:AQ237" si="207">AVERAGE(AL230:AM230)</f>
        <v>0</v>
      </c>
    </row>
    <row r="231" spans="1:44" ht="15.75" x14ac:dyDescent="0.25">
      <c r="A231" s="13" t="s">
        <v>411</v>
      </c>
      <c r="B231" s="13"/>
      <c r="C231" s="52">
        <f t="shared" si="197"/>
        <v>0</v>
      </c>
      <c r="D231" s="52">
        <f t="shared" ref="D231:R231" si="208">D148</f>
        <v>0</v>
      </c>
      <c r="E231" s="52">
        <f t="shared" si="208"/>
        <v>0</v>
      </c>
      <c r="F231" s="52">
        <f t="shared" si="208"/>
        <v>0</v>
      </c>
      <c r="G231" s="52">
        <f t="shared" si="208"/>
        <v>0</v>
      </c>
      <c r="H231" s="52">
        <f t="shared" si="208"/>
        <v>0</v>
      </c>
      <c r="I231" s="52">
        <f t="shared" si="208"/>
        <v>0</v>
      </c>
      <c r="J231" s="52">
        <f t="shared" si="208"/>
        <v>0</v>
      </c>
      <c r="K231" s="52">
        <f t="shared" si="208"/>
        <v>0</v>
      </c>
      <c r="L231" s="52">
        <f t="shared" si="208"/>
        <v>0</v>
      </c>
      <c r="M231" s="52">
        <f t="shared" si="208"/>
        <v>0</v>
      </c>
      <c r="N231" s="52">
        <f t="shared" si="208"/>
        <v>0</v>
      </c>
      <c r="O231" s="52">
        <f t="shared" si="208"/>
        <v>0</v>
      </c>
      <c r="P231" s="52">
        <f t="shared" si="208"/>
        <v>0</v>
      </c>
      <c r="Q231" s="52">
        <f t="shared" si="208"/>
        <v>0</v>
      </c>
      <c r="R231" s="52">
        <f t="shared" si="208"/>
        <v>0</v>
      </c>
      <c r="S231" s="52">
        <f t="shared" si="198"/>
        <v>0</v>
      </c>
      <c r="T231" s="52">
        <f t="shared" si="198"/>
        <v>0</v>
      </c>
      <c r="U231" s="52">
        <f t="shared" si="198"/>
        <v>0</v>
      </c>
      <c r="V231" s="52">
        <f t="shared" si="198"/>
        <v>0</v>
      </c>
      <c r="W231" s="52">
        <f t="shared" si="198"/>
        <v>0</v>
      </c>
      <c r="X231" s="52">
        <f t="shared" si="198"/>
        <v>0</v>
      </c>
      <c r="Y231" s="52">
        <f t="shared" si="198"/>
        <v>0</v>
      </c>
      <c r="Z231" s="52">
        <f t="shared" si="198"/>
        <v>0</v>
      </c>
      <c r="AA231" s="52">
        <f t="shared" si="198"/>
        <v>0</v>
      </c>
      <c r="AB231" s="52">
        <f t="shared" si="198"/>
        <v>0</v>
      </c>
      <c r="AC231" s="52">
        <f t="shared" si="198"/>
        <v>0</v>
      </c>
      <c r="AD231" s="52">
        <f t="shared" si="198"/>
        <v>0</v>
      </c>
      <c r="AE231" s="52">
        <f t="shared" si="198"/>
        <v>0</v>
      </c>
      <c r="AF231" s="52">
        <f t="shared" si="198"/>
        <v>0</v>
      </c>
      <c r="AG231" s="9"/>
      <c r="AH231" s="65">
        <f t="shared" si="199"/>
        <v>0</v>
      </c>
      <c r="AI231" s="65">
        <f t="shared" si="200"/>
        <v>0</v>
      </c>
      <c r="AJ231" s="65">
        <f t="shared" si="201"/>
        <v>0</v>
      </c>
      <c r="AK231" s="65">
        <f t="shared" si="202"/>
        <v>0</v>
      </c>
      <c r="AL231" s="65">
        <f t="shared" si="203"/>
        <v>0</v>
      </c>
      <c r="AM231" s="65">
        <f t="shared" si="204"/>
        <v>0</v>
      </c>
      <c r="AN231" s="60"/>
      <c r="AO231" s="65">
        <f t="shared" si="205"/>
        <v>0</v>
      </c>
      <c r="AP231" s="65">
        <f t="shared" si="206"/>
        <v>0</v>
      </c>
      <c r="AQ231" s="65">
        <f t="shared" si="207"/>
        <v>0</v>
      </c>
    </row>
    <row r="232" spans="1:44" ht="15.75" x14ac:dyDescent="0.25">
      <c r="A232" s="13" t="s">
        <v>676</v>
      </c>
      <c r="B232" s="13"/>
      <c r="C232" s="52">
        <f t="shared" si="197"/>
        <v>0</v>
      </c>
      <c r="D232" s="52">
        <f t="shared" si="198"/>
        <v>0</v>
      </c>
      <c r="E232" s="52">
        <f t="shared" si="198"/>
        <v>0</v>
      </c>
      <c r="F232" s="52">
        <f t="shared" si="198"/>
        <v>0</v>
      </c>
      <c r="G232" s="52">
        <f t="shared" si="198"/>
        <v>0</v>
      </c>
      <c r="H232" s="52">
        <f t="shared" si="198"/>
        <v>0</v>
      </c>
      <c r="I232" s="52">
        <f t="shared" si="198"/>
        <v>0</v>
      </c>
      <c r="J232" s="52">
        <f t="shared" si="198"/>
        <v>0</v>
      </c>
      <c r="K232" s="52">
        <f t="shared" si="198"/>
        <v>0</v>
      </c>
      <c r="L232" s="52">
        <f t="shared" si="198"/>
        <v>0</v>
      </c>
      <c r="M232" s="52">
        <f t="shared" si="198"/>
        <v>0</v>
      </c>
      <c r="N232" s="52">
        <f t="shared" si="198"/>
        <v>0</v>
      </c>
      <c r="O232" s="52">
        <f t="shared" si="198"/>
        <v>0</v>
      </c>
      <c r="P232" s="52">
        <f t="shared" si="198"/>
        <v>0</v>
      </c>
      <c r="Q232" s="52">
        <f t="shared" si="198"/>
        <v>0</v>
      </c>
      <c r="R232" s="52">
        <f t="shared" si="198"/>
        <v>0</v>
      </c>
      <c r="S232" s="52">
        <f t="shared" si="198"/>
        <v>0</v>
      </c>
      <c r="T232" s="52">
        <f t="shared" si="198"/>
        <v>0</v>
      </c>
      <c r="U232" s="52">
        <f t="shared" si="198"/>
        <v>0</v>
      </c>
      <c r="V232" s="52">
        <f t="shared" si="198"/>
        <v>0</v>
      </c>
      <c r="W232" s="52">
        <f t="shared" si="198"/>
        <v>0</v>
      </c>
      <c r="X232" s="52">
        <f t="shared" si="198"/>
        <v>0</v>
      </c>
      <c r="Y232" s="52">
        <f t="shared" si="198"/>
        <v>0</v>
      </c>
      <c r="Z232" s="52">
        <f t="shared" si="198"/>
        <v>0</v>
      </c>
      <c r="AA232" s="52">
        <f t="shared" si="198"/>
        <v>0</v>
      </c>
      <c r="AB232" s="52">
        <f t="shared" si="198"/>
        <v>0</v>
      </c>
      <c r="AC232" s="52">
        <f t="shared" si="198"/>
        <v>0</v>
      </c>
      <c r="AD232" s="52">
        <f t="shared" si="198"/>
        <v>0</v>
      </c>
      <c r="AE232" s="52">
        <f t="shared" si="198"/>
        <v>0</v>
      </c>
      <c r="AF232" s="52">
        <f t="shared" si="198"/>
        <v>0</v>
      </c>
      <c r="AG232" s="9"/>
      <c r="AH232" s="65">
        <f t="shared" si="199"/>
        <v>0</v>
      </c>
      <c r="AI232" s="65">
        <f t="shared" si="200"/>
        <v>0</v>
      </c>
      <c r="AJ232" s="65">
        <f t="shared" si="201"/>
        <v>0</v>
      </c>
      <c r="AK232" s="65">
        <f t="shared" si="202"/>
        <v>0</v>
      </c>
      <c r="AL232" s="65">
        <f t="shared" si="203"/>
        <v>0</v>
      </c>
      <c r="AM232" s="65">
        <f t="shared" si="204"/>
        <v>0</v>
      </c>
      <c r="AN232" s="60"/>
      <c r="AO232" s="65">
        <f t="shared" si="205"/>
        <v>0</v>
      </c>
      <c r="AP232" s="65">
        <f t="shared" si="206"/>
        <v>0</v>
      </c>
      <c r="AQ232" s="65">
        <f t="shared" si="207"/>
        <v>0</v>
      </c>
    </row>
    <row r="233" spans="1:44" ht="15.75" x14ac:dyDescent="0.25">
      <c r="A233" s="13" t="s">
        <v>412</v>
      </c>
      <c r="B233" s="13"/>
      <c r="C233" s="52">
        <f t="shared" si="197"/>
        <v>0</v>
      </c>
      <c r="D233" s="52">
        <f t="shared" si="198"/>
        <v>0</v>
      </c>
      <c r="E233" s="52">
        <f t="shared" si="198"/>
        <v>0</v>
      </c>
      <c r="F233" s="52">
        <f t="shared" si="198"/>
        <v>0</v>
      </c>
      <c r="G233" s="52">
        <f t="shared" si="198"/>
        <v>0</v>
      </c>
      <c r="H233" s="52">
        <f t="shared" si="198"/>
        <v>0</v>
      </c>
      <c r="I233" s="52">
        <f t="shared" si="198"/>
        <v>0</v>
      </c>
      <c r="J233" s="52">
        <f t="shared" si="198"/>
        <v>36</v>
      </c>
      <c r="K233" s="52">
        <f t="shared" si="198"/>
        <v>36</v>
      </c>
      <c r="L233" s="52">
        <f t="shared" si="198"/>
        <v>36</v>
      </c>
      <c r="M233" s="52">
        <f t="shared" si="198"/>
        <v>36</v>
      </c>
      <c r="N233" s="52">
        <f t="shared" si="198"/>
        <v>36</v>
      </c>
      <c r="O233" s="52">
        <f t="shared" si="198"/>
        <v>36</v>
      </c>
      <c r="P233" s="52">
        <f t="shared" si="198"/>
        <v>36</v>
      </c>
      <c r="Q233" s="52">
        <f t="shared" si="198"/>
        <v>36</v>
      </c>
      <c r="R233" s="52">
        <f t="shared" si="198"/>
        <v>36</v>
      </c>
      <c r="S233" s="52">
        <f t="shared" si="198"/>
        <v>36</v>
      </c>
      <c r="T233" s="52">
        <f t="shared" si="198"/>
        <v>0</v>
      </c>
      <c r="U233" s="52">
        <f t="shared" si="198"/>
        <v>0</v>
      </c>
      <c r="V233" s="52">
        <f t="shared" si="198"/>
        <v>0</v>
      </c>
      <c r="W233" s="52">
        <f t="shared" si="198"/>
        <v>0</v>
      </c>
      <c r="X233" s="52">
        <f t="shared" si="198"/>
        <v>0</v>
      </c>
      <c r="Y233" s="52">
        <f t="shared" si="198"/>
        <v>0</v>
      </c>
      <c r="Z233" s="52">
        <f t="shared" si="198"/>
        <v>0</v>
      </c>
      <c r="AA233" s="52">
        <f t="shared" si="198"/>
        <v>0</v>
      </c>
      <c r="AB233" s="52">
        <f t="shared" si="198"/>
        <v>0</v>
      </c>
      <c r="AC233" s="52">
        <f t="shared" si="198"/>
        <v>0</v>
      </c>
      <c r="AD233" s="52">
        <f t="shared" si="198"/>
        <v>0</v>
      </c>
      <c r="AE233" s="52">
        <f t="shared" si="198"/>
        <v>0</v>
      </c>
      <c r="AF233" s="52">
        <f t="shared" si="198"/>
        <v>0</v>
      </c>
      <c r="AG233" s="9"/>
      <c r="AH233" s="65">
        <f t="shared" si="199"/>
        <v>0</v>
      </c>
      <c r="AI233" s="65">
        <f t="shared" si="200"/>
        <v>21.6</v>
      </c>
      <c r="AJ233" s="65">
        <f t="shared" si="201"/>
        <v>36</v>
      </c>
      <c r="AK233" s="65">
        <f t="shared" si="202"/>
        <v>14.4</v>
      </c>
      <c r="AL233" s="65">
        <f t="shared" si="203"/>
        <v>0</v>
      </c>
      <c r="AM233" s="65">
        <f t="shared" si="204"/>
        <v>0</v>
      </c>
      <c r="AN233" s="60"/>
      <c r="AO233" s="65">
        <f t="shared" si="205"/>
        <v>10.8</v>
      </c>
      <c r="AP233" s="65">
        <f t="shared" si="206"/>
        <v>25.2</v>
      </c>
      <c r="AQ233" s="65">
        <f t="shared" si="207"/>
        <v>0</v>
      </c>
    </row>
    <row r="234" spans="1:44" ht="15.75" x14ac:dyDescent="0.25">
      <c r="A234" s="13" t="s">
        <v>436</v>
      </c>
      <c r="B234" s="13"/>
      <c r="C234" s="52">
        <f t="shared" si="197"/>
        <v>0</v>
      </c>
      <c r="D234" s="52">
        <f t="shared" si="198"/>
        <v>0</v>
      </c>
      <c r="E234" s="52">
        <f t="shared" si="198"/>
        <v>0</v>
      </c>
      <c r="F234" s="52">
        <f t="shared" si="198"/>
        <v>0</v>
      </c>
      <c r="G234" s="52">
        <f t="shared" si="198"/>
        <v>0</v>
      </c>
      <c r="H234" s="52">
        <f t="shared" si="198"/>
        <v>0</v>
      </c>
      <c r="I234" s="52">
        <f t="shared" si="198"/>
        <v>0</v>
      </c>
      <c r="J234" s="52">
        <f t="shared" si="198"/>
        <v>0</v>
      </c>
      <c r="K234" s="52">
        <f t="shared" si="198"/>
        <v>0</v>
      </c>
      <c r="L234" s="52">
        <f t="shared" si="198"/>
        <v>0</v>
      </c>
      <c r="M234" s="52">
        <f t="shared" si="198"/>
        <v>0</v>
      </c>
      <c r="N234" s="52">
        <f t="shared" si="198"/>
        <v>0</v>
      </c>
      <c r="O234" s="52">
        <f t="shared" si="198"/>
        <v>0</v>
      </c>
      <c r="P234" s="52">
        <f t="shared" si="198"/>
        <v>0</v>
      </c>
      <c r="Q234" s="52">
        <f t="shared" si="198"/>
        <v>0</v>
      </c>
      <c r="R234" s="52">
        <f t="shared" si="198"/>
        <v>0</v>
      </c>
      <c r="S234" s="52">
        <f t="shared" si="198"/>
        <v>0</v>
      </c>
      <c r="T234" s="52">
        <f t="shared" si="198"/>
        <v>0</v>
      </c>
      <c r="U234" s="52">
        <f t="shared" si="198"/>
        <v>0</v>
      </c>
      <c r="V234" s="52">
        <f t="shared" si="198"/>
        <v>0</v>
      </c>
      <c r="W234" s="52">
        <f t="shared" si="198"/>
        <v>0</v>
      </c>
      <c r="X234" s="52">
        <f t="shared" si="198"/>
        <v>0</v>
      </c>
      <c r="Y234" s="52">
        <f t="shared" si="198"/>
        <v>0</v>
      </c>
      <c r="Z234" s="52">
        <f t="shared" si="198"/>
        <v>0</v>
      </c>
      <c r="AA234" s="52">
        <f t="shared" si="198"/>
        <v>0</v>
      </c>
      <c r="AB234" s="52">
        <f t="shared" si="198"/>
        <v>0</v>
      </c>
      <c r="AC234" s="52">
        <f t="shared" si="198"/>
        <v>0</v>
      </c>
      <c r="AD234" s="52">
        <f t="shared" si="198"/>
        <v>0</v>
      </c>
      <c r="AE234" s="52">
        <f t="shared" si="198"/>
        <v>0</v>
      </c>
      <c r="AF234" s="52">
        <f t="shared" si="198"/>
        <v>0</v>
      </c>
      <c r="AG234" s="9"/>
      <c r="AH234" s="65">
        <f t="shared" si="199"/>
        <v>0</v>
      </c>
      <c r="AI234" s="65">
        <f t="shared" si="200"/>
        <v>0</v>
      </c>
      <c r="AJ234" s="65">
        <f t="shared" si="201"/>
        <v>0</v>
      </c>
      <c r="AK234" s="65">
        <f t="shared" si="202"/>
        <v>0</v>
      </c>
      <c r="AL234" s="65">
        <f t="shared" si="203"/>
        <v>0</v>
      </c>
      <c r="AM234" s="65">
        <f t="shared" si="204"/>
        <v>0</v>
      </c>
      <c r="AN234" s="60"/>
      <c r="AO234" s="65">
        <f t="shared" si="205"/>
        <v>0</v>
      </c>
      <c r="AP234" s="65">
        <f t="shared" si="206"/>
        <v>0</v>
      </c>
      <c r="AQ234" s="65">
        <f t="shared" si="207"/>
        <v>0</v>
      </c>
    </row>
    <row r="235" spans="1:44" ht="15.75" x14ac:dyDescent="0.25">
      <c r="A235" s="71" t="s">
        <v>437</v>
      </c>
      <c r="B235" s="13"/>
      <c r="C235" s="52">
        <f t="shared" si="197"/>
        <v>0</v>
      </c>
      <c r="D235" s="52">
        <f t="shared" si="198"/>
        <v>0</v>
      </c>
      <c r="E235" s="52">
        <f t="shared" si="198"/>
        <v>0</v>
      </c>
      <c r="F235" s="52">
        <f t="shared" si="198"/>
        <v>0</v>
      </c>
      <c r="G235" s="52">
        <f t="shared" si="198"/>
        <v>0</v>
      </c>
      <c r="H235" s="52">
        <f t="shared" si="198"/>
        <v>0</v>
      </c>
      <c r="I235" s="52">
        <f t="shared" si="198"/>
        <v>0</v>
      </c>
      <c r="J235" s="52">
        <f t="shared" si="198"/>
        <v>0</v>
      </c>
      <c r="K235" s="52">
        <f t="shared" si="198"/>
        <v>0</v>
      </c>
      <c r="L235" s="52">
        <f t="shared" si="198"/>
        <v>0</v>
      </c>
      <c r="M235" s="52">
        <f t="shared" si="198"/>
        <v>0</v>
      </c>
      <c r="N235" s="52">
        <f t="shared" si="198"/>
        <v>0</v>
      </c>
      <c r="O235" s="52">
        <f t="shared" si="198"/>
        <v>0</v>
      </c>
      <c r="P235" s="52">
        <f t="shared" si="198"/>
        <v>0</v>
      </c>
      <c r="Q235" s="52">
        <f t="shared" si="198"/>
        <v>0</v>
      </c>
      <c r="R235" s="52">
        <f t="shared" si="198"/>
        <v>0</v>
      </c>
      <c r="S235" s="52">
        <f t="shared" si="198"/>
        <v>0</v>
      </c>
      <c r="T235" s="52">
        <f t="shared" si="198"/>
        <v>0</v>
      </c>
      <c r="U235" s="52">
        <f t="shared" si="198"/>
        <v>0</v>
      </c>
      <c r="V235" s="52">
        <f t="shared" si="198"/>
        <v>0</v>
      </c>
      <c r="W235" s="52">
        <f t="shared" si="198"/>
        <v>0</v>
      </c>
      <c r="X235" s="52">
        <f t="shared" si="198"/>
        <v>0</v>
      </c>
      <c r="Y235" s="52">
        <f t="shared" si="198"/>
        <v>0</v>
      </c>
      <c r="Z235" s="52">
        <f t="shared" si="198"/>
        <v>0</v>
      </c>
      <c r="AA235" s="52">
        <f t="shared" si="198"/>
        <v>0</v>
      </c>
      <c r="AB235" s="52">
        <f t="shared" si="198"/>
        <v>0</v>
      </c>
      <c r="AC235" s="52">
        <f t="shared" si="198"/>
        <v>0</v>
      </c>
      <c r="AD235" s="52">
        <f t="shared" si="198"/>
        <v>0</v>
      </c>
      <c r="AE235" s="52">
        <f t="shared" si="198"/>
        <v>0</v>
      </c>
      <c r="AF235" s="52">
        <f t="shared" si="198"/>
        <v>0</v>
      </c>
      <c r="AG235" s="9"/>
      <c r="AH235" s="65">
        <f t="shared" si="199"/>
        <v>0</v>
      </c>
      <c r="AI235" s="65">
        <f t="shared" si="200"/>
        <v>0</v>
      </c>
      <c r="AJ235" s="65">
        <f t="shared" si="201"/>
        <v>0</v>
      </c>
      <c r="AK235" s="65">
        <f t="shared" si="202"/>
        <v>0</v>
      </c>
      <c r="AL235" s="65">
        <f t="shared" si="203"/>
        <v>0</v>
      </c>
      <c r="AM235" s="65">
        <f t="shared" si="204"/>
        <v>0</v>
      </c>
      <c r="AN235" s="60"/>
      <c r="AO235" s="65">
        <f t="shared" si="205"/>
        <v>0</v>
      </c>
      <c r="AP235" s="65">
        <f t="shared" si="206"/>
        <v>0</v>
      </c>
      <c r="AQ235" s="65">
        <f t="shared" si="207"/>
        <v>0</v>
      </c>
    </row>
    <row r="236" spans="1:44" ht="15.75" x14ac:dyDescent="0.25">
      <c r="A236" s="71" t="s">
        <v>675</v>
      </c>
      <c r="B236" s="13"/>
      <c r="C236" s="52">
        <f t="shared" si="197"/>
        <v>225.3</v>
      </c>
      <c r="D236" s="52">
        <f t="shared" si="198"/>
        <v>228.8</v>
      </c>
      <c r="E236" s="52">
        <f t="shared" si="198"/>
        <v>239.3</v>
      </c>
      <c r="F236" s="52">
        <f t="shared" si="198"/>
        <v>260.3</v>
      </c>
      <c r="G236" s="52">
        <f t="shared" si="198"/>
        <v>281.39999999999998</v>
      </c>
      <c r="H236" s="52">
        <f t="shared" si="198"/>
        <v>309.5</v>
      </c>
      <c r="I236" s="52">
        <f t="shared" si="198"/>
        <v>330.5</v>
      </c>
      <c r="J236" s="52">
        <f t="shared" si="198"/>
        <v>341</v>
      </c>
      <c r="K236" s="52">
        <f t="shared" si="198"/>
        <v>348</v>
      </c>
      <c r="L236" s="52">
        <f t="shared" si="198"/>
        <v>356.7</v>
      </c>
      <c r="M236" s="52">
        <f t="shared" si="198"/>
        <v>280.2</v>
      </c>
      <c r="N236" s="52">
        <f t="shared" si="198"/>
        <v>290.8</v>
      </c>
      <c r="O236" s="52">
        <f t="shared" si="198"/>
        <v>294.8</v>
      </c>
      <c r="P236" s="52">
        <f t="shared" si="198"/>
        <v>308.8</v>
      </c>
      <c r="Q236" s="52">
        <f t="shared" si="198"/>
        <v>326.3</v>
      </c>
      <c r="R236" s="52">
        <f t="shared" si="198"/>
        <v>343.9</v>
      </c>
      <c r="S236" s="52">
        <f t="shared" si="198"/>
        <v>368.4</v>
      </c>
      <c r="T236" s="52">
        <f t="shared" si="198"/>
        <v>375.4</v>
      </c>
      <c r="U236" s="52">
        <f t="shared" si="198"/>
        <v>379</v>
      </c>
      <c r="V236" s="52">
        <f t="shared" si="198"/>
        <v>379</v>
      </c>
      <c r="W236" s="52">
        <f t="shared" si="198"/>
        <v>405.7</v>
      </c>
      <c r="X236" s="52">
        <f t="shared" si="198"/>
        <v>405.7</v>
      </c>
      <c r="Y236" s="52">
        <f t="shared" si="198"/>
        <v>405.7</v>
      </c>
      <c r="Z236" s="52">
        <f t="shared" si="198"/>
        <v>405.7</v>
      </c>
      <c r="AA236" s="52">
        <f t="shared" si="198"/>
        <v>405.7</v>
      </c>
      <c r="AB236" s="52">
        <f t="shared" si="198"/>
        <v>405.7</v>
      </c>
      <c r="AC236" s="52">
        <f t="shared" si="198"/>
        <v>405.7</v>
      </c>
      <c r="AD236" s="52">
        <f t="shared" si="198"/>
        <v>405.7</v>
      </c>
      <c r="AE236" s="52">
        <f t="shared" si="198"/>
        <v>409.2</v>
      </c>
      <c r="AF236" s="52">
        <f t="shared" si="198"/>
        <v>409.2</v>
      </c>
      <c r="AG236" s="9"/>
      <c r="AH236" s="65">
        <f t="shared" si="199"/>
        <v>247.01999999999998</v>
      </c>
      <c r="AI236" s="65">
        <f t="shared" si="200"/>
        <v>337.14</v>
      </c>
      <c r="AJ236" s="65">
        <f t="shared" si="201"/>
        <v>300.17999999999995</v>
      </c>
      <c r="AK236" s="65">
        <f t="shared" si="202"/>
        <v>369.14</v>
      </c>
      <c r="AL236" s="65">
        <f t="shared" si="203"/>
        <v>405.7</v>
      </c>
      <c r="AM236" s="65">
        <f t="shared" si="204"/>
        <v>407.1</v>
      </c>
      <c r="AN236" s="60"/>
      <c r="AO236" s="65">
        <f t="shared" si="205"/>
        <v>292.08</v>
      </c>
      <c r="AP236" s="65">
        <f t="shared" si="206"/>
        <v>334.65999999999997</v>
      </c>
      <c r="AQ236" s="65">
        <f t="shared" si="207"/>
        <v>406.4</v>
      </c>
    </row>
    <row r="237" spans="1:44" ht="15.75" x14ac:dyDescent="0.25">
      <c r="A237" s="71" t="s">
        <v>442</v>
      </c>
      <c r="B237" s="13"/>
      <c r="C237" s="52">
        <f>SUM(C154:C156)</f>
        <v>5180.6000000000004</v>
      </c>
      <c r="D237" s="52">
        <f t="shared" ref="D237:AF237" si="209">SUM(D154:D156)</f>
        <v>4620</v>
      </c>
      <c r="E237" s="52">
        <f t="shared" si="209"/>
        <v>4792.3999999999996</v>
      </c>
      <c r="F237" s="52">
        <f t="shared" si="209"/>
        <v>5023.8</v>
      </c>
      <c r="G237" s="52">
        <f t="shared" si="209"/>
        <v>5103.6000000000004</v>
      </c>
      <c r="H237" s="52">
        <f t="shared" si="209"/>
        <v>5429</v>
      </c>
      <c r="I237" s="52">
        <f t="shared" si="209"/>
        <v>4731</v>
      </c>
      <c r="J237" s="52">
        <f t="shared" si="209"/>
        <v>5677</v>
      </c>
      <c r="K237" s="52">
        <f t="shared" si="209"/>
        <v>6246</v>
      </c>
      <c r="L237" s="52">
        <f t="shared" si="209"/>
        <v>5569.6</v>
      </c>
      <c r="M237" s="52">
        <f t="shared" si="209"/>
        <v>6021.6</v>
      </c>
      <c r="N237" s="52">
        <f t="shared" si="209"/>
        <v>6592.4</v>
      </c>
      <c r="O237" s="52">
        <f t="shared" si="209"/>
        <v>5521.2</v>
      </c>
      <c r="P237" s="52">
        <f t="shared" si="209"/>
        <v>4470</v>
      </c>
      <c r="Q237" s="52">
        <f t="shared" si="209"/>
        <v>3857.6</v>
      </c>
      <c r="R237" s="52">
        <f t="shared" si="209"/>
        <v>2597.8000000000002</v>
      </c>
      <c r="S237" s="52">
        <f t="shared" si="209"/>
        <v>2905.8</v>
      </c>
      <c r="T237" s="52">
        <f t="shared" si="209"/>
        <v>2475.8000000000002</v>
      </c>
      <c r="U237" s="52">
        <f t="shared" si="209"/>
        <v>2261</v>
      </c>
      <c r="V237" s="52">
        <f t="shared" si="209"/>
        <v>2150</v>
      </c>
      <c r="W237" s="52">
        <f t="shared" si="209"/>
        <v>2203.4</v>
      </c>
      <c r="X237" s="52">
        <f t="shared" si="209"/>
        <v>1944.4</v>
      </c>
      <c r="Y237" s="52">
        <f t="shared" si="209"/>
        <v>1944.4</v>
      </c>
      <c r="Z237" s="52">
        <f t="shared" si="209"/>
        <v>1944.4</v>
      </c>
      <c r="AA237" s="52">
        <f t="shared" si="209"/>
        <v>1685.4</v>
      </c>
      <c r="AB237" s="52">
        <f t="shared" si="209"/>
        <v>1685.4</v>
      </c>
      <c r="AC237" s="52">
        <f t="shared" si="209"/>
        <v>1685.4</v>
      </c>
      <c r="AD237" s="52">
        <f t="shared" si="209"/>
        <v>1685.4</v>
      </c>
      <c r="AE237" s="52">
        <f t="shared" si="209"/>
        <v>1692.4</v>
      </c>
      <c r="AF237" s="52">
        <f t="shared" si="209"/>
        <v>1692.4</v>
      </c>
      <c r="AG237" s="9"/>
      <c r="AH237" s="65">
        <f t="shared" si="199"/>
        <v>4944.08</v>
      </c>
      <c r="AI237" s="65">
        <f t="shared" si="200"/>
        <v>5530.5199999999995</v>
      </c>
      <c r="AJ237" s="65">
        <f t="shared" si="201"/>
        <v>5292.5599999999995</v>
      </c>
      <c r="AK237" s="65">
        <f t="shared" si="202"/>
        <v>2478.0800000000004</v>
      </c>
      <c r="AL237" s="65">
        <f t="shared" si="203"/>
        <v>1944.4</v>
      </c>
      <c r="AM237" s="65">
        <f t="shared" si="204"/>
        <v>1688.2</v>
      </c>
      <c r="AN237" s="60"/>
      <c r="AO237" s="65">
        <f t="shared" si="205"/>
        <v>5237.2999999999993</v>
      </c>
      <c r="AP237" s="65">
        <f t="shared" si="206"/>
        <v>3885.3199999999997</v>
      </c>
      <c r="AQ237" s="65">
        <f t="shared" si="207"/>
        <v>1816.3000000000002</v>
      </c>
    </row>
    <row r="238" spans="1:44" x14ac:dyDescent="0.25">
      <c r="C238" s="10">
        <f>SUM(C230:AF230)/SUM(C229:AF229)</f>
        <v>0</v>
      </c>
    </row>
    <row r="239" spans="1:44" x14ac:dyDescent="0.25">
      <c r="A239" s="79" t="s">
        <v>668</v>
      </c>
    </row>
    <row r="241" spans="1:43" x14ac:dyDescent="0.25">
      <c r="A241" s="13" t="s">
        <v>410</v>
      </c>
      <c r="B241" s="37"/>
      <c r="C241" s="52">
        <f t="shared" ref="C241:AF241" si="210">C147+C60</f>
        <v>0.17042720000006284</v>
      </c>
      <c r="D241" s="52">
        <f t="shared" si="210"/>
        <v>0.32551719999992201</v>
      </c>
      <c r="E241" s="52">
        <f t="shared" si="210"/>
        <v>0.41438460000006216</v>
      </c>
      <c r="F241" s="52">
        <f t="shared" si="210"/>
        <v>0.45148110000002362</v>
      </c>
      <c r="G241" s="52">
        <f t="shared" si="210"/>
        <v>0.45806559999994079</v>
      </c>
      <c r="H241" s="52">
        <f t="shared" si="210"/>
        <v>0.46486379999998917</v>
      </c>
      <c r="I241" s="52">
        <f t="shared" si="210"/>
        <v>0.45355529999994815</v>
      </c>
      <c r="J241" s="52">
        <f t="shared" si="210"/>
        <v>0.48564740000006168</v>
      </c>
      <c r="K241" s="52">
        <f t="shared" si="210"/>
        <v>0.55754649999994399</v>
      </c>
      <c r="L241" s="52">
        <f t="shared" si="210"/>
        <v>0.61335220000000845</v>
      </c>
      <c r="M241" s="52">
        <f t="shared" si="210"/>
        <v>0.67667559999995319</v>
      </c>
      <c r="N241" s="52">
        <f t="shared" si="210"/>
        <v>0.76219500000001972</v>
      </c>
      <c r="O241" s="52">
        <f t="shared" si="210"/>
        <v>0.81020660000001499</v>
      </c>
      <c r="P241" s="52">
        <f t="shared" si="210"/>
        <v>0.81484590000002299</v>
      </c>
      <c r="Q241" s="52">
        <f t="shared" si="210"/>
        <v>0.80638729999998304</v>
      </c>
      <c r="R241" s="52">
        <f t="shared" si="210"/>
        <v>0.77677679999999327</v>
      </c>
      <c r="S241" s="52">
        <f t="shared" si="210"/>
        <v>0.78096050000010564</v>
      </c>
      <c r="T241" s="52">
        <f t="shared" si="210"/>
        <v>0.79424779999999373</v>
      </c>
      <c r="U241" s="52">
        <f t="shared" si="210"/>
        <v>0.80612150000001748</v>
      </c>
      <c r="V241" s="52">
        <f t="shared" si="210"/>
        <v>0.8113268000000744</v>
      </c>
      <c r="W241" s="52">
        <f t="shared" si="210"/>
        <v>0.81040210000003299</v>
      </c>
      <c r="X241" s="52">
        <f t="shared" si="210"/>
        <v>0.78771139999992101</v>
      </c>
      <c r="Y241" s="52">
        <f t="shared" si="210"/>
        <v>0.74877790000005007</v>
      </c>
      <c r="Z241" s="52">
        <f t="shared" si="210"/>
        <v>0.69688740000003691</v>
      </c>
      <c r="AA241" s="52">
        <f t="shared" si="210"/>
        <v>0.62515410000003158</v>
      </c>
      <c r="AB241" s="52">
        <f t="shared" si="210"/>
        <v>0.54449610000006032</v>
      </c>
      <c r="AC241" s="52">
        <f t="shared" si="210"/>
        <v>0.460267300000055</v>
      </c>
      <c r="AD241" s="52">
        <f t="shared" si="210"/>
        <v>0.37425689999997758</v>
      </c>
      <c r="AE241" s="52">
        <f t="shared" si="210"/>
        <v>0.28771510000001399</v>
      </c>
      <c r="AF241" s="52">
        <f t="shared" si="210"/>
        <v>0.20117479999998977</v>
      </c>
      <c r="AH241" s="65">
        <f t="shared" ref="AH241:AH250" si="211">AVERAGE(C241:G241)</f>
        <v>0.36397514000000231</v>
      </c>
      <c r="AI241" s="65">
        <f t="shared" ref="AI241:AI250" si="212">AVERAGE(H241:L241)</f>
        <v>0.51499303999999024</v>
      </c>
      <c r="AJ241" s="65">
        <f t="shared" ref="AJ241:AJ250" si="213">AVERAGE(M241:Q241)</f>
        <v>0.77406207999999876</v>
      </c>
      <c r="AK241" s="65">
        <f t="shared" ref="AK241:AK250" si="214">AVERAGE(R241:V241)</f>
        <v>0.79388668000003693</v>
      </c>
      <c r="AL241" s="65">
        <f t="shared" ref="AL241:AL250" si="215">AVERAGE(W241:AA241)</f>
        <v>0.73378658000001451</v>
      </c>
      <c r="AM241" s="65">
        <f t="shared" ref="AM241:AM250" si="216">AVERAGE(AB241:AF241)</f>
        <v>0.37358204000001932</v>
      </c>
      <c r="AN241" s="66"/>
      <c r="AO241" s="65">
        <f t="shared" ref="AO241:AO250" si="217">AVERAGE(AH241:AI241)</f>
        <v>0.43948408999999627</v>
      </c>
      <c r="AP241" s="65">
        <f t="shared" ref="AP241:AP250" si="218">AVERAGE(AJ241:AK241)</f>
        <v>0.78397438000001785</v>
      </c>
      <c r="AQ241" s="65">
        <f t="shared" ref="AQ241:AQ250" si="219">AVERAGE(AL241:AM241)</f>
        <v>0.55368431000001694</v>
      </c>
    </row>
    <row r="242" spans="1:43" x14ac:dyDescent="0.25">
      <c r="A242" s="13" t="s">
        <v>411</v>
      </c>
      <c r="B242" s="37"/>
      <c r="C242" s="52">
        <f t="shared" ref="C242:AF242" si="220">C148+C61</f>
        <v>1.2176590000002818E-2</v>
      </c>
      <c r="D242" s="52">
        <f t="shared" si="220"/>
        <v>2.3274239999999224E-2</v>
      </c>
      <c r="E242" s="52">
        <f t="shared" si="220"/>
        <v>2.9626149999998574E-2</v>
      </c>
      <c r="F242" s="52">
        <f t="shared" si="220"/>
        <v>3.2239680000003546E-2</v>
      </c>
      <c r="G242" s="52">
        <f t="shared" si="220"/>
        <v>3.2624890000001017E-2</v>
      </c>
      <c r="H242" s="52">
        <f t="shared" si="220"/>
        <v>3.2978899999996258E-2</v>
      </c>
      <c r="I242" s="52">
        <f t="shared" si="220"/>
        <v>3.2002359999999896E-2</v>
      </c>
      <c r="J242" s="52">
        <f t="shared" si="220"/>
        <v>3.4096679999997548E-2</v>
      </c>
      <c r="K242" s="52">
        <f t="shared" si="220"/>
        <v>3.9022200000005114E-2</v>
      </c>
      <c r="L242" s="52">
        <f t="shared" si="220"/>
        <v>4.2793989999999837E-2</v>
      </c>
      <c r="M242" s="52">
        <f t="shared" si="220"/>
        <v>4.709701000000166E-2</v>
      </c>
      <c r="N242" s="52">
        <f t="shared" si="220"/>
        <v>5.2985540000001663E-2</v>
      </c>
      <c r="O242" s="52">
        <f t="shared" si="220"/>
        <v>5.619940999999784E-2</v>
      </c>
      <c r="P242" s="52">
        <f t="shared" si="220"/>
        <v>5.6315189999999404E-2</v>
      </c>
      <c r="Q242" s="52">
        <f t="shared" si="220"/>
        <v>5.5497889999998051E-2</v>
      </c>
      <c r="R242" s="52">
        <f t="shared" si="220"/>
        <v>5.3182700000000693E-2</v>
      </c>
      <c r="S242" s="52">
        <f t="shared" si="220"/>
        <v>5.3303560000003358E-2</v>
      </c>
      <c r="T242" s="52">
        <f t="shared" si="220"/>
        <v>5.4110680000000855E-2</v>
      </c>
      <c r="U242" s="52">
        <f t="shared" si="220"/>
        <v>5.4854839999997296E-2</v>
      </c>
      <c r="V242" s="52">
        <f t="shared" si="220"/>
        <v>5.5158609999999442E-2</v>
      </c>
      <c r="W242" s="52">
        <f t="shared" si="220"/>
        <v>5.5056499999999176E-2</v>
      </c>
      <c r="X242" s="52">
        <f t="shared" si="220"/>
        <v>5.3426500000000487E-2</v>
      </c>
      <c r="Y242" s="52">
        <f t="shared" si="220"/>
        <v>5.065565000000305E-2</v>
      </c>
      <c r="Z242" s="52">
        <f t="shared" si="220"/>
        <v>4.6973560000004966E-2</v>
      </c>
      <c r="AA242" s="52">
        <f t="shared" si="220"/>
        <v>4.1884009999996863E-2</v>
      </c>
      <c r="AB242" s="52">
        <f t="shared" si="220"/>
        <v>3.6162449999999069E-2</v>
      </c>
      <c r="AC242" s="52">
        <f t="shared" si="220"/>
        <v>3.0189800000002265E-2</v>
      </c>
      <c r="AD242" s="52">
        <f t="shared" si="220"/>
        <v>2.4092819999999904E-2</v>
      </c>
      <c r="AE242" s="52">
        <f t="shared" si="220"/>
        <v>1.7959610000005455E-2</v>
      </c>
      <c r="AF242" s="52">
        <f t="shared" si="220"/>
        <v>1.182693000000512E-2</v>
      </c>
      <c r="AH242" s="65">
        <f t="shared" si="211"/>
        <v>2.5988310000001034E-2</v>
      </c>
      <c r="AI242" s="65">
        <f t="shared" si="212"/>
        <v>3.6178825999999734E-2</v>
      </c>
      <c r="AJ242" s="65">
        <f t="shared" si="213"/>
        <v>5.3619007999999725E-2</v>
      </c>
      <c r="AK242" s="65">
        <f t="shared" si="214"/>
        <v>5.412207800000033E-2</v>
      </c>
      <c r="AL242" s="65">
        <f t="shared" si="215"/>
        <v>4.959924400000091E-2</v>
      </c>
      <c r="AM242" s="65">
        <f t="shared" si="216"/>
        <v>2.4046322000002361E-2</v>
      </c>
      <c r="AN242" s="66"/>
      <c r="AO242" s="65">
        <f t="shared" si="217"/>
        <v>3.1083568000000384E-2</v>
      </c>
      <c r="AP242" s="65">
        <f t="shared" si="218"/>
        <v>5.3870543000000028E-2</v>
      </c>
      <c r="AQ242" s="65">
        <f t="shared" si="219"/>
        <v>3.6822783000001635E-2</v>
      </c>
    </row>
    <row r="243" spans="1:43" x14ac:dyDescent="0.25">
      <c r="A243" s="13" t="s">
        <v>676</v>
      </c>
      <c r="B243" s="37"/>
      <c r="C243" s="52">
        <f t="shared" ref="C243:AF243" si="221">C149+C62</f>
        <v>1.8194789999995464E-2</v>
      </c>
      <c r="D243" s="52">
        <f t="shared" si="221"/>
        <v>3.478721000000462E-2</v>
      </c>
      <c r="E243" s="52">
        <f t="shared" si="221"/>
        <v>4.4292179999999348E-2</v>
      </c>
      <c r="F243" s="52">
        <f t="shared" si="221"/>
        <v>4.8217529999995179E-2</v>
      </c>
      <c r="G243" s="52">
        <f t="shared" si="221"/>
        <v>4.882545000000249E-2</v>
      </c>
      <c r="H243" s="52">
        <f t="shared" si="221"/>
        <v>4.9402759999999546E-2</v>
      </c>
      <c r="I243" s="52">
        <f t="shared" si="221"/>
        <v>4.8009829999998033E-2</v>
      </c>
      <c r="J243" s="52">
        <f t="shared" si="221"/>
        <v>5.1220569999998133E-2</v>
      </c>
      <c r="K243" s="52">
        <f t="shared" si="221"/>
        <v>5.8677169999995726E-2</v>
      </c>
      <c r="L243" s="52">
        <f t="shared" si="221"/>
        <v>6.442226000000062E-2</v>
      </c>
      <c r="M243" s="52">
        <f t="shared" si="221"/>
        <v>7.0968029999988858E-2</v>
      </c>
      <c r="N243" s="52">
        <f t="shared" si="221"/>
        <v>7.9888879999998608E-2</v>
      </c>
      <c r="O243" s="52">
        <f t="shared" si="221"/>
        <v>8.4818269999999529E-2</v>
      </c>
      <c r="P243" s="52">
        <f t="shared" si="221"/>
        <v>8.5118690000001607E-2</v>
      </c>
      <c r="Q243" s="52">
        <f t="shared" si="221"/>
        <v>8.402263000000687E-2</v>
      </c>
      <c r="R243" s="52">
        <f t="shared" si="221"/>
        <v>8.0684669999996572E-2</v>
      </c>
      <c r="S243" s="52">
        <f t="shared" si="221"/>
        <v>8.0978560000005473E-2</v>
      </c>
      <c r="T243" s="52">
        <f t="shared" si="221"/>
        <v>8.2288540000007515E-2</v>
      </c>
      <c r="U243" s="52">
        <f t="shared" si="221"/>
        <v>8.3490669999989109E-2</v>
      </c>
      <c r="V243" s="52">
        <f t="shared" si="221"/>
        <v>8.401855000001035E-2</v>
      </c>
      <c r="W243" s="52">
        <f t="shared" si="221"/>
        <v>8.3922959999995328E-2</v>
      </c>
      <c r="X243" s="52">
        <f t="shared" si="221"/>
        <v>8.1527930000007132E-2</v>
      </c>
      <c r="Y243" s="52">
        <f t="shared" si="221"/>
        <v>7.7412210000005643E-2</v>
      </c>
      <c r="Z243" s="52">
        <f t="shared" si="221"/>
        <v>7.1920800000000895E-2</v>
      </c>
      <c r="AA243" s="52">
        <f t="shared" si="221"/>
        <v>6.431418999999039E-2</v>
      </c>
      <c r="AB243" s="52">
        <f t="shared" si="221"/>
        <v>5.5752429999998299E-2</v>
      </c>
      <c r="AC243" s="52">
        <f t="shared" si="221"/>
        <v>4.6806750000001784E-2</v>
      </c>
      <c r="AD243" s="52">
        <f t="shared" si="221"/>
        <v>3.7668189999990886E-2</v>
      </c>
      <c r="AE243" s="52">
        <f t="shared" si="221"/>
        <v>2.8469669999992675E-2</v>
      </c>
      <c r="AF243" s="52">
        <f t="shared" si="221"/>
        <v>1.9267370000008555E-2</v>
      </c>
      <c r="AH243" s="65">
        <f t="shared" si="211"/>
        <v>3.886343199999942E-2</v>
      </c>
      <c r="AI243" s="65">
        <f t="shared" si="212"/>
        <v>5.4346517999998414E-2</v>
      </c>
      <c r="AJ243" s="65">
        <f t="shared" si="213"/>
        <v>8.09632999999991E-2</v>
      </c>
      <c r="AK243" s="65">
        <f t="shared" si="214"/>
        <v>8.2292198000001801E-2</v>
      </c>
      <c r="AL243" s="65">
        <f t="shared" si="215"/>
        <v>7.581961799999988E-2</v>
      </c>
      <c r="AM243" s="65">
        <f t="shared" si="216"/>
        <v>3.759288199999844E-2</v>
      </c>
      <c r="AN243" s="66"/>
      <c r="AO243" s="65">
        <f t="shared" si="217"/>
        <v>4.6604974999998917E-2</v>
      </c>
      <c r="AP243" s="65">
        <f t="shared" si="218"/>
        <v>8.1627749000000444E-2</v>
      </c>
      <c r="AQ243" s="65">
        <f t="shared" si="219"/>
        <v>5.670624999999916E-2</v>
      </c>
    </row>
    <row r="244" spans="1:43" x14ac:dyDescent="0.25">
      <c r="A244" s="13" t="s">
        <v>412</v>
      </c>
      <c r="B244" s="37"/>
      <c r="C244" s="52">
        <f t="shared" ref="C244:AF244" si="222">C150+C63</f>
        <v>9.2458300000032523E-2</v>
      </c>
      <c r="D244" s="52">
        <f t="shared" si="222"/>
        <v>0.17737009999996189</v>
      </c>
      <c r="E244" s="52">
        <f t="shared" si="222"/>
        <v>0.22657750000001897</v>
      </c>
      <c r="F244" s="52">
        <f t="shared" si="222"/>
        <v>0.2473962000000256</v>
      </c>
      <c r="G244" s="52">
        <f t="shared" si="222"/>
        <v>0.25115120000003799</v>
      </c>
      <c r="H244" s="52">
        <f t="shared" si="222"/>
        <v>0.2544973999999911</v>
      </c>
      <c r="I244" s="52">
        <f t="shared" si="222"/>
        <v>0.24763670000004367</v>
      </c>
      <c r="J244" s="52">
        <f t="shared" si="222"/>
        <v>38.037382499999978</v>
      </c>
      <c r="K244" s="52">
        <f t="shared" si="222"/>
        <v>38.790095099999974</v>
      </c>
      <c r="L244" s="52">
        <f t="shared" si="222"/>
        <v>39.124636599999974</v>
      </c>
      <c r="M244" s="52">
        <f t="shared" si="222"/>
        <v>39.322174600000039</v>
      </c>
      <c r="N244" s="52">
        <f t="shared" si="222"/>
        <v>39.48018639999998</v>
      </c>
      <c r="O244" s="52">
        <f t="shared" si="222"/>
        <v>39.595528400000035</v>
      </c>
      <c r="P244" s="52">
        <f t="shared" si="222"/>
        <v>39.674320399999999</v>
      </c>
      <c r="Q244" s="52">
        <f t="shared" si="222"/>
        <v>39.73609110000001</v>
      </c>
      <c r="R244" s="52">
        <f t="shared" si="222"/>
        <v>39.777740699999981</v>
      </c>
      <c r="S244" s="52">
        <f t="shared" si="222"/>
        <v>39.829683400000022</v>
      </c>
      <c r="T244" s="52">
        <f t="shared" si="222"/>
        <v>2.087126000000012</v>
      </c>
      <c r="U244" s="52">
        <f t="shared" si="222"/>
        <v>1.4115863000000104</v>
      </c>
      <c r="V244" s="52">
        <f t="shared" si="222"/>
        <v>1.1375906999999756</v>
      </c>
      <c r="W244" s="52">
        <f t="shared" si="222"/>
        <v>0.99531430000001819</v>
      </c>
      <c r="X244" s="52">
        <f t="shared" si="222"/>
        <v>0.88694670000000997</v>
      </c>
      <c r="Y244" s="52">
        <f t="shared" si="222"/>
        <v>0.78658089999998992</v>
      </c>
      <c r="Z244" s="52">
        <f t="shared" si="222"/>
        <v>0.6868094999999812</v>
      </c>
      <c r="AA244" s="52">
        <f t="shared" si="222"/>
        <v>0.58103319999997893</v>
      </c>
      <c r="AB244" s="52">
        <f t="shared" si="222"/>
        <v>0.47429210000001376</v>
      </c>
      <c r="AC244" s="52">
        <f t="shared" si="222"/>
        <v>0.36929049999997687</v>
      </c>
      <c r="AD244" s="52">
        <f t="shared" si="222"/>
        <v>0.26697390000003907</v>
      </c>
      <c r="AE244" s="52">
        <f t="shared" si="222"/>
        <v>0.16801099999997859</v>
      </c>
      <c r="AF244" s="52">
        <f t="shared" si="222"/>
        <v>7.2659600000008595E-2</v>
      </c>
      <c r="AH244" s="65">
        <f t="shared" si="211"/>
        <v>0.19899066000001539</v>
      </c>
      <c r="AI244" s="65">
        <f t="shared" si="212"/>
        <v>23.290849659999992</v>
      </c>
      <c r="AJ244" s="65">
        <f t="shared" si="213"/>
        <v>39.561660180000011</v>
      </c>
      <c r="AK244" s="65">
        <f t="shared" si="214"/>
        <v>16.84874542</v>
      </c>
      <c r="AL244" s="65">
        <f t="shared" si="215"/>
        <v>0.78733691999999567</v>
      </c>
      <c r="AM244" s="65">
        <f t="shared" si="216"/>
        <v>0.2702454200000034</v>
      </c>
      <c r="AN244" s="66"/>
      <c r="AO244" s="65">
        <f t="shared" si="217"/>
        <v>11.744920160000003</v>
      </c>
      <c r="AP244" s="65">
        <f t="shared" si="218"/>
        <v>28.205202800000006</v>
      </c>
      <c r="AQ244" s="65">
        <f t="shared" si="219"/>
        <v>0.52879116999999953</v>
      </c>
    </row>
    <row r="245" spans="1:43" x14ac:dyDescent="0.25">
      <c r="A245" s="13" t="s">
        <v>436</v>
      </c>
      <c r="B245" s="37"/>
      <c r="C245" s="52">
        <f t="shared" ref="C245:AF245" si="223">C151+C64</f>
        <v>4.0848900000000299E-2</v>
      </c>
      <c r="D245" s="52">
        <f t="shared" si="223"/>
        <v>7.800069999998982E-2</v>
      </c>
      <c r="E245" s="52">
        <f t="shared" si="223"/>
        <v>9.9307100000004311E-2</v>
      </c>
      <c r="F245" s="52">
        <f t="shared" si="223"/>
        <v>0.10824619999999641</v>
      </c>
      <c r="G245" s="52">
        <f t="shared" si="223"/>
        <v>0.10990340000000742</v>
      </c>
      <c r="H245" s="52">
        <f t="shared" si="223"/>
        <v>0.11162820000001261</v>
      </c>
      <c r="I245" s="52">
        <f t="shared" si="223"/>
        <v>0.10901380000001382</v>
      </c>
      <c r="J245" s="52">
        <f t="shared" si="223"/>
        <v>0.11679889999999205</v>
      </c>
      <c r="K245" s="52">
        <f t="shared" si="223"/>
        <v>0.13410680000001207</v>
      </c>
      <c r="L245" s="52">
        <f t="shared" si="223"/>
        <v>0.14753899999999476</v>
      </c>
      <c r="M245" s="52">
        <f t="shared" si="223"/>
        <v>0.162767400000007</v>
      </c>
      <c r="N245" s="52">
        <f t="shared" si="223"/>
        <v>0.18330629999999815</v>
      </c>
      <c r="O245" s="52">
        <f t="shared" si="223"/>
        <v>0.1948428999999976</v>
      </c>
      <c r="P245" s="52">
        <f t="shared" si="223"/>
        <v>0.19598260000000778</v>
      </c>
      <c r="Q245" s="52">
        <f t="shared" si="223"/>
        <v>0.19397969999999987</v>
      </c>
      <c r="R245" s="52">
        <f t="shared" si="223"/>
        <v>0.18689309999999182</v>
      </c>
      <c r="S245" s="52">
        <f t="shared" si="223"/>
        <v>0.18789199999997663</v>
      </c>
      <c r="T245" s="52">
        <f t="shared" si="223"/>
        <v>0.19104880000000435</v>
      </c>
      <c r="U245" s="52">
        <f t="shared" si="223"/>
        <v>0.19385209999998665</v>
      </c>
      <c r="V245" s="52">
        <f t="shared" si="223"/>
        <v>0.19505049999997937</v>
      </c>
      <c r="W245" s="52">
        <f t="shared" si="223"/>
        <v>0.19477949999998145</v>
      </c>
      <c r="X245" s="52">
        <f t="shared" si="223"/>
        <v>0.18929550000001427</v>
      </c>
      <c r="Y245" s="52">
        <f t="shared" si="223"/>
        <v>0.17992849999998839</v>
      </c>
      <c r="Z245" s="52">
        <f t="shared" si="223"/>
        <v>0.16746670000000563</v>
      </c>
      <c r="AA245" s="52">
        <f t="shared" si="223"/>
        <v>0.15025959999999827</v>
      </c>
      <c r="AB245" s="52">
        <f t="shared" si="223"/>
        <v>0.13092500000001905</v>
      </c>
      <c r="AC245" s="52">
        <f t="shared" si="223"/>
        <v>0.11074309999997922</v>
      </c>
      <c r="AD245" s="52">
        <f t="shared" si="223"/>
        <v>9.0140700000006291E-2</v>
      </c>
      <c r="AE245" s="52">
        <f t="shared" si="223"/>
        <v>6.9416499999988446E-2</v>
      </c>
      <c r="AF245" s="52">
        <f t="shared" si="223"/>
        <v>4.8697299999986399E-2</v>
      </c>
      <c r="AH245" s="65">
        <f t="shared" si="211"/>
        <v>8.7261259999999646E-2</v>
      </c>
      <c r="AI245" s="65">
        <f t="shared" si="212"/>
        <v>0.12381734000000506</v>
      </c>
      <c r="AJ245" s="65">
        <f t="shared" si="213"/>
        <v>0.18617578000000207</v>
      </c>
      <c r="AK245" s="65">
        <f t="shared" si="214"/>
        <v>0.19094729999998777</v>
      </c>
      <c r="AL245" s="65">
        <f t="shared" si="215"/>
        <v>0.17634595999999761</v>
      </c>
      <c r="AM245" s="65">
        <f t="shared" si="216"/>
        <v>8.9984519999995877E-2</v>
      </c>
      <c r="AN245" s="66"/>
      <c r="AO245" s="65">
        <f t="shared" si="217"/>
        <v>0.10553930000000236</v>
      </c>
      <c r="AP245" s="65">
        <f t="shared" si="218"/>
        <v>0.18856153999999492</v>
      </c>
      <c r="AQ245" s="65">
        <f t="shared" si="219"/>
        <v>0.13316523999999674</v>
      </c>
    </row>
    <row r="246" spans="1:43" x14ac:dyDescent="0.25">
      <c r="A246" s="13" t="s">
        <v>437</v>
      </c>
      <c r="B246" s="37"/>
      <c r="C246" s="52">
        <f t="shared" ref="C246:AF246" si="224">C152+C65</f>
        <v>9.4139099999992482E-3</v>
      </c>
      <c r="D246" s="52">
        <f t="shared" si="224"/>
        <v>1.8115550000000979E-2</v>
      </c>
      <c r="E246" s="52">
        <f t="shared" si="224"/>
        <v>2.3271069999999838E-2</v>
      </c>
      <c r="F246" s="52">
        <f t="shared" si="224"/>
        <v>2.5616840000001417E-2</v>
      </c>
      <c r="G246" s="52">
        <f t="shared" si="224"/>
        <v>2.6273859999999871E-2</v>
      </c>
      <c r="H246" s="52">
        <f t="shared" si="224"/>
        <v>2.6903199999999572E-2</v>
      </c>
      <c r="I246" s="52">
        <f t="shared" si="224"/>
        <v>2.6479489999999828E-2</v>
      </c>
      <c r="J246" s="52">
        <f t="shared" si="224"/>
        <v>2.8382579999998825E-2</v>
      </c>
      <c r="K246" s="52">
        <f t="shared" si="224"/>
        <v>3.2446909999997331E-2</v>
      </c>
      <c r="L246" s="52">
        <f t="shared" si="224"/>
        <v>3.5610680000004891E-2</v>
      </c>
      <c r="M246" s="52">
        <f t="shared" si="224"/>
        <v>3.9168109999998535E-2</v>
      </c>
      <c r="N246" s="52">
        <f t="shared" si="224"/>
        <v>4.394166999999527E-2</v>
      </c>
      <c r="O246" s="52">
        <f t="shared" si="224"/>
        <v>4.6650849999998911E-2</v>
      </c>
      <c r="P246" s="52">
        <f t="shared" si="224"/>
        <v>4.6944080000002941E-2</v>
      </c>
      <c r="Q246" s="52">
        <f t="shared" si="224"/>
        <v>4.6469049999998902E-2</v>
      </c>
      <c r="R246" s="52">
        <f t="shared" si="224"/>
        <v>4.4780469999999184E-2</v>
      </c>
      <c r="S246" s="52">
        <f t="shared" si="224"/>
        <v>4.4913689999994233E-2</v>
      </c>
      <c r="T246" s="52">
        <f t="shared" si="224"/>
        <v>4.5546559999998237E-2</v>
      </c>
      <c r="U246" s="52">
        <f t="shared" si="224"/>
        <v>4.6119010000005289E-2</v>
      </c>
      <c r="V246" s="52">
        <f t="shared" si="224"/>
        <v>4.6354149999999095E-2</v>
      </c>
      <c r="W246" s="52">
        <f t="shared" si="224"/>
        <v>4.6289510000001144E-2</v>
      </c>
      <c r="X246" s="52">
        <f t="shared" si="224"/>
        <v>4.5066579999996748E-2</v>
      </c>
      <c r="Y246" s="52">
        <f t="shared" si="224"/>
        <v>4.2981709999999396E-2</v>
      </c>
      <c r="Z246" s="52">
        <f t="shared" si="224"/>
        <v>4.0210129999998401E-2</v>
      </c>
      <c r="AA246" s="52">
        <f t="shared" si="224"/>
        <v>3.6364669999997545E-2</v>
      </c>
      <c r="AB246" s="52">
        <f t="shared" si="224"/>
        <v>3.2035229999998194E-2</v>
      </c>
      <c r="AC246" s="52">
        <f t="shared" si="224"/>
        <v>2.7511810000000025E-2</v>
      </c>
      <c r="AD246" s="52">
        <f t="shared" si="224"/>
        <v>2.2890069999995433E-2</v>
      </c>
      <c r="AE246" s="52">
        <f t="shared" si="224"/>
        <v>1.8236229999999409E-2</v>
      </c>
      <c r="AF246" s="52">
        <f t="shared" si="224"/>
        <v>1.3576959999994642E-2</v>
      </c>
      <c r="AH246" s="65">
        <f t="shared" si="211"/>
        <v>2.053824600000027E-2</v>
      </c>
      <c r="AI246" s="65">
        <f t="shared" si="212"/>
        <v>2.9964572000000089E-2</v>
      </c>
      <c r="AJ246" s="65">
        <f t="shared" si="213"/>
        <v>4.463475199999891E-2</v>
      </c>
      <c r="AK246" s="65">
        <f t="shared" si="214"/>
        <v>4.5542775999999209E-2</v>
      </c>
      <c r="AL246" s="65">
        <f t="shared" si="215"/>
        <v>4.2182519999998648E-2</v>
      </c>
      <c r="AM246" s="65">
        <f t="shared" si="216"/>
        <v>2.2850059999997542E-2</v>
      </c>
      <c r="AN246" s="66"/>
      <c r="AO246" s="65">
        <f t="shared" si="217"/>
        <v>2.5251409000000179E-2</v>
      </c>
      <c r="AP246" s="65">
        <f t="shared" si="218"/>
        <v>4.508876399999906E-2</v>
      </c>
      <c r="AQ246" s="65">
        <f t="shared" si="219"/>
        <v>3.2516289999998095E-2</v>
      </c>
    </row>
    <row r="247" spans="1:43" x14ac:dyDescent="0.25">
      <c r="A247" s="13" t="s">
        <v>675</v>
      </c>
      <c r="B247" s="37"/>
      <c r="C247" s="52">
        <f t="shared" ref="C247:AF247" si="225">C153+C66</f>
        <v>235.52277470000001</v>
      </c>
      <c r="D247" s="52">
        <f t="shared" si="225"/>
        <v>243.46362779999998</v>
      </c>
      <c r="E247" s="52">
        <f t="shared" si="225"/>
        <v>256.36394290000004</v>
      </c>
      <c r="F247" s="52">
        <f t="shared" si="225"/>
        <v>279.53960990000002</v>
      </c>
      <c r="G247" s="52">
        <f t="shared" si="225"/>
        <v>302.76461069999999</v>
      </c>
      <c r="H247" s="52">
        <f t="shared" si="225"/>
        <v>333.30500359999996</v>
      </c>
      <c r="I247" s="52">
        <f t="shared" si="225"/>
        <v>356.54169380000002</v>
      </c>
      <c r="J247" s="52">
        <f t="shared" si="225"/>
        <v>368.74143279999998</v>
      </c>
      <c r="K247" s="52">
        <f t="shared" si="225"/>
        <v>377.07365479999999</v>
      </c>
      <c r="L247" s="52">
        <f t="shared" si="225"/>
        <v>387.00829199999998</v>
      </c>
      <c r="M247" s="52">
        <f t="shared" si="225"/>
        <v>307.72881519999999</v>
      </c>
      <c r="N247" s="52">
        <f t="shared" si="225"/>
        <v>317.96404360000002</v>
      </c>
      <c r="O247" s="52">
        <f t="shared" si="225"/>
        <v>322.17654030000006</v>
      </c>
      <c r="P247" s="52">
        <f t="shared" si="225"/>
        <v>336.99273240000002</v>
      </c>
      <c r="Q247" s="52">
        <f t="shared" si="225"/>
        <v>355.68071640000005</v>
      </c>
      <c r="R247" s="52">
        <f t="shared" si="225"/>
        <v>374.5945486</v>
      </c>
      <c r="S247" s="52">
        <f t="shared" si="225"/>
        <v>400.7954876</v>
      </c>
      <c r="T247" s="52">
        <f t="shared" si="225"/>
        <v>408.83397020000001</v>
      </c>
      <c r="U247" s="52">
        <f t="shared" si="225"/>
        <v>413.0440112</v>
      </c>
      <c r="V247" s="52">
        <f t="shared" si="225"/>
        <v>413.30794520000001</v>
      </c>
      <c r="W247" s="52">
        <f t="shared" si="225"/>
        <v>441.36383860000001</v>
      </c>
      <c r="X247" s="52">
        <f t="shared" si="225"/>
        <v>441.88363379999998</v>
      </c>
      <c r="Y247" s="52">
        <f t="shared" si="225"/>
        <v>442.04750399999995</v>
      </c>
      <c r="Z247" s="52">
        <f t="shared" si="225"/>
        <v>442.0571046</v>
      </c>
      <c r="AA247" s="52">
        <f t="shared" si="225"/>
        <v>441.97752759999997</v>
      </c>
      <c r="AB247" s="52">
        <f t="shared" si="225"/>
        <v>441.83920419999998</v>
      </c>
      <c r="AC247" s="52">
        <f t="shared" si="225"/>
        <v>441.6552428</v>
      </c>
      <c r="AD247" s="52">
        <f t="shared" si="225"/>
        <v>441.43218419999999</v>
      </c>
      <c r="AE247" s="52">
        <f t="shared" si="225"/>
        <v>444.83806490000001</v>
      </c>
      <c r="AF247" s="52">
        <f t="shared" si="225"/>
        <v>444.61568479999994</v>
      </c>
      <c r="AH247" s="65">
        <f t="shared" si="211"/>
        <v>263.53091320000004</v>
      </c>
      <c r="AI247" s="65">
        <f t="shared" si="212"/>
        <v>364.53401539999999</v>
      </c>
      <c r="AJ247" s="65">
        <f t="shared" si="213"/>
        <v>328.10856958000005</v>
      </c>
      <c r="AK247" s="65">
        <f t="shared" si="214"/>
        <v>402.11519255999997</v>
      </c>
      <c r="AL247" s="65">
        <f t="shared" si="215"/>
        <v>441.86592172000002</v>
      </c>
      <c r="AM247" s="65">
        <f t="shared" si="216"/>
        <v>442.87607618000004</v>
      </c>
      <c r="AN247" s="66"/>
      <c r="AO247" s="65">
        <f t="shared" si="217"/>
        <v>314.03246430000002</v>
      </c>
      <c r="AP247" s="65">
        <f t="shared" si="218"/>
        <v>365.11188106999998</v>
      </c>
      <c r="AQ247" s="65">
        <f t="shared" si="219"/>
        <v>442.37099895000006</v>
      </c>
    </row>
    <row r="248" spans="1:43" x14ac:dyDescent="0.25">
      <c r="A248" s="13" t="s">
        <v>413</v>
      </c>
      <c r="B248" s="37"/>
      <c r="C248" s="52">
        <f t="shared" ref="C248:AF248" si="226">C154+C67</f>
        <v>2654.46451815</v>
      </c>
      <c r="D248" s="52">
        <f t="shared" si="226"/>
        <v>2414.3999356300001</v>
      </c>
      <c r="E248" s="52">
        <f t="shared" si="226"/>
        <v>2524.0196098599999</v>
      </c>
      <c r="F248" s="52">
        <f t="shared" si="226"/>
        <v>2656.8140847100003</v>
      </c>
      <c r="G248" s="52">
        <f t="shared" si="226"/>
        <v>2708.4186289300001</v>
      </c>
      <c r="H248" s="52">
        <f t="shared" si="226"/>
        <v>2885.4377525300001</v>
      </c>
      <c r="I248" s="52">
        <f t="shared" si="226"/>
        <v>2530.0484502499999</v>
      </c>
      <c r="J248" s="52">
        <f t="shared" si="226"/>
        <v>3022.9027678299999</v>
      </c>
      <c r="K248" s="52">
        <f t="shared" si="226"/>
        <v>3329.8844992700001</v>
      </c>
      <c r="L248" s="52">
        <f t="shared" si="226"/>
        <v>2987.4527137100004</v>
      </c>
      <c r="M248" s="52">
        <f t="shared" si="226"/>
        <v>3223.3262266400002</v>
      </c>
      <c r="N248" s="52">
        <f t="shared" si="226"/>
        <v>3526.6213673899997</v>
      </c>
      <c r="O248" s="52">
        <f t="shared" si="226"/>
        <v>2973.9700396999997</v>
      </c>
      <c r="P248" s="52">
        <f t="shared" si="226"/>
        <v>2417.1804086799998</v>
      </c>
      <c r="Q248" s="52">
        <f t="shared" si="226"/>
        <v>2085.2634788099999</v>
      </c>
      <c r="R248" s="52">
        <f t="shared" si="226"/>
        <v>1415.5139627600001</v>
      </c>
      <c r="S248" s="52">
        <f t="shared" si="226"/>
        <v>1561.97993185</v>
      </c>
      <c r="T248" s="52">
        <f t="shared" si="226"/>
        <v>1333.24151495</v>
      </c>
      <c r="U248" s="52">
        <f t="shared" si="226"/>
        <v>1214.51232699</v>
      </c>
      <c r="V248" s="52">
        <f t="shared" si="226"/>
        <v>1150.8437120599999</v>
      </c>
      <c r="W248" s="52">
        <f t="shared" si="226"/>
        <v>1173.8001241100001</v>
      </c>
      <c r="X248" s="52">
        <f t="shared" si="226"/>
        <v>1036.0974637300001</v>
      </c>
      <c r="Y248" s="52">
        <f t="shared" si="226"/>
        <v>1031.4149815800001</v>
      </c>
      <c r="Z248" s="52">
        <f t="shared" si="226"/>
        <v>1028.0746733400001</v>
      </c>
      <c r="AA248" s="52">
        <f t="shared" si="226"/>
        <v>891.16463414000009</v>
      </c>
      <c r="AB248" s="52">
        <f t="shared" si="226"/>
        <v>887.04917988</v>
      </c>
      <c r="AC248" s="52">
        <f t="shared" si="226"/>
        <v>884.18649135999999</v>
      </c>
      <c r="AD248" s="52">
        <f t="shared" si="226"/>
        <v>881.83241932999999</v>
      </c>
      <c r="AE248" s="52">
        <f t="shared" si="226"/>
        <v>883.36157236000008</v>
      </c>
      <c r="AF248" s="52">
        <f t="shared" si="226"/>
        <v>881.51261463000003</v>
      </c>
      <c r="AH248" s="65">
        <f t="shared" si="211"/>
        <v>2591.6233554559999</v>
      </c>
      <c r="AI248" s="65">
        <f t="shared" si="212"/>
        <v>2951.145236718</v>
      </c>
      <c r="AJ248" s="65">
        <f t="shared" si="213"/>
        <v>2845.2723042440002</v>
      </c>
      <c r="AK248" s="65">
        <f t="shared" si="214"/>
        <v>1335.218289722</v>
      </c>
      <c r="AL248" s="65">
        <f t="shared" si="215"/>
        <v>1032.1103753800001</v>
      </c>
      <c r="AM248" s="65">
        <f t="shared" si="216"/>
        <v>883.58845551200011</v>
      </c>
      <c r="AN248" s="66"/>
      <c r="AO248" s="65">
        <f t="shared" si="217"/>
        <v>2771.3842960869997</v>
      </c>
      <c r="AP248" s="65">
        <f t="shared" si="218"/>
        <v>2090.2452969830001</v>
      </c>
      <c r="AQ248" s="65">
        <f t="shared" si="219"/>
        <v>957.84941544600008</v>
      </c>
    </row>
    <row r="249" spans="1:43" x14ac:dyDescent="0.25">
      <c r="A249" s="13" t="s">
        <v>414</v>
      </c>
      <c r="B249" s="37"/>
      <c r="C249" s="52">
        <f t="shared" ref="C249:AF249" si="227">C155+C68</f>
        <v>2696.0618762000004</v>
      </c>
      <c r="D249" s="52">
        <f t="shared" si="227"/>
        <v>2450.9209814000001</v>
      </c>
      <c r="E249" s="52">
        <f t="shared" si="227"/>
        <v>2556.4468305</v>
      </c>
      <c r="F249" s="52">
        <f t="shared" si="227"/>
        <v>2687.6152231999999</v>
      </c>
      <c r="G249" s="52">
        <f t="shared" si="227"/>
        <v>2738.3496610000002</v>
      </c>
      <c r="H249" s="52">
        <f t="shared" si="227"/>
        <v>2915.3659453</v>
      </c>
      <c r="I249" s="52">
        <f t="shared" si="227"/>
        <v>2559.2532171000003</v>
      </c>
      <c r="J249" s="52">
        <f t="shared" si="227"/>
        <v>3052.8907869</v>
      </c>
      <c r="K249" s="52">
        <f t="shared" si="227"/>
        <v>3360.5860361999999</v>
      </c>
      <c r="L249" s="52">
        <f t="shared" si="227"/>
        <v>3018.4304018000003</v>
      </c>
      <c r="M249" s="52">
        <f t="shared" si="227"/>
        <v>3254.954064</v>
      </c>
      <c r="N249" s="52">
        <f t="shared" si="227"/>
        <v>3559.1734225</v>
      </c>
      <c r="O249" s="52">
        <f t="shared" si="227"/>
        <v>3008.0641178999999</v>
      </c>
      <c r="P249" s="52">
        <f t="shared" si="227"/>
        <v>2453.3892249</v>
      </c>
      <c r="Q249" s="52">
        <f t="shared" si="227"/>
        <v>2122.6138538</v>
      </c>
      <c r="R249" s="52">
        <f t="shared" si="227"/>
        <v>1454.2396459000001</v>
      </c>
      <c r="S249" s="52">
        <f t="shared" si="227"/>
        <v>1599.6489403</v>
      </c>
      <c r="T249" s="52">
        <f t="shared" si="227"/>
        <v>1370.1524942999999</v>
      </c>
      <c r="U249" s="52">
        <f t="shared" si="227"/>
        <v>1250.3433304</v>
      </c>
      <c r="V249" s="52">
        <f t="shared" si="227"/>
        <v>1185.428596</v>
      </c>
      <c r="W249" s="52">
        <f t="shared" si="227"/>
        <v>1207.3783439000001</v>
      </c>
      <c r="X249" s="52">
        <f t="shared" si="227"/>
        <v>1067.9359775000003</v>
      </c>
      <c r="Y249" s="52">
        <f t="shared" si="227"/>
        <v>1061.6928680999999</v>
      </c>
      <c r="Z249" s="52">
        <f t="shared" si="227"/>
        <v>1056.918815</v>
      </c>
      <c r="AA249" s="52">
        <f t="shared" si="227"/>
        <v>917.56641100000002</v>
      </c>
      <c r="AB249" s="52">
        <f t="shared" si="227"/>
        <v>911.45820470000001</v>
      </c>
      <c r="AC249" s="52">
        <f t="shared" si="227"/>
        <v>906.86851450000006</v>
      </c>
      <c r="AD249" s="52">
        <f t="shared" si="227"/>
        <v>902.91278010000008</v>
      </c>
      <c r="AE249" s="52">
        <f t="shared" si="227"/>
        <v>902.95259320000002</v>
      </c>
      <c r="AF249" s="52">
        <f t="shared" si="227"/>
        <v>899.65309880000007</v>
      </c>
      <c r="AH249" s="65">
        <f t="shared" si="211"/>
        <v>2625.87891446</v>
      </c>
      <c r="AI249" s="65">
        <f t="shared" si="212"/>
        <v>2981.3052774600001</v>
      </c>
      <c r="AJ249" s="65">
        <f t="shared" si="213"/>
        <v>2879.6389366199996</v>
      </c>
      <c r="AK249" s="65">
        <f t="shared" si="214"/>
        <v>1371.96260138</v>
      </c>
      <c r="AL249" s="65">
        <f t="shared" si="215"/>
        <v>1062.2984830999999</v>
      </c>
      <c r="AM249" s="65">
        <f t="shared" si="216"/>
        <v>904.76903826000012</v>
      </c>
      <c r="AN249" s="66"/>
      <c r="AO249" s="65">
        <f t="shared" si="217"/>
        <v>2803.5920959599998</v>
      </c>
      <c r="AP249" s="65">
        <f t="shared" si="218"/>
        <v>2125.8007689999999</v>
      </c>
      <c r="AQ249" s="65">
        <f t="shared" si="219"/>
        <v>983.53376068</v>
      </c>
    </row>
    <row r="250" spans="1:43" x14ac:dyDescent="0.25">
      <c r="A250" s="13" t="s">
        <v>415</v>
      </c>
      <c r="B250" s="37"/>
      <c r="C250" s="52">
        <f t="shared" ref="C250:L250" si="228">C156+C69</f>
        <v>8.0436000000005947E-3</v>
      </c>
      <c r="D250" s="52">
        <f t="shared" si="228"/>
        <v>1.54981499999991E-2</v>
      </c>
      <c r="E250" s="52">
        <f t="shared" si="228"/>
        <v>1.9919299999997975E-2</v>
      </c>
      <c r="F250" s="52">
        <f t="shared" si="228"/>
        <v>2.1915660000001225E-2</v>
      </c>
      <c r="G250" s="52">
        <f t="shared" si="228"/>
        <v>2.244029000000225E-2</v>
      </c>
      <c r="H250" s="52">
        <f t="shared" si="228"/>
        <v>2.2917140000000558E-2</v>
      </c>
      <c r="I250" s="52">
        <f t="shared" si="228"/>
        <v>2.2480820000001955E-2</v>
      </c>
      <c r="J250" s="52">
        <f t="shared" si="228"/>
        <v>2.4023899999999543E-2</v>
      </c>
      <c r="K250" s="52">
        <f t="shared" si="228"/>
        <v>2.7418280000002682E-2</v>
      </c>
      <c r="L250" s="52">
        <f t="shared" si="228"/>
        <v>3.0054599999999709E-2</v>
      </c>
      <c r="M250" s="52">
        <f t="shared" ref="M250:AF250" si="229">M156+M69</f>
        <v>3.3032980000001544E-2</v>
      </c>
      <c r="N250" s="52">
        <f t="shared" si="229"/>
        <v>3.705723000000205E-2</v>
      </c>
      <c r="O250" s="52">
        <f t="shared" si="229"/>
        <v>3.9327580000001916E-2</v>
      </c>
      <c r="P250" s="52">
        <f t="shared" si="229"/>
        <v>3.9536659999999557E-2</v>
      </c>
      <c r="Q250" s="52">
        <f t="shared" si="229"/>
        <v>3.9089400000001717E-2</v>
      </c>
      <c r="R250" s="52">
        <f t="shared" si="229"/>
        <v>3.7610699999998332E-2</v>
      </c>
      <c r="S250" s="52">
        <f t="shared" si="229"/>
        <v>3.7696449999998549E-2</v>
      </c>
      <c r="T250" s="52">
        <f t="shared" si="229"/>
        <v>3.8225969999999165E-2</v>
      </c>
      <c r="U250" s="52">
        <f t="shared" si="229"/>
        <v>3.8719659999998157E-2</v>
      </c>
      <c r="V250" s="52">
        <f t="shared" si="229"/>
        <v>3.8936389999996379E-2</v>
      </c>
      <c r="W250" s="52">
        <f t="shared" si="229"/>
        <v>3.8903229999995403E-2</v>
      </c>
      <c r="X250" s="52">
        <f t="shared" si="229"/>
        <v>3.7882359999997561E-2</v>
      </c>
      <c r="Y250" s="52">
        <f t="shared" si="229"/>
        <v>3.6121049999998434E-2</v>
      </c>
      <c r="Z250" s="52">
        <f t="shared" si="229"/>
        <v>3.3766090000000304E-2</v>
      </c>
      <c r="AA250" s="52">
        <f t="shared" si="229"/>
        <v>3.0485169999998618E-2</v>
      </c>
      <c r="AB250" s="52">
        <f t="shared" si="229"/>
        <v>2.6780479999999329E-2</v>
      </c>
      <c r="AC250" s="52">
        <f t="shared" si="229"/>
        <v>2.290072000000265E-2</v>
      </c>
      <c r="AD250" s="52">
        <f t="shared" si="229"/>
        <v>1.8929140000004452E-2</v>
      </c>
      <c r="AE250" s="52">
        <f t="shared" si="229"/>
        <v>1.4923400000000697E-2</v>
      </c>
      <c r="AF250" s="52">
        <f t="shared" si="229"/>
        <v>1.0907269999997027E-2</v>
      </c>
      <c r="AH250" s="65">
        <f t="shared" si="211"/>
        <v>1.7563400000000229E-2</v>
      </c>
      <c r="AI250" s="65">
        <f t="shared" si="212"/>
        <v>2.537894800000089E-2</v>
      </c>
      <c r="AJ250" s="65">
        <f t="shared" si="213"/>
        <v>3.760877000000136E-2</v>
      </c>
      <c r="AK250" s="65">
        <f t="shared" si="214"/>
        <v>3.8237833999998118E-2</v>
      </c>
      <c r="AL250" s="65">
        <f t="shared" si="215"/>
        <v>3.5431579999998061E-2</v>
      </c>
      <c r="AM250" s="65">
        <f t="shared" si="216"/>
        <v>1.8888202000000832E-2</v>
      </c>
      <c r="AN250" s="66"/>
      <c r="AO250" s="65">
        <f t="shared" si="217"/>
        <v>2.1471174000000558E-2</v>
      </c>
      <c r="AP250" s="65">
        <f t="shared" si="218"/>
        <v>3.7923301999999742E-2</v>
      </c>
      <c r="AQ250" s="65">
        <f t="shared" si="219"/>
        <v>2.7159890999999447E-2</v>
      </c>
    </row>
    <row r="253" spans="1:43" x14ac:dyDescent="0.25">
      <c r="A253" s="61" t="s">
        <v>438</v>
      </c>
      <c r="B253" s="13"/>
      <c r="C253" s="52"/>
      <c r="D253" s="52"/>
      <c r="E253" s="52"/>
      <c r="F253" s="52"/>
      <c r="G253" s="52"/>
      <c r="H253" s="52"/>
      <c r="I253" s="52"/>
      <c r="J253" s="52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67"/>
      <c r="AH253" s="65"/>
      <c r="AI253" s="65"/>
      <c r="AJ253" s="65"/>
      <c r="AK253" s="65"/>
      <c r="AL253" s="65"/>
      <c r="AM253" s="65"/>
      <c r="AN253" s="66"/>
      <c r="AO253" s="65"/>
      <c r="AP253" s="65"/>
      <c r="AQ253" s="65"/>
    </row>
    <row r="254" spans="1:43" x14ac:dyDescent="0.25">
      <c r="A254" s="23" t="s">
        <v>669</v>
      </c>
      <c r="C254" s="52">
        <f>SUM(C255:C260)</f>
        <v>5871.6793493400019</v>
      </c>
      <c r="D254" s="52">
        <f t="shared" ref="D254:AF254" si="230">SUM(D255:D260)</f>
        <v>5576.0385639799624</v>
      </c>
      <c r="E254" s="52">
        <f t="shared" si="230"/>
        <v>5896.8339081600016</v>
      </c>
      <c r="F254" s="52">
        <f t="shared" si="230"/>
        <v>6224.6701620199647</v>
      </c>
      <c r="G254" s="52">
        <f t="shared" si="230"/>
        <v>6355.6957193200406</v>
      </c>
      <c r="H254" s="52">
        <f t="shared" si="230"/>
        <v>6745.2106288300283</v>
      </c>
      <c r="I254" s="52">
        <f t="shared" si="230"/>
        <v>6013.2944634500018</v>
      </c>
      <c r="J254" s="52">
        <f t="shared" si="230"/>
        <v>7071.7749950599664</v>
      </c>
      <c r="K254" s="52">
        <f t="shared" si="230"/>
        <v>7749.6985462300217</v>
      </c>
      <c r="L254" s="52">
        <f t="shared" si="230"/>
        <v>7076.9202158399739</v>
      </c>
      <c r="M254" s="52">
        <f t="shared" si="230"/>
        <v>7490.3910225700147</v>
      </c>
      <c r="N254" s="52">
        <f t="shared" si="230"/>
        <v>8160.2362805099965</v>
      </c>
      <c r="O254" s="52">
        <f t="shared" si="230"/>
        <v>7040.3294139099999</v>
      </c>
      <c r="P254" s="52">
        <f t="shared" si="230"/>
        <v>5871.9588515000032</v>
      </c>
      <c r="Q254" s="52">
        <f t="shared" si="230"/>
        <v>5155.9814300799899</v>
      </c>
      <c r="R254" s="52">
        <f t="shared" si="230"/>
        <v>3736.3030004000066</v>
      </c>
      <c r="S254" s="52">
        <f t="shared" si="230"/>
        <v>4024.9714789099817</v>
      </c>
      <c r="T254" s="52">
        <f t="shared" si="230"/>
        <v>3514.5746247999709</v>
      </c>
      <c r="U254" s="52">
        <f t="shared" si="230"/>
        <v>3265.2517006700145</v>
      </c>
      <c r="V254" s="52">
        <f t="shared" si="230"/>
        <v>3128.9361759600247</v>
      </c>
      <c r="W254" s="52">
        <f t="shared" si="230"/>
        <v>3204.4069287099956</v>
      </c>
      <c r="X254" s="52">
        <f t="shared" si="230"/>
        <v>2913.58996999995</v>
      </c>
      <c r="Y254" s="52">
        <f t="shared" si="230"/>
        <v>2886.9049495999889</v>
      </c>
      <c r="Z254" s="52">
        <f t="shared" si="230"/>
        <v>2860.70411212009</v>
      </c>
      <c r="AA254" s="52">
        <f t="shared" si="230"/>
        <v>2548.3635566800622</v>
      </c>
      <c r="AB254" s="52">
        <f t="shared" si="230"/>
        <v>2502.9519835700185</v>
      </c>
      <c r="AC254" s="52">
        <f t="shared" si="230"/>
        <v>2462.0372346399308</v>
      </c>
      <c r="AD254" s="52">
        <f t="shared" si="230"/>
        <v>2422.8220193500765</v>
      </c>
      <c r="AE254" s="52">
        <f t="shared" si="230"/>
        <v>2395.6350689699821</v>
      </c>
      <c r="AF254" s="52">
        <f t="shared" si="230"/>
        <v>2357.6807244600232</v>
      </c>
      <c r="AH254" s="65">
        <f t="shared" ref="AH254:AH260" si="231">AVERAGE(C254:G254)</f>
        <v>5984.9835405639942</v>
      </c>
      <c r="AI254" s="65">
        <f t="shared" ref="AI254:AI260" si="232">AVERAGE(H254:L254)</f>
        <v>6931.3797698819981</v>
      </c>
      <c r="AJ254" s="65">
        <f t="shared" ref="AJ254:AJ260" si="233">AVERAGE(M254:Q254)</f>
        <v>6743.7793997140006</v>
      </c>
      <c r="AK254" s="65">
        <f t="shared" ref="AK254:AK260" si="234">AVERAGE(R254:V254)</f>
        <v>3534.0073961479998</v>
      </c>
      <c r="AL254" s="65">
        <f t="shared" ref="AL254:AL260" si="235">AVERAGE(W254:AA254)</f>
        <v>2882.7939034220171</v>
      </c>
      <c r="AM254" s="65">
        <f t="shared" ref="AM254:AM260" si="236">AVERAGE(AB254:AF254)</f>
        <v>2428.2254061980066</v>
      </c>
      <c r="AN254" s="66"/>
      <c r="AO254" s="65">
        <f t="shared" ref="AO254:AO260" si="237">AVERAGE(AH254:AI254)</f>
        <v>6458.1816552229957</v>
      </c>
      <c r="AP254" s="65">
        <f t="shared" ref="AP254:AP260" si="238">AVERAGE(AJ254:AK254)</f>
        <v>5138.8933979310004</v>
      </c>
      <c r="AQ254" s="65">
        <f t="shared" ref="AQ254:AQ260" si="239">AVERAGE(AL254:AM254)</f>
        <v>2655.5096548100119</v>
      </c>
    </row>
    <row r="255" spans="1:43" x14ac:dyDescent="0.25">
      <c r="A255" s="13" t="s">
        <v>422</v>
      </c>
      <c r="B255" s="13"/>
      <c r="C255" s="52">
        <f>SUM(C241:C250)</f>
        <v>5586.4007323400001</v>
      </c>
      <c r="D255" s="52">
        <f t="shared" ref="D255:AF255" si="240">SUM(D241:D250)</f>
        <v>5109.4571079799998</v>
      </c>
      <c r="E255" s="52">
        <f t="shared" si="240"/>
        <v>5337.6877611600003</v>
      </c>
      <c r="F255" s="52">
        <f t="shared" si="240"/>
        <v>5624.9040310199998</v>
      </c>
      <c r="G255" s="52">
        <f t="shared" si="240"/>
        <v>5750.482185320001</v>
      </c>
      <c r="H255" s="52">
        <f t="shared" si="240"/>
        <v>6135.0718928300003</v>
      </c>
      <c r="I255" s="52">
        <f t="shared" si="240"/>
        <v>5446.7825394499996</v>
      </c>
      <c r="J255" s="52">
        <f t="shared" si="240"/>
        <v>6483.3125400600002</v>
      </c>
      <c r="K255" s="52">
        <f t="shared" si="240"/>
        <v>7107.1835032300005</v>
      </c>
      <c r="L255" s="52">
        <f t="shared" si="240"/>
        <v>6432.9498168400005</v>
      </c>
      <c r="M255" s="52">
        <f t="shared" si="240"/>
        <v>6826.3609895700001</v>
      </c>
      <c r="N255" s="52">
        <f t="shared" si="240"/>
        <v>7444.398394509999</v>
      </c>
      <c r="O255" s="52">
        <f t="shared" si="240"/>
        <v>6345.0382719099998</v>
      </c>
      <c r="P255" s="52">
        <f t="shared" si="240"/>
        <v>5248.4754294999993</v>
      </c>
      <c r="Q255" s="52">
        <f t="shared" si="240"/>
        <v>4604.5195860800004</v>
      </c>
      <c r="R255" s="52">
        <f t="shared" si="240"/>
        <v>3285.3058264000006</v>
      </c>
      <c r="S255" s="52">
        <f t="shared" si="240"/>
        <v>3603.4397879100002</v>
      </c>
      <c r="T255" s="52">
        <f t="shared" si="240"/>
        <v>3115.5205738</v>
      </c>
      <c r="U255" s="52">
        <f t="shared" si="240"/>
        <v>2880.5344126699997</v>
      </c>
      <c r="V255" s="52">
        <f t="shared" si="240"/>
        <v>2751.9486889599998</v>
      </c>
      <c r="W255" s="52">
        <f t="shared" si="240"/>
        <v>2824.7669747099999</v>
      </c>
      <c r="X255" s="52">
        <f t="shared" si="240"/>
        <v>2547.998932</v>
      </c>
      <c r="Y255" s="52">
        <f t="shared" si="240"/>
        <v>2537.0778116000001</v>
      </c>
      <c r="Z255" s="52">
        <f t="shared" si="240"/>
        <v>2528.7946271200003</v>
      </c>
      <c r="AA255" s="52">
        <f t="shared" si="240"/>
        <v>2252.2380676799999</v>
      </c>
      <c r="AB255" s="52">
        <f t="shared" si="240"/>
        <v>2241.6470325700002</v>
      </c>
      <c r="AC255" s="52">
        <f t="shared" si="240"/>
        <v>2233.7779586400002</v>
      </c>
      <c r="AD255" s="52">
        <f t="shared" si="240"/>
        <v>2227.0123353500003</v>
      </c>
      <c r="AE255" s="52">
        <f t="shared" si="240"/>
        <v>2231.7569619700002</v>
      </c>
      <c r="AF255" s="52">
        <f t="shared" si="240"/>
        <v>2226.1595084600003</v>
      </c>
      <c r="AG255" s="67"/>
      <c r="AH255" s="65">
        <f t="shared" si="231"/>
        <v>5481.7863635640006</v>
      </c>
      <c r="AI255" s="65">
        <f t="shared" si="232"/>
        <v>6321.0600584820004</v>
      </c>
      <c r="AJ255" s="65">
        <f t="shared" si="233"/>
        <v>6093.7585343139999</v>
      </c>
      <c r="AK255" s="65">
        <f t="shared" si="234"/>
        <v>3127.3498579480001</v>
      </c>
      <c r="AL255" s="65">
        <f t="shared" si="235"/>
        <v>2538.1752826219999</v>
      </c>
      <c r="AM255" s="65">
        <f t="shared" si="236"/>
        <v>2232.0707593980005</v>
      </c>
      <c r="AN255" s="66"/>
      <c r="AO255" s="65">
        <f t="shared" si="237"/>
        <v>5901.4232110230005</v>
      </c>
      <c r="AP255" s="65">
        <f t="shared" si="238"/>
        <v>4610.554196131</v>
      </c>
      <c r="AQ255" s="65">
        <f t="shared" si="239"/>
        <v>2385.1230210100002</v>
      </c>
    </row>
    <row r="256" spans="1:43" x14ac:dyDescent="0.25">
      <c r="A256" s="13" t="s">
        <v>399</v>
      </c>
      <c r="B256" s="13"/>
      <c r="C256" s="52">
        <f>C78+C187</f>
        <v>221.03779000000577</v>
      </c>
      <c r="D256" s="52">
        <f>D78+D187</f>
        <v>359.69677999996566</v>
      </c>
      <c r="E256" s="52">
        <f>E78+E187</f>
        <v>427.19655000000421</v>
      </c>
      <c r="F256" s="52">
        <f t="shared" ref="F256:AF256" si="241">F78+F187</f>
        <v>453.62740999996095</v>
      </c>
      <c r="G256" s="52">
        <f t="shared" si="241"/>
        <v>453.64939000003869</v>
      </c>
      <c r="H256" s="52">
        <f t="shared" si="241"/>
        <v>455.19917000002897</v>
      </c>
      <c r="I256" s="52">
        <f t="shared" si="241"/>
        <v>421.42017000000487</v>
      </c>
      <c r="J256" s="52">
        <f t="shared" si="241"/>
        <v>440.89758999996775</v>
      </c>
      <c r="K256" s="52">
        <f t="shared" si="241"/>
        <v>487.04655000002094</v>
      </c>
      <c r="L256" s="52">
        <f t="shared" si="241"/>
        <v>493.28636999997252</v>
      </c>
      <c r="M256" s="52">
        <f t="shared" si="241"/>
        <v>514.55542000001151</v>
      </c>
      <c r="N256" s="52">
        <f t="shared" si="241"/>
        <v>560.93606</v>
      </c>
      <c r="O256" s="52">
        <f t="shared" si="241"/>
        <v>551.23988000000099</v>
      </c>
      <c r="P256" s="52">
        <f t="shared" si="241"/>
        <v>501.98588999999993</v>
      </c>
      <c r="Q256" s="52">
        <f t="shared" si="241"/>
        <v>453.23384999999325</v>
      </c>
      <c r="R256" s="52">
        <f t="shared" si="241"/>
        <v>383.08350000000792</v>
      </c>
      <c r="S256" s="52">
        <f t="shared" si="241"/>
        <v>368.36347999998543</v>
      </c>
      <c r="T256" s="52">
        <f t="shared" si="241"/>
        <v>358.51546999996935</v>
      </c>
      <c r="U256" s="52">
        <f t="shared" si="241"/>
        <v>353.61802000001626</v>
      </c>
      <c r="V256" s="52">
        <f t="shared" si="241"/>
        <v>352.08213000002797</v>
      </c>
      <c r="W256" s="52">
        <f t="shared" si="241"/>
        <v>356.69242999999551</v>
      </c>
      <c r="X256" s="52">
        <f t="shared" si="241"/>
        <v>346.40599999995175</v>
      </c>
      <c r="Y256" s="52">
        <f t="shared" si="241"/>
        <v>333.08222999999271</v>
      </c>
      <c r="Z256" s="52">
        <f t="shared" si="241"/>
        <v>316.69038000009095</v>
      </c>
      <c r="AA256" s="52">
        <f t="shared" si="241"/>
        <v>285.31758000006448</v>
      </c>
      <c r="AB256" s="52">
        <f t="shared" si="241"/>
        <v>253.91899000002013</v>
      </c>
      <c r="AC256" s="52">
        <f t="shared" si="241"/>
        <v>223.39174999993338</v>
      </c>
      <c r="AD256" s="52">
        <f t="shared" si="241"/>
        <v>192.96901000007347</v>
      </c>
      <c r="AE256" s="52">
        <f t="shared" si="241"/>
        <v>162.71130999998059</v>
      </c>
      <c r="AF256" s="52">
        <f t="shared" si="241"/>
        <v>132.00282000003062</v>
      </c>
      <c r="AG256" s="67"/>
      <c r="AH256" s="65">
        <f t="shared" si="231"/>
        <v>383.04158399999505</v>
      </c>
      <c r="AI256" s="65">
        <f t="shared" si="232"/>
        <v>459.56996999999899</v>
      </c>
      <c r="AJ256" s="65">
        <f t="shared" si="233"/>
        <v>516.39022000000114</v>
      </c>
      <c r="AK256" s="65">
        <f t="shared" si="234"/>
        <v>363.13252000000136</v>
      </c>
      <c r="AL256" s="65">
        <f t="shared" si="235"/>
        <v>327.63772400001909</v>
      </c>
      <c r="AM256" s="65">
        <f t="shared" si="236"/>
        <v>192.99877600000764</v>
      </c>
      <c r="AN256" s="66"/>
      <c r="AO256" s="65">
        <f t="shared" si="237"/>
        <v>421.30577699999702</v>
      </c>
      <c r="AP256" s="65">
        <f t="shared" si="238"/>
        <v>439.76137000000125</v>
      </c>
      <c r="AQ256" s="65">
        <f t="shared" si="239"/>
        <v>260.31825000001334</v>
      </c>
    </row>
    <row r="257" spans="1:43" x14ac:dyDescent="0.25">
      <c r="A257" s="13" t="s">
        <v>421</v>
      </c>
      <c r="B257" s="13"/>
      <c r="C257" s="52">
        <f t="shared" ref="C257:AF257" si="242">C79+C188</f>
        <v>39.631529999998634</v>
      </c>
      <c r="D257" s="52">
        <f t="shared" si="242"/>
        <v>63.312506999998277</v>
      </c>
      <c r="E257" s="52">
        <f t="shared" si="242"/>
        <v>75.6168529999984</v>
      </c>
      <c r="F257" s="52">
        <f t="shared" si="242"/>
        <v>81.246338000004926</v>
      </c>
      <c r="G257" s="52">
        <f t="shared" si="242"/>
        <v>81.466660000001639</v>
      </c>
      <c r="H257" s="52">
        <f t="shared" si="242"/>
        <v>80.376738999999816</v>
      </c>
      <c r="I257" s="52">
        <f t="shared" si="242"/>
        <v>70.883582999997316</v>
      </c>
      <c r="J257" s="52">
        <f t="shared" si="242"/>
        <v>69.260499999997819</v>
      </c>
      <c r="K257" s="52">
        <f t="shared" si="242"/>
        <v>70.531913000000941</v>
      </c>
      <c r="L257" s="52">
        <f t="shared" si="242"/>
        <v>63.598659000002499</v>
      </c>
      <c r="M257" s="52">
        <f t="shared" si="242"/>
        <v>59.262371000003213</v>
      </c>
      <c r="N257" s="52">
        <f t="shared" si="242"/>
        <v>59.186204999997699</v>
      </c>
      <c r="O257" s="52">
        <f t="shared" si="242"/>
        <v>49.002920999998651</v>
      </c>
      <c r="P257" s="52">
        <f t="shared" si="242"/>
        <v>32.411827000005133</v>
      </c>
      <c r="Q257" s="52">
        <f t="shared" si="242"/>
        <v>16.414101999997229</v>
      </c>
      <c r="R257" s="52">
        <f t="shared" si="242"/>
        <v>-3.1578610000046865</v>
      </c>
      <c r="S257" s="52">
        <f t="shared" si="242"/>
        <v>-12.062671000004912</v>
      </c>
      <c r="T257" s="52">
        <f t="shared" si="242"/>
        <v>-19.394336000000294</v>
      </c>
      <c r="U257" s="52">
        <f t="shared" si="242"/>
        <v>-24.219634000003225</v>
      </c>
      <c r="V257" s="52">
        <f t="shared" si="242"/>
        <v>-26.519614000001638</v>
      </c>
      <c r="W257" s="52">
        <f t="shared" si="242"/>
        <v>-25.748431000001574</v>
      </c>
      <c r="X257" s="52">
        <f t="shared" si="242"/>
        <v>-25.819551000001866</v>
      </c>
      <c r="Y257" s="52">
        <f t="shared" si="242"/>
        <v>-24.707942000001822</v>
      </c>
      <c r="Z257" s="52">
        <f t="shared" si="242"/>
        <v>-22.831718000000365</v>
      </c>
      <c r="AA257" s="52">
        <f t="shared" si="242"/>
        <v>-22.645039000000679</v>
      </c>
      <c r="AB257" s="52">
        <f t="shared" si="242"/>
        <v>-21.695020999999088</v>
      </c>
      <c r="AC257" s="52">
        <f t="shared" si="242"/>
        <v>-20.201770000005354</v>
      </c>
      <c r="AD257" s="52">
        <f t="shared" si="242"/>
        <v>-18.504391000000624</v>
      </c>
      <c r="AE257" s="52">
        <f t="shared" si="242"/>
        <v>-16.727014000000054</v>
      </c>
      <c r="AF257" s="52">
        <f t="shared" si="242"/>
        <v>-15.104709000006324</v>
      </c>
      <c r="AG257" s="67"/>
      <c r="AH257" s="65">
        <f t="shared" si="231"/>
        <v>68.254777600000381</v>
      </c>
      <c r="AI257" s="65">
        <f t="shared" si="232"/>
        <v>70.930278799999684</v>
      </c>
      <c r="AJ257" s="65">
        <f t="shared" si="233"/>
        <v>43.255485200000386</v>
      </c>
      <c r="AK257" s="65">
        <f t="shared" si="234"/>
        <v>-17.070823200002952</v>
      </c>
      <c r="AL257" s="65">
        <f t="shared" si="235"/>
        <v>-24.350536200001262</v>
      </c>
      <c r="AM257" s="65">
        <f t="shared" si="236"/>
        <v>-18.44658100000229</v>
      </c>
      <c r="AN257" s="66"/>
      <c r="AO257" s="65">
        <f t="shared" si="237"/>
        <v>69.592528200000032</v>
      </c>
      <c r="AP257" s="65">
        <f t="shared" si="238"/>
        <v>13.092330999998717</v>
      </c>
      <c r="AQ257" s="65">
        <f t="shared" si="239"/>
        <v>-21.398558600001778</v>
      </c>
    </row>
    <row r="258" spans="1:43" x14ac:dyDescent="0.25">
      <c r="A258" s="13" t="s">
        <v>423</v>
      </c>
      <c r="B258" s="13"/>
      <c r="C258" s="52">
        <f t="shared" ref="C258:AF258" si="243">C80+C189</f>
        <v>2.2637519999998403</v>
      </c>
      <c r="D258" s="52">
        <f t="shared" si="243"/>
        <v>4.4291880000000674</v>
      </c>
      <c r="E258" s="52">
        <f t="shared" si="243"/>
        <v>5.8649120000000039</v>
      </c>
      <c r="F258" s="52">
        <f t="shared" si="243"/>
        <v>6.703417000000627</v>
      </c>
      <c r="G258" s="52">
        <f t="shared" si="243"/>
        <v>7.1501090000001568</v>
      </c>
      <c r="H258" s="52">
        <f t="shared" si="243"/>
        <v>7.5554709999996703</v>
      </c>
      <c r="I258" s="52">
        <f t="shared" si="243"/>
        <v>7.6451100000003862</v>
      </c>
      <c r="J258" s="52">
        <f t="shared" si="243"/>
        <v>8.2195629999996527</v>
      </c>
      <c r="K258" s="52">
        <f t="shared" si="243"/>
        <v>9.247508999999809</v>
      </c>
      <c r="L258" s="52">
        <f t="shared" si="243"/>
        <v>10.022342000000208</v>
      </c>
      <c r="M258" s="52">
        <f t="shared" si="243"/>
        <v>10.869989999999234</v>
      </c>
      <c r="N258" s="52">
        <f t="shared" si="243"/>
        <v>11.990419000000657</v>
      </c>
      <c r="O258" s="52">
        <f t="shared" si="243"/>
        <v>12.608162000000448</v>
      </c>
      <c r="P258" s="52">
        <f t="shared" si="243"/>
        <v>12.635514999999941</v>
      </c>
      <c r="Q258" s="52">
        <f t="shared" si="243"/>
        <v>12.4457510000002</v>
      </c>
      <c r="R258" s="52">
        <f t="shared" si="243"/>
        <v>11.918566000000283</v>
      </c>
      <c r="S258" s="52">
        <f t="shared" si="243"/>
        <v>11.784534999999778</v>
      </c>
      <c r="T258" s="52">
        <f t="shared" si="243"/>
        <v>11.747187000000849</v>
      </c>
      <c r="U258" s="52">
        <f t="shared" si="243"/>
        <v>11.704847999999402</v>
      </c>
      <c r="V258" s="52">
        <f t="shared" si="243"/>
        <v>11.612154999999802</v>
      </c>
      <c r="W258" s="52">
        <f t="shared" si="243"/>
        <v>11.49058100000002</v>
      </c>
      <c r="X258" s="52">
        <f t="shared" si="243"/>
        <v>11.141764999999396</v>
      </c>
      <c r="Y258" s="52">
        <f t="shared" si="243"/>
        <v>10.635634000000209</v>
      </c>
      <c r="Z258" s="52">
        <f t="shared" si="243"/>
        <v>10.006577000000107</v>
      </c>
      <c r="AA258" s="52">
        <f t="shared" si="243"/>
        <v>9.153943999999683</v>
      </c>
      <c r="AB258" s="52">
        <f t="shared" si="243"/>
        <v>8.2089149999992514</v>
      </c>
      <c r="AC258" s="52">
        <f t="shared" si="243"/>
        <v>7.2313209999992978</v>
      </c>
      <c r="AD258" s="52">
        <f t="shared" si="243"/>
        <v>6.2392099999997299</v>
      </c>
      <c r="AE258" s="52">
        <f t="shared" si="243"/>
        <v>5.2454510000006849</v>
      </c>
      <c r="AF258" s="52">
        <f t="shared" si="243"/>
        <v>4.253896000000168</v>
      </c>
      <c r="AG258" s="67"/>
      <c r="AH258" s="65">
        <f t="shared" si="231"/>
        <v>5.2822756000001387</v>
      </c>
      <c r="AI258" s="65">
        <f t="shared" si="232"/>
        <v>8.5379989999999459</v>
      </c>
      <c r="AJ258" s="65">
        <f t="shared" si="233"/>
        <v>12.109967400000096</v>
      </c>
      <c r="AK258" s="65">
        <f t="shared" si="234"/>
        <v>11.753458200000022</v>
      </c>
      <c r="AL258" s="65">
        <f t="shared" si="235"/>
        <v>10.485700199999883</v>
      </c>
      <c r="AM258" s="65">
        <f t="shared" si="236"/>
        <v>6.2357585999998264</v>
      </c>
      <c r="AN258" s="66"/>
      <c r="AO258" s="65">
        <f t="shared" si="237"/>
        <v>6.9101373000000423</v>
      </c>
      <c r="AP258" s="65">
        <f t="shared" si="238"/>
        <v>11.93171280000006</v>
      </c>
      <c r="AQ258" s="65">
        <f t="shared" si="239"/>
        <v>8.3607293999998546</v>
      </c>
    </row>
    <row r="259" spans="1:43" x14ac:dyDescent="0.25">
      <c r="A259" s="13" t="s">
        <v>426</v>
      </c>
      <c r="B259" s="13"/>
      <c r="C259" s="52">
        <f t="shared" ref="C259:AF259" si="244">C81+C190</f>
        <v>13.915829999998095</v>
      </c>
      <c r="D259" s="52">
        <f t="shared" si="244"/>
        <v>24.991539999999077</v>
      </c>
      <c r="E259" s="52">
        <f t="shared" si="244"/>
        <v>33.0118799999982</v>
      </c>
      <c r="F259" s="52">
        <f t="shared" si="244"/>
        <v>39.02266999999847</v>
      </c>
      <c r="G259" s="52">
        <f t="shared" si="244"/>
        <v>43.367099999999482</v>
      </c>
      <c r="H259" s="52">
        <f t="shared" si="244"/>
        <v>47.390589999999065</v>
      </c>
      <c r="I259" s="52">
        <f t="shared" si="244"/>
        <v>48.679619999998977</v>
      </c>
      <c r="J259" s="52">
        <f t="shared" si="244"/>
        <v>52.373690000000352</v>
      </c>
      <c r="K259" s="52">
        <f t="shared" si="244"/>
        <v>57.399709999997867</v>
      </c>
      <c r="L259" s="52">
        <f t="shared" si="244"/>
        <v>59.787549999997282</v>
      </c>
      <c r="M259" s="52">
        <f t="shared" si="244"/>
        <v>62.622960000000603</v>
      </c>
      <c r="N259" s="52">
        <f t="shared" si="244"/>
        <v>66.660349999998289</v>
      </c>
      <c r="O259" s="52">
        <f t="shared" si="244"/>
        <v>67.071400000000722</v>
      </c>
      <c r="P259" s="52">
        <f t="shared" si="244"/>
        <v>64.285149999999703</v>
      </c>
      <c r="Q259" s="52">
        <f t="shared" si="244"/>
        <v>60.481270000000222</v>
      </c>
      <c r="R259" s="52">
        <f t="shared" si="244"/>
        <v>54.381570000001375</v>
      </c>
      <c r="S259" s="52">
        <f t="shared" si="244"/>
        <v>50.709470000001602</v>
      </c>
      <c r="T259" s="52">
        <f t="shared" si="244"/>
        <v>47.073540000001231</v>
      </c>
      <c r="U259" s="52">
        <f t="shared" si="244"/>
        <v>43.613710000001447</v>
      </c>
      <c r="V259" s="52">
        <f t="shared" si="244"/>
        <v>40.426479999998264</v>
      </c>
      <c r="W259" s="52">
        <f t="shared" si="244"/>
        <v>37.826300000000629</v>
      </c>
      <c r="X259" s="52">
        <f t="shared" si="244"/>
        <v>34.681420000000799</v>
      </c>
      <c r="Y259" s="52">
        <f t="shared" si="244"/>
        <v>31.654749999997875</v>
      </c>
      <c r="Z259" s="52">
        <f t="shared" si="244"/>
        <v>28.780749999998079</v>
      </c>
      <c r="AA259" s="52">
        <f t="shared" si="244"/>
        <v>25.31278999999995</v>
      </c>
      <c r="AB259" s="52">
        <f t="shared" si="244"/>
        <v>22.059399999998277</v>
      </c>
      <c r="AC259" s="52">
        <f t="shared" si="244"/>
        <v>19.099659999999858</v>
      </c>
      <c r="AD259" s="52">
        <f t="shared" si="244"/>
        <v>16.395860000000539</v>
      </c>
      <c r="AE259" s="52">
        <f t="shared" si="244"/>
        <v>13.941040000001522</v>
      </c>
      <c r="AF259" s="52">
        <f t="shared" si="244"/>
        <v>11.683819999998377</v>
      </c>
      <c r="AG259" s="67"/>
      <c r="AH259" s="65">
        <f t="shared" si="231"/>
        <v>30.861803999998664</v>
      </c>
      <c r="AI259" s="65">
        <f t="shared" si="232"/>
        <v>53.126231999998708</v>
      </c>
      <c r="AJ259" s="65">
        <f t="shared" si="233"/>
        <v>64.224225999999902</v>
      </c>
      <c r="AK259" s="65">
        <f t="shared" si="234"/>
        <v>47.240954000000784</v>
      </c>
      <c r="AL259" s="65">
        <f t="shared" si="235"/>
        <v>31.651201999999465</v>
      </c>
      <c r="AM259" s="65">
        <f t="shared" si="236"/>
        <v>16.635955999999716</v>
      </c>
      <c r="AN259" s="66"/>
      <c r="AO259" s="65">
        <f t="shared" si="237"/>
        <v>41.99401799999869</v>
      </c>
      <c r="AP259" s="65">
        <f t="shared" si="238"/>
        <v>55.732590000000343</v>
      </c>
      <c r="AQ259" s="65">
        <f t="shared" si="239"/>
        <v>24.14357899999959</v>
      </c>
    </row>
    <row r="260" spans="1:43" x14ac:dyDescent="0.25">
      <c r="A260" s="13" t="s">
        <v>425</v>
      </c>
      <c r="B260" s="13"/>
      <c r="C260" s="52">
        <f t="shared" ref="C260:AF260" si="245">C82+C191</f>
        <v>8.4297149999995327</v>
      </c>
      <c r="D260" s="52">
        <f t="shared" si="245"/>
        <v>14.151441000000432</v>
      </c>
      <c r="E260" s="52">
        <f t="shared" si="245"/>
        <v>17.455952000000252</v>
      </c>
      <c r="F260" s="52">
        <f t="shared" si="245"/>
        <v>19.166296000000102</v>
      </c>
      <c r="G260" s="52">
        <f t="shared" si="245"/>
        <v>19.580274999999347</v>
      </c>
      <c r="H260" s="52">
        <f t="shared" si="245"/>
        <v>19.616766000000098</v>
      </c>
      <c r="I260" s="52">
        <f t="shared" si="245"/>
        <v>17.883441000001085</v>
      </c>
      <c r="J260" s="52">
        <f t="shared" si="245"/>
        <v>17.711112000000412</v>
      </c>
      <c r="K260" s="52">
        <f t="shared" si="245"/>
        <v>18.289361000001463</v>
      </c>
      <c r="L260" s="52">
        <f t="shared" si="245"/>
        <v>17.275478000000476</v>
      </c>
      <c r="M260" s="52">
        <f t="shared" si="245"/>
        <v>16.719291999999314</v>
      </c>
      <c r="N260" s="52">
        <f t="shared" si="245"/>
        <v>17.064852000000201</v>
      </c>
      <c r="O260" s="52">
        <f t="shared" si="245"/>
        <v>15.368778999998995</v>
      </c>
      <c r="P260" s="52">
        <f t="shared" si="245"/>
        <v>12.165039999999408</v>
      </c>
      <c r="Q260" s="52">
        <f t="shared" si="245"/>
        <v>8.8868709999987914</v>
      </c>
      <c r="R260" s="52">
        <f t="shared" si="245"/>
        <v>4.7713990000011108</v>
      </c>
      <c r="S260" s="52">
        <f t="shared" si="245"/>
        <v>2.7368769999993674</v>
      </c>
      <c r="T260" s="52">
        <f t="shared" si="245"/>
        <v>1.1121899999998277</v>
      </c>
      <c r="U260" s="52">
        <f t="shared" si="245"/>
        <v>3.4400000117784657E-4</v>
      </c>
      <c r="V260" s="52">
        <f t="shared" si="245"/>
        <v>-0.61366399999951682</v>
      </c>
      <c r="W260" s="52">
        <f t="shared" si="245"/>
        <v>-0.6209259999986898</v>
      </c>
      <c r="X260" s="52">
        <f t="shared" si="245"/>
        <v>-0.81859600000007049</v>
      </c>
      <c r="Y260" s="52">
        <f t="shared" si="245"/>
        <v>-0.83753400000045986</v>
      </c>
      <c r="Z260" s="52">
        <f t="shared" si="245"/>
        <v>-0.7365039999988312</v>
      </c>
      <c r="AA260" s="52">
        <f t="shared" si="245"/>
        <v>-1.0137860000011187</v>
      </c>
      <c r="AB260" s="52">
        <f t="shared" si="245"/>
        <v>-1.1873330000003079</v>
      </c>
      <c r="AC260" s="52">
        <f t="shared" si="245"/>
        <v>-1.2616849999965325</v>
      </c>
      <c r="AD260" s="52">
        <f t="shared" si="245"/>
        <v>-1.2900049999971088</v>
      </c>
      <c r="AE260" s="52">
        <f t="shared" si="245"/>
        <v>-1.2926800000011553</v>
      </c>
      <c r="AF260" s="52">
        <f t="shared" si="245"/>
        <v>-1.3146109999997861</v>
      </c>
      <c r="AG260" s="67"/>
      <c r="AH260" s="65">
        <f t="shared" si="231"/>
        <v>15.756735799999934</v>
      </c>
      <c r="AI260" s="65">
        <f t="shared" si="232"/>
        <v>18.155231600000707</v>
      </c>
      <c r="AJ260" s="65">
        <f t="shared" si="233"/>
        <v>14.040966799999342</v>
      </c>
      <c r="AK260" s="65">
        <f t="shared" si="234"/>
        <v>1.6014292000003933</v>
      </c>
      <c r="AL260" s="65">
        <f t="shared" si="235"/>
        <v>-0.80546919999983402</v>
      </c>
      <c r="AM260" s="65">
        <f t="shared" si="236"/>
        <v>-1.2692627999989781</v>
      </c>
      <c r="AN260" s="66"/>
      <c r="AO260" s="65">
        <f t="shared" si="237"/>
        <v>16.955983700000321</v>
      </c>
      <c r="AP260" s="65">
        <f t="shared" si="238"/>
        <v>7.8211979999998675</v>
      </c>
      <c r="AQ260" s="65">
        <f t="shared" si="239"/>
        <v>-1.037365999999406</v>
      </c>
    </row>
    <row r="261" spans="1:43" ht="15.75" x14ac:dyDescent="0.25">
      <c r="A261" s="62"/>
      <c r="B261" s="62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  <c r="AE261" s="60"/>
      <c r="AF261" s="60"/>
      <c r="AG261" s="60"/>
      <c r="AH261" s="60"/>
      <c r="AI261" s="60"/>
      <c r="AJ261" s="60"/>
      <c r="AK261" s="60"/>
      <c r="AL261" s="60"/>
      <c r="AM261" s="60"/>
      <c r="AN261" s="60"/>
      <c r="AO261" s="60"/>
      <c r="AP261" s="60"/>
      <c r="AQ261" s="60"/>
    </row>
    <row r="263" spans="1:43" x14ac:dyDescent="0.25">
      <c r="A263" s="61" t="s">
        <v>439</v>
      </c>
    </row>
    <row r="264" spans="1:43" x14ac:dyDescent="0.25">
      <c r="A264" s="23" t="s">
        <v>669</v>
      </c>
      <c r="B264" s="13"/>
      <c r="C264" s="52">
        <f t="shared" ref="C264:AF264" si="246">SUM(C265:C272)</f>
        <v>5586.4007323400001</v>
      </c>
      <c r="D264" s="52">
        <f t="shared" si="246"/>
        <v>5109.4571079799998</v>
      </c>
      <c r="E264" s="52">
        <f t="shared" si="246"/>
        <v>5337.6877611600003</v>
      </c>
      <c r="F264" s="52">
        <f t="shared" si="246"/>
        <v>5624.9040310200007</v>
      </c>
      <c r="G264" s="52">
        <f t="shared" si="246"/>
        <v>5750.4821853200001</v>
      </c>
      <c r="H264" s="52">
        <f t="shared" si="246"/>
        <v>6135.0718928300003</v>
      </c>
      <c r="I264" s="52">
        <f t="shared" si="246"/>
        <v>5446.7825394500005</v>
      </c>
      <c r="J264" s="52">
        <f t="shared" si="246"/>
        <v>6483.3125400600011</v>
      </c>
      <c r="K264" s="52">
        <f t="shared" si="246"/>
        <v>7107.1835032300005</v>
      </c>
      <c r="L264" s="52">
        <f t="shared" si="246"/>
        <v>6432.9498168400005</v>
      </c>
      <c r="M264" s="52">
        <f t="shared" si="246"/>
        <v>6826.3609895700001</v>
      </c>
      <c r="N264" s="52">
        <f t="shared" si="246"/>
        <v>7444.3983945099999</v>
      </c>
      <c r="O264" s="52">
        <f t="shared" si="246"/>
        <v>6345.0382719099989</v>
      </c>
      <c r="P264" s="52">
        <f t="shared" si="246"/>
        <v>5248.4754295000002</v>
      </c>
      <c r="Q264" s="52">
        <f t="shared" si="246"/>
        <v>4604.5195860800004</v>
      </c>
      <c r="R264" s="52">
        <f t="shared" si="246"/>
        <v>3285.3058264000006</v>
      </c>
      <c r="S264" s="52">
        <f t="shared" si="246"/>
        <v>3603.4397879100002</v>
      </c>
      <c r="T264" s="52">
        <f t="shared" si="246"/>
        <v>3115.5205737999995</v>
      </c>
      <c r="U264" s="52">
        <f t="shared" si="246"/>
        <v>2880.5344126700002</v>
      </c>
      <c r="V264" s="52">
        <f t="shared" si="246"/>
        <v>2751.9486889599998</v>
      </c>
      <c r="W264" s="52">
        <f t="shared" si="246"/>
        <v>2824.7669747099999</v>
      </c>
      <c r="X264" s="52">
        <f t="shared" si="246"/>
        <v>2547.9989320000004</v>
      </c>
      <c r="Y264" s="52">
        <f t="shared" si="246"/>
        <v>2537.0778116000001</v>
      </c>
      <c r="Z264" s="52">
        <f t="shared" si="246"/>
        <v>2528.7946271199999</v>
      </c>
      <c r="AA264" s="52">
        <f t="shared" si="246"/>
        <v>2252.2380676800003</v>
      </c>
      <c r="AB264" s="52">
        <f t="shared" si="246"/>
        <v>2241.6470325700002</v>
      </c>
      <c r="AC264" s="52">
        <f t="shared" si="246"/>
        <v>2233.7779586400002</v>
      </c>
      <c r="AD264" s="52">
        <f t="shared" si="246"/>
        <v>2227.0123353499998</v>
      </c>
      <c r="AE264" s="52">
        <f t="shared" si="246"/>
        <v>2231.7569619700002</v>
      </c>
      <c r="AF264" s="52">
        <f t="shared" si="246"/>
        <v>2226.1595084599999</v>
      </c>
      <c r="AG264" s="9"/>
      <c r="AH264" s="65">
        <f>AVERAGE(C264:G264)</f>
        <v>5481.7863635640006</v>
      </c>
      <c r="AI264" s="65">
        <f>AVERAGE(H264:L264)</f>
        <v>6321.0600584820004</v>
      </c>
      <c r="AJ264" s="65">
        <f>AVERAGE(M264:Q264)</f>
        <v>6093.7585343139999</v>
      </c>
      <c r="AK264" s="65">
        <f>AVERAGE(R264:V264)</f>
        <v>3127.3498579479997</v>
      </c>
      <c r="AL264" s="65">
        <f>AVERAGE(W264:AA264)</f>
        <v>2538.1752826220004</v>
      </c>
      <c r="AM264" s="65">
        <f>AVERAGE(AB264:AF264)</f>
        <v>2232.0707593980001</v>
      </c>
      <c r="AN264" s="66"/>
      <c r="AO264" s="65">
        <f>AVERAGE(AH264:AI264)</f>
        <v>5901.4232110230005</v>
      </c>
      <c r="AP264" s="65">
        <f>AVERAGE(AJ264:AK264)</f>
        <v>4610.554196131</v>
      </c>
      <c r="AQ264" s="65">
        <f>AVERAGE(AL264:AM264)</f>
        <v>2385.1230210100002</v>
      </c>
    </row>
    <row r="265" spans="1:43" x14ac:dyDescent="0.25">
      <c r="A265" s="13" t="s">
        <v>410</v>
      </c>
      <c r="B265" s="13"/>
      <c r="C265" s="52">
        <f>C241</f>
        <v>0.17042720000006284</v>
      </c>
      <c r="D265" s="52">
        <f t="shared" ref="D265:AF265" si="247">D241</f>
        <v>0.32551719999992201</v>
      </c>
      <c r="E265" s="52">
        <f t="shared" si="247"/>
        <v>0.41438460000006216</v>
      </c>
      <c r="F265" s="52">
        <f t="shared" si="247"/>
        <v>0.45148110000002362</v>
      </c>
      <c r="G265" s="52">
        <f t="shared" si="247"/>
        <v>0.45806559999994079</v>
      </c>
      <c r="H265" s="52">
        <f t="shared" si="247"/>
        <v>0.46486379999998917</v>
      </c>
      <c r="I265" s="52">
        <f t="shared" si="247"/>
        <v>0.45355529999994815</v>
      </c>
      <c r="J265" s="52">
        <f t="shared" si="247"/>
        <v>0.48564740000006168</v>
      </c>
      <c r="K265" s="52">
        <f t="shared" si="247"/>
        <v>0.55754649999994399</v>
      </c>
      <c r="L265" s="52">
        <f t="shared" si="247"/>
        <v>0.61335220000000845</v>
      </c>
      <c r="M265" s="52">
        <f t="shared" si="247"/>
        <v>0.67667559999995319</v>
      </c>
      <c r="N265" s="52">
        <f t="shared" si="247"/>
        <v>0.76219500000001972</v>
      </c>
      <c r="O265" s="52">
        <f t="shared" si="247"/>
        <v>0.81020660000001499</v>
      </c>
      <c r="P265" s="52">
        <f t="shared" si="247"/>
        <v>0.81484590000002299</v>
      </c>
      <c r="Q265" s="52">
        <f t="shared" si="247"/>
        <v>0.80638729999998304</v>
      </c>
      <c r="R265" s="52">
        <f t="shared" si="247"/>
        <v>0.77677679999999327</v>
      </c>
      <c r="S265" s="52">
        <f t="shared" si="247"/>
        <v>0.78096050000010564</v>
      </c>
      <c r="T265" s="52">
        <f t="shared" si="247"/>
        <v>0.79424779999999373</v>
      </c>
      <c r="U265" s="52">
        <f t="shared" si="247"/>
        <v>0.80612150000001748</v>
      </c>
      <c r="V265" s="52">
        <f t="shared" si="247"/>
        <v>0.8113268000000744</v>
      </c>
      <c r="W265" s="52">
        <f t="shared" si="247"/>
        <v>0.81040210000003299</v>
      </c>
      <c r="X265" s="52">
        <f t="shared" si="247"/>
        <v>0.78771139999992101</v>
      </c>
      <c r="Y265" s="52">
        <f t="shared" si="247"/>
        <v>0.74877790000005007</v>
      </c>
      <c r="Z265" s="52">
        <f t="shared" si="247"/>
        <v>0.69688740000003691</v>
      </c>
      <c r="AA265" s="52">
        <f t="shared" si="247"/>
        <v>0.62515410000003158</v>
      </c>
      <c r="AB265" s="52">
        <f t="shared" si="247"/>
        <v>0.54449610000006032</v>
      </c>
      <c r="AC265" s="52">
        <f t="shared" si="247"/>
        <v>0.460267300000055</v>
      </c>
      <c r="AD265" s="52">
        <f t="shared" si="247"/>
        <v>0.37425689999997758</v>
      </c>
      <c r="AE265" s="52">
        <f t="shared" si="247"/>
        <v>0.28771510000001399</v>
      </c>
      <c r="AF265" s="52">
        <f t="shared" si="247"/>
        <v>0.20117479999998977</v>
      </c>
      <c r="AG265" s="9"/>
      <c r="AH265" s="65">
        <f t="shared" ref="AH265:AH272" si="248">AVERAGE(C265:G265)</f>
        <v>0.36397514000000231</v>
      </c>
      <c r="AI265" s="65">
        <f t="shared" ref="AI265:AI272" si="249">AVERAGE(H265:L265)</f>
        <v>0.51499303999999024</v>
      </c>
      <c r="AJ265" s="65">
        <f t="shared" ref="AJ265:AJ272" si="250">AVERAGE(M265:Q265)</f>
        <v>0.77406207999999876</v>
      </c>
      <c r="AK265" s="65">
        <f t="shared" ref="AK265:AK272" si="251">AVERAGE(R265:V265)</f>
        <v>0.79388668000003693</v>
      </c>
      <c r="AL265" s="65">
        <f t="shared" ref="AL265:AL272" si="252">AVERAGE(W265:AA265)</f>
        <v>0.73378658000001451</v>
      </c>
      <c r="AM265" s="65">
        <f t="shared" ref="AM265:AM272" si="253">AVERAGE(AB265:AF265)</f>
        <v>0.37358204000001932</v>
      </c>
      <c r="AN265" s="66"/>
      <c r="AO265" s="65">
        <f t="shared" ref="AO265:AO272" si="254">AVERAGE(AH265:AI265)</f>
        <v>0.43948408999999627</v>
      </c>
      <c r="AP265" s="65">
        <f t="shared" ref="AP265:AP272" si="255">AVERAGE(AJ265:AK265)</f>
        <v>0.78397438000001785</v>
      </c>
      <c r="AQ265" s="65">
        <f t="shared" ref="AQ265:AQ272" si="256">AVERAGE(AL265:AM265)</f>
        <v>0.55368431000001694</v>
      </c>
    </row>
    <row r="266" spans="1:43" x14ac:dyDescent="0.25">
      <c r="A266" s="13" t="s">
        <v>411</v>
      </c>
      <c r="B266" s="13"/>
      <c r="C266" s="52">
        <f t="shared" ref="C266:AF266" si="257">C242</f>
        <v>1.2176590000002818E-2</v>
      </c>
      <c r="D266" s="52">
        <f t="shared" si="257"/>
        <v>2.3274239999999224E-2</v>
      </c>
      <c r="E266" s="52">
        <f t="shared" si="257"/>
        <v>2.9626149999998574E-2</v>
      </c>
      <c r="F266" s="52">
        <f t="shared" si="257"/>
        <v>3.2239680000003546E-2</v>
      </c>
      <c r="G266" s="52">
        <f t="shared" si="257"/>
        <v>3.2624890000001017E-2</v>
      </c>
      <c r="H266" s="52">
        <f t="shared" si="257"/>
        <v>3.2978899999996258E-2</v>
      </c>
      <c r="I266" s="52">
        <f t="shared" si="257"/>
        <v>3.2002359999999896E-2</v>
      </c>
      <c r="J266" s="52">
        <f t="shared" si="257"/>
        <v>3.4096679999997548E-2</v>
      </c>
      <c r="K266" s="52">
        <f t="shared" si="257"/>
        <v>3.9022200000005114E-2</v>
      </c>
      <c r="L266" s="52">
        <f t="shared" si="257"/>
        <v>4.2793989999999837E-2</v>
      </c>
      <c r="M266" s="52">
        <f>M242</f>
        <v>4.709701000000166E-2</v>
      </c>
      <c r="N266" s="52">
        <f t="shared" si="257"/>
        <v>5.2985540000001663E-2</v>
      </c>
      <c r="O266" s="52">
        <f t="shared" si="257"/>
        <v>5.619940999999784E-2</v>
      </c>
      <c r="P266" s="52">
        <f t="shared" si="257"/>
        <v>5.6315189999999404E-2</v>
      </c>
      <c r="Q266" s="52">
        <f t="shared" si="257"/>
        <v>5.5497889999998051E-2</v>
      </c>
      <c r="R266" s="52">
        <f t="shared" si="257"/>
        <v>5.3182700000000693E-2</v>
      </c>
      <c r="S266" s="52">
        <f t="shared" si="257"/>
        <v>5.3303560000003358E-2</v>
      </c>
      <c r="T266" s="52">
        <f t="shared" si="257"/>
        <v>5.4110680000000855E-2</v>
      </c>
      <c r="U266" s="52">
        <f t="shared" si="257"/>
        <v>5.4854839999997296E-2</v>
      </c>
      <c r="V266" s="52">
        <f t="shared" si="257"/>
        <v>5.5158609999999442E-2</v>
      </c>
      <c r="W266" s="52">
        <f t="shared" si="257"/>
        <v>5.5056499999999176E-2</v>
      </c>
      <c r="X266" s="52">
        <f t="shared" si="257"/>
        <v>5.3426500000000487E-2</v>
      </c>
      <c r="Y266" s="52">
        <f t="shared" si="257"/>
        <v>5.065565000000305E-2</v>
      </c>
      <c r="Z266" s="52">
        <f t="shared" si="257"/>
        <v>4.6973560000004966E-2</v>
      </c>
      <c r="AA266" s="52">
        <f t="shared" si="257"/>
        <v>4.1884009999996863E-2</v>
      </c>
      <c r="AB266" s="52">
        <f t="shared" si="257"/>
        <v>3.6162449999999069E-2</v>
      </c>
      <c r="AC266" s="52">
        <f t="shared" si="257"/>
        <v>3.0189800000002265E-2</v>
      </c>
      <c r="AD266" s="52">
        <f t="shared" si="257"/>
        <v>2.4092819999999904E-2</v>
      </c>
      <c r="AE266" s="52">
        <f t="shared" si="257"/>
        <v>1.7959610000005455E-2</v>
      </c>
      <c r="AF266" s="52">
        <f t="shared" si="257"/>
        <v>1.182693000000512E-2</v>
      </c>
      <c r="AG266" s="9"/>
      <c r="AH266" s="65">
        <f t="shared" si="248"/>
        <v>2.5988310000001034E-2</v>
      </c>
      <c r="AI266" s="65">
        <f t="shared" si="249"/>
        <v>3.6178825999999734E-2</v>
      </c>
      <c r="AJ266" s="65">
        <f t="shared" si="250"/>
        <v>5.3619007999999725E-2</v>
      </c>
      <c r="AK266" s="65">
        <f t="shared" si="251"/>
        <v>5.412207800000033E-2</v>
      </c>
      <c r="AL266" s="65">
        <f t="shared" si="252"/>
        <v>4.959924400000091E-2</v>
      </c>
      <c r="AM266" s="65">
        <f t="shared" si="253"/>
        <v>2.4046322000002361E-2</v>
      </c>
      <c r="AN266" s="66"/>
      <c r="AO266" s="65">
        <f t="shared" si="254"/>
        <v>3.1083568000000384E-2</v>
      </c>
      <c r="AP266" s="65">
        <f t="shared" si="255"/>
        <v>5.3870543000000028E-2</v>
      </c>
      <c r="AQ266" s="65">
        <f t="shared" si="256"/>
        <v>3.6822783000001635E-2</v>
      </c>
    </row>
    <row r="267" spans="1:43" x14ac:dyDescent="0.25">
      <c r="A267" s="13" t="s">
        <v>676</v>
      </c>
      <c r="B267" s="13"/>
      <c r="C267" s="52">
        <f t="shared" ref="C267:AF267" si="258">C243</f>
        <v>1.8194789999995464E-2</v>
      </c>
      <c r="D267" s="52">
        <f t="shared" si="258"/>
        <v>3.478721000000462E-2</v>
      </c>
      <c r="E267" s="52">
        <f t="shared" si="258"/>
        <v>4.4292179999999348E-2</v>
      </c>
      <c r="F267" s="52">
        <f t="shared" si="258"/>
        <v>4.8217529999995179E-2</v>
      </c>
      <c r="G267" s="52">
        <f t="shared" si="258"/>
        <v>4.882545000000249E-2</v>
      </c>
      <c r="H267" s="52">
        <f t="shared" si="258"/>
        <v>4.9402759999999546E-2</v>
      </c>
      <c r="I267" s="52">
        <f t="shared" si="258"/>
        <v>4.8009829999998033E-2</v>
      </c>
      <c r="J267" s="52">
        <f t="shared" si="258"/>
        <v>5.1220569999998133E-2</v>
      </c>
      <c r="K267" s="52">
        <f t="shared" si="258"/>
        <v>5.8677169999995726E-2</v>
      </c>
      <c r="L267" s="52">
        <f t="shared" si="258"/>
        <v>6.442226000000062E-2</v>
      </c>
      <c r="M267" s="52">
        <f t="shared" si="258"/>
        <v>7.0968029999988858E-2</v>
      </c>
      <c r="N267" s="52">
        <f t="shared" si="258"/>
        <v>7.9888879999998608E-2</v>
      </c>
      <c r="O267" s="52">
        <f t="shared" si="258"/>
        <v>8.4818269999999529E-2</v>
      </c>
      <c r="P267" s="52">
        <f t="shared" si="258"/>
        <v>8.5118690000001607E-2</v>
      </c>
      <c r="Q267" s="52">
        <f t="shared" si="258"/>
        <v>8.402263000000687E-2</v>
      </c>
      <c r="R267" s="52">
        <f t="shared" si="258"/>
        <v>8.0684669999996572E-2</v>
      </c>
      <c r="S267" s="52">
        <f t="shared" si="258"/>
        <v>8.0978560000005473E-2</v>
      </c>
      <c r="T267" s="52">
        <f t="shared" si="258"/>
        <v>8.2288540000007515E-2</v>
      </c>
      <c r="U267" s="52">
        <f t="shared" si="258"/>
        <v>8.3490669999989109E-2</v>
      </c>
      <c r="V267" s="52">
        <f t="shared" si="258"/>
        <v>8.401855000001035E-2</v>
      </c>
      <c r="W267" s="52">
        <f t="shared" si="258"/>
        <v>8.3922959999995328E-2</v>
      </c>
      <c r="X267" s="52">
        <f t="shared" si="258"/>
        <v>8.1527930000007132E-2</v>
      </c>
      <c r="Y267" s="52">
        <f t="shared" si="258"/>
        <v>7.7412210000005643E-2</v>
      </c>
      <c r="Z267" s="52">
        <f t="shared" si="258"/>
        <v>7.1920800000000895E-2</v>
      </c>
      <c r="AA267" s="52">
        <f t="shared" si="258"/>
        <v>6.431418999999039E-2</v>
      </c>
      <c r="AB267" s="52">
        <f t="shared" si="258"/>
        <v>5.5752429999998299E-2</v>
      </c>
      <c r="AC267" s="52">
        <f t="shared" si="258"/>
        <v>4.6806750000001784E-2</v>
      </c>
      <c r="AD267" s="52">
        <f t="shared" si="258"/>
        <v>3.7668189999990886E-2</v>
      </c>
      <c r="AE267" s="52">
        <f t="shared" si="258"/>
        <v>2.8469669999992675E-2</v>
      </c>
      <c r="AF267" s="52">
        <f t="shared" si="258"/>
        <v>1.9267370000008555E-2</v>
      </c>
      <c r="AG267" s="9"/>
      <c r="AH267" s="65">
        <f t="shared" si="248"/>
        <v>3.886343199999942E-2</v>
      </c>
      <c r="AI267" s="65">
        <f t="shared" si="249"/>
        <v>5.4346517999998414E-2</v>
      </c>
      <c r="AJ267" s="65">
        <f t="shared" si="250"/>
        <v>8.09632999999991E-2</v>
      </c>
      <c r="AK267" s="65">
        <f t="shared" si="251"/>
        <v>8.2292198000001801E-2</v>
      </c>
      <c r="AL267" s="65">
        <f t="shared" si="252"/>
        <v>7.581961799999988E-2</v>
      </c>
      <c r="AM267" s="65">
        <f t="shared" si="253"/>
        <v>3.759288199999844E-2</v>
      </c>
      <c r="AN267" s="66"/>
      <c r="AO267" s="65">
        <f t="shared" si="254"/>
        <v>4.6604974999998917E-2</v>
      </c>
      <c r="AP267" s="65">
        <f t="shared" si="255"/>
        <v>8.1627749000000444E-2</v>
      </c>
      <c r="AQ267" s="65">
        <f t="shared" si="256"/>
        <v>5.670624999999916E-2</v>
      </c>
    </row>
    <row r="268" spans="1:43" x14ac:dyDescent="0.25">
      <c r="A268" s="13" t="s">
        <v>412</v>
      </c>
      <c r="B268" s="13"/>
      <c r="C268" s="52">
        <f t="shared" ref="C268:AF268" si="259">C244</f>
        <v>9.2458300000032523E-2</v>
      </c>
      <c r="D268" s="52">
        <f t="shared" si="259"/>
        <v>0.17737009999996189</v>
      </c>
      <c r="E268" s="52">
        <f t="shared" si="259"/>
        <v>0.22657750000001897</v>
      </c>
      <c r="F268" s="52">
        <f t="shared" si="259"/>
        <v>0.2473962000000256</v>
      </c>
      <c r="G268" s="52">
        <f t="shared" si="259"/>
        <v>0.25115120000003799</v>
      </c>
      <c r="H268" s="52">
        <f t="shared" si="259"/>
        <v>0.2544973999999911</v>
      </c>
      <c r="I268" s="52">
        <f t="shared" si="259"/>
        <v>0.24763670000004367</v>
      </c>
      <c r="J268" s="52">
        <f t="shared" si="259"/>
        <v>38.037382499999978</v>
      </c>
      <c r="K268" s="52">
        <f t="shared" si="259"/>
        <v>38.790095099999974</v>
      </c>
      <c r="L268" s="52">
        <f t="shared" si="259"/>
        <v>39.124636599999974</v>
      </c>
      <c r="M268" s="52">
        <f t="shared" si="259"/>
        <v>39.322174600000039</v>
      </c>
      <c r="N268" s="52">
        <f t="shared" si="259"/>
        <v>39.48018639999998</v>
      </c>
      <c r="O268" s="52">
        <f t="shared" si="259"/>
        <v>39.595528400000035</v>
      </c>
      <c r="P268" s="52">
        <f t="shared" si="259"/>
        <v>39.674320399999999</v>
      </c>
      <c r="Q268" s="52">
        <f t="shared" si="259"/>
        <v>39.73609110000001</v>
      </c>
      <c r="R268" s="52">
        <f t="shared" si="259"/>
        <v>39.777740699999981</v>
      </c>
      <c r="S268" s="52">
        <f t="shared" si="259"/>
        <v>39.829683400000022</v>
      </c>
      <c r="T268" s="52">
        <f t="shared" si="259"/>
        <v>2.087126000000012</v>
      </c>
      <c r="U268" s="52">
        <f t="shared" si="259"/>
        <v>1.4115863000000104</v>
      </c>
      <c r="V268" s="52">
        <f t="shared" si="259"/>
        <v>1.1375906999999756</v>
      </c>
      <c r="W268" s="52">
        <f t="shared" si="259"/>
        <v>0.99531430000001819</v>
      </c>
      <c r="X268" s="52">
        <f t="shared" si="259"/>
        <v>0.88694670000000997</v>
      </c>
      <c r="Y268" s="52">
        <f t="shared" si="259"/>
        <v>0.78658089999998992</v>
      </c>
      <c r="Z268" s="52">
        <f t="shared" si="259"/>
        <v>0.6868094999999812</v>
      </c>
      <c r="AA268" s="52">
        <f t="shared" si="259"/>
        <v>0.58103319999997893</v>
      </c>
      <c r="AB268" s="52">
        <f t="shared" si="259"/>
        <v>0.47429210000001376</v>
      </c>
      <c r="AC268" s="52">
        <f t="shared" si="259"/>
        <v>0.36929049999997687</v>
      </c>
      <c r="AD268" s="52">
        <f t="shared" si="259"/>
        <v>0.26697390000003907</v>
      </c>
      <c r="AE268" s="52">
        <f t="shared" si="259"/>
        <v>0.16801099999997859</v>
      </c>
      <c r="AF268" s="52">
        <f t="shared" si="259"/>
        <v>7.2659600000008595E-2</v>
      </c>
      <c r="AG268" s="9"/>
      <c r="AH268" s="65">
        <f t="shared" si="248"/>
        <v>0.19899066000001539</v>
      </c>
      <c r="AI268" s="65">
        <f t="shared" si="249"/>
        <v>23.290849659999992</v>
      </c>
      <c r="AJ268" s="65">
        <f t="shared" si="250"/>
        <v>39.561660180000011</v>
      </c>
      <c r="AK268" s="65">
        <f t="shared" si="251"/>
        <v>16.84874542</v>
      </c>
      <c r="AL268" s="65">
        <f t="shared" si="252"/>
        <v>0.78733691999999567</v>
      </c>
      <c r="AM268" s="65">
        <f t="shared" si="253"/>
        <v>0.2702454200000034</v>
      </c>
      <c r="AN268" s="66"/>
      <c r="AO268" s="65">
        <f t="shared" si="254"/>
        <v>11.744920160000003</v>
      </c>
      <c r="AP268" s="65">
        <f t="shared" si="255"/>
        <v>28.205202800000006</v>
      </c>
      <c r="AQ268" s="65">
        <f t="shared" si="256"/>
        <v>0.52879116999999953</v>
      </c>
    </row>
    <row r="269" spans="1:43" x14ac:dyDescent="0.25">
      <c r="A269" s="13" t="s">
        <v>436</v>
      </c>
      <c r="B269" s="13"/>
      <c r="C269" s="52">
        <f t="shared" ref="C269:AF269" si="260">C245</f>
        <v>4.0848900000000299E-2</v>
      </c>
      <c r="D269" s="52">
        <f t="shared" si="260"/>
        <v>7.800069999998982E-2</v>
      </c>
      <c r="E269" s="52">
        <f t="shared" si="260"/>
        <v>9.9307100000004311E-2</v>
      </c>
      <c r="F269" s="52">
        <f t="shared" si="260"/>
        <v>0.10824619999999641</v>
      </c>
      <c r="G269" s="52">
        <f t="shared" si="260"/>
        <v>0.10990340000000742</v>
      </c>
      <c r="H269" s="52">
        <f t="shared" si="260"/>
        <v>0.11162820000001261</v>
      </c>
      <c r="I269" s="52">
        <f t="shared" si="260"/>
        <v>0.10901380000001382</v>
      </c>
      <c r="J269" s="52">
        <f t="shared" si="260"/>
        <v>0.11679889999999205</v>
      </c>
      <c r="K269" s="52">
        <f t="shared" si="260"/>
        <v>0.13410680000001207</v>
      </c>
      <c r="L269" s="52">
        <f t="shared" si="260"/>
        <v>0.14753899999999476</v>
      </c>
      <c r="M269" s="52">
        <f t="shared" si="260"/>
        <v>0.162767400000007</v>
      </c>
      <c r="N269" s="52">
        <f t="shared" si="260"/>
        <v>0.18330629999999815</v>
      </c>
      <c r="O269" s="52">
        <f t="shared" si="260"/>
        <v>0.1948428999999976</v>
      </c>
      <c r="P269" s="52">
        <f t="shared" si="260"/>
        <v>0.19598260000000778</v>
      </c>
      <c r="Q269" s="52">
        <f t="shared" si="260"/>
        <v>0.19397969999999987</v>
      </c>
      <c r="R269" s="52">
        <f t="shared" si="260"/>
        <v>0.18689309999999182</v>
      </c>
      <c r="S269" s="52">
        <f t="shared" si="260"/>
        <v>0.18789199999997663</v>
      </c>
      <c r="T269" s="52">
        <f t="shared" si="260"/>
        <v>0.19104880000000435</v>
      </c>
      <c r="U269" s="52">
        <f t="shared" si="260"/>
        <v>0.19385209999998665</v>
      </c>
      <c r="V269" s="52">
        <f t="shared" si="260"/>
        <v>0.19505049999997937</v>
      </c>
      <c r="W269" s="52">
        <f t="shared" si="260"/>
        <v>0.19477949999998145</v>
      </c>
      <c r="X269" s="52">
        <f t="shared" si="260"/>
        <v>0.18929550000001427</v>
      </c>
      <c r="Y269" s="52">
        <f t="shared" si="260"/>
        <v>0.17992849999998839</v>
      </c>
      <c r="Z269" s="52">
        <f t="shared" si="260"/>
        <v>0.16746670000000563</v>
      </c>
      <c r="AA269" s="52">
        <f t="shared" si="260"/>
        <v>0.15025959999999827</v>
      </c>
      <c r="AB269" s="52">
        <f t="shared" si="260"/>
        <v>0.13092500000001905</v>
      </c>
      <c r="AC269" s="52">
        <f t="shared" si="260"/>
        <v>0.11074309999997922</v>
      </c>
      <c r="AD269" s="52">
        <f t="shared" si="260"/>
        <v>9.0140700000006291E-2</v>
      </c>
      <c r="AE269" s="52">
        <f t="shared" si="260"/>
        <v>6.9416499999988446E-2</v>
      </c>
      <c r="AF269" s="52">
        <f t="shared" si="260"/>
        <v>4.8697299999986399E-2</v>
      </c>
      <c r="AG269" s="9"/>
      <c r="AH269" s="65">
        <f t="shared" si="248"/>
        <v>8.7261259999999646E-2</v>
      </c>
      <c r="AI269" s="65">
        <f t="shared" si="249"/>
        <v>0.12381734000000506</v>
      </c>
      <c r="AJ269" s="65">
        <f t="shared" si="250"/>
        <v>0.18617578000000207</v>
      </c>
      <c r="AK269" s="65">
        <f t="shared" si="251"/>
        <v>0.19094729999998777</v>
      </c>
      <c r="AL269" s="65">
        <f t="shared" si="252"/>
        <v>0.17634595999999761</v>
      </c>
      <c r="AM269" s="65">
        <f t="shared" si="253"/>
        <v>8.9984519999995877E-2</v>
      </c>
      <c r="AN269" s="66"/>
      <c r="AO269" s="65">
        <f t="shared" si="254"/>
        <v>0.10553930000000236</v>
      </c>
      <c r="AP269" s="65">
        <f t="shared" si="255"/>
        <v>0.18856153999999492</v>
      </c>
      <c r="AQ269" s="65">
        <f t="shared" si="256"/>
        <v>0.13316523999999674</v>
      </c>
    </row>
    <row r="270" spans="1:43" x14ac:dyDescent="0.25">
      <c r="A270" s="13" t="s">
        <v>437</v>
      </c>
      <c r="B270" s="13"/>
      <c r="C270" s="52">
        <f t="shared" ref="C270:AF270" si="261">C246</f>
        <v>9.4139099999992482E-3</v>
      </c>
      <c r="D270" s="52">
        <f t="shared" si="261"/>
        <v>1.8115550000000979E-2</v>
      </c>
      <c r="E270" s="52">
        <f t="shared" si="261"/>
        <v>2.3271069999999838E-2</v>
      </c>
      <c r="F270" s="52">
        <f t="shared" si="261"/>
        <v>2.5616840000001417E-2</v>
      </c>
      <c r="G270" s="52">
        <f t="shared" si="261"/>
        <v>2.6273859999999871E-2</v>
      </c>
      <c r="H270" s="52">
        <f t="shared" si="261"/>
        <v>2.6903199999999572E-2</v>
      </c>
      <c r="I270" s="52">
        <f t="shared" si="261"/>
        <v>2.6479489999999828E-2</v>
      </c>
      <c r="J270" s="52">
        <f t="shared" si="261"/>
        <v>2.8382579999998825E-2</v>
      </c>
      <c r="K270" s="52">
        <f t="shared" si="261"/>
        <v>3.2446909999997331E-2</v>
      </c>
      <c r="L270" s="52">
        <f t="shared" si="261"/>
        <v>3.5610680000004891E-2</v>
      </c>
      <c r="M270" s="52">
        <f t="shared" si="261"/>
        <v>3.9168109999998535E-2</v>
      </c>
      <c r="N270" s="52">
        <f t="shared" si="261"/>
        <v>4.394166999999527E-2</v>
      </c>
      <c r="O270" s="52">
        <f t="shared" si="261"/>
        <v>4.6650849999998911E-2</v>
      </c>
      <c r="P270" s="52">
        <f t="shared" si="261"/>
        <v>4.6944080000002941E-2</v>
      </c>
      <c r="Q270" s="52">
        <f t="shared" si="261"/>
        <v>4.6469049999998902E-2</v>
      </c>
      <c r="R270" s="52">
        <f t="shared" si="261"/>
        <v>4.4780469999999184E-2</v>
      </c>
      <c r="S270" s="52">
        <f t="shared" si="261"/>
        <v>4.4913689999994233E-2</v>
      </c>
      <c r="T270" s="52">
        <f t="shared" si="261"/>
        <v>4.5546559999998237E-2</v>
      </c>
      <c r="U270" s="52">
        <f t="shared" si="261"/>
        <v>4.6119010000005289E-2</v>
      </c>
      <c r="V270" s="52">
        <f t="shared" si="261"/>
        <v>4.6354149999999095E-2</v>
      </c>
      <c r="W270" s="52">
        <f t="shared" si="261"/>
        <v>4.6289510000001144E-2</v>
      </c>
      <c r="X270" s="52">
        <f t="shared" si="261"/>
        <v>4.5066579999996748E-2</v>
      </c>
      <c r="Y270" s="52">
        <f t="shared" si="261"/>
        <v>4.2981709999999396E-2</v>
      </c>
      <c r="Z270" s="52">
        <f t="shared" si="261"/>
        <v>4.0210129999998401E-2</v>
      </c>
      <c r="AA270" s="52">
        <f t="shared" si="261"/>
        <v>3.6364669999997545E-2</v>
      </c>
      <c r="AB270" s="52">
        <f t="shared" si="261"/>
        <v>3.2035229999998194E-2</v>
      </c>
      <c r="AC270" s="52">
        <f t="shared" si="261"/>
        <v>2.7511810000000025E-2</v>
      </c>
      <c r="AD270" s="52">
        <f t="shared" si="261"/>
        <v>2.2890069999995433E-2</v>
      </c>
      <c r="AE270" s="52">
        <f t="shared" si="261"/>
        <v>1.8236229999999409E-2</v>
      </c>
      <c r="AF270" s="52">
        <f t="shared" si="261"/>
        <v>1.3576959999994642E-2</v>
      </c>
      <c r="AG270" s="9"/>
      <c r="AH270" s="65">
        <f t="shared" si="248"/>
        <v>2.053824600000027E-2</v>
      </c>
      <c r="AI270" s="65">
        <f t="shared" si="249"/>
        <v>2.9964572000000089E-2</v>
      </c>
      <c r="AJ270" s="65">
        <f t="shared" si="250"/>
        <v>4.463475199999891E-2</v>
      </c>
      <c r="AK270" s="65">
        <f t="shared" si="251"/>
        <v>4.5542775999999209E-2</v>
      </c>
      <c r="AL270" s="65">
        <f t="shared" si="252"/>
        <v>4.2182519999998648E-2</v>
      </c>
      <c r="AM270" s="65">
        <f t="shared" si="253"/>
        <v>2.2850059999997542E-2</v>
      </c>
      <c r="AN270" s="66"/>
      <c r="AO270" s="65">
        <f t="shared" si="254"/>
        <v>2.5251409000000179E-2</v>
      </c>
      <c r="AP270" s="65">
        <f t="shared" si="255"/>
        <v>4.508876399999906E-2</v>
      </c>
      <c r="AQ270" s="65">
        <f t="shared" si="256"/>
        <v>3.2516289999998095E-2</v>
      </c>
    </row>
    <row r="271" spans="1:43" x14ac:dyDescent="0.25">
      <c r="A271" s="13" t="s">
        <v>675</v>
      </c>
      <c r="B271" s="13"/>
      <c r="C271" s="52">
        <f>C247</f>
        <v>235.52277470000001</v>
      </c>
      <c r="D271" s="52">
        <f>D247</f>
        <v>243.46362779999998</v>
      </c>
      <c r="E271" s="52">
        <f>E247</f>
        <v>256.36394290000004</v>
      </c>
      <c r="F271" s="52">
        <f>F247</f>
        <v>279.53960990000002</v>
      </c>
      <c r="G271" s="52">
        <f>G247</f>
        <v>302.76461069999999</v>
      </c>
      <c r="H271" s="52">
        <f t="shared" ref="H271:AF271" si="262">H247</f>
        <v>333.30500359999996</v>
      </c>
      <c r="I271" s="52">
        <f t="shared" si="262"/>
        <v>356.54169380000002</v>
      </c>
      <c r="J271" s="52">
        <f t="shared" si="262"/>
        <v>368.74143279999998</v>
      </c>
      <c r="K271" s="52">
        <f t="shared" si="262"/>
        <v>377.07365479999999</v>
      </c>
      <c r="L271" s="52">
        <f t="shared" si="262"/>
        <v>387.00829199999998</v>
      </c>
      <c r="M271" s="52">
        <f t="shared" si="262"/>
        <v>307.72881519999999</v>
      </c>
      <c r="N271" s="52">
        <f t="shared" si="262"/>
        <v>317.96404360000002</v>
      </c>
      <c r="O271" s="52">
        <f t="shared" si="262"/>
        <v>322.17654030000006</v>
      </c>
      <c r="P271" s="52">
        <f t="shared" si="262"/>
        <v>336.99273240000002</v>
      </c>
      <c r="Q271" s="52">
        <f t="shared" si="262"/>
        <v>355.68071640000005</v>
      </c>
      <c r="R271" s="52">
        <f t="shared" si="262"/>
        <v>374.5945486</v>
      </c>
      <c r="S271" s="52">
        <f t="shared" si="262"/>
        <v>400.7954876</v>
      </c>
      <c r="T271" s="52">
        <f t="shared" si="262"/>
        <v>408.83397020000001</v>
      </c>
      <c r="U271" s="52">
        <f t="shared" si="262"/>
        <v>413.0440112</v>
      </c>
      <c r="V271" s="52">
        <f t="shared" si="262"/>
        <v>413.30794520000001</v>
      </c>
      <c r="W271" s="52">
        <f t="shared" si="262"/>
        <v>441.36383860000001</v>
      </c>
      <c r="X271" s="52">
        <f t="shared" si="262"/>
        <v>441.88363379999998</v>
      </c>
      <c r="Y271" s="52">
        <f t="shared" si="262"/>
        <v>442.04750399999995</v>
      </c>
      <c r="Z271" s="52">
        <f t="shared" si="262"/>
        <v>442.0571046</v>
      </c>
      <c r="AA271" s="52">
        <f t="shared" si="262"/>
        <v>441.97752759999997</v>
      </c>
      <c r="AB271" s="52">
        <f t="shared" si="262"/>
        <v>441.83920419999998</v>
      </c>
      <c r="AC271" s="52">
        <f t="shared" si="262"/>
        <v>441.6552428</v>
      </c>
      <c r="AD271" s="52">
        <f t="shared" si="262"/>
        <v>441.43218419999999</v>
      </c>
      <c r="AE271" s="52">
        <f t="shared" si="262"/>
        <v>444.83806490000001</v>
      </c>
      <c r="AF271" s="52">
        <f t="shared" si="262"/>
        <v>444.61568479999994</v>
      </c>
      <c r="AG271" s="9"/>
      <c r="AH271" s="65">
        <f>AVERAGE(C271:G271)</f>
        <v>263.53091320000004</v>
      </c>
      <c r="AI271" s="65">
        <f>AVERAGE(H271:L271)</f>
        <v>364.53401539999999</v>
      </c>
      <c r="AJ271" s="65">
        <f>AVERAGE(M271:Q271)</f>
        <v>328.10856958000005</v>
      </c>
      <c r="AK271" s="65">
        <f>AVERAGE(R271:V271)</f>
        <v>402.11519255999997</v>
      </c>
      <c r="AL271" s="65">
        <f>AVERAGE(W271:AA271)</f>
        <v>441.86592172000002</v>
      </c>
      <c r="AM271" s="65">
        <f>AVERAGE(AB271:AF271)</f>
        <v>442.87607618000004</v>
      </c>
      <c r="AN271" s="66"/>
      <c r="AO271" s="65">
        <f>AVERAGE(AH271:AI271)</f>
        <v>314.03246430000002</v>
      </c>
      <c r="AP271" s="65">
        <f>AVERAGE(AJ271:AK271)</f>
        <v>365.11188106999998</v>
      </c>
      <c r="AQ271" s="65">
        <f>AVERAGE(AL271:AM271)</f>
        <v>442.37099895000006</v>
      </c>
    </row>
    <row r="272" spans="1:43" x14ac:dyDescent="0.25">
      <c r="A272" s="71" t="s">
        <v>442</v>
      </c>
      <c r="B272" s="13"/>
      <c r="C272" s="52">
        <f>SUM(C248:C250)</f>
        <v>5350.5344379500002</v>
      </c>
      <c r="D272" s="52">
        <f t="shared" ref="D272:AF272" si="263">SUM(D248:D250)</f>
        <v>4865.3364151799997</v>
      </c>
      <c r="E272" s="52">
        <f t="shared" si="263"/>
        <v>5080.4863596599998</v>
      </c>
      <c r="F272" s="52">
        <f t="shared" si="263"/>
        <v>5344.4512235700004</v>
      </c>
      <c r="G272" s="52">
        <f t="shared" si="263"/>
        <v>5446.7907302200001</v>
      </c>
      <c r="H272" s="52">
        <f t="shared" si="263"/>
        <v>5800.8266149700003</v>
      </c>
      <c r="I272" s="52">
        <f t="shared" si="263"/>
        <v>5089.3241481700006</v>
      </c>
      <c r="J272" s="52">
        <f t="shared" si="263"/>
        <v>6075.8175786300008</v>
      </c>
      <c r="K272" s="52">
        <f t="shared" si="263"/>
        <v>6690.4979537500003</v>
      </c>
      <c r="L272" s="52">
        <f t="shared" si="263"/>
        <v>6005.9131701100005</v>
      </c>
      <c r="M272" s="52">
        <f t="shared" si="263"/>
        <v>6478.3133236200001</v>
      </c>
      <c r="N272" s="52">
        <f t="shared" si="263"/>
        <v>7085.83184712</v>
      </c>
      <c r="O272" s="52">
        <f t="shared" si="263"/>
        <v>5982.0734851799989</v>
      </c>
      <c r="P272" s="52">
        <f t="shared" si="263"/>
        <v>4870.6091702399999</v>
      </c>
      <c r="Q272" s="52">
        <f t="shared" si="263"/>
        <v>4207.9164220100001</v>
      </c>
      <c r="R272" s="52">
        <f t="shared" si="263"/>
        <v>2869.7912193600005</v>
      </c>
      <c r="S272" s="52">
        <f t="shared" si="263"/>
        <v>3161.6665686000001</v>
      </c>
      <c r="T272" s="52">
        <f t="shared" si="263"/>
        <v>2703.4322352199997</v>
      </c>
      <c r="U272" s="52">
        <f t="shared" si="263"/>
        <v>2464.89437705</v>
      </c>
      <c r="V272" s="52">
        <f t="shared" si="263"/>
        <v>2336.3112444499998</v>
      </c>
      <c r="W272" s="52">
        <f t="shared" si="263"/>
        <v>2381.2173712399999</v>
      </c>
      <c r="X272" s="52">
        <f t="shared" si="263"/>
        <v>2104.0713235900002</v>
      </c>
      <c r="Y272" s="52">
        <f t="shared" si="263"/>
        <v>2093.1439707300001</v>
      </c>
      <c r="Z272" s="52">
        <f t="shared" si="263"/>
        <v>2085.0272544300001</v>
      </c>
      <c r="AA272" s="52">
        <f t="shared" si="263"/>
        <v>1808.7615303100001</v>
      </c>
      <c r="AB272" s="52">
        <f t="shared" si="263"/>
        <v>1798.5341650600001</v>
      </c>
      <c r="AC272" s="52">
        <f t="shared" si="263"/>
        <v>1791.0779065800002</v>
      </c>
      <c r="AD272" s="52">
        <f t="shared" si="263"/>
        <v>1784.7641285699999</v>
      </c>
      <c r="AE272" s="52">
        <f t="shared" si="263"/>
        <v>1786.3290889600003</v>
      </c>
      <c r="AF272" s="52">
        <f t="shared" si="263"/>
        <v>1781.1766207000001</v>
      </c>
      <c r="AG272" s="9"/>
      <c r="AH272" s="65">
        <f t="shared" si="248"/>
        <v>5217.5198333159997</v>
      </c>
      <c r="AI272" s="65">
        <f t="shared" si="249"/>
        <v>5932.4758931260012</v>
      </c>
      <c r="AJ272" s="65">
        <f t="shared" si="250"/>
        <v>5724.948849634</v>
      </c>
      <c r="AK272" s="65">
        <f t="shared" si="251"/>
        <v>2707.2191289360003</v>
      </c>
      <c r="AL272" s="65">
        <f t="shared" si="252"/>
        <v>2094.4442900599997</v>
      </c>
      <c r="AM272" s="65">
        <f t="shared" si="253"/>
        <v>1788.3763819740002</v>
      </c>
      <c r="AN272" s="66"/>
      <c r="AO272" s="65">
        <f t="shared" si="254"/>
        <v>5574.9978632210004</v>
      </c>
      <c r="AP272" s="65">
        <f t="shared" si="255"/>
        <v>4216.0839892849999</v>
      </c>
      <c r="AQ272" s="65">
        <f t="shared" si="256"/>
        <v>1941.410336017</v>
      </c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0"/>
      <c r="D48" s="100"/>
      <c r="E48" s="100"/>
      <c r="F48" s="100"/>
      <c r="G48" s="100"/>
      <c r="H48" s="100"/>
      <c r="I48" s="100"/>
      <c r="J48" s="100"/>
      <c r="K48" s="9"/>
    </row>
    <row r="50" spans="1:43" x14ac:dyDescent="0.25">
      <c r="A50" s="5"/>
      <c r="B50" s="37" t="s">
        <v>247</v>
      </c>
      <c r="C50" s="51">
        <f>VLOOKUP($B50,Shock_dev!$A$1:$CI$300,MATCH(DATE(C$1,1,1),Shock_dev!$A$1:$CI$1,0),FALSE)</f>
        <v>0.12661605365889006</v>
      </c>
      <c r="D50" s="52">
        <f>VLOOKUP($B50,Shock_dev!$A$1:$CI$300,MATCH(DATE(D$1,1,1),Shock_dev!$A$1:$CI$1,0),FALSE)</f>
        <v>0.22301259253167949</v>
      </c>
      <c r="E50" s="52">
        <f>VLOOKUP($B50,Shock_dev!$A$1:$CI$300,MATCH(DATE(E$1,1,1),Shock_dev!$A$1:$CI$1,0),FALSE)</f>
        <v>0.28990367759018643</v>
      </c>
      <c r="F50" s="52">
        <f>VLOOKUP($B50,Shock_dev!$A$1:$CI$300,MATCH(DATE(F$1,1,1),Shock_dev!$A$1:$CI$1,0),FALSE)</f>
        <v>0.33196119643574828</v>
      </c>
      <c r="G50" s="52">
        <f>VLOOKUP($B50,Shock_dev!$A$1:$CI$300,MATCH(DATE(G$1,1,1),Shock_dev!$A$1:$CI$1,0),FALSE)</f>
        <v>0.35117942250526557</v>
      </c>
      <c r="H50" s="52">
        <f>VLOOKUP($B50,Shock_dev!$A$1:$CI$300,MATCH(DATE(H$1,1,1),Shock_dev!$A$1:$CI$1,0),FALSE)</f>
        <v>0.36141103711193612</v>
      </c>
      <c r="I50" s="52">
        <f>VLOOKUP($B50,Shock_dev!$A$1:$CI$300,MATCH(DATE(I$1,1,1),Shock_dev!$A$1:$CI$1,0),FALSE)</f>
        <v>0.33942209419794978</v>
      </c>
      <c r="J50" s="52">
        <f>VLOOKUP($B50,Shock_dev!$A$1:$CI$300,MATCH(DATE(J$1,1,1),Shock_dev!$A$1:$CI$1,0),FALSE)</f>
        <v>0.3396240918081439</v>
      </c>
      <c r="K50" s="52">
        <f>VLOOKUP($B50,Shock_dev!$A$1:$CI$300,MATCH(DATE(K$1,1,1),Shock_dev!$A$1:$CI$1,0),FALSE)</f>
        <v>0.34678609098270918</v>
      </c>
      <c r="L50" s="52">
        <f>VLOOKUP($B50,Shock_dev!$A$1:$CI$300,MATCH(DATE(L$1,1,1),Shock_dev!$A$1:$CI$1,0),FALSE)</f>
        <v>0.32813264009174947</v>
      </c>
      <c r="M50" s="52">
        <f>VLOOKUP($B50,Shock_dev!$A$1:$CI$300,MATCH(DATE(M$1,1,1),Shock_dev!$A$1:$CI$1,0),FALSE)</f>
        <v>0.31788565328929597</v>
      </c>
      <c r="N50" s="52">
        <f>VLOOKUP($B50,Shock_dev!$A$1:$CI$300,MATCH(DATE(N$1,1,1),Shock_dev!$A$1:$CI$1,0),FALSE)</f>
        <v>0.31919445375214739</v>
      </c>
      <c r="O50" s="52">
        <f>VLOOKUP($B50,Shock_dev!$A$1:$CI$300,MATCH(DATE(O$1,1,1),Shock_dev!$A$1:$CI$1,0),FALSE)</f>
        <v>0.29017550238688017</v>
      </c>
      <c r="P50" s="52">
        <f>VLOOKUP($B50,Shock_dev!$A$1:$CI$300,MATCH(DATE(P$1,1,1),Shock_dev!$A$1:$CI$1,0),FALSE)</f>
        <v>0.24069766623864286</v>
      </c>
      <c r="Q50" s="52">
        <f>VLOOKUP($B50,Shock_dev!$A$1:$CI$300,MATCH(DATE(Q$1,1,1),Shock_dev!$A$1:$CI$1,0),FALSE)</f>
        <v>0.19038713741121871</v>
      </c>
      <c r="R50" s="52">
        <f>VLOOKUP($B50,Shock_dev!$A$1:$CI$300,MATCH(DATE(R$1,1,1),Shock_dev!$A$1:$CI$1,0),FALSE)</f>
        <v>0.12698192842797162</v>
      </c>
      <c r="S50" s="52">
        <f>VLOOKUP($B50,Shock_dev!$A$1:$CI$300,MATCH(DATE(S$1,1,1),Shock_dev!$A$1:$CI$1,0),FALSE)</f>
        <v>9.2874919252805554E-2</v>
      </c>
      <c r="T50" s="52">
        <f>VLOOKUP($B50,Shock_dev!$A$1:$CI$300,MATCH(DATE(T$1,1,1),Shock_dev!$A$1:$CI$1,0),FALSE)</f>
        <v>6.3083421619802849E-2</v>
      </c>
      <c r="U50" s="52">
        <f>VLOOKUP($B50,Shock_dev!$A$1:$CI$300,MATCH(DATE(U$1,1,1),Shock_dev!$A$1:$CI$1,0),FALSE)</f>
        <v>4.1873233623301864E-2</v>
      </c>
      <c r="V50" s="52">
        <f>VLOOKUP($B50,Shock_dev!$A$1:$CI$300,MATCH(DATE(V$1,1,1),Shock_dev!$A$1:$CI$1,0),FALSE)</f>
        <v>2.9260828898225455E-2</v>
      </c>
      <c r="W50" s="52">
        <f>VLOOKUP($B50,Shock_dev!$A$1:$CI$300,MATCH(DATE(W$1,1,1),Shock_dev!$A$1:$CI$1,0),FALSE)</f>
        <v>2.6494088526041182E-2</v>
      </c>
      <c r="X50" s="52">
        <f>VLOOKUP($B50,Shock_dev!$A$1:$CI$300,MATCH(DATE(X$1,1,1),Shock_dev!$A$1:$CI$1,0),FALSE)</f>
        <v>2.3556633053090081E-2</v>
      </c>
      <c r="Y50" s="52">
        <f>VLOOKUP($B50,Shock_dev!$A$1:$CI$300,MATCH(DATE(Y$1,1,1),Shock_dev!$A$1:$CI$1,0),FALSE)</f>
        <v>2.5223941904983782E-2</v>
      </c>
      <c r="Z50" s="52">
        <f>VLOOKUP($B50,Shock_dev!$A$1:$CI$300,MATCH(DATE(Z$1,1,1),Shock_dev!$A$1:$CI$1,0),FALSE)</f>
        <v>2.9826836816493341E-2</v>
      </c>
      <c r="AA50" s="52">
        <f>VLOOKUP($B50,Shock_dev!$A$1:$CI$300,MATCH(DATE(AA$1,1,1),Shock_dev!$A$1:$CI$1,0),FALSE)</f>
        <v>3.0758709243139393E-2</v>
      </c>
      <c r="AB50" s="52">
        <f>VLOOKUP($B50,Shock_dev!$A$1:$CI$300,MATCH(DATE(AB$1,1,1),Shock_dev!$A$1:$CI$1,0),FALSE)</f>
        <v>3.3792581326541615E-2</v>
      </c>
      <c r="AC50" s="52">
        <f>VLOOKUP($B50,Shock_dev!$A$1:$CI$300,MATCH(DATE(AC$1,1,1),Shock_dev!$A$1:$CI$1,0),FALSE)</f>
        <v>3.8093584680853887E-2</v>
      </c>
      <c r="AD50" s="52">
        <f>VLOOKUP($B50,Shock_dev!$A$1:$CI$300,MATCH(DATE(AD$1,1,1),Shock_dev!$A$1:$CI$1,0),FALSE)</f>
        <v>4.2887143047320997E-2</v>
      </c>
      <c r="AE50" s="52">
        <f>VLOOKUP($B50,Shock_dev!$A$1:$CI$300,MATCH(DATE(AE$1,1,1),Shock_dev!$A$1:$CI$1,0),FALSE)</f>
        <v>4.7802173242184054E-2</v>
      </c>
      <c r="AF50" s="52">
        <f>VLOOKUP($B50,Shock_dev!$A$1:$CI$300,MATCH(DATE(AF$1,1,1),Shock_dev!$A$1:$CI$1,0),FALSE)</f>
        <v>5.2256787729776377E-2</v>
      </c>
      <c r="AG50" s="52"/>
      <c r="AH50" s="65">
        <f>AVERAGE(C50:G50)</f>
        <v>0.26453458854435397</v>
      </c>
      <c r="AI50" s="65">
        <f>AVERAGE(H50:L50)</f>
        <v>0.34307519083849769</v>
      </c>
      <c r="AJ50" s="65">
        <f>AVERAGE(M50:Q50)</f>
        <v>0.27166808261563702</v>
      </c>
      <c r="AK50" s="65">
        <f>AVERAGE(R50:V50)</f>
        <v>7.0814866364421469E-2</v>
      </c>
      <c r="AL50" s="65">
        <f>AVERAGE(W50:AA50)</f>
        <v>2.7172041908749556E-2</v>
      </c>
      <c r="AM50" s="65">
        <f>AVERAGE(AB50:AF50)</f>
        <v>4.2966454005335386E-2</v>
      </c>
      <c r="AN50" s="66"/>
      <c r="AO50" s="65">
        <f>AVERAGE(AH50:AI50)</f>
        <v>0.30380488969142583</v>
      </c>
      <c r="AP50" s="65">
        <f>AVERAGE(AJ50:AK50)</f>
        <v>0.17124147449002924</v>
      </c>
      <c r="AQ50" s="65">
        <f>AVERAGE(AL50:AM50)</f>
        <v>3.5069247957042471E-2</v>
      </c>
    </row>
    <row r="51" spans="1:43" x14ac:dyDescent="0.25">
      <c r="A51" s="5" t="str">
        <f>VLOOKUP(LEFT(RIGHT(B51,12),4),List_Sectors!$A$2:$C$30,3,FALSE)</f>
        <v>Agriculture et pêche</v>
      </c>
      <c r="B51" s="37" t="s">
        <v>578</v>
      </c>
      <c r="C51" s="51">
        <f>VLOOKUP($B51,Shock_dev!$A$1:$CI$300,MATCH(DATE(C$1,1,1),Shock_dev!$A$1:$CI$1,0),FALSE)</f>
        <v>7.5947928825777352E-4</v>
      </c>
      <c r="D51" s="52">
        <f>VLOOKUP($B51,Shock_dev!$A$1:$CI$300,MATCH(DATE(D$1,1,1),Shock_dev!$A$1:$CI$1,0),FALSE)</f>
        <v>1.7500190393832233E-3</v>
      </c>
      <c r="E51" s="52">
        <f>VLOOKUP($B51,Shock_dev!$A$1:$CI$300,MATCH(DATE(E$1,1,1),Shock_dev!$A$1:$CI$1,0),FALSE)</f>
        <v>2.6625460378393992E-3</v>
      </c>
      <c r="F51" s="52">
        <f>VLOOKUP($B51,Shock_dev!$A$1:$CI$300,MATCH(DATE(F$1,1,1),Shock_dev!$A$1:$CI$1,0),FALSE)</f>
        <v>3.3220659681076391E-3</v>
      </c>
      <c r="G51" s="52">
        <f>VLOOKUP($B51,Shock_dev!$A$1:$CI$300,MATCH(DATE(G$1,1,1),Shock_dev!$A$1:$CI$1,0),FALSE)</f>
        <v>3.6388534498089107E-3</v>
      </c>
      <c r="H51" s="52">
        <f>VLOOKUP($B51,Shock_dev!$A$1:$CI$300,MATCH(DATE(H$1,1,1),Shock_dev!$A$1:$CI$1,0),FALSE)</f>
        <v>3.6556514294535966E-3</v>
      </c>
      <c r="I51" s="52">
        <f>VLOOKUP($B51,Shock_dev!$A$1:$CI$300,MATCH(DATE(I$1,1,1),Shock_dev!$A$1:$CI$1,0),FALSE)</f>
        <v>3.3008303037775169E-3</v>
      </c>
      <c r="J51" s="52">
        <f>VLOOKUP($B51,Shock_dev!$A$1:$CI$300,MATCH(DATE(J$1,1,1),Shock_dev!$A$1:$CI$1,0),FALSE)</f>
        <v>2.8415866816403788E-3</v>
      </c>
      <c r="K51" s="52">
        <f>VLOOKUP($B51,Shock_dev!$A$1:$CI$300,MATCH(DATE(K$1,1,1),Shock_dev!$A$1:$CI$1,0),FALSE)</f>
        <v>2.3874148062532044E-3</v>
      </c>
      <c r="L51" s="52">
        <f>VLOOKUP($B51,Shock_dev!$A$1:$CI$300,MATCH(DATE(L$1,1,1),Shock_dev!$A$1:$CI$1,0),FALSE)</f>
        <v>1.8272250250497332E-3</v>
      </c>
      <c r="M51" s="52">
        <f>VLOOKUP($B51,Shock_dev!$A$1:$CI$300,MATCH(DATE(M$1,1,1),Shock_dev!$A$1:$CI$1,0),FALSE)</f>
        <v>1.2673626452885029E-3</v>
      </c>
      <c r="N51" s="52">
        <f>VLOOKUP($B51,Shock_dev!$A$1:$CI$300,MATCH(DATE(N$1,1,1),Shock_dev!$A$1:$CI$1,0),FALSE)</f>
        <v>8.0343749121326651E-4</v>
      </c>
      <c r="O51" s="52">
        <f>VLOOKUP($B51,Shock_dev!$A$1:$CI$300,MATCH(DATE(O$1,1,1),Shock_dev!$A$1:$CI$1,0),FALSE)</f>
        <v>2.6170422100585015E-4</v>
      </c>
      <c r="P51" s="52">
        <f>VLOOKUP($B51,Shock_dev!$A$1:$CI$300,MATCH(DATE(P$1,1,1),Shock_dev!$A$1:$CI$1,0),FALSE)</f>
        <v>-4.1957659970381271E-4</v>
      </c>
      <c r="Q51" s="52">
        <f>VLOOKUP($B51,Shock_dev!$A$1:$CI$300,MATCH(DATE(Q$1,1,1),Shock_dev!$A$1:$CI$1,0),FALSE)</f>
        <v>-1.1669205237732432E-3</v>
      </c>
      <c r="R51" s="52">
        <f>VLOOKUP($B51,Shock_dev!$A$1:$CI$300,MATCH(DATE(R$1,1,1),Shock_dev!$A$1:$CI$1,0),FALSE)</f>
        <v>-1.986403164942285E-3</v>
      </c>
      <c r="S51" s="52">
        <f>VLOOKUP($B51,Shock_dev!$A$1:$CI$300,MATCH(DATE(S$1,1,1),Shock_dev!$A$1:$CI$1,0),FALSE)</f>
        <v>-2.6464412952451554E-3</v>
      </c>
      <c r="T51" s="52">
        <f>VLOOKUP($B51,Shock_dev!$A$1:$CI$300,MATCH(DATE(T$1,1,1),Shock_dev!$A$1:$CI$1,0),FALSE)</f>
        <v>-3.1309562030300006E-3</v>
      </c>
      <c r="U51" s="52">
        <f>VLOOKUP($B51,Shock_dev!$A$1:$CI$300,MATCH(DATE(U$1,1,1),Shock_dev!$A$1:$CI$1,0),FALSE)</f>
        <v>-3.4201203454152099E-3</v>
      </c>
      <c r="V51" s="52">
        <f>VLOOKUP($B51,Shock_dev!$A$1:$CI$300,MATCH(DATE(V$1,1,1),Shock_dev!$A$1:$CI$1,0),FALSE)</f>
        <v>-3.5146913321319716E-3</v>
      </c>
      <c r="W51" s="52">
        <f>VLOOKUP($B51,Shock_dev!$A$1:$CI$300,MATCH(DATE(W$1,1,1),Shock_dev!$A$1:$CI$1,0),FALSE)</f>
        <v>-3.4191500520716913E-3</v>
      </c>
      <c r="X51" s="52">
        <f>VLOOKUP($B51,Shock_dev!$A$1:$CI$300,MATCH(DATE(X$1,1,1),Shock_dev!$A$1:$CI$1,0),FALSE)</f>
        <v>-3.2042688063703452E-3</v>
      </c>
      <c r="Y51" s="52">
        <f>VLOOKUP($B51,Shock_dev!$A$1:$CI$300,MATCH(DATE(Y$1,1,1),Shock_dev!$A$1:$CI$1,0),FALSE)</f>
        <v>-2.8970680050425016E-3</v>
      </c>
      <c r="Z51" s="52">
        <f>VLOOKUP($B51,Shock_dev!$A$1:$CI$300,MATCH(DATE(Z$1,1,1),Shock_dev!$A$1:$CI$1,0),FALSE)</f>
        <v>-2.528136517509653E-3</v>
      </c>
      <c r="AA51" s="52">
        <f>VLOOKUP($B51,Shock_dev!$A$1:$CI$300,MATCH(DATE(AA$1,1,1),Shock_dev!$A$1:$CI$1,0),FALSE)</f>
        <v>-2.1562575290529295E-3</v>
      </c>
      <c r="AB51" s="52">
        <f>VLOOKUP($B51,Shock_dev!$A$1:$CI$300,MATCH(DATE(AB$1,1,1),Shock_dev!$A$1:$CI$1,0),FALSE)</f>
        <v>-1.788190431883256E-3</v>
      </c>
      <c r="AC51" s="52">
        <f>VLOOKUP($B51,Shock_dev!$A$1:$CI$300,MATCH(DATE(AC$1,1,1),Shock_dev!$A$1:$CI$1,0),FALSE)</f>
        <v>-1.4312687205182322E-3</v>
      </c>
      <c r="AD51" s="52">
        <f>VLOOKUP($B51,Shock_dev!$A$1:$CI$300,MATCH(DATE(AD$1,1,1),Shock_dev!$A$1:$CI$1,0),FALSE)</f>
        <v>-1.0933709500992618E-3</v>
      </c>
      <c r="AE51" s="52">
        <f>VLOOKUP($B51,Shock_dev!$A$1:$CI$300,MATCH(DATE(AE$1,1,1),Shock_dev!$A$1:$CI$1,0),FALSE)</f>
        <v>-7.8081369235701904E-4</v>
      </c>
      <c r="AF51" s="52">
        <f>VLOOKUP($B51,Shock_dev!$A$1:$CI$300,MATCH(DATE(AF$1,1,1),Shock_dev!$A$1:$CI$1,0),FALSE)</f>
        <v>-5.0040603858037664E-4</v>
      </c>
      <c r="AG51" s="52"/>
      <c r="AH51" s="65">
        <f t="shared" ref="AH51:AH80" si="1">AVERAGE(C51:G51)</f>
        <v>2.4265927566793888E-3</v>
      </c>
      <c r="AI51" s="65">
        <f t="shared" ref="AI51:AI80" si="2">AVERAGE(H51:L51)</f>
        <v>2.8025416492348859E-3</v>
      </c>
      <c r="AJ51" s="65">
        <f t="shared" ref="AJ51:AJ80" si="3">AVERAGE(M51:Q51)</f>
        <v>1.4920144680611271E-4</v>
      </c>
      <c r="AK51" s="65">
        <f t="shared" ref="AK51:AK80" si="4">AVERAGE(R51:V51)</f>
        <v>-2.9397224681529245E-3</v>
      </c>
      <c r="AL51" s="65">
        <f t="shared" ref="AL51:AL80" si="5">AVERAGE(W51:AA51)</f>
        <v>-2.8409761820094243E-3</v>
      </c>
      <c r="AM51" s="65">
        <f t="shared" ref="AM51:AM80" si="6">AVERAGE(AB51:AF51)</f>
        <v>-1.1188099666876292E-3</v>
      </c>
      <c r="AN51" s="66"/>
      <c r="AO51" s="65">
        <f t="shared" ref="AO51:AO80" si="7">AVERAGE(AH51:AI51)</f>
        <v>2.6145672029571371E-3</v>
      </c>
      <c r="AP51" s="65">
        <f t="shared" ref="AP51:AP80" si="8">AVERAGE(AJ51:AK51)</f>
        <v>-1.3952605106734059E-3</v>
      </c>
      <c r="AQ51" s="65">
        <f t="shared" ref="AQ51:AQ80" si="9">AVERAGE(AL51:AM51)</f>
        <v>-1.9798930743485268E-3</v>
      </c>
    </row>
    <row r="52" spans="1:43" x14ac:dyDescent="0.25">
      <c r="A52" s="5" t="str">
        <f>VLOOKUP(LEFT(RIGHT(B52,12),4),List_Sectors!$A$2:$C$30,3,FALSE)</f>
        <v>Forestrie</v>
      </c>
      <c r="B52" s="37" t="s">
        <v>579</v>
      </c>
      <c r="C52" s="51">
        <f>VLOOKUP($B52,Shock_dev!$A$1:$CI$300,MATCH(DATE(C$1,1,1),Shock_dev!$A$1:$CI$1,0),FALSE)</f>
        <v>9.5924923956222262E-4</v>
      </c>
      <c r="D52" s="52">
        <f>VLOOKUP($B52,Shock_dev!$A$1:$CI$300,MATCH(DATE(D$1,1,1),Shock_dev!$A$1:$CI$1,0),FALSE)</f>
        <v>1.594372905094501E-3</v>
      </c>
      <c r="E52" s="52">
        <f>VLOOKUP($B52,Shock_dev!$A$1:$CI$300,MATCH(DATE(E$1,1,1),Shock_dev!$A$1:$CI$1,0),FALSE)</f>
        <v>1.9518200925817994E-3</v>
      </c>
      <c r="F52" s="52">
        <f>VLOOKUP($B52,Shock_dev!$A$1:$CI$300,MATCH(DATE(F$1,1,1),Shock_dev!$A$1:$CI$1,0),FALSE)</f>
        <v>2.142783205307522E-3</v>
      </c>
      <c r="G52" s="52">
        <f>VLOOKUP($B52,Shock_dev!$A$1:$CI$300,MATCH(DATE(G$1,1,1),Shock_dev!$A$1:$CI$1,0),FALSE)</f>
        <v>2.2088812640491556E-3</v>
      </c>
      <c r="H52" s="52">
        <f>VLOOKUP($B52,Shock_dev!$A$1:$CI$300,MATCH(DATE(H$1,1,1),Shock_dev!$A$1:$CI$1,0),FALSE)</f>
        <v>2.2450967146218134E-3</v>
      </c>
      <c r="I52" s="52">
        <f>VLOOKUP($B52,Shock_dev!$A$1:$CI$300,MATCH(DATE(I$1,1,1),Shock_dev!$A$1:$CI$1,0),FALSE)</f>
        <v>2.0949581734541656E-3</v>
      </c>
      <c r="J52" s="52">
        <f>VLOOKUP($B52,Shock_dev!$A$1:$CI$300,MATCH(DATE(J$1,1,1),Shock_dev!$A$1:$CI$1,0),FALSE)</f>
        <v>2.1043063362796168E-3</v>
      </c>
      <c r="K52" s="52">
        <f>VLOOKUP($B52,Shock_dev!$A$1:$CI$300,MATCH(DATE(K$1,1,1),Shock_dev!$A$1:$CI$1,0),FALSE)</f>
        <v>2.1822335399091144E-3</v>
      </c>
      <c r="L52" s="52">
        <f>VLOOKUP($B52,Shock_dev!$A$1:$CI$300,MATCH(DATE(L$1,1,1),Shock_dev!$A$1:$CI$1,0),FALSE)</f>
        <v>2.0873922741997024E-3</v>
      </c>
      <c r="M52" s="52">
        <f>VLOOKUP($B52,Shock_dev!$A$1:$CI$300,MATCH(DATE(M$1,1,1),Shock_dev!$A$1:$CI$1,0),FALSE)</f>
        <v>2.0335160029572243E-3</v>
      </c>
      <c r="N52" s="52">
        <f>VLOOKUP($B52,Shock_dev!$A$1:$CI$300,MATCH(DATE(N$1,1,1),Shock_dev!$A$1:$CI$1,0),FALSE)</f>
        <v>2.0679240596510329E-3</v>
      </c>
      <c r="O52" s="52">
        <f>VLOOKUP($B52,Shock_dev!$A$1:$CI$300,MATCH(DATE(O$1,1,1),Shock_dev!$A$1:$CI$1,0),FALSE)</f>
        <v>1.899686439301011E-3</v>
      </c>
      <c r="P52" s="52">
        <f>VLOOKUP($B52,Shock_dev!$A$1:$CI$300,MATCH(DATE(P$1,1,1),Shock_dev!$A$1:$CI$1,0),FALSE)</f>
        <v>1.5875355810602548E-3</v>
      </c>
      <c r="Q52" s="52">
        <f>VLOOKUP($B52,Shock_dev!$A$1:$CI$300,MATCH(DATE(Q$1,1,1),Shock_dev!$A$1:$CI$1,0),FALSE)</f>
        <v>1.2734076133826442E-3</v>
      </c>
      <c r="R52" s="52">
        <f>VLOOKUP($B52,Shock_dev!$A$1:$CI$300,MATCH(DATE(R$1,1,1),Shock_dev!$A$1:$CI$1,0),FALSE)</f>
        <v>8.8334657812120805E-4</v>
      </c>
      <c r="S52" s="52">
        <f>VLOOKUP($B52,Shock_dev!$A$1:$CI$300,MATCH(DATE(S$1,1,1),Shock_dev!$A$1:$CI$1,0),FALSE)</f>
        <v>6.9263315371204625E-4</v>
      </c>
      <c r="T52" s="52">
        <f>VLOOKUP($B52,Shock_dev!$A$1:$CI$300,MATCH(DATE(T$1,1,1),Shock_dev!$A$1:$CI$1,0),FALSE)</f>
        <v>5.4071701399092259E-4</v>
      </c>
      <c r="U52" s="52">
        <f>VLOOKUP($B52,Shock_dev!$A$1:$CI$300,MATCH(DATE(U$1,1,1),Shock_dev!$A$1:$CI$1,0),FALSE)</f>
        <v>4.3767033492389068E-4</v>
      </c>
      <c r="V52" s="52">
        <f>VLOOKUP($B52,Shock_dev!$A$1:$CI$300,MATCH(DATE(V$1,1,1),Shock_dev!$A$1:$CI$1,0),FALSE)</f>
        <v>3.8305684463839986E-4</v>
      </c>
      <c r="W52" s="52">
        <f>VLOOKUP($B52,Shock_dev!$A$1:$CI$300,MATCH(DATE(W$1,1,1),Shock_dev!$A$1:$CI$1,0),FALSE)</f>
        <v>3.8756185384767472E-4</v>
      </c>
      <c r="X52" s="52">
        <f>VLOOKUP($B52,Shock_dev!$A$1:$CI$300,MATCH(DATE(X$1,1,1),Shock_dev!$A$1:$CI$1,0),FALSE)</f>
        <v>3.794512685087306E-4</v>
      </c>
      <c r="Y52" s="52">
        <f>VLOOKUP($B52,Shock_dev!$A$1:$CI$300,MATCH(DATE(Y$1,1,1),Shock_dev!$A$1:$CI$1,0),FALSE)</f>
        <v>3.9125908941513337E-4</v>
      </c>
      <c r="Z52" s="52">
        <f>VLOOKUP($B52,Shock_dev!$A$1:$CI$300,MATCH(DATE(Z$1,1,1),Shock_dev!$A$1:$CI$1,0),FALSE)</f>
        <v>4.1685003719602531E-4</v>
      </c>
      <c r="AA52" s="52">
        <f>VLOOKUP($B52,Shock_dev!$A$1:$CI$300,MATCH(DATE(AA$1,1,1),Shock_dev!$A$1:$CI$1,0),FALSE)</f>
        <v>4.123125976093108E-4</v>
      </c>
      <c r="AB52" s="52">
        <f>VLOOKUP($B52,Shock_dev!$A$1:$CI$300,MATCH(DATE(AB$1,1,1),Shock_dev!$A$1:$CI$1,0),FALSE)</f>
        <v>4.1822500236904164E-4</v>
      </c>
      <c r="AC52" s="52">
        <f>VLOOKUP($B52,Shock_dev!$A$1:$CI$300,MATCH(DATE(AC$1,1,1),Shock_dev!$A$1:$CI$1,0),FALSE)</f>
        <v>4.3300657709517286E-4</v>
      </c>
      <c r="AD52" s="52">
        <f>VLOOKUP($B52,Shock_dev!$A$1:$CI$300,MATCH(DATE(AD$1,1,1),Shock_dev!$A$1:$CI$1,0),FALSE)</f>
        <v>4.5117194018408152E-4</v>
      </c>
      <c r="AE52" s="52">
        <f>VLOOKUP($B52,Shock_dev!$A$1:$CI$300,MATCH(DATE(AE$1,1,1),Shock_dev!$A$1:$CI$1,0),FALSE)</f>
        <v>4.7034233032890724E-4</v>
      </c>
      <c r="AF52" s="52">
        <f>VLOOKUP($B52,Shock_dev!$A$1:$CI$300,MATCH(DATE(AF$1,1,1),Shock_dev!$A$1:$CI$1,0),FALSE)</f>
        <v>4.8645710885785728E-4</v>
      </c>
      <c r="AG52" s="52"/>
      <c r="AH52" s="65">
        <f t="shared" si="1"/>
        <v>1.7714213413190399E-3</v>
      </c>
      <c r="AI52" s="65">
        <f t="shared" si="2"/>
        <v>2.1427974076928826E-3</v>
      </c>
      <c r="AJ52" s="65">
        <f t="shared" si="3"/>
        <v>1.7724139392704334E-3</v>
      </c>
      <c r="AK52" s="65">
        <f t="shared" si="4"/>
        <v>5.8748478507729342E-4</v>
      </c>
      <c r="AL52" s="65">
        <f t="shared" si="5"/>
        <v>3.9748696931537494E-4</v>
      </c>
      <c r="AM52" s="65">
        <f t="shared" si="6"/>
        <v>4.5184059176701209E-4</v>
      </c>
      <c r="AN52" s="66"/>
      <c r="AO52" s="65">
        <f t="shared" si="7"/>
        <v>1.9571093745059612E-3</v>
      </c>
      <c r="AP52" s="65">
        <f t="shared" si="8"/>
        <v>1.1799493621738634E-3</v>
      </c>
      <c r="AQ52" s="65">
        <f t="shared" si="9"/>
        <v>4.2466378054119351E-4</v>
      </c>
    </row>
    <row r="53" spans="1:43" x14ac:dyDescent="0.25">
      <c r="A53" s="5" t="str">
        <f>VLOOKUP(LEFT(RIGHT(B53,12),4),List_Sectors!$A$2:$C$30,3,FALSE)</f>
        <v>Automobile</v>
      </c>
      <c r="B53" s="37" t="s">
        <v>580</v>
      </c>
      <c r="C53" s="51">
        <f>VLOOKUP($B53,Shock_dev!$A$1:$CI$300,MATCH(DATE(C$1,1,1),Shock_dev!$A$1:$CI$1,0),FALSE)</f>
        <v>7.6224039537552669E-5</v>
      </c>
      <c r="D53" s="52">
        <f>VLOOKUP($B53,Shock_dev!$A$1:$CI$300,MATCH(DATE(D$1,1,1),Shock_dev!$A$1:$CI$1,0),FALSE)</f>
        <v>1.6683171629398397E-4</v>
      </c>
      <c r="E53" s="52">
        <f>VLOOKUP($B53,Shock_dev!$A$1:$CI$300,MATCH(DATE(E$1,1,1),Shock_dev!$A$1:$CI$1,0),FALSE)</f>
        <v>2.3199961782715021E-4</v>
      </c>
      <c r="F53" s="52">
        <f>VLOOKUP($B53,Shock_dev!$A$1:$CI$300,MATCH(DATE(F$1,1,1),Shock_dev!$A$1:$CI$1,0),FALSE)</f>
        <v>2.5135903604082206E-4</v>
      </c>
      <c r="G53" s="52">
        <f>VLOOKUP($B53,Shock_dev!$A$1:$CI$300,MATCH(DATE(G$1,1,1),Shock_dev!$A$1:$CI$1,0),FALSE)</f>
        <v>2.1753943111132152E-4</v>
      </c>
      <c r="H53" s="52">
        <f>VLOOKUP($B53,Shock_dev!$A$1:$CI$300,MATCH(DATE(H$1,1,1),Shock_dev!$A$1:$CI$1,0),FALSE)</f>
        <v>1.3961942819718599E-4</v>
      </c>
      <c r="I53" s="52">
        <f>VLOOKUP($B53,Shock_dev!$A$1:$CI$300,MATCH(DATE(I$1,1,1),Shock_dev!$A$1:$CI$1,0),FALSE)</f>
        <v>1.6007763850794351E-5</v>
      </c>
      <c r="J53" s="52">
        <f>VLOOKUP($B53,Shock_dev!$A$1:$CI$300,MATCH(DATE(J$1,1,1),Shock_dev!$A$1:$CI$1,0),FALSE)</f>
        <v>-1.1853919938211496E-4</v>
      </c>
      <c r="K53" s="52">
        <f>VLOOKUP($B53,Shock_dev!$A$1:$CI$300,MATCH(DATE(K$1,1,1),Shock_dev!$A$1:$CI$1,0),FALSE)</f>
        <v>-2.4807769075153136E-4</v>
      </c>
      <c r="L53" s="52">
        <f>VLOOKUP($B53,Shock_dev!$A$1:$CI$300,MATCH(DATE(L$1,1,1),Shock_dev!$A$1:$CI$1,0),FALSE)</f>
        <v>-3.8180647910243144E-4</v>
      </c>
      <c r="M53" s="52">
        <f>VLOOKUP($B53,Shock_dev!$A$1:$CI$300,MATCH(DATE(M$1,1,1),Shock_dev!$A$1:$CI$1,0),FALSE)</f>
        <v>-5.060937874458802E-4</v>
      </c>
      <c r="N53" s="52">
        <f>VLOOKUP($B53,Shock_dev!$A$1:$CI$300,MATCH(DATE(N$1,1,1),Shock_dev!$A$1:$CI$1,0),FALSE)</f>
        <v>-6.0961162314263344E-4</v>
      </c>
      <c r="O53" s="52">
        <f>VLOOKUP($B53,Shock_dev!$A$1:$CI$300,MATCH(DATE(O$1,1,1),Shock_dev!$A$1:$CI$1,0),FALSE)</f>
        <v>-7.1077576150685765E-4</v>
      </c>
      <c r="P53" s="52">
        <f>VLOOKUP($B53,Shock_dev!$A$1:$CI$300,MATCH(DATE(P$1,1,1),Shock_dev!$A$1:$CI$1,0),FALSE)</f>
        <v>-8.1483177160019055E-4</v>
      </c>
      <c r="Q53" s="52">
        <f>VLOOKUP($B53,Shock_dev!$A$1:$CI$300,MATCH(DATE(Q$1,1,1),Shock_dev!$A$1:$CI$1,0),FALSE)</f>
        <v>-9.1151777716800956E-4</v>
      </c>
      <c r="R53" s="52">
        <f>VLOOKUP($B53,Shock_dev!$A$1:$CI$300,MATCH(DATE(R$1,1,1),Shock_dev!$A$1:$CI$1,0),FALSE)</f>
        <v>-9.9932303484194908E-4</v>
      </c>
      <c r="S53" s="52">
        <f>VLOOKUP($B53,Shock_dev!$A$1:$CI$300,MATCH(DATE(S$1,1,1),Shock_dev!$A$1:$CI$1,0),FALSE)</f>
        <v>-1.0521399714570822E-3</v>
      </c>
      <c r="T53" s="52">
        <f>VLOOKUP($B53,Shock_dev!$A$1:$CI$300,MATCH(DATE(T$1,1,1),Shock_dev!$A$1:$CI$1,0),FALSE)</f>
        <v>-1.0694034782607257E-3</v>
      </c>
      <c r="U53" s="52">
        <f>VLOOKUP($B53,Shock_dev!$A$1:$CI$300,MATCH(DATE(U$1,1,1),Shock_dev!$A$1:$CI$1,0),FALSE)</f>
        <v>-1.0515369558941972E-3</v>
      </c>
      <c r="V53" s="52">
        <f>VLOOKUP($B53,Shock_dev!$A$1:$CI$300,MATCH(DATE(V$1,1,1),Shock_dev!$A$1:$CI$1,0),FALSE)</f>
        <v>-1.0020487610294668E-3</v>
      </c>
      <c r="W53" s="52">
        <f>VLOOKUP($B53,Shock_dev!$A$1:$CI$300,MATCH(DATE(W$1,1,1),Shock_dev!$A$1:$CI$1,0),FALSE)</f>
        <v>-9.2538641374593014E-4</v>
      </c>
      <c r="X53" s="52">
        <f>VLOOKUP($B53,Shock_dev!$A$1:$CI$300,MATCH(DATE(X$1,1,1),Shock_dev!$A$1:$CI$1,0),FALSE)</f>
        <v>-8.3309701863473447E-4</v>
      </c>
      <c r="Y53" s="52">
        <f>VLOOKUP($B53,Shock_dev!$A$1:$CI$300,MATCH(DATE(Y$1,1,1),Shock_dev!$A$1:$CI$1,0),FALSE)</f>
        <v>-7.314790372663887E-4</v>
      </c>
      <c r="Z53" s="52">
        <f>VLOOKUP($B53,Shock_dev!$A$1:$CI$300,MATCH(DATE(Z$1,1,1),Shock_dev!$A$1:$CI$1,0),FALSE)</f>
        <v>-6.2653081813696815E-4</v>
      </c>
      <c r="AA53" s="52">
        <f>VLOOKUP($B53,Shock_dev!$A$1:$CI$300,MATCH(DATE(AA$1,1,1),Shock_dev!$A$1:$CI$1,0),FALSE)</f>
        <v>-5.2646144636784903E-4</v>
      </c>
      <c r="AB53" s="52">
        <f>VLOOKUP($B53,Shock_dev!$A$1:$CI$300,MATCH(DATE(AB$1,1,1),Shock_dev!$A$1:$CI$1,0),FALSE)</f>
        <v>-4.3311808406945829E-4</v>
      </c>
      <c r="AC53" s="52">
        <f>VLOOKUP($B53,Shock_dev!$A$1:$CI$300,MATCH(DATE(AC$1,1,1),Shock_dev!$A$1:$CI$1,0),FALSE)</f>
        <v>-3.4784044415950337E-4</v>
      </c>
      <c r="AD53" s="52">
        <f>VLOOKUP($B53,Shock_dev!$A$1:$CI$300,MATCH(DATE(AD$1,1,1),Shock_dev!$A$1:$CI$1,0),FALSE)</f>
        <v>-2.7169279459043075E-4</v>
      </c>
      <c r="AE53" s="52">
        <f>VLOOKUP($B53,Shock_dev!$A$1:$CI$300,MATCH(DATE(AE$1,1,1),Shock_dev!$A$1:$CI$1,0),FALSE)</f>
        <v>-2.0530541284536973E-4</v>
      </c>
      <c r="AF53" s="52">
        <f>VLOOKUP($B53,Shock_dev!$A$1:$CI$300,MATCH(DATE(AF$1,1,1),Shock_dev!$A$1:$CI$1,0),FALSE)</f>
        <v>-1.4914616795168428E-4</v>
      </c>
      <c r="AG53" s="52"/>
      <c r="AH53" s="65">
        <f t="shared" si="1"/>
        <v>1.8879076816216608E-4</v>
      </c>
      <c r="AI53" s="65">
        <f t="shared" si="2"/>
        <v>-1.1855923543761949E-4</v>
      </c>
      <c r="AJ53" s="65">
        <f t="shared" si="3"/>
        <v>-7.1056614417271417E-4</v>
      </c>
      <c r="AK53" s="65">
        <f t="shared" si="4"/>
        <v>-1.0348904402966842E-3</v>
      </c>
      <c r="AL53" s="65">
        <f t="shared" si="5"/>
        <v>-7.2859094683037408E-4</v>
      </c>
      <c r="AM53" s="65">
        <f t="shared" si="6"/>
        <v>-2.8142058072328928E-4</v>
      </c>
      <c r="AN53" s="66"/>
      <c r="AO53" s="65">
        <f t="shared" si="7"/>
        <v>3.5115766362273295E-5</v>
      </c>
      <c r="AP53" s="65">
        <f t="shared" si="8"/>
        <v>-8.7272829223469925E-4</v>
      </c>
      <c r="AQ53" s="65">
        <f t="shared" si="9"/>
        <v>-5.050057637768317E-4</v>
      </c>
    </row>
    <row r="54" spans="1:43" x14ac:dyDescent="0.25">
      <c r="A54" s="5" t="str">
        <f>VLOOKUP(LEFT(RIGHT(B54,12),4),List_Sectors!$A$2:$C$30,3,FALSE)</f>
        <v>Ciment, céramique, verre</v>
      </c>
      <c r="B54" s="37" t="s">
        <v>581</v>
      </c>
      <c r="C54" s="51">
        <f>VLOOKUP($B54,Shock_dev!$A$1:$CI$300,MATCH(DATE(C$1,1,1),Shock_dev!$A$1:$CI$1,0),FALSE)</f>
        <v>1.9605745344365264E-3</v>
      </c>
      <c r="D54" s="52">
        <f>VLOOKUP($B54,Shock_dev!$A$1:$CI$300,MATCH(DATE(D$1,1,1),Shock_dev!$A$1:$CI$1,0),FALSE)</f>
        <v>3.1655716354897115E-3</v>
      </c>
      <c r="E54" s="52">
        <f>VLOOKUP($B54,Shock_dev!$A$1:$CI$300,MATCH(DATE(E$1,1,1),Shock_dev!$A$1:$CI$1,0),FALSE)</f>
        <v>3.8032336964415069E-3</v>
      </c>
      <c r="F54" s="52">
        <f>VLOOKUP($B54,Shock_dev!$A$1:$CI$300,MATCH(DATE(F$1,1,1),Shock_dev!$A$1:$CI$1,0),FALSE)</f>
        <v>4.1266629750730888E-3</v>
      </c>
      <c r="G54" s="52">
        <f>VLOOKUP($B54,Shock_dev!$A$1:$CI$300,MATCH(DATE(G$1,1,1),Shock_dev!$A$1:$CI$1,0),FALSE)</f>
        <v>4.2254238731891814E-3</v>
      </c>
      <c r="H54" s="52">
        <f>VLOOKUP($B54,Shock_dev!$A$1:$CI$300,MATCH(DATE(H$1,1,1),Shock_dev!$A$1:$CI$1,0),FALSE)</f>
        <v>4.2943759436013694E-3</v>
      </c>
      <c r="I54" s="52">
        <f>VLOOKUP($B54,Shock_dev!$A$1:$CI$300,MATCH(DATE(I$1,1,1),Shock_dev!$A$1:$CI$1,0),FALSE)</f>
        <v>4.0026731061777905E-3</v>
      </c>
      <c r="J54" s="52">
        <f>VLOOKUP($B54,Shock_dev!$A$1:$CI$300,MATCH(DATE(J$1,1,1),Shock_dev!$A$1:$CI$1,0),FALSE)</f>
        <v>4.0692502808705629E-3</v>
      </c>
      <c r="K54" s="52">
        <f>VLOOKUP($B54,Shock_dev!$A$1:$CI$300,MATCH(DATE(K$1,1,1),Shock_dev!$A$1:$CI$1,0),FALSE)</f>
        <v>4.2711702696530416E-3</v>
      </c>
      <c r="L54" s="52">
        <f>VLOOKUP($B54,Shock_dev!$A$1:$CI$300,MATCH(DATE(L$1,1,1),Shock_dev!$A$1:$CI$1,0),FALSE)</f>
        <v>4.1111891853460184E-3</v>
      </c>
      <c r="M54" s="52">
        <f>VLOOKUP($B54,Shock_dev!$A$1:$CI$300,MATCH(DATE(M$1,1,1),Shock_dev!$A$1:$CI$1,0),FALSE)</f>
        <v>4.0484473084268007E-3</v>
      </c>
      <c r="N54" s="52">
        <f>VLOOKUP($B54,Shock_dev!$A$1:$CI$300,MATCH(DATE(N$1,1,1),Shock_dev!$A$1:$CI$1,0),FALSE)</f>
        <v>4.1625991003885624E-3</v>
      </c>
      <c r="O54" s="52">
        <f>VLOOKUP($B54,Shock_dev!$A$1:$CI$300,MATCH(DATE(O$1,1,1),Shock_dev!$A$1:$CI$1,0),FALSE)</f>
        <v>3.8488819223198036E-3</v>
      </c>
      <c r="P54" s="52">
        <f>VLOOKUP($B54,Shock_dev!$A$1:$CI$300,MATCH(DATE(P$1,1,1),Shock_dev!$A$1:$CI$1,0),FALSE)</f>
        <v>3.2552536794777306E-3</v>
      </c>
      <c r="Q54" s="52">
        <f>VLOOKUP($B54,Shock_dev!$A$1:$CI$300,MATCH(DATE(Q$1,1,1),Shock_dev!$A$1:$CI$1,0),FALSE)</f>
        <v>2.6736140591017495E-3</v>
      </c>
      <c r="R54" s="52">
        <f>VLOOKUP($B54,Shock_dev!$A$1:$CI$300,MATCH(DATE(R$1,1,1),Shock_dev!$A$1:$CI$1,0),FALSE)</f>
        <v>1.9383589771717149E-3</v>
      </c>
      <c r="S54" s="52">
        <f>VLOOKUP($B54,Shock_dev!$A$1:$CI$300,MATCH(DATE(S$1,1,1),Shock_dev!$A$1:$CI$1,0),FALSE)</f>
        <v>1.6155657112418892E-3</v>
      </c>
      <c r="T54" s="52">
        <f>VLOOKUP($B54,Shock_dev!$A$1:$CI$300,MATCH(DATE(T$1,1,1),Shock_dev!$A$1:$CI$1,0),FALSE)</f>
        <v>1.3470708278002493E-3</v>
      </c>
      <c r="U54" s="52">
        <f>VLOOKUP($B54,Shock_dev!$A$1:$CI$300,MATCH(DATE(U$1,1,1),Shock_dev!$A$1:$CI$1,0),FALSE)</f>
        <v>1.1614850326770337E-3</v>
      </c>
      <c r="V54" s="52">
        <f>VLOOKUP($B54,Shock_dev!$A$1:$CI$300,MATCH(DATE(V$1,1,1),Shock_dev!$A$1:$CI$1,0),FALSE)</f>
        <v>1.058576598301489E-3</v>
      </c>
      <c r="W54" s="52">
        <f>VLOOKUP($B54,Shock_dev!$A$1:$CI$300,MATCH(DATE(W$1,1,1),Shock_dev!$A$1:$CI$1,0),FALSE)</f>
        <v>1.0615085121457311E-3</v>
      </c>
      <c r="X54" s="52">
        <f>VLOOKUP($B54,Shock_dev!$A$1:$CI$300,MATCH(DATE(X$1,1,1),Shock_dev!$A$1:$CI$1,0),FALSE)</f>
        <v>1.0239953108304445E-3</v>
      </c>
      <c r="Y54" s="52">
        <f>VLOOKUP($B54,Shock_dev!$A$1:$CI$300,MATCH(DATE(Y$1,1,1),Shock_dev!$A$1:$CI$1,0),FALSE)</f>
        <v>1.0216586579809741E-3</v>
      </c>
      <c r="Z54" s="52">
        <f>VLOOKUP($B54,Shock_dev!$A$1:$CI$300,MATCH(DATE(Z$1,1,1),Shock_dev!$A$1:$CI$1,0),FALSE)</f>
        <v>1.0424184427582845E-3</v>
      </c>
      <c r="AA54" s="52">
        <f>VLOOKUP($B54,Shock_dev!$A$1:$CI$300,MATCH(DATE(AA$1,1,1),Shock_dev!$A$1:$CI$1,0),FALSE)</f>
        <v>9.9859778950569991E-4</v>
      </c>
      <c r="AB54" s="52">
        <f>VLOOKUP($B54,Shock_dev!$A$1:$CI$300,MATCH(DATE(AB$1,1,1),Shock_dev!$A$1:$CI$1,0),FALSE)</f>
        <v>9.7938891477521704E-4</v>
      </c>
      <c r="AC54" s="52">
        <f>VLOOKUP($B54,Shock_dev!$A$1:$CI$300,MATCH(DATE(AC$1,1,1),Shock_dev!$A$1:$CI$1,0),FALSE)</f>
        <v>9.796852397368661E-4</v>
      </c>
      <c r="AD54" s="52">
        <f>VLOOKUP($B54,Shock_dev!$A$1:$CI$300,MATCH(DATE(AD$1,1,1),Shock_dev!$A$1:$CI$1,0),FALSE)</f>
        <v>9.8838369567936526E-4</v>
      </c>
      <c r="AE54" s="52">
        <f>VLOOKUP($B54,Shock_dev!$A$1:$CI$300,MATCH(DATE(AE$1,1,1),Shock_dev!$A$1:$CI$1,0),FALSE)</f>
        <v>1.0013388589720303E-3</v>
      </c>
      <c r="AF54" s="52">
        <f>VLOOKUP($B54,Shock_dev!$A$1:$CI$300,MATCH(DATE(AF$1,1,1),Shock_dev!$A$1:$CI$1,0),FALSE)</f>
        <v>1.010727032138015E-3</v>
      </c>
      <c r="AG54" s="52"/>
      <c r="AH54" s="65">
        <f t="shared" si="1"/>
        <v>3.4562933429260036E-3</v>
      </c>
      <c r="AI54" s="65">
        <f t="shared" si="2"/>
        <v>4.1497317571297567E-3</v>
      </c>
      <c r="AJ54" s="65">
        <f t="shared" si="3"/>
        <v>3.5977592139429296E-3</v>
      </c>
      <c r="AK54" s="65">
        <f t="shared" si="4"/>
        <v>1.4242114294384749E-3</v>
      </c>
      <c r="AL54" s="65">
        <f t="shared" si="5"/>
        <v>1.029635742644227E-3</v>
      </c>
      <c r="AM54" s="65">
        <f t="shared" si="6"/>
        <v>9.9190474826029882E-4</v>
      </c>
      <c r="AN54" s="66"/>
      <c r="AO54" s="65">
        <f t="shared" si="7"/>
        <v>3.8030125500278802E-3</v>
      </c>
      <c r="AP54" s="65">
        <f t="shared" si="8"/>
        <v>2.5109853216907022E-3</v>
      </c>
      <c r="AQ54" s="65">
        <f t="shared" si="9"/>
        <v>1.0107702454522629E-3</v>
      </c>
    </row>
    <row r="55" spans="1:43" x14ac:dyDescent="0.25">
      <c r="A55" s="5" t="str">
        <f>VLOOKUP(LEFT(RIGHT(B55,12),4),List_Sectors!$A$2:$C$30,3,FALSE)</f>
        <v>Papier et carton</v>
      </c>
      <c r="B55" s="37" t="s">
        <v>582</v>
      </c>
      <c r="C55" s="51">
        <f>VLOOKUP($B55,Shock_dev!$A$1:$CI$300,MATCH(DATE(C$1,1,1),Shock_dev!$A$1:$CI$1,0),FALSE)</f>
        <v>9.3932348272675938E-5</v>
      </c>
      <c r="D55" s="52">
        <f>VLOOKUP($B55,Shock_dev!$A$1:$CI$300,MATCH(DATE(D$1,1,1),Shock_dev!$A$1:$CI$1,0),FALSE)</f>
        <v>1.7948541597503749E-4</v>
      </c>
      <c r="E55" s="52">
        <f>VLOOKUP($B55,Shock_dev!$A$1:$CI$300,MATCH(DATE(E$1,1,1),Shock_dev!$A$1:$CI$1,0),FALSE)</f>
        <v>2.3927855304367365E-4</v>
      </c>
      <c r="F55" s="52">
        <f>VLOOKUP($B55,Shock_dev!$A$1:$CI$300,MATCH(DATE(F$1,1,1),Shock_dev!$A$1:$CI$1,0),FALSE)</f>
        <v>2.7112849733222703E-4</v>
      </c>
      <c r="G55" s="52">
        <f>VLOOKUP($B55,Shock_dev!$A$1:$CI$300,MATCH(DATE(G$1,1,1),Shock_dev!$A$1:$CI$1,0),FALSE)</f>
        <v>2.7475786215342795E-4</v>
      </c>
      <c r="H55" s="52">
        <f>VLOOKUP($B55,Shock_dev!$A$1:$CI$300,MATCH(DATE(H$1,1,1),Shock_dev!$A$1:$CI$1,0),FALSE)</f>
        <v>2.5989020096366014E-4</v>
      </c>
      <c r="I55" s="52">
        <f>VLOOKUP($B55,Shock_dev!$A$1:$CI$300,MATCH(DATE(I$1,1,1),Shock_dev!$A$1:$CI$1,0),FALSE)</f>
        <v>2.155996959926409E-4</v>
      </c>
      <c r="J55" s="52">
        <f>VLOOKUP($B55,Shock_dev!$A$1:$CI$300,MATCH(DATE(J$1,1,1),Shock_dev!$A$1:$CI$1,0),FALSE)</f>
        <v>1.7668602328725505E-4</v>
      </c>
      <c r="K55" s="52">
        <f>VLOOKUP($B55,Shock_dev!$A$1:$CI$300,MATCH(DATE(K$1,1,1),Shock_dev!$A$1:$CI$1,0),FALSE)</f>
        <v>1.4442932444255657E-4</v>
      </c>
      <c r="L55" s="52">
        <f>VLOOKUP($B55,Shock_dev!$A$1:$CI$300,MATCH(DATE(L$1,1,1),Shock_dev!$A$1:$CI$1,0),FALSE)</f>
        <v>9.8765114442167691E-5</v>
      </c>
      <c r="M55" s="52">
        <f>VLOOKUP($B55,Shock_dev!$A$1:$CI$300,MATCH(DATE(M$1,1,1),Shock_dev!$A$1:$CI$1,0),FALSE)</f>
        <v>5.7135614861802099E-5</v>
      </c>
      <c r="N55" s="52">
        <f>VLOOKUP($B55,Shock_dev!$A$1:$CI$300,MATCH(DATE(N$1,1,1),Shock_dev!$A$1:$CI$1,0),FALSE)</f>
        <v>2.7487662531384965E-5</v>
      </c>
      <c r="O55" s="52">
        <f>VLOOKUP($B55,Shock_dev!$A$1:$CI$300,MATCH(DATE(O$1,1,1),Shock_dev!$A$1:$CI$1,0),FALSE)</f>
        <v>-1.6078706485651235E-5</v>
      </c>
      <c r="P55" s="52">
        <f>VLOOKUP($B55,Shock_dev!$A$1:$CI$300,MATCH(DATE(P$1,1,1),Shock_dev!$A$1:$CI$1,0),FALSE)</f>
        <v>-7.3490126326081638E-5</v>
      </c>
      <c r="Q55" s="52">
        <f>VLOOKUP($B55,Shock_dev!$A$1:$CI$300,MATCH(DATE(Q$1,1,1),Shock_dev!$A$1:$CI$1,0),FALSE)</f>
        <v>-1.3190746501443246E-4</v>
      </c>
      <c r="R55" s="52">
        <f>VLOOKUP($B55,Shock_dev!$A$1:$CI$300,MATCH(DATE(R$1,1,1),Shock_dev!$A$1:$CI$1,0),FALSE)</f>
        <v>-1.9508379737850825E-4</v>
      </c>
      <c r="S55" s="52">
        <f>VLOOKUP($B55,Shock_dev!$A$1:$CI$300,MATCH(DATE(S$1,1,1),Shock_dev!$A$1:$CI$1,0),FALSE)</f>
        <v>-2.3513957668542526E-4</v>
      </c>
      <c r="T55" s="52">
        <f>VLOOKUP($B55,Shock_dev!$A$1:$CI$300,MATCH(DATE(T$1,1,1),Shock_dev!$A$1:$CI$1,0),FALSE)</f>
        <v>-2.6069303523816812E-4</v>
      </c>
      <c r="U55" s="52">
        <f>VLOOKUP($B55,Shock_dev!$A$1:$CI$300,MATCH(DATE(U$1,1,1),Shock_dev!$A$1:$CI$1,0),FALSE)</f>
        <v>-2.7136217691657724E-4</v>
      </c>
      <c r="V55" s="52">
        <f>VLOOKUP($B55,Shock_dev!$A$1:$CI$300,MATCH(DATE(V$1,1,1),Shock_dev!$A$1:$CI$1,0),FALSE)</f>
        <v>-2.6811906188551672E-4</v>
      </c>
      <c r="W55" s="52">
        <f>VLOOKUP($B55,Shock_dev!$A$1:$CI$300,MATCH(DATE(W$1,1,1),Shock_dev!$A$1:$CI$1,0),FALSE)</f>
        <v>-2.5137246658513471E-4</v>
      </c>
      <c r="X55" s="52">
        <f>VLOOKUP($B55,Shock_dev!$A$1:$CI$300,MATCH(DATE(X$1,1,1),Shock_dev!$A$1:$CI$1,0),FALSE)</f>
        <v>-2.2955020992656159E-4</v>
      </c>
      <c r="Y55" s="52">
        <f>VLOOKUP($B55,Shock_dev!$A$1:$CI$300,MATCH(DATE(Y$1,1,1),Shock_dev!$A$1:$CI$1,0),FALSE)</f>
        <v>-2.0267935183465856E-4</v>
      </c>
      <c r="Z55" s="52">
        <f>VLOOKUP($B55,Shock_dev!$A$1:$CI$300,MATCH(DATE(Z$1,1,1),Shock_dev!$A$1:$CI$1,0),FALSE)</f>
        <v>-1.7286123455801254E-4</v>
      </c>
      <c r="AA55" s="52">
        <f>VLOOKUP($B55,Shock_dev!$A$1:$CI$300,MATCH(DATE(AA$1,1,1),Shock_dev!$A$1:$CI$1,0),FALSE)</f>
        <v>-1.4577064641356307E-4</v>
      </c>
      <c r="AB55" s="52">
        <f>VLOOKUP($B55,Shock_dev!$A$1:$CI$300,MATCH(DATE(AB$1,1,1),Shock_dev!$A$1:$CI$1,0),FALSE)</f>
        <v>-1.1943345201016993E-4</v>
      </c>
      <c r="AC55" s="52">
        <f>VLOOKUP($B55,Shock_dev!$A$1:$CI$300,MATCH(DATE(AC$1,1,1),Shock_dev!$A$1:$CI$1,0),FALSE)</f>
        <v>-9.4168413104026949E-5</v>
      </c>
      <c r="AD55" s="52">
        <f>VLOOKUP($B55,Shock_dev!$A$1:$CI$300,MATCH(DATE(AD$1,1,1),Shock_dev!$A$1:$CI$1,0),FALSE)</f>
        <v>-7.064461015191033E-5</v>
      </c>
      <c r="AE55" s="52">
        <f>VLOOKUP($B55,Shock_dev!$A$1:$CI$300,MATCH(DATE(AE$1,1,1),Shock_dev!$A$1:$CI$1,0),FALSE)</f>
        <v>-4.9289303989222278E-5</v>
      </c>
      <c r="AF55" s="52">
        <f>VLOOKUP($B55,Shock_dev!$A$1:$CI$300,MATCH(DATE(AF$1,1,1),Shock_dev!$A$1:$CI$1,0),FALSE)</f>
        <v>-3.0631947664066264E-5</v>
      </c>
      <c r="AG55" s="52"/>
      <c r="AH55" s="65">
        <f t="shared" si="1"/>
        <v>2.1171653535540839E-4</v>
      </c>
      <c r="AI55" s="65">
        <f t="shared" si="2"/>
        <v>1.7907407182565606E-4</v>
      </c>
      <c r="AJ55" s="65">
        <f t="shared" si="3"/>
        <v>-2.7370604086595654E-5</v>
      </c>
      <c r="AK55" s="65">
        <f t="shared" si="4"/>
        <v>-2.4607952962083911E-4</v>
      </c>
      <c r="AL55" s="65">
        <f t="shared" si="5"/>
        <v>-2.0044678186358612E-4</v>
      </c>
      <c r="AM55" s="65">
        <f t="shared" si="6"/>
        <v>-7.2833545383879157E-5</v>
      </c>
      <c r="AN55" s="66"/>
      <c r="AO55" s="65">
        <f t="shared" si="7"/>
        <v>1.9539530359053223E-4</v>
      </c>
      <c r="AP55" s="65">
        <f t="shared" si="8"/>
        <v>-1.3672506685371739E-4</v>
      </c>
      <c r="AQ55" s="65">
        <f t="shared" si="9"/>
        <v>-1.3664016362373264E-4</v>
      </c>
    </row>
    <row r="56" spans="1:43" x14ac:dyDescent="0.25">
      <c r="A56" s="5" t="str">
        <f>VLOOKUP(LEFT(RIGHT(B56,12),4),List_Sectors!$A$2:$C$30,3,FALSE)</f>
        <v>Plastique</v>
      </c>
      <c r="B56" s="37" t="s">
        <v>583</v>
      </c>
      <c r="C56" s="51">
        <f>VLOOKUP($B56,Shock_dev!$A$1:$CI$300,MATCH(DATE(C$1,1,1),Shock_dev!$A$1:$CI$1,0),FALSE)</f>
        <v>7.2881082922568907E-4</v>
      </c>
      <c r="D56" s="52">
        <f>VLOOKUP($B56,Shock_dev!$A$1:$CI$300,MATCH(DATE(D$1,1,1),Shock_dev!$A$1:$CI$1,0),FALSE)</f>
        <v>1.20804963753823E-3</v>
      </c>
      <c r="E56" s="52">
        <f>VLOOKUP($B56,Shock_dev!$A$1:$CI$300,MATCH(DATE(E$1,1,1),Shock_dev!$A$1:$CI$1,0),FALSE)</f>
        <v>1.4709547504886263E-3</v>
      </c>
      <c r="F56" s="52">
        <f>VLOOKUP($B56,Shock_dev!$A$1:$CI$300,MATCH(DATE(F$1,1,1),Shock_dev!$A$1:$CI$1,0),FALSE)</f>
        <v>1.5914858803786215E-3</v>
      </c>
      <c r="G56" s="52">
        <f>VLOOKUP($B56,Shock_dev!$A$1:$CI$300,MATCH(DATE(G$1,1,1),Shock_dev!$A$1:$CI$1,0),FALSE)</f>
        <v>1.5974740381329896E-3</v>
      </c>
      <c r="H56" s="52">
        <f>VLOOKUP($B56,Shock_dev!$A$1:$CI$300,MATCH(DATE(H$1,1,1),Shock_dev!$A$1:$CI$1,0),FALSE)</f>
        <v>1.5637965506915931E-3</v>
      </c>
      <c r="I56" s="52">
        <f>VLOOKUP($B56,Shock_dev!$A$1:$CI$300,MATCH(DATE(I$1,1,1),Shock_dev!$A$1:$CI$1,0),FALSE)</f>
        <v>1.3766680411469304E-3</v>
      </c>
      <c r="J56" s="52">
        <f>VLOOKUP($B56,Shock_dev!$A$1:$CI$300,MATCH(DATE(J$1,1,1),Shock_dev!$A$1:$CI$1,0),FALSE)</f>
        <v>1.3066141971316218E-3</v>
      </c>
      <c r="K56" s="52">
        <f>VLOOKUP($B56,Shock_dev!$A$1:$CI$300,MATCH(DATE(K$1,1,1),Shock_dev!$A$1:$CI$1,0),FALSE)</f>
        <v>1.288716368123929E-3</v>
      </c>
      <c r="L56" s="52">
        <f>VLOOKUP($B56,Shock_dev!$A$1:$CI$300,MATCH(DATE(L$1,1,1),Shock_dev!$A$1:$CI$1,0),FALSE)</f>
        <v>1.1443043288902246E-3</v>
      </c>
      <c r="M56" s="52">
        <f>VLOOKUP($B56,Shock_dev!$A$1:$CI$300,MATCH(DATE(M$1,1,1),Shock_dev!$A$1:$CI$1,0),FALSE)</f>
        <v>1.0390186639964701E-3</v>
      </c>
      <c r="N56" s="52">
        <f>VLOOKUP($B56,Shock_dev!$A$1:$CI$300,MATCH(DATE(N$1,1,1),Shock_dev!$A$1:$CI$1,0),FALSE)</f>
        <v>1.008476715543387E-3</v>
      </c>
      <c r="O56" s="52">
        <f>VLOOKUP($B56,Shock_dev!$A$1:$CI$300,MATCH(DATE(O$1,1,1),Shock_dev!$A$1:$CI$1,0),FALSE)</f>
        <v>8.3211199575096916E-4</v>
      </c>
      <c r="P56" s="52">
        <f>VLOOKUP($B56,Shock_dev!$A$1:$CI$300,MATCH(DATE(P$1,1,1),Shock_dev!$A$1:$CI$1,0),FALSE)</f>
        <v>5.5619720154684706E-4</v>
      </c>
      <c r="Q56" s="52">
        <f>VLOOKUP($B56,Shock_dev!$A$1:$CI$300,MATCH(DATE(Q$1,1,1),Shock_dev!$A$1:$CI$1,0),FALSE)</f>
        <v>2.8869280208483833E-4</v>
      </c>
      <c r="R56" s="52">
        <f>VLOOKUP($B56,Shock_dev!$A$1:$CI$300,MATCH(DATE(R$1,1,1),Shock_dev!$A$1:$CI$1,0),FALSE)</f>
        <v>-2.5232699837755355E-5</v>
      </c>
      <c r="S56" s="52">
        <f>VLOOKUP($B56,Shock_dev!$A$1:$CI$300,MATCH(DATE(S$1,1,1),Shock_dev!$A$1:$CI$1,0),FALSE)</f>
        <v>-1.7339968593846461E-4</v>
      </c>
      <c r="T56" s="52">
        <f>VLOOKUP($B56,Shock_dev!$A$1:$CI$300,MATCH(DATE(T$1,1,1),Shock_dev!$A$1:$CI$1,0),FALSE)</f>
        <v>-2.7775352006444165E-4</v>
      </c>
      <c r="U56" s="52">
        <f>VLOOKUP($B56,Shock_dev!$A$1:$CI$300,MATCH(DATE(U$1,1,1),Shock_dev!$A$1:$CI$1,0),FALSE)</f>
        <v>-3.3000935131382648E-4</v>
      </c>
      <c r="V56" s="52">
        <f>VLOOKUP($B56,Shock_dev!$A$1:$CI$300,MATCH(DATE(V$1,1,1),Shock_dev!$A$1:$CI$1,0),FALSE)</f>
        <v>-3.3303924502904077E-4</v>
      </c>
      <c r="W56" s="52">
        <f>VLOOKUP($B56,Shock_dev!$A$1:$CI$300,MATCH(DATE(W$1,1,1),Shock_dev!$A$1:$CI$1,0),FALSE)</f>
        <v>-2.8196169655520155E-4</v>
      </c>
      <c r="X56" s="52">
        <f>VLOOKUP($B56,Shock_dev!$A$1:$CI$300,MATCH(DATE(X$1,1,1),Shock_dev!$A$1:$CI$1,0),FALSE)</f>
        <v>-2.3477462619862603E-4</v>
      </c>
      <c r="Y56" s="52">
        <f>VLOOKUP($B56,Shock_dev!$A$1:$CI$300,MATCH(DATE(Y$1,1,1),Shock_dev!$A$1:$CI$1,0),FALSE)</f>
        <v>-1.6969117465316693E-4</v>
      </c>
      <c r="Z56" s="52">
        <f>VLOOKUP($B56,Shock_dev!$A$1:$CI$300,MATCH(DATE(Z$1,1,1),Shock_dev!$A$1:$CI$1,0),FALSE)</f>
        <v>-9.4444541923885723E-5</v>
      </c>
      <c r="AA56" s="52">
        <f>VLOOKUP($B56,Shock_dev!$A$1:$CI$300,MATCH(DATE(AA$1,1,1),Shock_dev!$A$1:$CI$1,0),FALSE)</f>
        <v>-4.4503512893050016E-5</v>
      </c>
      <c r="AB56" s="52">
        <f>VLOOKUP($B56,Shock_dev!$A$1:$CI$300,MATCH(DATE(AB$1,1,1),Shock_dev!$A$1:$CI$1,0),FALSE)</f>
        <v>9.6763305094504712E-6</v>
      </c>
      <c r="AC56" s="52">
        <f>VLOOKUP($B56,Shock_dev!$A$1:$CI$300,MATCH(DATE(AC$1,1,1),Shock_dev!$A$1:$CI$1,0),FALSE)</f>
        <v>6.5772555655169818E-5</v>
      </c>
      <c r="AD56" s="52">
        <f>VLOOKUP($B56,Shock_dev!$A$1:$CI$300,MATCH(DATE(AD$1,1,1),Shock_dev!$A$1:$CI$1,0),FALSE)</f>
        <v>1.1930209949509932E-4</v>
      </c>
      <c r="AE56" s="52">
        <f>VLOOKUP($B56,Shock_dev!$A$1:$CI$300,MATCH(DATE(AE$1,1,1),Shock_dev!$A$1:$CI$1,0),FALSE)</f>
        <v>1.6834943453536519E-4</v>
      </c>
      <c r="AF56" s="52">
        <f>VLOOKUP($B56,Shock_dev!$A$1:$CI$300,MATCH(DATE(AF$1,1,1),Shock_dev!$A$1:$CI$1,0),FALSE)</f>
        <v>2.0982839116133109E-4</v>
      </c>
      <c r="AG56" s="52"/>
      <c r="AH56" s="65">
        <f t="shared" si="1"/>
        <v>1.3193550271528313E-3</v>
      </c>
      <c r="AI56" s="65">
        <f t="shared" si="2"/>
        <v>1.3360198971968599E-3</v>
      </c>
      <c r="AJ56" s="65">
        <f t="shared" si="3"/>
        <v>7.4489947578450222E-4</v>
      </c>
      <c r="AK56" s="65">
        <f t="shared" si="4"/>
        <v>-2.2788690043670578E-4</v>
      </c>
      <c r="AL56" s="65">
        <f t="shared" si="5"/>
        <v>-1.6507511044478606E-4</v>
      </c>
      <c r="AM56" s="65">
        <f t="shared" si="6"/>
        <v>1.1458576227128319E-4</v>
      </c>
      <c r="AN56" s="66"/>
      <c r="AO56" s="65">
        <f t="shared" si="7"/>
        <v>1.3276874621748456E-3</v>
      </c>
      <c r="AP56" s="65">
        <f t="shared" si="8"/>
        <v>2.5850628767389819E-4</v>
      </c>
      <c r="AQ56" s="65">
        <f t="shared" si="9"/>
        <v>-2.5244674086751435E-5</v>
      </c>
    </row>
    <row r="57" spans="1:43" x14ac:dyDescent="0.25">
      <c r="A57" s="5" t="str">
        <f>VLOOKUP(LEFT(RIGHT(B57,12),4),List_Sectors!$A$2:$C$30,3,FALSE)</f>
        <v>Métallurgie</v>
      </c>
      <c r="B57" s="37" t="s">
        <v>584</v>
      </c>
      <c r="C57" s="51">
        <f>VLOOKUP($B57,Shock_dev!$A$1:$CI$300,MATCH(DATE(C$1,1,1),Shock_dev!$A$1:$CI$1,0),FALSE)</f>
        <v>2.8553899520469945E-3</v>
      </c>
      <c r="D57" s="52">
        <f>VLOOKUP($B57,Shock_dev!$A$1:$CI$300,MATCH(DATE(D$1,1,1),Shock_dev!$A$1:$CI$1,0),FALSE)</f>
        <v>4.6650631173718463E-3</v>
      </c>
      <c r="E57" s="52">
        <f>VLOOKUP($B57,Shock_dev!$A$1:$CI$300,MATCH(DATE(E$1,1,1),Shock_dev!$A$1:$CI$1,0),FALSE)</f>
        <v>5.6155765095441939E-3</v>
      </c>
      <c r="F57" s="52">
        <f>VLOOKUP($B57,Shock_dev!$A$1:$CI$300,MATCH(DATE(F$1,1,1),Shock_dev!$A$1:$CI$1,0),FALSE)</f>
        <v>6.0444545116436019E-3</v>
      </c>
      <c r="G57" s="52">
        <f>VLOOKUP($B57,Shock_dev!$A$1:$CI$300,MATCH(DATE(G$1,1,1),Shock_dev!$A$1:$CI$1,0),FALSE)</f>
        <v>6.0792180505582017E-3</v>
      </c>
      <c r="H57" s="52">
        <f>VLOOKUP($B57,Shock_dev!$A$1:$CI$300,MATCH(DATE(H$1,1,1),Shock_dev!$A$1:$CI$1,0),FALSE)</f>
        <v>6.0126118029120356E-3</v>
      </c>
      <c r="I57" s="52">
        <f>VLOOKUP($B57,Shock_dev!$A$1:$CI$300,MATCH(DATE(I$1,1,1),Shock_dev!$A$1:$CI$1,0),FALSE)</f>
        <v>5.3838148518571428E-3</v>
      </c>
      <c r="J57" s="52">
        <f>VLOOKUP($B57,Shock_dev!$A$1:$CI$300,MATCH(DATE(J$1,1,1),Shock_dev!$A$1:$CI$1,0),FALSE)</f>
        <v>5.2471859223011631E-3</v>
      </c>
      <c r="K57" s="52">
        <f>VLOOKUP($B57,Shock_dev!$A$1:$CI$300,MATCH(DATE(K$1,1,1),Shock_dev!$A$1:$CI$1,0),FALSE)</f>
        <v>5.3166842471339707E-3</v>
      </c>
      <c r="L57" s="52">
        <f>VLOOKUP($B57,Shock_dev!$A$1:$CI$300,MATCH(DATE(L$1,1,1),Shock_dev!$A$1:$CI$1,0),FALSE)</f>
        <v>4.8777070303862476E-3</v>
      </c>
      <c r="M57" s="52">
        <f>VLOOKUP($B57,Shock_dev!$A$1:$CI$300,MATCH(DATE(M$1,1,1),Shock_dev!$A$1:$CI$1,0),FALSE)</f>
        <v>4.5885664148714502E-3</v>
      </c>
      <c r="N57" s="52">
        <f>VLOOKUP($B57,Shock_dev!$A$1:$CI$300,MATCH(DATE(N$1,1,1),Shock_dev!$A$1:$CI$1,0),FALSE)</f>
        <v>4.5808583192218305E-3</v>
      </c>
      <c r="O57" s="52">
        <f>VLOOKUP($B57,Shock_dev!$A$1:$CI$300,MATCH(DATE(O$1,1,1),Shock_dev!$A$1:$CI$1,0),FALSE)</f>
        <v>3.9817284416703482E-3</v>
      </c>
      <c r="P57" s="52">
        <f>VLOOKUP($B57,Shock_dev!$A$1:$CI$300,MATCH(DATE(P$1,1,1),Shock_dev!$A$1:$CI$1,0),FALSE)</f>
        <v>2.9887522677075258E-3</v>
      </c>
      <c r="Q57" s="52">
        <f>VLOOKUP($B57,Shock_dev!$A$1:$CI$300,MATCH(DATE(Q$1,1,1),Shock_dev!$A$1:$CI$1,0),FALSE)</f>
        <v>2.0301927844699236E-3</v>
      </c>
      <c r="R57" s="52">
        <f>VLOOKUP($B57,Shock_dev!$A$1:$CI$300,MATCH(DATE(R$1,1,1),Shock_dev!$A$1:$CI$1,0),FALSE)</f>
        <v>8.8087841882246508E-4</v>
      </c>
      <c r="S57" s="52">
        <f>VLOOKUP($B57,Shock_dev!$A$1:$CI$300,MATCH(DATE(S$1,1,1),Shock_dev!$A$1:$CI$1,0),FALSE)</f>
        <v>3.6804721484791131E-4</v>
      </c>
      <c r="T57" s="52">
        <f>VLOOKUP($B57,Shock_dev!$A$1:$CI$300,MATCH(DATE(T$1,1,1),Shock_dev!$A$1:$CI$1,0),FALSE)</f>
        <v>-7.8923449067945058E-6</v>
      </c>
      <c r="U57" s="52">
        <f>VLOOKUP($B57,Shock_dev!$A$1:$CI$300,MATCH(DATE(U$1,1,1),Shock_dev!$A$1:$CI$1,0),FALSE)</f>
        <v>-2.1475391082690035E-4</v>
      </c>
      <c r="V57" s="52">
        <f>VLOOKUP($B57,Shock_dev!$A$1:$CI$300,MATCH(DATE(V$1,1,1),Shock_dev!$A$1:$CI$1,0),FALSE)</f>
        <v>-2.6024116829501847E-4</v>
      </c>
      <c r="W57" s="52">
        <f>VLOOKUP($B57,Shock_dev!$A$1:$CI$300,MATCH(DATE(W$1,1,1),Shock_dev!$A$1:$CI$1,0),FALSE)</f>
        <v>-1.1979086443886854E-4</v>
      </c>
      <c r="X57" s="52">
        <f>VLOOKUP($B57,Shock_dev!$A$1:$CI$300,MATCH(DATE(X$1,1,1),Shock_dev!$A$1:$CI$1,0),FALSE)</f>
        <v>-1.5507816569376633E-5</v>
      </c>
      <c r="Y57" s="52">
        <f>VLOOKUP($B57,Shock_dev!$A$1:$CI$300,MATCH(DATE(Y$1,1,1),Shock_dev!$A$1:$CI$1,0),FALSE)</f>
        <v>1.4838437349058803E-4</v>
      </c>
      <c r="Z57" s="52">
        <f>VLOOKUP($B57,Shock_dev!$A$1:$CI$300,MATCH(DATE(Z$1,1,1),Shock_dev!$A$1:$CI$1,0),FALSE)</f>
        <v>3.4735528656613642E-4</v>
      </c>
      <c r="AA57" s="52">
        <f>VLOOKUP($B57,Shock_dev!$A$1:$CI$300,MATCH(DATE(AA$1,1,1),Shock_dev!$A$1:$CI$1,0),FALSE)</f>
        <v>4.4708918808826319E-4</v>
      </c>
      <c r="AB57" s="52">
        <f>VLOOKUP($B57,Shock_dev!$A$1:$CI$300,MATCH(DATE(AB$1,1,1),Shock_dev!$A$1:$CI$1,0),FALSE)</f>
        <v>5.6971227263263923E-4</v>
      </c>
      <c r="AC57" s="52">
        <f>VLOOKUP($B57,Shock_dev!$A$1:$CI$300,MATCH(DATE(AC$1,1,1),Shock_dev!$A$1:$CI$1,0),FALSE)</f>
        <v>7.0717419090772623E-4</v>
      </c>
      <c r="AD57" s="52">
        <f>VLOOKUP($B57,Shock_dev!$A$1:$CI$300,MATCH(DATE(AD$1,1,1),Shock_dev!$A$1:$CI$1,0),FALSE)</f>
        <v>8.4220654203058618E-4</v>
      </c>
      <c r="AE57" s="52">
        <f>VLOOKUP($B57,Shock_dev!$A$1:$CI$300,MATCH(DATE(AE$1,1,1),Shock_dev!$A$1:$CI$1,0),FALSE)</f>
        <v>9.6779319218635667E-4</v>
      </c>
      <c r="AF57" s="52">
        <f>VLOOKUP($B57,Shock_dev!$A$1:$CI$300,MATCH(DATE(AF$1,1,1),Shock_dev!$A$1:$CI$1,0),FALSE)</f>
        <v>1.0721969363412243E-3</v>
      </c>
      <c r="AG57" s="52"/>
      <c r="AH57" s="65">
        <f t="shared" si="1"/>
        <v>5.0519404282329677E-3</v>
      </c>
      <c r="AI57" s="65">
        <f t="shared" si="2"/>
        <v>5.3676007709181125E-3</v>
      </c>
      <c r="AJ57" s="65">
        <f t="shared" si="3"/>
        <v>3.6340196455882158E-3</v>
      </c>
      <c r="AK57" s="65">
        <f t="shared" si="4"/>
        <v>1.532076419283326E-4</v>
      </c>
      <c r="AL57" s="65">
        <f t="shared" si="5"/>
        <v>1.6150603342734849E-4</v>
      </c>
      <c r="AM57" s="65">
        <f t="shared" si="6"/>
        <v>8.3181662681970658E-4</v>
      </c>
      <c r="AN57" s="66"/>
      <c r="AO57" s="65">
        <f t="shared" si="7"/>
        <v>5.2097705995755401E-3</v>
      </c>
      <c r="AP57" s="65">
        <f t="shared" si="8"/>
        <v>1.8936136437582743E-3</v>
      </c>
      <c r="AQ57" s="65">
        <f t="shared" si="9"/>
        <v>4.9666133012352749E-4</v>
      </c>
    </row>
    <row r="58" spans="1:43" x14ac:dyDescent="0.25">
      <c r="A58" s="5" t="str">
        <f>VLOOKUP(LEFT(RIGHT(B58,12),4),List_Sectors!$A$2:$C$30,3,FALSE)</f>
        <v>Autres fabrications</v>
      </c>
      <c r="B58" s="37" t="s">
        <v>585</v>
      </c>
      <c r="C58" s="51">
        <f>VLOOKUP($B58,Shock_dev!$A$1:$CI$300,MATCH(DATE(C$1,1,1),Shock_dev!$A$1:$CI$1,0),FALSE)</f>
        <v>1.5767652039935199E-3</v>
      </c>
      <c r="D58" s="52">
        <f>VLOOKUP($B58,Shock_dev!$A$1:$CI$300,MATCH(DATE(D$1,1,1),Shock_dev!$A$1:$CI$1,0),FALSE)</f>
        <v>3.2766654876214521E-3</v>
      </c>
      <c r="E58" s="52">
        <f>VLOOKUP($B58,Shock_dev!$A$1:$CI$300,MATCH(DATE(E$1,1,1),Shock_dev!$A$1:$CI$1,0),FALSE)</f>
        <v>4.6417165656082683E-3</v>
      </c>
      <c r="F58" s="52">
        <f>VLOOKUP($B58,Shock_dev!$A$1:$CI$300,MATCH(DATE(F$1,1,1),Shock_dev!$A$1:$CI$1,0),FALSE)</f>
        <v>5.4850454118082152E-3</v>
      </c>
      <c r="G58" s="52">
        <f>VLOOKUP($B58,Shock_dev!$A$1:$CI$300,MATCH(DATE(G$1,1,1),Shock_dev!$A$1:$CI$1,0),FALSE)</f>
        <v>5.7355639837788266E-3</v>
      </c>
      <c r="H58" s="52">
        <f>VLOOKUP($B58,Shock_dev!$A$1:$CI$300,MATCH(DATE(H$1,1,1),Shock_dev!$A$1:$CI$1,0),FALSE)</f>
        <v>5.5440954476489585E-3</v>
      </c>
      <c r="I58" s="52">
        <f>VLOOKUP($B58,Shock_dev!$A$1:$CI$300,MATCH(DATE(I$1,1,1),Shock_dev!$A$1:$CI$1,0),FALSE)</f>
        <v>4.7569271612851972E-3</v>
      </c>
      <c r="J58" s="52">
        <f>VLOOKUP($B58,Shock_dev!$A$1:$CI$300,MATCH(DATE(J$1,1,1),Shock_dev!$A$1:$CI$1,0),FALSE)</f>
        <v>3.9559770344935073E-3</v>
      </c>
      <c r="K58" s="52">
        <f>VLOOKUP($B58,Shock_dev!$A$1:$CI$300,MATCH(DATE(K$1,1,1),Shock_dev!$A$1:$CI$1,0),FALSE)</f>
        <v>3.2513403511206505E-3</v>
      </c>
      <c r="L58" s="52">
        <f>VLOOKUP($B58,Shock_dev!$A$1:$CI$300,MATCH(DATE(L$1,1,1),Shock_dev!$A$1:$CI$1,0),FALSE)</f>
        <v>2.3451633030967959E-3</v>
      </c>
      <c r="M58" s="52">
        <f>VLOOKUP($B58,Shock_dev!$A$1:$CI$300,MATCH(DATE(M$1,1,1),Shock_dev!$A$1:$CI$1,0),FALSE)</f>
        <v>1.492267556500446E-3</v>
      </c>
      <c r="N58" s="52">
        <f>VLOOKUP($B58,Shock_dev!$A$1:$CI$300,MATCH(DATE(N$1,1,1),Shock_dev!$A$1:$CI$1,0),FALSE)</f>
        <v>8.4756488148764154E-4</v>
      </c>
      <c r="O58" s="52">
        <f>VLOOKUP($B58,Shock_dev!$A$1:$CI$300,MATCH(DATE(O$1,1,1),Shock_dev!$A$1:$CI$1,0),FALSE)</f>
        <v>2.5973855788488209E-6</v>
      </c>
      <c r="P58" s="52">
        <f>VLOOKUP($B58,Shock_dev!$A$1:$CI$300,MATCH(DATE(P$1,1,1),Shock_dev!$A$1:$CI$1,0),FALSE)</f>
        <v>-1.0999494543915082E-3</v>
      </c>
      <c r="Q58" s="52">
        <f>VLOOKUP($B58,Shock_dev!$A$1:$CI$300,MATCH(DATE(Q$1,1,1),Shock_dev!$A$1:$CI$1,0),FALSE)</f>
        <v>-2.2702217141216596E-3</v>
      </c>
      <c r="R58" s="52">
        <f>VLOOKUP($B58,Shock_dev!$A$1:$CI$300,MATCH(DATE(R$1,1,1),Shock_dev!$A$1:$CI$1,0),FALSE)</f>
        <v>-3.546946725036955E-3</v>
      </c>
      <c r="S58" s="52">
        <f>VLOOKUP($B58,Shock_dev!$A$1:$CI$300,MATCH(DATE(S$1,1,1),Shock_dev!$A$1:$CI$1,0),FALSE)</f>
        <v>-4.454811344950519E-3</v>
      </c>
      <c r="T58" s="52">
        <f>VLOOKUP($B58,Shock_dev!$A$1:$CI$300,MATCH(DATE(T$1,1,1),Shock_dev!$A$1:$CI$1,0),FALSE)</f>
        <v>-5.0666888536025261E-3</v>
      </c>
      <c r="U58" s="52">
        <f>VLOOKUP($B58,Shock_dev!$A$1:$CI$300,MATCH(DATE(U$1,1,1),Shock_dev!$A$1:$CI$1,0),FALSE)</f>
        <v>-5.3678778528083561E-3</v>
      </c>
      <c r="V58" s="52">
        <f>VLOOKUP($B58,Shock_dev!$A$1:$CI$300,MATCH(DATE(V$1,1,1),Shock_dev!$A$1:$CI$1,0),FALSE)</f>
        <v>-5.3755009087525629E-3</v>
      </c>
      <c r="W58" s="52">
        <f>VLOOKUP($B58,Shock_dev!$A$1:$CI$300,MATCH(DATE(W$1,1,1),Shock_dev!$A$1:$CI$1,0),FALSE)</f>
        <v>-5.1017207490826662E-3</v>
      </c>
      <c r="X58" s="52">
        <f>VLOOKUP($B58,Shock_dev!$A$1:$CI$300,MATCH(DATE(X$1,1,1),Shock_dev!$A$1:$CI$1,0),FALSE)</f>
        <v>-4.6918602723874129E-3</v>
      </c>
      <c r="Y58" s="52">
        <f>VLOOKUP($B58,Shock_dev!$A$1:$CI$300,MATCH(DATE(Y$1,1,1),Shock_dev!$A$1:$CI$1,0),FALSE)</f>
        <v>-4.1693967680146273E-3</v>
      </c>
      <c r="Z58" s="52">
        <f>VLOOKUP($B58,Shock_dev!$A$1:$CI$300,MATCH(DATE(Z$1,1,1),Shock_dev!$A$1:$CI$1,0),FALSE)</f>
        <v>-3.5792615084850698E-3</v>
      </c>
      <c r="AA58" s="52">
        <f>VLOOKUP($B58,Shock_dev!$A$1:$CI$300,MATCH(DATE(AA$1,1,1),Shock_dev!$A$1:$CI$1,0),FALSE)</f>
        <v>-3.0247740534679502E-3</v>
      </c>
      <c r="AB58" s="52">
        <f>VLOOKUP($B58,Shock_dev!$A$1:$CI$300,MATCH(DATE(AB$1,1,1),Shock_dev!$A$1:$CI$1,0),FALSE)</f>
        <v>-2.4891934561691279E-3</v>
      </c>
      <c r="AC58" s="52">
        <f>VLOOKUP($B58,Shock_dev!$A$1:$CI$300,MATCH(DATE(AC$1,1,1),Shock_dev!$A$1:$CI$1,0),FALSE)</f>
        <v>-1.9784426631908082E-3</v>
      </c>
      <c r="AD58" s="52">
        <f>VLOOKUP($B58,Shock_dev!$A$1:$CI$300,MATCH(DATE(AD$1,1,1),Shock_dev!$A$1:$CI$1,0),FALSE)</f>
        <v>-1.5028763006981374E-3</v>
      </c>
      <c r="AE58" s="52">
        <f>VLOOKUP($B58,Shock_dev!$A$1:$CI$300,MATCH(DATE(AE$1,1,1),Shock_dev!$A$1:$CI$1,0),FALSE)</f>
        <v>-1.0701599560947975E-3</v>
      </c>
      <c r="AF58" s="52">
        <f>VLOOKUP($B58,Shock_dev!$A$1:$CI$300,MATCH(DATE(AF$1,1,1),Shock_dev!$A$1:$CI$1,0),FALSE)</f>
        <v>-6.8997252343402265E-4</v>
      </c>
      <c r="AG58" s="52"/>
      <c r="AH58" s="65">
        <f t="shared" si="1"/>
        <v>4.1431513305620563E-3</v>
      </c>
      <c r="AI58" s="65">
        <f t="shared" si="2"/>
        <v>3.9707006595290223E-3</v>
      </c>
      <c r="AJ58" s="65">
        <f t="shared" si="3"/>
        <v>-2.0554826898924625E-4</v>
      </c>
      <c r="AK58" s="65">
        <f t="shared" si="4"/>
        <v>-4.7623651370301834E-3</v>
      </c>
      <c r="AL58" s="65">
        <f t="shared" si="5"/>
        <v>-4.1134026702875446E-3</v>
      </c>
      <c r="AM58" s="65">
        <f t="shared" si="6"/>
        <v>-1.5461289799173785E-3</v>
      </c>
      <c r="AN58" s="66"/>
      <c r="AO58" s="65">
        <f t="shared" si="7"/>
        <v>4.0569259950455393E-3</v>
      </c>
      <c r="AP58" s="65">
        <f t="shared" si="8"/>
        <v>-2.4839567030097149E-3</v>
      </c>
      <c r="AQ58" s="65">
        <f t="shared" si="9"/>
        <v>-2.8297658251024618E-3</v>
      </c>
    </row>
    <row r="59" spans="1:43" x14ac:dyDescent="0.25">
      <c r="A59" s="5" t="str">
        <f>VLOOKUP(LEFT(RIGHT(B59,12),4),List_Sectors!$A$2:$C$30,3,FALSE)</f>
        <v>Immobilier</v>
      </c>
      <c r="B59" s="37" t="s">
        <v>586</v>
      </c>
      <c r="C59" s="51">
        <f>VLOOKUP($B59,Shock_dev!$A$1:$CI$300,MATCH(DATE(C$1,1,1),Shock_dev!$A$1:$CI$1,0),FALSE)</f>
        <v>1.9112543257077785E-3</v>
      </c>
      <c r="D59" s="52">
        <f>VLOOKUP($B59,Shock_dev!$A$1:$CI$300,MATCH(DATE(D$1,1,1),Shock_dev!$A$1:$CI$1,0),FALSE)</f>
        <v>4.1236097837294046E-3</v>
      </c>
      <c r="E59" s="52">
        <f>VLOOKUP($B59,Shock_dev!$A$1:$CI$300,MATCH(DATE(E$1,1,1),Shock_dev!$A$1:$CI$1,0),FALSE)</f>
        <v>5.8676114367261683E-3</v>
      </c>
      <c r="F59" s="52">
        <f>VLOOKUP($B59,Shock_dev!$A$1:$CI$300,MATCH(DATE(F$1,1,1),Shock_dev!$A$1:$CI$1,0),FALSE)</f>
        <v>6.9752205979832929E-3</v>
      </c>
      <c r="G59" s="52">
        <f>VLOOKUP($B59,Shock_dev!$A$1:$CI$300,MATCH(DATE(G$1,1,1),Shock_dev!$A$1:$CI$1,0),FALSE)</f>
        <v>7.4831384481334508E-3</v>
      </c>
      <c r="H59" s="52">
        <f>VLOOKUP($B59,Shock_dev!$A$1:$CI$300,MATCH(DATE(H$1,1,1),Shock_dev!$A$1:$CI$1,0),FALSE)</f>
        <v>7.6500636617175067E-3</v>
      </c>
      <c r="I59" s="52">
        <f>VLOOKUP($B59,Shock_dev!$A$1:$CI$300,MATCH(DATE(I$1,1,1),Shock_dev!$A$1:$CI$1,0),FALSE)</f>
        <v>7.3254733133986793E-3</v>
      </c>
      <c r="J59" s="52">
        <f>VLOOKUP($B59,Shock_dev!$A$1:$CI$300,MATCH(DATE(J$1,1,1),Shock_dev!$A$1:$CI$1,0),FALSE)</f>
        <v>7.1480091409072428E-3</v>
      </c>
      <c r="K59" s="52">
        <f>VLOOKUP($B59,Shock_dev!$A$1:$CI$300,MATCH(DATE(K$1,1,1),Shock_dev!$A$1:$CI$1,0),FALSE)</f>
        <v>7.2497775531455057E-3</v>
      </c>
      <c r="L59" s="52">
        <f>VLOOKUP($B59,Shock_dev!$A$1:$CI$300,MATCH(DATE(L$1,1,1),Shock_dev!$A$1:$CI$1,0),FALSE)</f>
        <v>7.1861246913656335E-3</v>
      </c>
      <c r="M59" s="52">
        <f>VLOOKUP($B59,Shock_dev!$A$1:$CI$300,MATCH(DATE(M$1,1,1),Shock_dev!$A$1:$CI$1,0),FALSE)</f>
        <v>7.1479022383284943E-3</v>
      </c>
      <c r="N59" s="52">
        <f>VLOOKUP($B59,Shock_dev!$A$1:$CI$300,MATCH(DATE(N$1,1,1),Shock_dev!$A$1:$CI$1,0),FALSE)</f>
        <v>7.3126881113917261E-3</v>
      </c>
      <c r="O59" s="52">
        <f>VLOOKUP($B59,Shock_dev!$A$1:$CI$300,MATCH(DATE(O$1,1,1),Shock_dev!$A$1:$CI$1,0),FALSE)</f>
        <v>7.1700264266639164E-3</v>
      </c>
      <c r="P59" s="52">
        <f>VLOOKUP($B59,Shock_dev!$A$1:$CI$300,MATCH(DATE(P$1,1,1),Shock_dev!$A$1:$CI$1,0),FALSE)</f>
        <v>6.5780116743380463E-3</v>
      </c>
      <c r="Q59" s="52">
        <f>VLOOKUP($B59,Shock_dev!$A$1:$CI$300,MATCH(DATE(Q$1,1,1),Shock_dev!$A$1:$CI$1,0),FALSE)</f>
        <v>5.7625254261099747E-3</v>
      </c>
      <c r="R59" s="52">
        <f>VLOOKUP($B59,Shock_dev!$A$1:$CI$300,MATCH(DATE(R$1,1,1),Shock_dev!$A$1:$CI$1,0),FALSE)</f>
        <v>4.6951627753602752E-3</v>
      </c>
      <c r="S59" s="52">
        <f>VLOOKUP($B59,Shock_dev!$A$1:$CI$300,MATCH(DATE(S$1,1,1),Shock_dev!$A$1:$CI$1,0),FALSE)</f>
        <v>3.9158629987172773E-3</v>
      </c>
      <c r="T59" s="52">
        <f>VLOOKUP($B59,Shock_dev!$A$1:$CI$300,MATCH(DATE(T$1,1,1),Shock_dev!$A$1:$CI$1,0),FALSE)</f>
        <v>3.3565270748301657E-3</v>
      </c>
      <c r="U59" s="52">
        <f>VLOOKUP($B59,Shock_dev!$A$1:$CI$300,MATCH(DATE(U$1,1,1),Shock_dev!$A$1:$CI$1,0),FALSE)</f>
        <v>2.9811046437978345E-3</v>
      </c>
      <c r="V59" s="52">
        <f>VLOOKUP($B59,Shock_dev!$A$1:$CI$300,MATCH(DATE(V$1,1,1),Shock_dev!$A$1:$CI$1,0),FALSE)</f>
        <v>2.7560612970568203E-3</v>
      </c>
      <c r="W59" s="52">
        <f>VLOOKUP($B59,Shock_dev!$A$1:$CI$300,MATCH(DATE(W$1,1,1),Shock_dev!$A$1:$CI$1,0),FALSE)</f>
        <v>2.678457214345334E-3</v>
      </c>
      <c r="X59" s="52">
        <f>VLOOKUP($B59,Shock_dev!$A$1:$CI$300,MATCH(DATE(X$1,1,1),Shock_dev!$A$1:$CI$1,0),FALSE)</f>
        <v>2.6022136178983847E-3</v>
      </c>
      <c r="Y59" s="52">
        <f>VLOOKUP($B59,Shock_dev!$A$1:$CI$300,MATCH(DATE(Y$1,1,1),Shock_dev!$A$1:$CI$1,0),FALSE)</f>
        <v>2.5251010496684201E-3</v>
      </c>
      <c r="Z59" s="52">
        <f>VLOOKUP($B59,Shock_dev!$A$1:$CI$300,MATCH(DATE(Z$1,1,1),Shock_dev!$A$1:$CI$1,0),FALSE)</f>
        <v>2.4424793793174937E-3</v>
      </c>
      <c r="AA59" s="52">
        <f>VLOOKUP($B59,Shock_dev!$A$1:$CI$300,MATCH(DATE(AA$1,1,1),Shock_dev!$A$1:$CI$1,0),FALSE)</f>
        <v>2.272248384790755E-3</v>
      </c>
      <c r="AB59" s="52">
        <f>VLOOKUP($B59,Shock_dev!$A$1:$CI$300,MATCH(DATE(AB$1,1,1),Shock_dev!$A$1:$CI$1,0),FALSE)</f>
        <v>2.0646248212596039E-3</v>
      </c>
      <c r="AC59" s="52">
        <f>VLOOKUP($B59,Shock_dev!$A$1:$CI$300,MATCH(DATE(AC$1,1,1),Shock_dev!$A$1:$CI$1,0),FALSE)</f>
        <v>1.8500005031674902E-3</v>
      </c>
      <c r="AD59" s="52">
        <f>VLOOKUP($B59,Shock_dev!$A$1:$CI$300,MATCH(DATE(AD$1,1,1),Shock_dev!$A$1:$CI$1,0),FALSE)</f>
        <v>1.6379517165909458E-3</v>
      </c>
      <c r="AE59" s="52">
        <f>VLOOKUP($B59,Shock_dev!$A$1:$CI$300,MATCH(DATE(AE$1,1,1),Shock_dev!$A$1:$CI$1,0),FALSE)</f>
        <v>1.4318911810867559E-3</v>
      </c>
      <c r="AF59" s="52">
        <f>VLOOKUP($B59,Shock_dev!$A$1:$CI$300,MATCH(DATE(AF$1,1,1),Shock_dev!$A$1:$CI$1,0),FALSE)</f>
        <v>1.2279373534101216E-3</v>
      </c>
      <c r="AG59" s="52"/>
      <c r="AH59" s="65">
        <f t="shared" si="1"/>
        <v>5.2721669184560196E-3</v>
      </c>
      <c r="AI59" s="65">
        <f t="shared" si="2"/>
        <v>7.3118896721069138E-3</v>
      </c>
      <c r="AJ59" s="65">
        <f t="shared" si="3"/>
        <v>6.7942307753664308E-3</v>
      </c>
      <c r="AK59" s="65">
        <f t="shared" si="4"/>
        <v>3.540943757952475E-3</v>
      </c>
      <c r="AL59" s="65">
        <f t="shared" si="5"/>
        <v>2.5040999292040775E-3</v>
      </c>
      <c r="AM59" s="65">
        <f t="shared" si="6"/>
        <v>1.6424811151029835E-3</v>
      </c>
      <c r="AN59" s="66"/>
      <c r="AO59" s="65">
        <f t="shared" si="7"/>
        <v>6.2920282952814667E-3</v>
      </c>
      <c r="AP59" s="65">
        <f t="shared" si="8"/>
        <v>5.1675872666594527E-3</v>
      </c>
      <c r="AQ59" s="65">
        <f t="shared" si="9"/>
        <v>2.0732905221535307E-3</v>
      </c>
    </row>
    <row r="60" spans="1:43" x14ac:dyDescent="0.25">
      <c r="A60" s="5" t="str">
        <f>VLOOKUP(LEFT(RIGHT(B60,12),4),List_Sectors!$A$2:$C$30,3,FALSE)</f>
        <v>Route</v>
      </c>
      <c r="B60" s="37" t="s">
        <v>587</v>
      </c>
      <c r="C60" s="51">
        <f>VLOOKUP($B60,Shock_dev!$A$1:$CI$300,MATCH(DATE(C$1,1,1),Shock_dev!$A$1:$CI$1,0),FALSE)</f>
        <v>1.345383209392246E-4</v>
      </c>
      <c r="D60" s="52">
        <f>VLOOKUP($B60,Shock_dev!$A$1:$CI$300,MATCH(DATE(D$1,1,1),Shock_dev!$A$1:$CI$1,0),FALSE)</f>
        <v>2.8923909680034129E-4</v>
      </c>
      <c r="E60" s="52">
        <f>VLOOKUP($B60,Shock_dev!$A$1:$CI$300,MATCH(DATE(E$1,1,1),Shock_dev!$A$1:$CI$1,0),FALSE)</f>
        <v>4.0690622961580847E-4</v>
      </c>
      <c r="F60" s="52">
        <f>VLOOKUP($B60,Shock_dev!$A$1:$CI$300,MATCH(DATE(F$1,1,1),Shock_dev!$A$1:$CI$1,0),FALSE)</f>
        <v>4.7622474674993443E-4</v>
      </c>
      <c r="G60" s="52">
        <f>VLOOKUP($B60,Shock_dev!$A$1:$CI$300,MATCH(DATE(G$1,1,1),Shock_dev!$A$1:$CI$1,0),FALSE)</f>
        <v>5.0193305430202716E-4</v>
      </c>
      <c r="H60" s="52">
        <f>VLOOKUP($B60,Shock_dev!$A$1:$CI$300,MATCH(DATE(H$1,1,1),Shock_dev!$A$1:$CI$1,0),FALSE)</f>
        <v>5.0440118792788075E-4</v>
      </c>
      <c r="I60" s="52">
        <f>VLOOKUP($B60,Shock_dev!$A$1:$CI$300,MATCH(DATE(I$1,1,1),Shock_dev!$A$1:$CI$1,0),FALSE)</f>
        <v>4.7466974512420267E-4</v>
      </c>
      <c r="J60" s="52">
        <f>VLOOKUP($B60,Shock_dev!$A$1:$CI$300,MATCH(DATE(J$1,1,1),Shock_dev!$A$1:$CI$1,0),FALSE)</f>
        <v>4.583178009799348E-4</v>
      </c>
      <c r="K60" s="52">
        <f>VLOOKUP($B60,Shock_dev!$A$1:$CI$300,MATCH(DATE(K$1,1,1),Shock_dev!$A$1:$CI$1,0),FALSE)</f>
        <v>4.6497089492201468E-4</v>
      </c>
      <c r="L60" s="52">
        <f>VLOOKUP($B60,Shock_dev!$A$1:$CI$300,MATCH(DATE(L$1,1,1),Shock_dev!$A$1:$CI$1,0),FALSE)</f>
        <v>4.6243750187093609E-4</v>
      </c>
      <c r="M60" s="52">
        <f>VLOOKUP($B60,Shock_dev!$A$1:$CI$300,MATCH(DATE(M$1,1,1),Shock_dev!$A$1:$CI$1,0),FALSE)</f>
        <v>4.6302009823438555E-4</v>
      </c>
      <c r="N60" s="52">
        <f>VLOOKUP($B60,Shock_dev!$A$1:$CI$300,MATCH(DATE(N$1,1,1),Shock_dev!$A$1:$CI$1,0),FALSE)</f>
        <v>4.7894871913204269E-4</v>
      </c>
      <c r="O60" s="52">
        <f>VLOOKUP($B60,Shock_dev!$A$1:$CI$300,MATCH(DATE(O$1,1,1),Shock_dev!$A$1:$CI$1,0),FALSE)</f>
        <v>4.7381822571603103E-4</v>
      </c>
      <c r="P60" s="52">
        <f>VLOOKUP($B60,Shock_dev!$A$1:$CI$300,MATCH(DATE(P$1,1,1),Shock_dev!$A$1:$CI$1,0),FALSE)</f>
        <v>4.3714425404057865E-4</v>
      </c>
      <c r="Q60" s="52">
        <f>VLOOKUP($B60,Shock_dev!$A$1:$CI$300,MATCH(DATE(Q$1,1,1),Shock_dev!$A$1:$CI$1,0),FALSE)</f>
        <v>3.8521748022642057E-4</v>
      </c>
      <c r="R60" s="52">
        <f>VLOOKUP($B60,Shock_dev!$A$1:$CI$300,MATCH(DATE(R$1,1,1),Shock_dev!$A$1:$CI$1,0),FALSE)</f>
        <v>3.1659716738453397E-4</v>
      </c>
      <c r="S60" s="52">
        <f>VLOOKUP($B60,Shock_dev!$A$1:$CI$300,MATCH(DATE(S$1,1,1),Shock_dev!$A$1:$CI$1,0),FALSE)</f>
        <v>2.6933168797886744E-4</v>
      </c>
      <c r="T60" s="52">
        <f>VLOOKUP($B60,Shock_dev!$A$1:$CI$300,MATCH(DATE(T$1,1,1),Shock_dev!$A$1:$CI$1,0),FALSE)</f>
        <v>2.3842509056151768E-4</v>
      </c>
      <c r="U60" s="52">
        <f>VLOOKUP($B60,Shock_dev!$A$1:$CI$300,MATCH(DATE(U$1,1,1),Shock_dev!$A$1:$CI$1,0),FALSE)</f>
        <v>2.2027338113651135E-4</v>
      </c>
      <c r="V60" s="52">
        <f>VLOOKUP($B60,Shock_dev!$A$1:$CI$300,MATCH(DATE(V$1,1,1),Shock_dev!$A$1:$CI$1,0),FALSE)</f>
        <v>2.1164798437604739E-4</v>
      </c>
      <c r="W60" s="52">
        <f>VLOOKUP($B60,Shock_dev!$A$1:$CI$300,MATCH(DATE(W$1,1,1),Shock_dev!$A$1:$CI$1,0),FALSE)</f>
        <v>2.1176299099800129E-4</v>
      </c>
      <c r="X60" s="52">
        <f>VLOOKUP($B60,Shock_dev!$A$1:$CI$300,MATCH(DATE(X$1,1,1),Shock_dev!$A$1:$CI$1,0),FALSE)</f>
        <v>2.0998209540675186E-4</v>
      </c>
      <c r="Y60" s="52">
        <f>VLOOKUP($B60,Shock_dev!$A$1:$CI$300,MATCH(DATE(Y$1,1,1),Shock_dev!$A$1:$CI$1,0),FALSE)</f>
        <v>2.0603582399239724E-4</v>
      </c>
      <c r="Z60" s="52">
        <f>VLOOKUP($B60,Shock_dev!$A$1:$CI$300,MATCH(DATE(Z$1,1,1),Shock_dev!$A$1:$CI$1,0),FALSE)</f>
        <v>1.9984434319502689E-4</v>
      </c>
      <c r="AA60" s="52">
        <f>VLOOKUP($B60,Shock_dev!$A$1:$CI$300,MATCH(DATE(AA$1,1,1),Shock_dev!$A$1:$CI$1,0),FALSE)</f>
        <v>1.8594592070995781E-4</v>
      </c>
      <c r="AB60" s="52">
        <f>VLOOKUP($B60,Shock_dev!$A$1:$CI$300,MATCH(DATE(AB$1,1,1),Shock_dev!$A$1:$CI$1,0),FALSE)</f>
        <v>1.6823728083845103E-4</v>
      </c>
      <c r="AC60" s="52">
        <f>VLOOKUP($B60,Shock_dev!$A$1:$CI$300,MATCH(DATE(AC$1,1,1),Shock_dev!$A$1:$CI$1,0),FALSE)</f>
        <v>1.4929799733424387E-4</v>
      </c>
      <c r="AD60" s="52">
        <f>VLOOKUP($B60,Shock_dev!$A$1:$CI$300,MATCH(DATE(AD$1,1,1),Shock_dev!$A$1:$CI$1,0),FALSE)</f>
        <v>1.300971539650318E-4</v>
      </c>
      <c r="AE60" s="52">
        <f>VLOOKUP($B60,Shock_dev!$A$1:$CI$300,MATCH(DATE(AE$1,1,1),Shock_dev!$A$1:$CI$1,0),FALSE)</f>
        <v>1.1106315672681416E-4</v>
      </c>
      <c r="AF60" s="52">
        <f>VLOOKUP($B60,Shock_dev!$A$1:$CI$300,MATCH(DATE(AF$1,1,1),Shock_dev!$A$1:$CI$1,0),FALSE)</f>
        <v>9.2054853022357228E-5</v>
      </c>
      <c r="AG60" s="52"/>
      <c r="AH60" s="65">
        <f t="shared" si="1"/>
        <v>3.6176828968146718E-4</v>
      </c>
      <c r="AI60" s="65">
        <f t="shared" si="2"/>
        <v>4.7295942616499382E-4</v>
      </c>
      <c r="AJ60" s="65">
        <f t="shared" si="3"/>
        <v>4.4762975546989178E-4</v>
      </c>
      <c r="AK60" s="65">
        <f t="shared" si="4"/>
        <v>2.5125506228749556E-4</v>
      </c>
      <c r="AL60" s="65">
        <f t="shared" si="5"/>
        <v>2.02714234860427E-4</v>
      </c>
      <c r="AM60" s="65">
        <f t="shared" si="6"/>
        <v>1.3015008837737963E-4</v>
      </c>
      <c r="AN60" s="66"/>
      <c r="AO60" s="65">
        <f t="shared" si="7"/>
        <v>4.1736385792323053E-4</v>
      </c>
      <c r="AP60" s="65">
        <f t="shared" si="8"/>
        <v>3.4944240887869365E-4</v>
      </c>
      <c r="AQ60" s="65">
        <f t="shared" si="9"/>
        <v>1.6643216161890331E-4</v>
      </c>
    </row>
    <row r="61" spans="1:43" x14ac:dyDescent="0.25">
      <c r="A61" s="5" t="str">
        <f>VLOOKUP(LEFT(RIGHT(B61,12),4),List_Sectors!$A$2:$C$30,3,FALSE)</f>
        <v>Rail</v>
      </c>
      <c r="B61" s="37" t="s">
        <v>588</v>
      </c>
      <c r="C61" s="51">
        <f>VLOOKUP($B61,Shock_dev!$A$1:$CI$300,MATCH(DATE(C$1,1,1),Shock_dev!$A$1:$CI$1,0),FALSE)</f>
        <v>4.8257431477903327E-6</v>
      </c>
      <c r="D61" s="52">
        <f>VLOOKUP($B61,Shock_dev!$A$1:$CI$300,MATCH(DATE(D$1,1,1),Shock_dev!$A$1:$CI$1,0),FALSE)</f>
        <v>1.0429210176924977E-5</v>
      </c>
      <c r="E61" s="52">
        <f>VLOOKUP($B61,Shock_dev!$A$1:$CI$300,MATCH(DATE(E$1,1,1),Shock_dev!$A$1:$CI$1,0),FALSE)</f>
        <v>1.4752044814544838E-5</v>
      </c>
      <c r="F61" s="52">
        <f>VLOOKUP($B61,Shock_dev!$A$1:$CI$300,MATCH(DATE(F$1,1,1),Shock_dev!$A$1:$CI$1,0),FALSE)</f>
        <v>1.7355128831449929E-5</v>
      </c>
      <c r="G61" s="52">
        <f>VLOOKUP($B61,Shock_dev!$A$1:$CI$300,MATCH(DATE(G$1,1,1),Shock_dev!$A$1:$CI$1,0),FALSE)</f>
        <v>1.8375827288882059E-5</v>
      </c>
      <c r="H61" s="52">
        <f>VLOOKUP($B61,Shock_dev!$A$1:$CI$300,MATCH(DATE(H$1,1,1),Shock_dev!$A$1:$CI$1,0),FALSE)</f>
        <v>1.8523044638955339E-5</v>
      </c>
      <c r="I61" s="52">
        <f>VLOOKUP($B61,Shock_dev!$A$1:$CI$300,MATCH(DATE(I$1,1,1),Shock_dev!$A$1:$CI$1,0),FALSE)</f>
        <v>1.7469467975365946E-5</v>
      </c>
      <c r="J61" s="52">
        <f>VLOOKUP($B61,Shock_dev!$A$1:$CI$300,MATCH(DATE(J$1,1,1),Shock_dev!$A$1:$CI$1,0),FALSE)</f>
        <v>1.684701604548035E-5</v>
      </c>
      <c r="K61" s="52">
        <f>VLOOKUP($B61,Shock_dev!$A$1:$CI$300,MATCH(DATE(K$1,1,1),Shock_dev!$A$1:$CI$1,0),FALSE)</f>
        <v>1.7020506876075902E-5</v>
      </c>
      <c r="L61" s="52">
        <f>VLOOKUP($B61,Shock_dev!$A$1:$CI$300,MATCH(DATE(L$1,1,1),Shock_dev!$A$1:$CI$1,0),FALSE)</f>
        <v>1.6855401730189113E-5</v>
      </c>
      <c r="M61" s="52">
        <f>VLOOKUP($B61,Shock_dev!$A$1:$CI$300,MATCH(DATE(M$1,1,1),Shock_dev!$A$1:$CI$1,0),FALSE)</f>
        <v>1.6796867072442921E-5</v>
      </c>
      <c r="N61" s="52">
        <f>VLOOKUP($B61,Shock_dev!$A$1:$CI$300,MATCH(DATE(N$1,1,1),Shock_dev!$A$1:$CI$1,0),FALSE)</f>
        <v>1.729155516260219E-5</v>
      </c>
      <c r="O61" s="52">
        <f>VLOOKUP($B61,Shock_dev!$A$1:$CI$300,MATCH(DATE(O$1,1,1),Shock_dev!$A$1:$CI$1,0),FALSE)</f>
        <v>1.7043397391341953E-5</v>
      </c>
      <c r="P61" s="52">
        <f>VLOOKUP($B61,Shock_dev!$A$1:$CI$300,MATCH(DATE(P$1,1,1),Shock_dev!$A$1:$CI$1,0),FALSE)</f>
        <v>1.5668410029242221E-5</v>
      </c>
      <c r="Q61" s="52">
        <f>VLOOKUP($B61,Shock_dev!$A$1:$CI$300,MATCH(DATE(Q$1,1,1),Shock_dev!$A$1:$CI$1,0),FALSE)</f>
        <v>1.3741080006013275E-5</v>
      </c>
      <c r="R61" s="52">
        <f>VLOOKUP($B61,Shock_dev!$A$1:$CI$300,MATCH(DATE(R$1,1,1),Shock_dev!$A$1:$CI$1,0),FALSE)</f>
        <v>1.1209391403781865E-5</v>
      </c>
      <c r="S61" s="52">
        <f>VLOOKUP($B61,Shock_dev!$A$1:$CI$300,MATCH(DATE(S$1,1,1),Shock_dev!$A$1:$CI$1,0),FALSE)</f>
        <v>9.4394783234150345E-6</v>
      </c>
      <c r="T61" s="52">
        <f>VLOOKUP($B61,Shock_dev!$A$1:$CI$300,MATCH(DATE(T$1,1,1),Shock_dev!$A$1:$CI$1,0),FALSE)</f>
        <v>8.2687922890408717E-6</v>
      </c>
      <c r="U61" s="52">
        <f>VLOOKUP($B61,Shock_dev!$A$1:$CI$300,MATCH(DATE(U$1,1,1),Shock_dev!$A$1:$CI$1,0),FALSE)</f>
        <v>7.578397856025688E-6</v>
      </c>
      <c r="V61" s="52">
        <f>VLOOKUP($B61,Shock_dev!$A$1:$CI$300,MATCH(DATE(V$1,1,1),Shock_dev!$A$1:$CI$1,0),FALSE)</f>
        <v>7.2574384368184916E-6</v>
      </c>
      <c r="W61" s="52">
        <f>VLOOKUP($B61,Shock_dev!$A$1:$CI$300,MATCH(DATE(W$1,1,1),Shock_dev!$A$1:$CI$1,0),FALSE)</f>
        <v>7.2781850233542262E-6</v>
      </c>
      <c r="X61" s="52">
        <f>VLOOKUP($B61,Shock_dev!$A$1:$CI$300,MATCH(DATE(X$1,1,1),Shock_dev!$A$1:$CI$1,0),FALSE)</f>
        <v>7.257042236423987E-6</v>
      </c>
      <c r="Y61" s="52">
        <f>VLOOKUP($B61,Shock_dev!$A$1:$CI$300,MATCH(DATE(Y$1,1,1),Shock_dev!$A$1:$CI$1,0),FALSE)</f>
        <v>7.176820266183625E-6</v>
      </c>
      <c r="Z61" s="52">
        <f>VLOOKUP($B61,Shock_dev!$A$1:$CI$300,MATCH(DATE(Z$1,1,1),Shock_dev!$A$1:$CI$1,0),FALSE)</f>
        <v>7.0274840648782078E-6</v>
      </c>
      <c r="AA61" s="52">
        <f>VLOOKUP($B61,Shock_dev!$A$1:$CI$300,MATCH(DATE(AA$1,1,1),Shock_dev!$A$1:$CI$1,0),FALSE)</f>
        <v>6.6066604012967932E-6</v>
      </c>
      <c r="AB61" s="52">
        <f>VLOOKUP($B61,Shock_dev!$A$1:$CI$300,MATCH(DATE(AB$1,1,1),Shock_dev!$A$1:$CI$1,0),FALSE)</f>
        <v>6.0466572323799272E-6</v>
      </c>
      <c r="AC61" s="52">
        <f>VLOOKUP($B61,Shock_dev!$A$1:$CI$300,MATCH(DATE(AC$1,1,1),Shock_dev!$A$1:$CI$1,0),FALSE)</f>
        <v>5.4358424101192919E-6</v>
      </c>
      <c r="AD61" s="52">
        <f>VLOOKUP($B61,Shock_dev!$A$1:$CI$300,MATCH(DATE(AD$1,1,1),Shock_dev!$A$1:$CI$1,0),FALSE)</f>
        <v>4.8070485041477883E-6</v>
      </c>
      <c r="AE61" s="52">
        <f>VLOOKUP($B61,Shock_dev!$A$1:$CI$300,MATCH(DATE(AE$1,1,1),Shock_dev!$A$1:$CI$1,0),FALSE)</f>
        <v>4.1747771138404343E-6</v>
      </c>
      <c r="AF61" s="52">
        <f>VLOOKUP($B61,Shock_dev!$A$1:$CI$300,MATCH(DATE(AF$1,1,1),Shock_dev!$A$1:$CI$1,0),FALSE)</f>
        <v>3.5336777702176097E-6</v>
      </c>
      <c r="AG61" s="52"/>
      <c r="AH61" s="65">
        <f t="shared" si="1"/>
        <v>1.3147590851918427E-5</v>
      </c>
      <c r="AI61" s="65">
        <f t="shared" si="2"/>
        <v>1.7343087453213331E-5</v>
      </c>
      <c r="AJ61" s="65">
        <f t="shared" si="3"/>
        <v>1.6108261932328511E-5</v>
      </c>
      <c r="AK61" s="65">
        <f t="shared" si="4"/>
        <v>8.750699661816391E-6</v>
      </c>
      <c r="AL61" s="65">
        <f t="shared" si="5"/>
        <v>7.0692383984273677E-6</v>
      </c>
      <c r="AM61" s="65">
        <f t="shared" si="6"/>
        <v>4.7996006061410103E-6</v>
      </c>
      <c r="AN61" s="66"/>
      <c r="AO61" s="65">
        <f t="shared" si="7"/>
        <v>1.5245339152565878E-5</v>
      </c>
      <c r="AP61" s="65">
        <f t="shared" si="8"/>
        <v>1.2429480797072451E-5</v>
      </c>
      <c r="AQ61" s="65">
        <f t="shared" si="9"/>
        <v>5.934419502284189E-6</v>
      </c>
    </row>
    <row r="62" spans="1:43" x14ac:dyDescent="0.25">
      <c r="A62" s="5" t="str">
        <f>VLOOKUP(LEFT(RIGHT(B62,12),4),List_Sectors!$A$2:$C$30,3,FALSE)</f>
        <v>Ponts &amp; tunnels</v>
      </c>
      <c r="B62" s="37" t="s">
        <v>589</v>
      </c>
      <c r="C62" s="51">
        <f>VLOOKUP($B62,Shock_dev!$A$1:$CI$300,MATCH(DATE(C$1,1,1),Shock_dev!$A$1:$CI$1,0),FALSE)</f>
        <v>7.8585436365049008E-6</v>
      </c>
      <c r="D62" s="52">
        <f>VLOOKUP($B62,Shock_dev!$A$1:$CI$300,MATCH(DATE(D$1,1,1),Shock_dev!$A$1:$CI$1,0),FALSE)</f>
        <v>1.697572448365071E-5</v>
      </c>
      <c r="E62" s="52">
        <f>VLOOKUP($B62,Shock_dev!$A$1:$CI$300,MATCH(DATE(E$1,1,1),Shock_dev!$A$1:$CI$1,0),FALSE)</f>
        <v>2.3995963340034743E-5</v>
      </c>
      <c r="F62" s="52">
        <f>VLOOKUP($B62,Shock_dev!$A$1:$CI$300,MATCH(DATE(F$1,1,1),Shock_dev!$A$1:$CI$1,0),FALSE)</f>
        <v>2.8209205122808577E-5</v>
      </c>
      <c r="G62" s="52">
        <f>VLOOKUP($B62,Shock_dev!$A$1:$CI$300,MATCH(DATE(G$1,1,1),Shock_dev!$A$1:$CI$1,0),FALSE)</f>
        <v>2.9846912929820196E-5</v>
      </c>
      <c r="H62" s="52">
        <f>VLOOKUP($B62,Shock_dev!$A$1:$CI$300,MATCH(DATE(H$1,1,1),Shock_dev!$A$1:$CI$1,0),FALSE)</f>
        <v>3.0069748531716197E-5</v>
      </c>
      <c r="I62" s="52">
        <f>VLOOKUP($B62,Shock_dev!$A$1:$CI$300,MATCH(DATE(I$1,1,1),Shock_dev!$A$1:$CI$1,0),FALSE)</f>
        <v>2.8347642942569835E-5</v>
      </c>
      <c r="J62" s="52">
        <f>VLOOKUP($B62,Shock_dev!$A$1:$CI$300,MATCH(DATE(J$1,1,1),Shock_dev!$A$1:$CI$1,0),FALSE)</f>
        <v>2.7338861766583516E-5</v>
      </c>
      <c r="K62" s="52">
        <f>VLOOKUP($B62,Shock_dev!$A$1:$CI$300,MATCH(DATE(K$1,1,1),Shock_dev!$A$1:$CI$1,0),FALSE)</f>
        <v>2.7634706876671194E-5</v>
      </c>
      <c r="L62" s="52">
        <f>VLOOKUP($B62,Shock_dev!$A$1:$CI$300,MATCH(DATE(L$1,1,1),Shock_dev!$A$1:$CI$1,0),FALSE)</f>
        <v>2.7383049301860356E-5</v>
      </c>
      <c r="M62" s="52">
        <f>VLOOKUP($B62,Shock_dev!$A$1:$CI$300,MATCH(DATE(M$1,1,1),Shock_dev!$A$1:$CI$1,0),FALSE)</f>
        <v>2.7306164734386633E-5</v>
      </c>
      <c r="N62" s="52">
        <f>VLOOKUP($B62,Shock_dev!$A$1:$CI$300,MATCH(DATE(N$1,1,1),Shock_dev!$A$1:$CI$1,0),FALSE)</f>
        <v>2.8129677834875747E-5</v>
      </c>
      <c r="O62" s="52">
        <f>VLOOKUP($B62,Shock_dev!$A$1:$CI$300,MATCH(DATE(O$1,1,1),Shock_dev!$A$1:$CI$1,0),FALSE)</f>
        <v>2.7741066977921423E-5</v>
      </c>
      <c r="P62" s="52">
        <f>VLOOKUP($B62,Shock_dev!$A$1:$CI$300,MATCH(DATE(P$1,1,1),Shock_dev!$A$1:$CI$1,0),FALSE)</f>
        <v>2.5515367418336768E-5</v>
      </c>
      <c r="Q62" s="52">
        <f>VLOOKUP($B62,Shock_dev!$A$1:$CI$300,MATCH(DATE(Q$1,1,1),Shock_dev!$A$1:$CI$1,0),FALSE)</f>
        <v>2.2390067857790554E-5</v>
      </c>
      <c r="R62" s="52">
        <f>VLOOKUP($B62,Shock_dev!$A$1:$CI$300,MATCH(DATE(R$1,1,1),Shock_dev!$A$1:$CI$1,0),FALSE)</f>
        <v>1.8281484462389615E-5</v>
      </c>
      <c r="S62" s="52">
        <f>VLOOKUP($B62,Shock_dev!$A$1:$CI$300,MATCH(DATE(S$1,1,1),Shock_dev!$A$1:$CI$1,0),FALSE)</f>
        <v>1.54141131326602E-5</v>
      </c>
      <c r="T62" s="52">
        <f>VLOOKUP($B62,Shock_dev!$A$1:$CI$300,MATCH(DATE(T$1,1,1),Shock_dev!$A$1:$CI$1,0),FALSE)</f>
        <v>1.3520811725753824E-5</v>
      </c>
      <c r="U62" s="52">
        <f>VLOOKUP($B62,Shock_dev!$A$1:$CI$300,MATCH(DATE(U$1,1,1),Shock_dev!$A$1:$CI$1,0),FALSE)</f>
        <v>1.2405051472252732E-5</v>
      </c>
      <c r="V62" s="52">
        <f>VLOOKUP($B62,Shock_dev!$A$1:$CI$300,MATCH(DATE(V$1,1,1),Shock_dev!$A$1:$CI$1,0),FALSE)</f>
        <v>1.1884674325849349E-5</v>
      </c>
      <c r="W62" s="52">
        <f>VLOOKUP($B62,Shock_dev!$A$1:$CI$300,MATCH(DATE(W$1,1,1),Shock_dev!$A$1:$CI$1,0),FALSE)</f>
        <v>1.1914090609326304E-5</v>
      </c>
      <c r="X62" s="52">
        <f>VLOOKUP($B62,Shock_dev!$A$1:$CI$300,MATCH(DATE(X$1,1,1),Shock_dev!$A$1:$CI$1,0),FALSE)</f>
        <v>1.1868999632542028E-5</v>
      </c>
      <c r="Y62" s="52">
        <f>VLOOKUP($B62,Shock_dev!$A$1:$CI$300,MATCH(DATE(Y$1,1,1),Shock_dev!$A$1:$CI$1,0),FALSE)</f>
        <v>1.1722792624893924E-5</v>
      </c>
      <c r="Z62" s="52">
        <f>VLOOKUP($B62,Shock_dev!$A$1:$CI$300,MATCH(DATE(Z$1,1,1),Shock_dev!$A$1:$CI$1,0),FALSE)</f>
        <v>1.1460914486132333E-5</v>
      </c>
      <c r="AA62" s="52">
        <f>VLOOKUP($B62,Shock_dev!$A$1:$CI$300,MATCH(DATE(AA$1,1,1),Shock_dev!$A$1:$CI$1,0),FALSE)</f>
        <v>1.0755512707825691E-5</v>
      </c>
      <c r="AB62" s="52">
        <f>VLOOKUP($B62,Shock_dev!$A$1:$CI$300,MATCH(DATE(AB$1,1,1),Shock_dev!$A$1:$CI$1,0),FALSE)</f>
        <v>9.823742429062717E-6</v>
      </c>
      <c r="AC62" s="52">
        <f>VLOOKUP($B62,Shock_dev!$A$1:$CI$300,MATCH(DATE(AC$1,1,1),Shock_dev!$A$1:$CI$1,0),FALSE)</f>
        <v>8.810787697920293E-6</v>
      </c>
      <c r="AD62" s="52">
        <f>VLOOKUP($B62,Shock_dev!$A$1:$CI$300,MATCH(DATE(AD$1,1,1),Shock_dev!$A$1:$CI$1,0),FALSE)</f>
        <v>7.7707759627674788E-6</v>
      </c>
      <c r="AE62" s="52">
        <f>VLOOKUP($B62,Shock_dev!$A$1:$CI$300,MATCH(DATE(AE$1,1,1),Shock_dev!$A$1:$CI$1,0),FALSE)</f>
        <v>6.7276252906788798E-6</v>
      </c>
      <c r="AF62" s="52">
        <f>VLOOKUP($B62,Shock_dev!$A$1:$CI$300,MATCH(DATE(AF$1,1,1),Shock_dev!$A$1:$CI$1,0),FALSE)</f>
        <v>5.672695106021976E-6</v>
      </c>
      <c r="AG62" s="52"/>
      <c r="AH62" s="65">
        <f t="shared" si="1"/>
        <v>2.1377269902563829E-5</v>
      </c>
      <c r="AI62" s="65">
        <f t="shared" si="2"/>
        <v>2.8154801883880222E-5</v>
      </c>
      <c r="AJ62" s="65">
        <f t="shared" si="3"/>
        <v>2.6216468964662227E-5</v>
      </c>
      <c r="AK62" s="65">
        <f t="shared" si="4"/>
        <v>1.4301227023781143E-5</v>
      </c>
      <c r="AL62" s="65">
        <f t="shared" si="5"/>
        <v>1.1544462012144057E-5</v>
      </c>
      <c r="AM62" s="65">
        <f t="shared" si="6"/>
        <v>7.7611252972902696E-6</v>
      </c>
      <c r="AN62" s="66"/>
      <c r="AO62" s="65">
        <f t="shared" si="7"/>
        <v>2.4766035893222025E-5</v>
      </c>
      <c r="AP62" s="65">
        <f t="shared" si="8"/>
        <v>2.0258847994221685E-5</v>
      </c>
      <c r="AQ62" s="65">
        <f t="shared" si="9"/>
        <v>9.6527936547171635E-6</v>
      </c>
    </row>
    <row r="63" spans="1:43" x14ac:dyDescent="0.25">
      <c r="A63" s="5" t="str">
        <f>VLOOKUP(LEFT(RIGHT(B63,12),4),List_Sectors!$A$2:$C$30,3,FALSE)</f>
        <v>Conduites</v>
      </c>
      <c r="B63" s="37" t="s">
        <v>590</v>
      </c>
      <c r="C63" s="51">
        <f>VLOOKUP($B63,Shock_dev!$A$1:$CI$300,MATCH(DATE(C$1,1,1),Shock_dev!$A$1:$CI$1,0),FALSE)</f>
        <v>3.4634321699599157E-5</v>
      </c>
      <c r="D63" s="52">
        <f>VLOOKUP($B63,Shock_dev!$A$1:$CI$300,MATCH(DATE(D$1,1,1),Shock_dev!$A$1:$CI$1,0),FALSE)</f>
        <v>7.5125468724909319E-5</v>
      </c>
      <c r="E63" s="52">
        <f>VLOOKUP($B63,Shock_dev!$A$1:$CI$300,MATCH(DATE(E$1,1,1),Shock_dev!$A$1:$CI$1,0),FALSE)</f>
        <v>1.0661428127516477E-4</v>
      </c>
      <c r="F63" s="52">
        <f>VLOOKUP($B63,Shock_dev!$A$1:$CI$300,MATCH(DATE(F$1,1,1),Shock_dev!$A$1:$CI$1,0),FALSE)</f>
        <v>1.2577551808060333E-4</v>
      </c>
      <c r="G63" s="52">
        <f>VLOOKUP($B63,Shock_dev!$A$1:$CI$300,MATCH(DATE(G$1,1,1),Shock_dev!$A$1:$CI$1,0),FALSE)</f>
        <v>1.334634188409291E-4</v>
      </c>
      <c r="H63" s="52">
        <f>VLOOKUP($B63,Shock_dev!$A$1:$CI$300,MATCH(DATE(H$1,1,1),Shock_dev!$A$1:$CI$1,0),FALSE)</f>
        <v>1.3469602789063437E-4</v>
      </c>
      <c r="I63" s="52">
        <f>VLOOKUP($B63,Shock_dev!$A$1:$CI$300,MATCH(DATE(I$1,1,1),Shock_dev!$A$1:$CI$1,0),FALSE)</f>
        <v>1.2712614308404304E-4</v>
      </c>
      <c r="J63" s="52">
        <f>VLOOKUP($B63,Shock_dev!$A$1:$CI$300,MATCH(DATE(J$1,1,1),Shock_dev!$A$1:$CI$1,0),FALSE)</f>
        <v>6.473014020534182E-4</v>
      </c>
      <c r="K63" s="52">
        <f>VLOOKUP($B63,Shock_dev!$A$1:$CI$300,MATCH(DATE(K$1,1,1),Shock_dev!$A$1:$CI$1,0),FALSE)</f>
        <v>9.2186045376543987E-4</v>
      </c>
      <c r="L63" s="52">
        <f>VLOOKUP($B63,Shock_dev!$A$1:$CI$300,MATCH(DATE(L$1,1,1),Shock_dev!$A$1:$CI$1,0),FALSE)</f>
        <v>1.0418011966577565E-3</v>
      </c>
      <c r="M63" s="52">
        <f>VLOOKUP($B63,Shock_dev!$A$1:$CI$300,MATCH(DATE(M$1,1,1),Shock_dev!$A$1:$CI$1,0),FALSE)</f>
        <v>1.0802067762653716E-3</v>
      </c>
      <c r="N63" s="52">
        <f>VLOOKUP($B63,Shock_dev!$A$1:$CI$300,MATCH(DATE(N$1,1,1),Shock_dev!$A$1:$CI$1,0),FALSE)</f>
        <v>1.0820621250475582E-3</v>
      </c>
      <c r="O63" s="52">
        <f>VLOOKUP($B63,Shock_dev!$A$1:$CI$300,MATCH(DATE(O$1,1,1),Shock_dev!$A$1:$CI$1,0),FALSE)</f>
        <v>1.0611844301500186E-3</v>
      </c>
      <c r="P63" s="52">
        <f>VLOOKUP($B63,Shock_dev!$A$1:$CI$300,MATCH(DATE(P$1,1,1),Shock_dev!$A$1:$CI$1,0),FALSE)</f>
        <v>1.0266852495456435E-3</v>
      </c>
      <c r="Q63" s="52">
        <f>VLOOKUP($B63,Shock_dev!$A$1:$CI$300,MATCH(DATE(Q$1,1,1),Shock_dev!$A$1:$CI$1,0),FALSE)</f>
        <v>9.8826023364259152E-4</v>
      </c>
      <c r="R63" s="52">
        <f>VLOOKUP($B63,Shock_dev!$A$1:$CI$300,MATCH(DATE(R$1,1,1),Shock_dev!$A$1:$CI$1,0),FALSE)</f>
        <v>9.4778566967757341E-4</v>
      </c>
      <c r="S63" s="52">
        <f>VLOOKUP($B63,Shock_dev!$A$1:$CI$300,MATCH(DATE(S$1,1,1),Shock_dev!$A$1:$CI$1,0),FALSE)</f>
        <v>9.1563512378852862E-4</v>
      </c>
      <c r="T63" s="52">
        <f>VLOOKUP($B63,Shock_dev!$A$1:$CI$300,MATCH(DATE(T$1,1,1),Shock_dev!$A$1:$CI$1,0),FALSE)</f>
        <v>4.2548194529950329E-4</v>
      </c>
      <c r="U63" s="52">
        <f>VLOOKUP($B63,Shock_dev!$A$1:$CI$300,MATCH(DATE(U$1,1,1),Shock_dev!$A$1:$CI$1,0),FALSE)</f>
        <v>1.6493889576016903E-4</v>
      </c>
      <c r="V63" s="52">
        <f>VLOOKUP($B63,Shock_dev!$A$1:$CI$300,MATCH(DATE(V$1,1,1),Shock_dev!$A$1:$CI$1,0),FALSE)</f>
        <v>4.295268252255157E-5</v>
      </c>
      <c r="W63" s="52">
        <f>VLOOKUP($B63,Shock_dev!$A$1:$CI$300,MATCH(DATE(W$1,1,1),Shock_dev!$A$1:$CI$1,0),FALSE)</f>
        <v>-3.1076707073634471E-6</v>
      </c>
      <c r="X63" s="52">
        <f>VLOOKUP($B63,Shock_dev!$A$1:$CI$300,MATCH(DATE(X$1,1,1),Shock_dev!$A$1:$CI$1,0),FALSE)</f>
        <v>-1.3020872838276603E-5</v>
      </c>
      <c r="Y63" s="52">
        <f>VLOOKUP($B63,Shock_dev!$A$1:$CI$300,MATCH(DATE(Y$1,1,1),Shock_dev!$A$1:$CI$1,0),FALSE)</f>
        <v>-7.4075276999678508E-6</v>
      </c>
      <c r="Z63" s="52">
        <f>VLOOKUP($B63,Shock_dev!$A$1:$CI$300,MATCH(DATE(Z$1,1,1),Shock_dev!$A$1:$CI$1,0),FALSE)</f>
        <v>3.0280721230709861E-6</v>
      </c>
      <c r="AA63" s="52">
        <f>VLOOKUP($B63,Shock_dev!$A$1:$CI$300,MATCH(DATE(AA$1,1,1),Shock_dev!$A$1:$CI$1,0),FALSE)</f>
        <v>1.177856775515337E-5</v>
      </c>
      <c r="AB63" s="52">
        <f>VLOOKUP($B63,Shock_dev!$A$1:$CI$300,MATCH(DATE(AB$1,1,1),Shock_dev!$A$1:$CI$1,0),FALSE)</f>
        <v>1.7724837187494278E-5</v>
      </c>
      <c r="AC63" s="52">
        <f>VLOOKUP($B63,Shock_dev!$A$1:$CI$300,MATCH(DATE(AC$1,1,1),Shock_dev!$A$1:$CI$1,0),FALSE)</f>
        <v>2.0955558565083213E-5</v>
      </c>
      <c r="AD63" s="52">
        <f>VLOOKUP($B63,Shock_dev!$A$1:$CI$300,MATCH(DATE(AD$1,1,1),Shock_dev!$A$1:$CI$1,0),FALSE)</f>
        <v>2.1851627935426934E-5</v>
      </c>
      <c r="AE63" s="52">
        <f>VLOOKUP($B63,Shock_dev!$A$1:$CI$300,MATCH(DATE(AE$1,1,1),Shock_dev!$A$1:$CI$1,0),FALSE)</f>
        <v>2.0915505543887753E-5</v>
      </c>
      <c r="AF63" s="52">
        <f>VLOOKUP($B63,Shock_dev!$A$1:$CI$300,MATCH(DATE(AF$1,1,1),Shock_dev!$A$1:$CI$1,0),FALSE)</f>
        <v>1.8548429944602154E-5</v>
      </c>
      <c r="AG63" s="52"/>
      <c r="AH63" s="65">
        <f t="shared" si="1"/>
        <v>9.5122601724241141E-5</v>
      </c>
      <c r="AI63" s="65">
        <f t="shared" si="2"/>
        <v>5.745570446902585E-4</v>
      </c>
      <c r="AJ63" s="65">
        <f t="shared" si="3"/>
        <v>1.0476797629302369E-3</v>
      </c>
      <c r="AK63" s="65">
        <f t="shared" si="4"/>
        <v>4.9935886340966525E-4</v>
      </c>
      <c r="AL63" s="65">
        <f t="shared" si="5"/>
        <v>-1.7458862734767088E-6</v>
      </c>
      <c r="AM63" s="65">
        <f t="shared" si="6"/>
        <v>1.9999191835298866E-5</v>
      </c>
      <c r="AN63" s="66"/>
      <c r="AO63" s="65">
        <f t="shared" si="7"/>
        <v>3.3483982320724984E-4</v>
      </c>
      <c r="AP63" s="65">
        <f t="shared" si="8"/>
        <v>7.7351931316995109E-4</v>
      </c>
      <c r="AQ63" s="65">
        <f t="shared" si="9"/>
        <v>9.1266527809110793E-6</v>
      </c>
    </row>
    <row r="64" spans="1:43" x14ac:dyDescent="0.25">
      <c r="A64" s="5" t="str">
        <f>VLOOKUP(LEFT(RIGHT(B64,12),4),List_Sectors!$A$2:$C$30,3,FALSE)</f>
        <v>Electricité &amp; télécom</v>
      </c>
      <c r="B64" s="37" t="s">
        <v>591</v>
      </c>
      <c r="C64" s="51">
        <f>VLOOKUP($B64,Shock_dev!$A$1:$CI$300,MATCH(DATE(C$1,1,1),Shock_dev!$A$1:$CI$1,0),FALSE)</f>
        <v>3.5044887257886816E-5</v>
      </c>
      <c r="D64" s="52">
        <f>VLOOKUP($B64,Shock_dev!$A$1:$CI$300,MATCH(DATE(D$1,1,1),Shock_dev!$A$1:$CI$1,0),FALSE)</f>
        <v>7.5255021116081889E-5</v>
      </c>
      <c r="E64" s="52">
        <f>VLOOKUP($B64,Shock_dev!$A$1:$CI$300,MATCH(DATE(E$1,1,1),Shock_dev!$A$1:$CI$1,0),FALSE)</f>
        <v>1.0576383737217515E-4</v>
      </c>
      <c r="F64" s="52">
        <f>VLOOKUP($B64,Shock_dev!$A$1:$CI$300,MATCH(DATE(F$1,1,1),Shock_dev!$A$1:$CI$1,0),FALSE)</f>
        <v>1.2367474214321442E-4</v>
      </c>
      <c r="G64" s="52">
        <f>VLOOKUP($B64,Shock_dev!$A$1:$CI$300,MATCH(DATE(G$1,1,1),Shock_dev!$A$1:$CI$1,0),FALSE)</f>
        <v>1.3025841184323881E-4</v>
      </c>
      <c r="H64" s="52">
        <f>VLOOKUP($B64,Shock_dev!$A$1:$CI$300,MATCH(DATE(H$1,1,1),Shock_dev!$A$1:$CI$1,0),FALSE)</f>
        <v>1.3084084228823342E-4</v>
      </c>
      <c r="I64" s="52">
        <f>VLOOKUP($B64,Shock_dev!$A$1:$CI$300,MATCH(DATE(I$1,1,1),Shock_dev!$A$1:$CI$1,0),FALSE)</f>
        <v>1.2308797991846611E-4</v>
      </c>
      <c r="J64" s="52">
        <f>VLOOKUP($B64,Shock_dev!$A$1:$CI$300,MATCH(DATE(J$1,1,1),Shock_dev!$A$1:$CI$1,0),FALSE)</f>
        <v>1.1887666661214982E-4</v>
      </c>
      <c r="K64" s="52">
        <f>VLOOKUP($B64,Shock_dev!$A$1:$CI$300,MATCH(DATE(K$1,1,1),Shock_dev!$A$1:$CI$1,0),FALSE)</f>
        <v>1.2068323028056795E-4</v>
      </c>
      <c r="L64" s="52">
        <f>VLOOKUP($B64,Shock_dev!$A$1:$CI$300,MATCH(DATE(L$1,1,1),Shock_dev!$A$1:$CI$1,0),FALSE)</f>
        <v>1.2009911403300258E-4</v>
      </c>
      <c r="M64" s="52">
        <f>VLOOKUP($B64,Shock_dev!$A$1:$CI$300,MATCH(DATE(M$1,1,1),Shock_dev!$A$1:$CI$1,0),FALSE)</f>
        <v>1.2033315518650709E-4</v>
      </c>
      <c r="N64" s="52">
        <f>VLOOKUP($B64,Shock_dev!$A$1:$CI$300,MATCH(DATE(N$1,1,1),Shock_dev!$A$1:$CI$1,0),FALSE)</f>
        <v>1.2456091493408383E-4</v>
      </c>
      <c r="O64" s="52">
        <f>VLOOKUP($B64,Shock_dev!$A$1:$CI$300,MATCH(DATE(O$1,1,1),Shock_dev!$A$1:$CI$1,0),FALSE)</f>
        <v>1.2328704534203064E-4</v>
      </c>
      <c r="P64" s="52">
        <f>VLOOKUP($B64,Shock_dev!$A$1:$CI$300,MATCH(DATE(P$1,1,1),Shock_dev!$A$1:$CI$1,0),FALSE)</f>
        <v>1.1379687147050223E-4</v>
      </c>
      <c r="Q64" s="52">
        <f>VLOOKUP($B64,Shock_dev!$A$1:$CI$300,MATCH(DATE(Q$1,1,1),Shock_dev!$A$1:$CI$1,0),FALSE)</f>
        <v>1.003468747314503E-4</v>
      </c>
      <c r="R64" s="52">
        <f>VLOOKUP($B64,Shock_dev!$A$1:$CI$300,MATCH(DATE(R$1,1,1),Shock_dev!$A$1:$CI$1,0),FALSE)</f>
        <v>8.2558380564287472E-5</v>
      </c>
      <c r="S64" s="52">
        <f>VLOOKUP($B64,Shock_dev!$A$1:$CI$300,MATCH(DATE(S$1,1,1),Shock_dev!$A$1:$CI$1,0),FALSE)</f>
        <v>7.0340320687443242E-5</v>
      </c>
      <c r="T64" s="52">
        <f>VLOOKUP($B64,Shock_dev!$A$1:$CI$300,MATCH(DATE(T$1,1,1),Shock_dev!$A$1:$CI$1,0),FALSE)</f>
        <v>6.2365311472500071E-5</v>
      </c>
      <c r="U64" s="52">
        <f>VLOOKUP($B64,Shock_dev!$A$1:$CI$300,MATCH(DATE(U$1,1,1),Shock_dev!$A$1:$CI$1,0),FALSE)</f>
        <v>5.7684774235440332E-5</v>
      </c>
      <c r="V64" s="52">
        <f>VLOOKUP($B64,Shock_dev!$A$1:$CI$300,MATCH(DATE(V$1,1,1),Shock_dev!$A$1:$CI$1,0),FALSE)</f>
        <v>5.5454321410493037E-5</v>
      </c>
      <c r="W64" s="52">
        <f>VLOOKUP($B64,Shock_dev!$A$1:$CI$300,MATCH(DATE(W$1,1,1),Shock_dev!$A$1:$CI$1,0),FALSE)</f>
        <v>5.5469787640875272E-5</v>
      </c>
      <c r="X64" s="52">
        <f>VLOOKUP($B64,Shock_dev!$A$1:$CI$300,MATCH(DATE(X$1,1,1),Shock_dev!$A$1:$CI$1,0),FALSE)</f>
        <v>5.4963124428077578E-5</v>
      </c>
      <c r="Y64" s="52">
        <f>VLOOKUP($B64,Shock_dev!$A$1:$CI$300,MATCH(DATE(Y$1,1,1),Shock_dev!$A$1:$CI$1,0),FALSE)</f>
        <v>5.3874368963242567E-5</v>
      </c>
      <c r="Z64" s="52">
        <f>VLOOKUP($B64,Shock_dev!$A$1:$CI$300,MATCH(DATE(Z$1,1,1),Shock_dev!$A$1:$CI$1,0),FALSE)</f>
        <v>5.2190113249580212E-5</v>
      </c>
      <c r="AA64" s="52">
        <f>VLOOKUP($B64,Shock_dev!$A$1:$CI$300,MATCH(DATE(AA$1,1,1),Shock_dev!$A$1:$CI$1,0),FALSE)</f>
        <v>4.8494213886798633E-5</v>
      </c>
      <c r="AB64" s="52">
        <f>VLOOKUP($B64,Shock_dev!$A$1:$CI$300,MATCH(DATE(AB$1,1,1),Shock_dev!$A$1:$CI$1,0),FALSE)</f>
        <v>4.3810111049937721E-5</v>
      </c>
      <c r="AC64" s="52">
        <f>VLOOKUP($B64,Shock_dev!$A$1:$CI$300,MATCH(DATE(AC$1,1,1),Shock_dev!$A$1:$CI$1,0),FALSE)</f>
        <v>3.881297406665815E-5</v>
      </c>
      <c r="AD64" s="52">
        <f>VLOOKUP($B64,Shock_dev!$A$1:$CI$300,MATCH(DATE(AD$1,1,1),Shock_dev!$A$1:$CI$1,0),FALSE)</f>
        <v>3.3756428862348961E-5</v>
      </c>
      <c r="AE64" s="52">
        <f>VLOOKUP($B64,Shock_dev!$A$1:$CI$300,MATCH(DATE(AE$1,1,1),Shock_dev!$A$1:$CI$1,0),FALSE)</f>
        <v>2.8752692783249792E-5</v>
      </c>
      <c r="AF64" s="52">
        <f>VLOOKUP($B64,Shock_dev!$A$1:$CI$300,MATCH(DATE(AF$1,1,1),Shock_dev!$A$1:$CI$1,0),FALSE)</f>
        <v>2.3764941486359453E-5</v>
      </c>
      <c r="AG64" s="52"/>
      <c r="AH64" s="65">
        <f t="shared" si="1"/>
        <v>9.3999379946519416E-5</v>
      </c>
      <c r="AI64" s="65">
        <f t="shared" si="2"/>
        <v>1.2271756662648398E-4</v>
      </c>
      <c r="AJ64" s="65">
        <f t="shared" si="3"/>
        <v>1.1646497233291481E-4</v>
      </c>
      <c r="AK64" s="65">
        <f t="shared" si="4"/>
        <v>6.5680621674032831E-5</v>
      </c>
      <c r="AL64" s="65">
        <f t="shared" si="5"/>
        <v>5.2998321633714856E-5</v>
      </c>
      <c r="AM64" s="65">
        <f t="shared" si="6"/>
        <v>3.3779429649710818E-5</v>
      </c>
      <c r="AN64" s="66"/>
      <c r="AO64" s="65">
        <f t="shared" si="7"/>
        <v>1.083584732865017E-4</v>
      </c>
      <c r="AP64" s="65">
        <f t="shared" si="8"/>
        <v>9.1072797003473823E-5</v>
      </c>
      <c r="AQ64" s="65">
        <f t="shared" si="9"/>
        <v>4.3388875641712837E-5</v>
      </c>
    </row>
    <row r="65" spans="1:43" x14ac:dyDescent="0.25">
      <c r="A65" s="5" t="str">
        <f>VLOOKUP(LEFT(RIGHT(B65,12),4),List_Sectors!$A$2:$C$30,3,FALSE)</f>
        <v>Eau</v>
      </c>
      <c r="B65" s="37" t="s">
        <v>592</v>
      </c>
      <c r="C65" s="51">
        <f>VLOOKUP($B65,Shock_dev!$A$1:$CI$300,MATCH(DATE(C$1,1,1),Shock_dev!$A$1:$CI$1,0),FALSE)</f>
        <v>8.6952626304124794E-6</v>
      </c>
      <c r="D65" s="52">
        <f>VLOOKUP($B65,Shock_dev!$A$1:$CI$300,MATCH(DATE(D$1,1,1),Shock_dev!$A$1:$CI$1,0),FALSE)</f>
        <v>1.8653888342106936E-5</v>
      </c>
      <c r="E65" s="52">
        <f>VLOOKUP($B65,Shock_dev!$A$1:$CI$300,MATCH(DATE(E$1,1,1),Shock_dev!$A$1:$CI$1,0),FALSE)</f>
        <v>2.6172270689313164E-5</v>
      </c>
      <c r="F65" s="52">
        <f>VLOOKUP($B65,Shock_dev!$A$1:$CI$300,MATCH(DATE(F$1,1,1),Shock_dev!$A$1:$CI$1,0),FALSE)</f>
        <v>3.0543894006382957E-5</v>
      </c>
      <c r="G65" s="52">
        <f>VLOOKUP($B65,Shock_dev!$A$1:$CI$300,MATCH(DATE(G$1,1,1),Shock_dev!$A$1:$CI$1,0),FALSE)</f>
        <v>3.210476655265067E-5</v>
      </c>
      <c r="H65" s="52">
        <f>VLOOKUP($B65,Shock_dev!$A$1:$CI$300,MATCH(DATE(H$1,1,1),Shock_dev!$A$1:$CI$1,0),FALSE)</f>
        <v>3.2192760258252538E-5</v>
      </c>
      <c r="I65" s="52">
        <f>VLOOKUP($B65,Shock_dev!$A$1:$CI$300,MATCH(DATE(I$1,1,1),Shock_dev!$A$1:$CI$1,0),FALSE)</f>
        <v>3.0236765561030666E-5</v>
      </c>
      <c r="J65" s="52">
        <f>VLOOKUP($B65,Shock_dev!$A$1:$CI$300,MATCH(DATE(J$1,1,1),Shock_dev!$A$1:$CI$1,0),FALSE)</f>
        <v>2.9185264210882691E-5</v>
      </c>
      <c r="K65" s="52">
        <f>VLOOKUP($B65,Shock_dev!$A$1:$CI$300,MATCH(DATE(K$1,1,1),Shock_dev!$A$1:$CI$1,0),FALSE)</f>
        <v>2.9647166025952117E-5</v>
      </c>
      <c r="L65" s="52">
        <f>VLOOKUP($B65,Shock_dev!$A$1:$CI$300,MATCH(DATE(L$1,1,1),Shock_dev!$A$1:$CI$1,0),FALSE)</f>
        <v>2.9524656016030649E-5</v>
      </c>
      <c r="M65" s="52">
        <f>VLOOKUP($B65,Shock_dev!$A$1:$CI$300,MATCH(DATE(M$1,1,1),Shock_dev!$A$1:$CI$1,0),FALSE)</f>
        <v>2.9607042911089032E-5</v>
      </c>
      <c r="N65" s="52">
        <f>VLOOKUP($B65,Shock_dev!$A$1:$CI$300,MATCH(DATE(N$1,1,1),Shock_dev!$A$1:$CI$1,0),FALSE)</f>
        <v>3.0679464540797535E-5</v>
      </c>
      <c r="O65" s="52">
        <f>VLOOKUP($B65,Shock_dev!$A$1:$CI$300,MATCH(DATE(O$1,1,1),Shock_dev!$A$1:$CI$1,0),FALSE)</f>
        <v>3.0382115327422225E-5</v>
      </c>
      <c r="P65" s="52">
        <f>VLOOKUP($B65,Shock_dev!$A$1:$CI$300,MATCH(DATE(P$1,1,1),Shock_dev!$A$1:$CI$1,0),FALSE)</f>
        <v>2.8042083488513104E-5</v>
      </c>
      <c r="Q65" s="52">
        <f>VLOOKUP($B65,Shock_dev!$A$1:$CI$300,MATCH(DATE(Q$1,1,1),Shock_dev!$A$1:$CI$1,0),FALSE)</f>
        <v>2.4721554421087947E-5</v>
      </c>
      <c r="R65" s="52">
        <f>VLOOKUP($B65,Shock_dev!$A$1:$CI$300,MATCH(DATE(R$1,1,1),Shock_dev!$A$1:$CI$1,0),FALSE)</f>
        <v>2.0330572220939655E-5</v>
      </c>
      <c r="S65" s="52">
        <f>VLOOKUP($B65,Shock_dev!$A$1:$CI$300,MATCH(DATE(S$1,1,1),Shock_dev!$A$1:$CI$1,0),FALSE)</f>
        <v>1.7327566984562262E-5</v>
      </c>
      <c r="T65" s="52">
        <f>VLOOKUP($B65,Shock_dev!$A$1:$CI$300,MATCH(DATE(T$1,1,1),Shock_dev!$A$1:$CI$1,0),FALSE)</f>
        <v>1.5378129871918918E-5</v>
      </c>
      <c r="U65" s="52">
        <f>VLOOKUP($B65,Shock_dev!$A$1:$CI$300,MATCH(DATE(U$1,1,1),Shock_dev!$A$1:$CI$1,0),FALSE)</f>
        <v>1.4239156085116832E-5</v>
      </c>
      <c r="V65" s="52">
        <f>VLOOKUP($B65,Shock_dev!$A$1:$CI$300,MATCH(DATE(V$1,1,1),Shock_dev!$A$1:$CI$1,0),FALSE)</f>
        <v>1.369683349025119E-5</v>
      </c>
      <c r="W65" s="52">
        <f>VLOOKUP($B65,Shock_dev!$A$1:$CI$300,MATCH(DATE(W$1,1,1),Shock_dev!$A$1:$CI$1,0),FALSE)</f>
        <v>1.3699134634288663E-5</v>
      </c>
      <c r="X65" s="52">
        <f>VLOOKUP($B65,Shock_dev!$A$1:$CI$300,MATCH(DATE(X$1,1,1),Shock_dev!$A$1:$CI$1,0),FALSE)</f>
        <v>1.3559947580877339E-5</v>
      </c>
      <c r="Y65" s="52">
        <f>VLOOKUP($B65,Shock_dev!$A$1:$CI$300,MATCH(DATE(Y$1,1,1),Shock_dev!$A$1:$CI$1,0),FALSE)</f>
        <v>1.3267123868026007E-5</v>
      </c>
      <c r="Z65" s="52">
        <f>VLOOKUP($B65,Shock_dev!$A$1:$CI$300,MATCH(DATE(Z$1,1,1),Shock_dev!$A$1:$CI$1,0),FALSE)</f>
        <v>1.2821358209257327E-5</v>
      </c>
      <c r="AA65" s="52">
        <f>VLOOKUP($B65,Shock_dev!$A$1:$CI$300,MATCH(DATE(AA$1,1,1),Shock_dev!$A$1:$CI$1,0),FALSE)</f>
        <v>1.1874859218047541E-5</v>
      </c>
      <c r="AB65" s="52">
        <f>VLOOKUP($B65,Shock_dev!$A$1:$CI$300,MATCH(DATE(AB$1,1,1),Shock_dev!$A$1:$CI$1,0),FALSE)</f>
        <v>1.0685029558704094E-5</v>
      </c>
      <c r="AC65" s="52">
        <f>VLOOKUP($B65,Shock_dev!$A$1:$CI$300,MATCH(DATE(AC$1,1,1),Shock_dev!$A$1:$CI$1,0),FALSE)</f>
        <v>9.4220875441158679E-6</v>
      </c>
      <c r="AD65" s="52">
        <f>VLOOKUP($B65,Shock_dev!$A$1:$CI$300,MATCH(DATE(AD$1,1,1),Shock_dev!$A$1:$CI$1,0),FALSE)</f>
        <v>8.1500771184519034E-6</v>
      </c>
      <c r="AE65" s="52">
        <f>VLOOKUP($B65,Shock_dev!$A$1:$CI$300,MATCH(DATE(AE$1,1,1),Shock_dev!$A$1:$CI$1,0),FALSE)</f>
        <v>6.8969793792405557E-6</v>
      </c>
      <c r="AF65" s="52">
        <f>VLOOKUP($B65,Shock_dev!$A$1:$CI$300,MATCH(DATE(AF$1,1,1),Shock_dev!$A$1:$CI$1,0),FALSE)</f>
        <v>5.6534566937293323E-6</v>
      </c>
      <c r="AG65" s="52"/>
      <c r="AH65" s="65">
        <f t="shared" si="1"/>
        <v>2.3234016444173241E-5</v>
      </c>
      <c r="AI65" s="65">
        <f t="shared" si="2"/>
        <v>3.0157322414429731E-5</v>
      </c>
      <c r="AJ65" s="65">
        <f t="shared" si="3"/>
        <v>2.8686452137781966E-5</v>
      </c>
      <c r="AK65" s="65">
        <f t="shared" si="4"/>
        <v>1.619445173055777E-5</v>
      </c>
      <c r="AL65" s="65">
        <f t="shared" si="5"/>
        <v>1.3044484702099376E-5</v>
      </c>
      <c r="AM65" s="65">
        <f t="shared" si="6"/>
        <v>8.1615260588483518E-6</v>
      </c>
      <c r="AN65" s="66"/>
      <c r="AO65" s="65">
        <f t="shared" si="7"/>
        <v>2.6695669429301486E-5</v>
      </c>
      <c r="AP65" s="65">
        <f t="shared" si="8"/>
        <v>2.2440451934169868E-5</v>
      </c>
      <c r="AQ65" s="65">
        <f t="shared" si="9"/>
        <v>1.0603005380473865E-5</v>
      </c>
    </row>
    <row r="66" spans="1:43" x14ac:dyDescent="0.25">
      <c r="A66" s="5" t="str">
        <f>VLOOKUP(LEFT(RIGHT(B66,12),4),List_Sectors!$A$2:$C$30,3,FALSE)</f>
        <v>Autres infrastructures</v>
      </c>
      <c r="B66" s="37" t="s">
        <v>593</v>
      </c>
      <c r="C66" s="51">
        <f>VLOOKUP($B66,Shock_dev!$A$1:$CI$300,MATCH(DATE(C$1,1,1),Shock_dev!$A$1:$CI$1,0),FALSE)</f>
        <v>1.2033318611703913E-3</v>
      </c>
      <c r="D66" s="52">
        <f>VLOOKUP($B66,Shock_dev!$A$1:$CI$300,MATCH(DATE(D$1,1,1),Shock_dev!$A$1:$CI$1,0),FALSE)</f>
        <v>1.8738814752582531E-3</v>
      </c>
      <c r="E66" s="52">
        <f>VLOOKUP($B66,Shock_dev!$A$1:$CI$300,MATCH(DATE(E$1,1,1),Shock_dev!$A$1:$CI$1,0),FALSE)</f>
        <v>2.2372626191790052E-3</v>
      </c>
      <c r="F66" s="52">
        <f>VLOOKUP($B66,Shock_dev!$A$1:$CI$300,MATCH(DATE(F$1,1,1),Shock_dev!$A$1:$CI$1,0),FALSE)</f>
        <v>2.4804040851102837E-3</v>
      </c>
      <c r="G66" s="52">
        <f>VLOOKUP($B66,Shock_dev!$A$1:$CI$300,MATCH(DATE(G$1,1,1),Shock_dev!$A$1:$CI$1,0),FALSE)</f>
        <v>2.6605021103887345E-3</v>
      </c>
      <c r="H66" s="52">
        <f>VLOOKUP($B66,Shock_dev!$A$1:$CI$300,MATCH(DATE(H$1,1,1),Shock_dev!$A$1:$CI$1,0),FALSE)</f>
        <v>2.8448726042731038E-3</v>
      </c>
      <c r="I66" s="52">
        <f>VLOOKUP($B66,Shock_dev!$A$1:$CI$300,MATCH(DATE(I$1,1,1),Shock_dev!$A$1:$CI$1,0),FALSE)</f>
        <v>2.9959282838754576E-3</v>
      </c>
      <c r="J66" s="52">
        <f>VLOOKUP($B66,Shock_dev!$A$1:$CI$300,MATCH(DATE(J$1,1,1),Shock_dev!$A$1:$CI$1,0),FALSE)</f>
        <v>3.0807304635212637E-3</v>
      </c>
      <c r="K66" s="52">
        <f>VLOOKUP($B66,Shock_dev!$A$1:$CI$300,MATCH(DATE(K$1,1,1),Shock_dev!$A$1:$CI$1,0),FALSE)</f>
        <v>3.1166542642812804E-3</v>
      </c>
      <c r="L66" s="52">
        <f>VLOOKUP($B66,Shock_dev!$A$1:$CI$300,MATCH(DATE(L$1,1,1),Shock_dev!$A$1:$CI$1,0),FALSE)</f>
        <v>3.1365226705670512E-3</v>
      </c>
      <c r="M66" s="52">
        <f>VLOOKUP($B66,Shock_dev!$A$1:$CI$300,MATCH(DATE(M$1,1,1),Shock_dev!$A$1:$CI$1,0),FALSE)</f>
        <v>2.7486617157119358E-3</v>
      </c>
      <c r="N66" s="52">
        <f>VLOOKUP($B66,Shock_dev!$A$1:$CI$300,MATCH(DATE(N$1,1,1),Shock_dev!$A$1:$CI$1,0),FALSE)</f>
        <v>2.5658130819701422E-3</v>
      </c>
      <c r="O66" s="52">
        <f>VLOOKUP($B66,Shock_dev!$A$1:$CI$300,MATCH(DATE(O$1,1,1),Shock_dev!$A$1:$CI$1,0),FALSE)</f>
        <v>2.4740352932328164E-3</v>
      </c>
      <c r="P66" s="52">
        <f>VLOOKUP($B66,Shock_dev!$A$1:$CI$300,MATCH(DATE(P$1,1,1),Shock_dev!$A$1:$CI$1,0),FALSE)</f>
        <v>2.4760227000543062E-3</v>
      </c>
      <c r="Q66" s="52">
        <f>VLOOKUP($B66,Shock_dev!$A$1:$CI$300,MATCH(DATE(Q$1,1,1),Shock_dev!$A$1:$CI$1,0),FALSE)</f>
        <v>2.5418228909275579E-3</v>
      </c>
      <c r="R66" s="52">
        <f>VLOOKUP($B66,Shock_dev!$A$1:$CI$300,MATCH(DATE(R$1,1,1),Shock_dev!$A$1:$CI$1,0),FALSE)</f>
        <v>2.6366892301802306E-3</v>
      </c>
      <c r="S66" s="52">
        <f>VLOOKUP($B66,Shock_dev!$A$1:$CI$300,MATCH(DATE(S$1,1,1),Shock_dev!$A$1:$CI$1,0),FALSE)</f>
        <v>2.7747745189573509E-3</v>
      </c>
      <c r="T66" s="52">
        <f>VLOOKUP($B66,Shock_dev!$A$1:$CI$300,MATCH(DATE(T$1,1,1),Shock_dev!$A$1:$CI$1,0),FALSE)</f>
        <v>2.8556554798311864E-3</v>
      </c>
      <c r="U66" s="52">
        <f>VLOOKUP($B66,Shock_dev!$A$1:$CI$300,MATCH(DATE(U$1,1,1),Shock_dev!$A$1:$CI$1,0),FALSE)</f>
        <v>2.8878993965831233E-3</v>
      </c>
      <c r="V66" s="52">
        <f>VLOOKUP($B66,Shock_dev!$A$1:$CI$300,MATCH(DATE(V$1,1,1),Shock_dev!$A$1:$CI$1,0),FALSE)</f>
        <v>2.8790927341253766E-3</v>
      </c>
      <c r="W66" s="52">
        <f>VLOOKUP($B66,Shock_dev!$A$1:$CI$300,MATCH(DATE(W$1,1,1),Shock_dev!$A$1:$CI$1,0),FALSE)</f>
        <v>2.9618615160284735E-3</v>
      </c>
      <c r="X66" s="52">
        <f>VLOOKUP($B66,Shock_dev!$A$1:$CI$300,MATCH(DATE(X$1,1,1),Shock_dev!$A$1:$CI$1,0),FALSE)</f>
        <v>2.9828594344069549E-3</v>
      </c>
      <c r="Y66" s="52">
        <f>VLOOKUP($B66,Shock_dev!$A$1:$CI$300,MATCH(DATE(Y$1,1,1),Shock_dev!$A$1:$CI$1,0),FALSE)</f>
        <v>2.9689228604106222E-3</v>
      </c>
      <c r="Z66" s="52">
        <f>VLOOKUP($B66,Shock_dev!$A$1:$CI$300,MATCH(DATE(Z$1,1,1),Shock_dev!$A$1:$CI$1,0),FALSE)</f>
        <v>2.9378121521959968E-3</v>
      </c>
      <c r="AA66" s="52">
        <f>VLOOKUP($B66,Shock_dev!$A$1:$CI$300,MATCH(DATE(AA$1,1,1),Shock_dev!$A$1:$CI$1,0),FALSE)</f>
        <v>2.8990124298166032E-3</v>
      </c>
      <c r="AB66" s="52">
        <f>VLOOKUP($B66,Shock_dev!$A$1:$CI$300,MATCH(DATE(AB$1,1,1),Shock_dev!$A$1:$CI$1,0),FALSE)</f>
        <v>2.8579930135791604E-3</v>
      </c>
      <c r="AC66" s="52">
        <f>VLOOKUP($B66,Shock_dev!$A$1:$CI$300,MATCH(DATE(AC$1,1,1),Shock_dev!$A$1:$CI$1,0),FALSE)</f>
        <v>2.8173530429220425E-3</v>
      </c>
      <c r="AD66" s="52">
        <f>VLOOKUP($B66,Shock_dev!$A$1:$CI$300,MATCH(DATE(AD$1,1,1),Shock_dev!$A$1:$CI$1,0),FALSE)</f>
        <v>2.7780785224314018E-3</v>
      </c>
      <c r="AE66" s="52">
        <f>VLOOKUP($B66,Shock_dev!$A$1:$CI$300,MATCH(DATE(AE$1,1,1),Shock_dev!$A$1:$CI$1,0),FALSE)</f>
        <v>2.7537491562747676E-3</v>
      </c>
      <c r="AF66" s="52">
        <f>VLOOKUP($B66,Shock_dev!$A$1:$CI$300,MATCH(DATE(AF$1,1,1),Shock_dev!$A$1:$CI$1,0),FALSE)</f>
        <v>2.7244870591237795E-3</v>
      </c>
      <c r="AG66" s="52"/>
      <c r="AH66" s="65">
        <f t="shared" si="1"/>
        <v>2.0910764302213337E-3</v>
      </c>
      <c r="AI66" s="65">
        <f t="shared" si="2"/>
        <v>3.0349416573036314E-3</v>
      </c>
      <c r="AJ66" s="65">
        <f t="shared" si="3"/>
        <v>2.5612711363793518E-3</v>
      </c>
      <c r="AK66" s="65">
        <f t="shared" si="4"/>
        <v>2.8068222719354534E-3</v>
      </c>
      <c r="AL66" s="65">
        <f t="shared" si="5"/>
        <v>2.95009367857173E-3</v>
      </c>
      <c r="AM66" s="65">
        <f t="shared" si="6"/>
        <v>2.7863321588662304E-3</v>
      </c>
      <c r="AN66" s="66"/>
      <c r="AO66" s="65">
        <f t="shared" si="7"/>
        <v>2.5630090437624826E-3</v>
      </c>
      <c r="AP66" s="65">
        <f t="shared" si="8"/>
        <v>2.6840467041574024E-3</v>
      </c>
      <c r="AQ66" s="65">
        <f t="shared" si="9"/>
        <v>2.8682129187189804E-3</v>
      </c>
    </row>
    <row r="67" spans="1:43" x14ac:dyDescent="0.25">
      <c r="A67" s="5" t="str">
        <f>VLOOKUP(LEFT(RIGHT(B67,12),4),List_Sectors!$A$2:$C$30,3,FALSE)</f>
        <v>Démolition</v>
      </c>
      <c r="B67" s="37" t="s">
        <v>594</v>
      </c>
      <c r="C67" s="51">
        <f>VLOOKUP($B67,Shock_dev!$A$1:$CI$300,MATCH(DATE(C$1,1,1),Shock_dev!$A$1:$CI$1,0),FALSE)</f>
        <v>2.7363362505009824E-2</v>
      </c>
      <c r="D67" s="52">
        <f>VLOOKUP($B67,Shock_dev!$A$1:$CI$300,MATCH(DATE(D$1,1,1),Shock_dev!$A$1:$CI$1,0),FALSE)</f>
        <v>5.08188758105175E-2</v>
      </c>
      <c r="E67" s="52">
        <f>VLOOKUP($B67,Shock_dev!$A$1:$CI$300,MATCH(DATE(E$1,1,1),Shock_dev!$A$1:$CI$1,0),FALSE)</f>
        <v>6.5985851498038192E-2</v>
      </c>
      <c r="F67" s="52">
        <f>VLOOKUP($B67,Shock_dev!$A$1:$CI$300,MATCH(DATE(F$1,1,1),Shock_dev!$A$1:$CI$1,0),FALSE)</f>
        <v>7.3851454237930186E-2</v>
      </c>
      <c r="G67" s="52">
        <f>VLOOKUP($B67,Shock_dev!$A$1:$CI$300,MATCH(DATE(G$1,1,1),Shock_dev!$A$1:$CI$1,0),FALSE)</f>
        <v>7.5904463930289698E-2</v>
      </c>
      <c r="H67" s="52">
        <f>VLOOKUP($B67,Shock_dev!$A$1:$CI$300,MATCH(DATE(H$1,1,1),Shock_dev!$A$1:$CI$1,0),FALSE)</f>
        <v>7.7125792429521792E-2</v>
      </c>
      <c r="I67" s="52">
        <f>VLOOKUP($B67,Shock_dev!$A$1:$CI$300,MATCH(DATE(I$1,1,1),Shock_dev!$A$1:$CI$1,0),FALSE)</f>
        <v>7.0107309822836958E-2</v>
      </c>
      <c r="J67" s="52">
        <f>VLOOKUP($B67,Shock_dev!$A$1:$CI$300,MATCH(DATE(J$1,1,1),Shock_dev!$A$1:$CI$1,0),FALSE)</f>
        <v>7.2250642519651784E-2</v>
      </c>
      <c r="K67" s="52">
        <f>VLOOKUP($B67,Shock_dev!$A$1:$CI$300,MATCH(DATE(K$1,1,1),Shock_dev!$A$1:$CI$1,0),FALSE)</f>
        <v>7.6398754761945839E-2</v>
      </c>
      <c r="L67" s="52">
        <f>VLOOKUP($B67,Shock_dev!$A$1:$CI$300,MATCH(DATE(L$1,1,1),Shock_dev!$A$1:$CI$1,0),FALSE)</f>
        <v>7.2609867694164679E-2</v>
      </c>
      <c r="M67" s="52">
        <f>VLOOKUP($B67,Shock_dev!$A$1:$CI$300,MATCH(DATE(M$1,1,1),Shock_dev!$A$1:$CI$1,0),FALSE)</f>
        <v>7.2822472022242832E-2</v>
      </c>
      <c r="N67" s="52">
        <f>VLOOKUP($B67,Shock_dev!$A$1:$CI$300,MATCH(DATE(N$1,1,1),Shock_dev!$A$1:$CI$1,0),FALSE)</f>
        <v>7.6038050924376654E-2</v>
      </c>
      <c r="O67" s="52">
        <f>VLOOKUP($B67,Shock_dev!$A$1:$CI$300,MATCH(DATE(O$1,1,1),Shock_dev!$A$1:$CI$1,0),FALSE)</f>
        <v>6.9564013571307495E-2</v>
      </c>
      <c r="P67" s="52">
        <f>VLOOKUP($B67,Shock_dev!$A$1:$CI$300,MATCH(DATE(P$1,1,1),Shock_dev!$A$1:$CI$1,0),FALSE)</f>
        <v>5.8196069758956512E-2</v>
      </c>
      <c r="Q67" s="52">
        <f>VLOOKUP($B67,Shock_dev!$A$1:$CI$300,MATCH(DATE(Q$1,1,1),Shock_dev!$A$1:$CI$1,0),FALSE)</f>
        <v>4.8221810335653897E-2</v>
      </c>
      <c r="R67" s="52">
        <f>VLOOKUP($B67,Shock_dev!$A$1:$CI$300,MATCH(DATE(R$1,1,1),Shock_dev!$A$1:$CI$1,0),FALSE)</f>
        <v>3.4847475532485093E-2</v>
      </c>
      <c r="S67" s="52">
        <f>VLOOKUP($B67,Shock_dev!$A$1:$CI$300,MATCH(DATE(S$1,1,1),Shock_dev!$A$1:$CI$1,0),FALSE)</f>
        <v>3.093143720504395E-2</v>
      </c>
      <c r="T67" s="52">
        <f>VLOOKUP($B67,Shock_dev!$A$1:$CI$300,MATCH(DATE(T$1,1,1),Shock_dev!$A$1:$CI$1,0),FALSE)</f>
        <v>2.6694147824871596E-2</v>
      </c>
      <c r="U67" s="52">
        <f>VLOOKUP($B67,Shock_dev!$A$1:$CI$300,MATCH(DATE(U$1,1,1),Shock_dev!$A$1:$CI$1,0),FALSE)</f>
        <v>2.3544583484676182E-2</v>
      </c>
      <c r="V67" s="52">
        <f>VLOOKUP($B67,Shock_dev!$A$1:$CI$300,MATCH(DATE(V$1,1,1),Shock_dev!$A$1:$CI$1,0),FALSE)</f>
        <v>2.1535653496209475E-2</v>
      </c>
      <c r="W67" s="52">
        <f>VLOOKUP($B67,Shock_dev!$A$1:$CI$300,MATCH(DATE(W$1,1,1),Shock_dev!$A$1:$CI$1,0),FALSE)</f>
        <v>2.1011410909099606E-2</v>
      </c>
      <c r="X67" s="52">
        <f>VLOOKUP($B67,Shock_dev!$A$1:$CI$300,MATCH(DATE(X$1,1,1),Shock_dev!$A$1:$CI$1,0),FALSE)</f>
        <v>1.9387677265292575E-2</v>
      </c>
      <c r="Y67" s="52">
        <f>VLOOKUP($B67,Shock_dev!$A$1:$CI$300,MATCH(DATE(Y$1,1,1),Shock_dev!$A$1:$CI$1,0),FALSE)</f>
        <v>1.8631432406386123E-2</v>
      </c>
      <c r="Z67" s="52">
        <f>VLOOKUP($B67,Shock_dev!$A$1:$CI$300,MATCH(DATE(Z$1,1,1),Shock_dev!$A$1:$CI$1,0),FALSE)</f>
        <v>1.8305683405298884E-2</v>
      </c>
      <c r="AA67" s="52">
        <f>VLOOKUP($B67,Shock_dev!$A$1:$CI$300,MATCH(DATE(AA$1,1,1),Shock_dev!$A$1:$CI$1,0),FALSE)</f>
        <v>1.6700112296029197E-2</v>
      </c>
      <c r="AB67" s="52">
        <f>VLOOKUP($B67,Shock_dev!$A$1:$CI$300,MATCH(DATE(AB$1,1,1),Shock_dev!$A$1:$CI$1,0),FALSE)</f>
        <v>1.5883289907060404E-2</v>
      </c>
      <c r="AC67" s="52">
        <f>VLOOKUP($B67,Shock_dev!$A$1:$CI$300,MATCH(DATE(AC$1,1,1),Shock_dev!$A$1:$CI$1,0),FALSE)</f>
        <v>1.548129905252601E-2</v>
      </c>
      <c r="AD67" s="52">
        <f>VLOOKUP($B67,Shock_dev!$A$1:$CI$300,MATCH(DATE(AD$1,1,1),Shock_dev!$A$1:$CI$1,0),FALSE)</f>
        <v>1.527579452412804E-2</v>
      </c>
      <c r="AE67" s="52">
        <f>VLOOKUP($B67,Shock_dev!$A$1:$CI$300,MATCH(DATE(AE$1,1,1),Shock_dev!$A$1:$CI$1,0),FALSE)</f>
        <v>1.5188363715879305E-2</v>
      </c>
      <c r="AF67" s="52">
        <f>VLOOKUP($B67,Shock_dev!$A$1:$CI$300,MATCH(DATE(AF$1,1,1),Shock_dev!$A$1:$CI$1,0),FALSE)</f>
        <v>1.5105667153107002E-2</v>
      </c>
      <c r="AG67" s="52"/>
      <c r="AH67" s="65">
        <f t="shared" si="1"/>
        <v>5.8784801596357086E-2</v>
      </c>
      <c r="AI67" s="65">
        <f t="shared" si="2"/>
        <v>7.3698473445624219E-2</v>
      </c>
      <c r="AJ67" s="65">
        <f t="shared" si="3"/>
        <v>6.4968483322507486E-2</v>
      </c>
      <c r="AK67" s="65">
        <f t="shared" si="4"/>
        <v>2.7510659508657258E-2</v>
      </c>
      <c r="AL67" s="65">
        <f t="shared" si="5"/>
        <v>1.8807263256421274E-2</v>
      </c>
      <c r="AM67" s="65">
        <f t="shared" si="6"/>
        <v>1.5386882870540153E-2</v>
      </c>
      <c r="AN67" s="66"/>
      <c r="AO67" s="65">
        <f t="shared" si="7"/>
        <v>6.6241637520990659E-2</v>
      </c>
      <c r="AP67" s="65">
        <f t="shared" si="8"/>
        <v>4.6239571415582374E-2</v>
      </c>
      <c r="AQ67" s="65">
        <f t="shared" si="9"/>
        <v>1.7097073063480715E-2</v>
      </c>
    </row>
    <row r="68" spans="1:43" x14ac:dyDescent="0.25">
      <c r="A68" s="5" t="str">
        <f>VLOOKUP(LEFT(RIGHT(B68,12),4),List_Sectors!$A$2:$C$30,3,FALSE)</f>
        <v>Préparation de site</v>
      </c>
      <c r="B68" s="37" t="s">
        <v>595</v>
      </c>
      <c r="C68" s="51">
        <f>VLOOKUP($B68,Shock_dev!$A$1:$CI$300,MATCH(DATE(C$1,1,1),Shock_dev!$A$1:$CI$1,0),FALSE)</f>
        <v>4.1562295318873156E-2</v>
      </c>
      <c r="D68" s="52">
        <f>VLOOKUP($B68,Shock_dev!$A$1:$CI$300,MATCH(DATE(D$1,1,1),Shock_dev!$A$1:$CI$1,0),FALSE)</f>
        <v>6.085083961173781E-2</v>
      </c>
      <c r="E68" s="52">
        <f>VLOOKUP($B68,Shock_dev!$A$1:$CI$300,MATCH(DATE(E$1,1,1),Shock_dev!$A$1:$CI$1,0),FALSE)</f>
        <v>7.0860778890350168E-2</v>
      </c>
      <c r="F68" s="52">
        <f>VLOOKUP($B68,Shock_dev!$A$1:$CI$300,MATCH(DATE(F$1,1,1),Shock_dev!$A$1:$CI$1,0),FALSE)</f>
        <v>7.6081636581403989E-2</v>
      </c>
      <c r="G68" s="52">
        <f>VLOOKUP($B68,Shock_dev!$A$1:$CI$300,MATCH(DATE(G$1,1,1),Shock_dev!$A$1:$CI$1,0),FALSE)</f>
        <v>7.7629442606790749E-2</v>
      </c>
      <c r="H68" s="52">
        <f>VLOOKUP($B68,Shock_dev!$A$1:$CI$300,MATCH(DATE(H$1,1,1),Shock_dev!$A$1:$CI$1,0),FALSE)</f>
        <v>7.9431919653974573E-2</v>
      </c>
      <c r="I68" s="52">
        <f>VLOOKUP($B68,Shock_dev!$A$1:$CI$300,MATCH(DATE(I$1,1,1),Shock_dev!$A$1:$CI$1,0),FALSE)</f>
        <v>7.3448021982863612E-2</v>
      </c>
      <c r="J68" s="52">
        <f>VLOOKUP($B68,Shock_dev!$A$1:$CI$300,MATCH(DATE(J$1,1,1),Shock_dev!$A$1:$CI$1,0),FALSE)</f>
        <v>7.6551420508306503E-2</v>
      </c>
      <c r="K68" s="52">
        <f>VLOOKUP($B68,Shock_dev!$A$1:$CI$300,MATCH(DATE(K$1,1,1),Shock_dev!$A$1:$CI$1,0),FALSE)</f>
        <v>8.1734272295481816E-2</v>
      </c>
      <c r="L68" s="52">
        <f>VLOOKUP($B68,Shock_dev!$A$1:$CI$300,MATCH(DATE(L$1,1,1),Shock_dev!$A$1:$CI$1,0),FALSE)</f>
        <v>7.8438485873324082E-2</v>
      </c>
      <c r="M68" s="52">
        <f>VLOOKUP($B68,Shock_dev!$A$1:$CI$300,MATCH(DATE(M$1,1,1),Shock_dev!$A$1:$CI$1,0),FALSE)</f>
        <v>7.9140902969272189E-2</v>
      </c>
      <c r="N68" s="52">
        <f>VLOOKUP($B68,Shock_dev!$A$1:$CI$300,MATCH(DATE(N$1,1,1),Shock_dev!$A$1:$CI$1,0),FALSE)</f>
        <v>8.2989607639320506E-2</v>
      </c>
      <c r="O68" s="52">
        <f>VLOOKUP($B68,Shock_dev!$A$1:$CI$300,MATCH(DATE(O$1,1,1),Shock_dev!$A$1:$CI$1,0),FALSE)</f>
        <v>7.6449948835371068E-2</v>
      </c>
      <c r="P68" s="52">
        <f>VLOOKUP($B68,Shock_dev!$A$1:$CI$300,MATCH(DATE(P$1,1,1),Shock_dev!$A$1:$CI$1,0),FALSE)</f>
        <v>6.4631482591008843E-2</v>
      </c>
      <c r="Q68" s="52">
        <f>VLOOKUP($B68,Shock_dev!$A$1:$CI$300,MATCH(DATE(Q$1,1,1),Shock_dev!$A$1:$CI$1,0),FALSE)</f>
        <v>5.3777772250449302E-2</v>
      </c>
      <c r="R68" s="52">
        <f>VLOOKUP($B68,Shock_dev!$A$1:$CI$300,MATCH(DATE(R$1,1,1),Shock_dev!$A$1:$CI$1,0),FALSE)</f>
        <v>3.9285111218328173E-2</v>
      </c>
      <c r="S68" s="52">
        <f>VLOOKUP($B68,Shock_dev!$A$1:$CI$300,MATCH(DATE(S$1,1,1),Shock_dev!$A$1:$CI$1,0),FALSE)</f>
        <v>3.4256446946030278E-2</v>
      </c>
      <c r="T68" s="52">
        <f>VLOOKUP($B68,Shock_dev!$A$1:$CI$300,MATCH(DATE(T$1,1,1),Shock_dev!$A$1:$CI$1,0),FALSE)</f>
        <v>2.9246656731236553E-2</v>
      </c>
      <c r="U68" s="52">
        <f>VLOOKUP($B68,Shock_dev!$A$1:$CI$300,MATCH(DATE(U$1,1,1),Shock_dev!$A$1:$CI$1,0),FALSE)</f>
        <v>2.5613892807074646E-2</v>
      </c>
      <c r="V68" s="52">
        <f>VLOOKUP($B68,Shock_dev!$A$1:$CI$300,MATCH(DATE(V$1,1,1),Shock_dev!$A$1:$CI$1,0),FALSE)</f>
        <v>2.3369524350740599E-2</v>
      </c>
      <c r="W68" s="52">
        <f>VLOOKUP($B68,Shock_dev!$A$1:$CI$300,MATCH(DATE(W$1,1,1),Shock_dev!$A$1:$CI$1,0),FALSE)</f>
        <v>2.2870825352183568E-2</v>
      </c>
      <c r="X68" s="52">
        <f>VLOOKUP($B68,Shock_dev!$A$1:$CI$300,MATCH(DATE(X$1,1,1),Shock_dev!$A$1:$CI$1,0),FALSE)</f>
        <v>2.1180045514988859E-2</v>
      </c>
      <c r="Y68" s="52">
        <f>VLOOKUP($B68,Shock_dev!$A$1:$CI$300,MATCH(DATE(Y$1,1,1),Shock_dev!$A$1:$CI$1,0),FALSE)</f>
        <v>2.0434610717723244E-2</v>
      </c>
      <c r="Z68" s="52">
        <f>VLOOKUP($B68,Shock_dev!$A$1:$CI$300,MATCH(DATE(Z$1,1,1),Shock_dev!$A$1:$CI$1,0),FALSE)</f>
        <v>2.0157057427943353E-2</v>
      </c>
      <c r="AA68" s="52">
        <f>VLOOKUP($B68,Shock_dev!$A$1:$CI$300,MATCH(DATE(AA$1,1,1),Shock_dev!$A$1:$CI$1,0),FALSE)</f>
        <v>1.8444444116062424E-2</v>
      </c>
      <c r="AB68" s="52">
        <f>VLOOKUP($B68,Shock_dev!$A$1:$CI$300,MATCH(DATE(AB$1,1,1),Shock_dev!$A$1:$CI$1,0),FALSE)</f>
        <v>1.7557726260040974E-2</v>
      </c>
      <c r="AC68" s="52">
        <f>VLOOKUP($B68,Shock_dev!$A$1:$CI$300,MATCH(DATE(AC$1,1,1),Shock_dev!$A$1:$CI$1,0),FALSE)</f>
        <v>1.7119495483015692E-2</v>
      </c>
      <c r="AD68" s="52">
        <f>VLOOKUP($B68,Shock_dev!$A$1:$CI$300,MATCH(DATE(AD$1,1,1),Shock_dev!$A$1:$CI$1,0),FALSE)</f>
        <v>1.6892868238537362E-2</v>
      </c>
      <c r="AE68" s="52">
        <f>VLOOKUP($B68,Shock_dev!$A$1:$CI$300,MATCH(DATE(AE$1,1,1),Shock_dev!$A$1:$CI$1,0),FALSE)</f>
        <v>1.6791024619156651E-2</v>
      </c>
      <c r="AF68" s="52">
        <f>VLOOKUP($B68,Shock_dev!$A$1:$CI$300,MATCH(DATE(AF$1,1,1),Shock_dev!$A$1:$CI$1,0),FALSE)</f>
        <v>1.6688323308738377E-2</v>
      </c>
      <c r="AG68" s="52"/>
      <c r="AH68" s="65">
        <f t="shared" si="1"/>
        <v>6.5396998601831166E-2</v>
      </c>
      <c r="AI68" s="65">
        <f t="shared" si="2"/>
        <v>7.792082406279012E-2</v>
      </c>
      <c r="AJ68" s="65">
        <f t="shared" si="3"/>
        <v>7.1397942857084382E-2</v>
      </c>
      <c r="AK68" s="65">
        <f t="shared" si="4"/>
        <v>3.0354326410682052E-2</v>
      </c>
      <c r="AL68" s="65">
        <f t="shared" si="5"/>
        <v>2.0617396625780292E-2</v>
      </c>
      <c r="AM68" s="65">
        <f t="shared" si="6"/>
        <v>1.7009887581897809E-2</v>
      </c>
      <c r="AN68" s="66"/>
      <c r="AO68" s="65">
        <f t="shared" si="7"/>
        <v>7.1658911332310643E-2</v>
      </c>
      <c r="AP68" s="65">
        <f t="shared" si="8"/>
        <v>5.0876134633883213E-2</v>
      </c>
      <c r="AQ68" s="65">
        <f t="shared" si="9"/>
        <v>1.881364210383905E-2</v>
      </c>
    </row>
    <row r="69" spans="1:43" x14ac:dyDescent="0.25">
      <c r="A69" s="5" t="str">
        <f>VLOOKUP(LEFT(RIGHT(B69,12),4),List_Sectors!$A$2:$C$30,3,FALSE)</f>
        <v>Forage</v>
      </c>
      <c r="B69" s="37" t="s">
        <v>596</v>
      </c>
      <c r="C69" s="51">
        <f>VLOOKUP($B69,Shock_dev!$A$1:$CI$300,MATCH(DATE(C$1,1,1),Shock_dev!$A$1:$CI$1,0),FALSE)</f>
        <v>2.8439439145052618E-6</v>
      </c>
      <c r="D69" s="52">
        <f>VLOOKUP($B69,Shock_dev!$A$1:$CI$300,MATCH(DATE(D$1,1,1),Shock_dev!$A$1:$CI$1,0),FALSE)</f>
        <v>6.150965517033724E-6</v>
      </c>
      <c r="E69" s="52">
        <f>VLOOKUP($B69,Shock_dev!$A$1:$CI$300,MATCH(DATE(E$1,1,1),Shock_dev!$A$1:$CI$1,0),FALSE)</f>
        <v>8.7027301827419485E-6</v>
      </c>
      <c r="F69" s="52">
        <f>VLOOKUP($B69,Shock_dev!$A$1:$CI$300,MATCH(DATE(F$1,1,1),Shock_dev!$A$1:$CI$1,0),FALSE)</f>
        <v>1.0235507995499581E-5</v>
      </c>
      <c r="G69" s="52">
        <f>VLOOKUP($B69,Shock_dev!$A$1:$CI$300,MATCH(DATE(G$1,1,1),Shock_dev!$A$1:$CI$1,0),FALSE)</f>
        <v>1.0828091363000638E-5</v>
      </c>
      <c r="H69" s="52">
        <f>VLOOKUP($B69,Shock_dev!$A$1:$CI$300,MATCH(DATE(H$1,1,1),Shock_dev!$A$1:$CI$1,0),FALSE)</f>
        <v>1.0898238823274436E-5</v>
      </c>
      <c r="I69" s="52">
        <f>VLOOKUP($B69,Shock_dev!$A$1:$CI$300,MATCH(DATE(I$1,1,1),Shock_dev!$A$1:$CI$1,0),FALSE)</f>
        <v>1.0254834602699772E-5</v>
      </c>
      <c r="J69" s="52">
        <f>VLOOKUP($B69,Shock_dev!$A$1:$CI$300,MATCH(DATE(J$1,1,1),Shock_dev!$A$1:$CI$1,0),FALSE)</f>
        <v>9.8609981474226951E-6</v>
      </c>
      <c r="K69" s="52">
        <f>VLOOKUP($B69,Shock_dev!$A$1:$CI$300,MATCH(DATE(K$1,1,1),Shock_dev!$A$1:$CI$1,0),FALSE)</f>
        <v>9.9353392919659427E-6</v>
      </c>
      <c r="L69" s="52">
        <f>VLOOKUP($B69,Shock_dev!$A$1:$CI$300,MATCH(DATE(L$1,1,1),Shock_dev!$A$1:$CI$1,0),FALSE)</f>
        <v>9.811580511350888E-6</v>
      </c>
      <c r="M69" s="52">
        <f>VLOOKUP($B69,Shock_dev!$A$1:$CI$300,MATCH(DATE(M$1,1,1),Shock_dev!$A$1:$CI$1,0),FALSE)</f>
        <v>9.7520335265857528E-6</v>
      </c>
      <c r="N69" s="52">
        <f>VLOOKUP($B69,Shock_dev!$A$1:$CI$300,MATCH(DATE(N$1,1,1),Shock_dev!$A$1:$CI$1,0),FALSE)</f>
        <v>1.0021014159335811E-5</v>
      </c>
      <c r="O69" s="52">
        <f>VLOOKUP($B69,Shock_dev!$A$1:$CI$300,MATCH(DATE(O$1,1,1),Shock_dev!$A$1:$CI$1,0),FALSE)</f>
        <v>9.8557812915860195E-6</v>
      </c>
      <c r="P69" s="52">
        <f>VLOOKUP($B69,Shock_dev!$A$1:$CI$300,MATCH(DATE(P$1,1,1),Shock_dev!$A$1:$CI$1,0),FALSE)</f>
        <v>9.0289579425720111E-6</v>
      </c>
      <c r="Q69" s="52">
        <f>VLOOKUP($B69,Shock_dev!$A$1:$CI$300,MATCH(DATE(Q$1,1,1),Shock_dev!$A$1:$CI$1,0),FALSE)</f>
        <v>7.8787642783335252E-6</v>
      </c>
      <c r="R69" s="52">
        <f>VLOOKUP($B69,Shock_dev!$A$1:$CI$300,MATCH(DATE(R$1,1,1),Shock_dev!$A$1:$CI$1,0),FALSE)</f>
        <v>6.3756321993284896E-6</v>
      </c>
      <c r="S69" s="52">
        <f>VLOOKUP($B69,Shock_dev!$A$1:$CI$300,MATCH(DATE(S$1,1,1),Shock_dev!$A$1:$CI$1,0),FALSE)</f>
        <v>5.325344891691815E-6</v>
      </c>
      <c r="T69" s="52">
        <f>VLOOKUP($B69,Shock_dev!$A$1:$CI$300,MATCH(DATE(T$1,1,1),Shock_dev!$A$1:$CI$1,0),FALSE)</f>
        <v>4.6341464792238742E-6</v>
      </c>
      <c r="U69" s="52">
        <f>VLOOKUP($B69,Shock_dev!$A$1:$CI$300,MATCH(DATE(U$1,1,1),Shock_dev!$A$1:$CI$1,0),FALSE)</f>
        <v>4.2320738287717097E-6</v>
      </c>
      <c r="V69" s="52">
        <f>VLOOKUP($B69,Shock_dev!$A$1:$CI$300,MATCH(DATE(V$1,1,1),Shock_dev!$A$1:$CI$1,0),FALSE)</f>
        <v>4.0532059373677252E-6</v>
      </c>
      <c r="W69" s="52">
        <f>VLOOKUP($B69,Shock_dev!$A$1:$CI$300,MATCH(DATE(W$1,1,1),Shock_dev!$A$1:$CI$1,0),FALSE)</f>
        <v>4.0801883633959504E-6</v>
      </c>
      <c r="X69" s="52">
        <f>VLOOKUP($B69,Shock_dev!$A$1:$CI$300,MATCH(DATE(X$1,1,1),Shock_dev!$A$1:$CI$1,0),FALSE)</f>
        <v>4.0857869680253416E-6</v>
      </c>
      <c r="Y69" s="52">
        <f>VLOOKUP($B69,Shock_dev!$A$1:$CI$300,MATCH(DATE(Y$1,1,1),Shock_dev!$A$1:$CI$1,0),FALSE)</f>
        <v>4.058239513165905E-6</v>
      </c>
      <c r="Z69" s="52">
        <f>VLOOKUP($B69,Shock_dev!$A$1:$CI$300,MATCH(DATE(Z$1,1,1),Shock_dev!$A$1:$CI$1,0),FALSE)</f>
        <v>3.9904084815586382E-6</v>
      </c>
      <c r="AA69" s="52">
        <f>VLOOKUP($B69,Shock_dev!$A$1:$CI$300,MATCH(DATE(AA$1,1,1),Shock_dev!$A$1:$CI$1,0),FALSE)</f>
        <v>3.7620563017994752E-6</v>
      </c>
      <c r="AB69" s="52">
        <f>VLOOKUP($B69,Shock_dev!$A$1:$CI$300,MATCH(DATE(AB$1,1,1),Shock_dev!$A$1:$CI$1,0),FALSE)</f>
        <v>3.4501906113874578E-6</v>
      </c>
      <c r="AC69" s="52">
        <f>VLOOKUP($B69,Shock_dev!$A$1:$CI$300,MATCH(DATE(AC$1,1,1),Shock_dev!$A$1:$CI$1,0),FALSE)</f>
        <v>3.1065179362723381E-6</v>
      </c>
      <c r="AD69" s="52">
        <f>VLOOKUP($B69,Shock_dev!$A$1:$CI$300,MATCH(DATE(AD$1,1,1),Shock_dev!$A$1:$CI$1,0),FALSE)</f>
        <v>2.7502062052297394E-6</v>
      </c>
      <c r="AE69" s="52">
        <f>VLOOKUP($B69,Shock_dev!$A$1:$CI$300,MATCH(DATE(AE$1,1,1),Shock_dev!$A$1:$CI$1,0),FALSE)</f>
        <v>2.3897214995541839E-6</v>
      </c>
      <c r="AF69" s="52">
        <f>VLOOKUP($B69,Shock_dev!$A$1:$CI$300,MATCH(DATE(AF$1,1,1),Shock_dev!$A$1:$CI$1,0),FALSE)</f>
        <v>2.0218968687256791E-6</v>
      </c>
      <c r="AG69" s="52"/>
      <c r="AH69" s="65">
        <f t="shared" si="1"/>
        <v>7.7522477945562309E-6</v>
      </c>
      <c r="AI69" s="65">
        <f t="shared" si="2"/>
        <v>1.0152198275342747E-5</v>
      </c>
      <c r="AJ69" s="65">
        <f t="shared" si="3"/>
        <v>9.3073102396826249E-6</v>
      </c>
      <c r="AK69" s="65">
        <f t="shared" si="4"/>
        <v>4.9240806672767226E-6</v>
      </c>
      <c r="AL69" s="65">
        <f t="shared" si="5"/>
        <v>3.9953359255890626E-6</v>
      </c>
      <c r="AM69" s="65">
        <f t="shared" si="6"/>
        <v>2.7437066242338793E-6</v>
      </c>
      <c r="AN69" s="66"/>
      <c r="AO69" s="65">
        <f t="shared" si="7"/>
        <v>8.9522230349494891E-6</v>
      </c>
      <c r="AP69" s="65">
        <f t="shared" si="8"/>
        <v>7.1156954534796737E-6</v>
      </c>
      <c r="AQ69" s="65">
        <f t="shared" si="9"/>
        <v>3.369521274911471E-6</v>
      </c>
    </row>
    <row r="70" spans="1:43" x14ac:dyDescent="0.25">
      <c r="A70" s="5" t="str">
        <f>VLOOKUP(LEFT(RIGHT(B70,12),4),List_Sectors!$A$2:$C$30,3,FALSE)</f>
        <v>Transport</v>
      </c>
      <c r="B70" s="37" t="s">
        <v>597</v>
      </c>
      <c r="C70" s="51">
        <f>VLOOKUP($B70,Shock_dev!$A$1:$CI$300,MATCH(DATE(C$1,1,1),Shock_dev!$A$1:$CI$1,0),FALSE)</f>
        <v>1.2150938478957941E-3</v>
      </c>
      <c r="D70" s="52">
        <f>VLOOKUP($B70,Shock_dev!$A$1:$CI$300,MATCH(DATE(D$1,1,1),Shock_dev!$A$1:$CI$1,0),FALSE)</f>
        <v>2.43270946195663E-3</v>
      </c>
      <c r="E70" s="52">
        <f>VLOOKUP($B70,Shock_dev!$A$1:$CI$300,MATCH(DATE(E$1,1,1),Shock_dev!$A$1:$CI$1,0),FALSE)</f>
        <v>3.3625514554820489E-3</v>
      </c>
      <c r="F70" s="52">
        <f>VLOOKUP($B70,Shock_dev!$A$1:$CI$300,MATCH(DATE(F$1,1,1),Shock_dev!$A$1:$CI$1,0),FALSE)</f>
        <v>3.9197922295243848E-3</v>
      </c>
      <c r="G70" s="52">
        <f>VLOOKUP($B70,Shock_dev!$A$1:$CI$300,MATCH(DATE(G$1,1,1),Shock_dev!$A$1:$CI$1,0),FALSE)</f>
        <v>4.0759237795390752E-3</v>
      </c>
      <c r="H70" s="52">
        <f>VLOOKUP($B70,Shock_dev!$A$1:$CI$300,MATCH(DATE(H$1,1,1),Shock_dev!$A$1:$CI$1,0),FALSE)</f>
        <v>3.9505200054007128E-3</v>
      </c>
      <c r="I70" s="52">
        <f>VLOOKUP($B70,Shock_dev!$A$1:$CI$300,MATCH(DATE(I$1,1,1),Shock_dev!$A$1:$CI$1,0),FALSE)</f>
        <v>3.4116257979442681E-3</v>
      </c>
      <c r="J70" s="52">
        <f>VLOOKUP($B70,Shock_dev!$A$1:$CI$300,MATCH(DATE(J$1,1,1),Shock_dev!$A$1:$CI$1,0),FALSE)</f>
        <v>2.9035882668143392E-3</v>
      </c>
      <c r="K70" s="52">
        <f>VLOOKUP($B70,Shock_dev!$A$1:$CI$300,MATCH(DATE(K$1,1,1),Shock_dev!$A$1:$CI$1,0),FALSE)</f>
        <v>2.4749514135689612E-3</v>
      </c>
      <c r="L70" s="52">
        <f>VLOOKUP($B70,Shock_dev!$A$1:$CI$300,MATCH(DATE(L$1,1,1),Shock_dev!$A$1:$CI$1,0),FALSE)</f>
        <v>1.8789929732047196E-3</v>
      </c>
      <c r="M70" s="52">
        <f>VLOOKUP($B70,Shock_dev!$A$1:$CI$300,MATCH(DATE(M$1,1,1),Shock_dev!$A$1:$CI$1,0),FALSE)</f>
        <v>1.3236948682853226E-3</v>
      </c>
      <c r="N70" s="52">
        <f>VLOOKUP($B70,Shock_dev!$A$1:$CI$300,MATCH(DATE(N$1,1,1),Shock_dev!$A$1:$CI$1,0),FALSE)</f>
        <v>9.1951204196566612E-4</v>
      </c>
      <c r="O70" s="52">
        <f>VLOOKUP($B70,Shock_dev!$A$1:$CI$300,MATCH(DATE(O$1,1,1),Shock_dev!$A$1:$CI$1,0),FALSE)</f>
        <v>3.4202708675089191E-4</v>
      </c>
      <c r="P70" s="52">
        <f>VLOOKUP($B70,Shock_dev!$A$1:$CI$300,MATCH(DATE(P$1,1,1),Shock_dev!$A$1:$CI$1,0),FALSE)</f>
        <v>-4.3168326295930817E-4</v>
      </c>
      <c r="Q70" s="52">
        <f>VLOOKUP($B70,Shock_dev!$A$1:$CI$300,MATCH(DATE(Q$1,1,1),Shock_dev!$A$1:$CI$1,0),FALSE)</f>
        <v>-1.2463932032045451E-3</v>
      </c>
      <c r="R70" s="52">
        <f>VLOOKUP($B70,Shock_dev!$A$1:$CI$300,MATCH(DATE(R$1,1,1),Shock_dev!$A$1:$CI$1,0),FALSE)</f>
        <v>-2.1419948215306165E-3</v>
      </c>
      <c r="S70" s="52">
        <f>VLOOKUP($B70,Shock_dev!$A$1:$CI$300,MATCH(DATE(S$1,1,1),Shock_dev!$A$1:$CI$1,0),FALSE)</f>
        <v>-2.7568831463852602E-3</v>
      </c>
      <c r="T70" s="52">
        <f>VLOOKUP($B70,Shock_dev!$A$1:$CI$300,MATCH(DATE(T$1,1,1),Shock_dev!$A$1:$CI$1,0),FALSE)</f>
        <v>-3.17411417183459E-3</v>
      </c>
      <c r="U70" s="52">
        <f>VLOOKUP($B70,Shock_dev!$A$1:$CI$300,MATCH(DATE(U$1,1,1),Shock_dev!$A$1:$CI$1,0),FALSE)</f>
        <v>-3.3854479632459667E-3</v>
      </c>
      <c r="V70" s="52">
        <f>VLOOKUP($B70,Shock_dev!$A$1:$CI$300,MATCH(DATE(V$1,1,1),Shock_dev!$A$1:$CI$1,0),FALSE)</f>
        <v>-3.4022430807540411E-3</v>
      </c>
      <c r="W70" s="52">
        <f>VLOOKUP($B70,Shock_dev!$A$1:$CI$300,MATCH(DATE(W$1,1,1),Shock_dev!$A$1:$CI$1,0),FALSE)</f>
        <v>-3.2296277658447662E-3</v>
      </c>
      <c r="X70" s="52">
        <f>VLOOKUP($B70,Shock_dev!$A$1:$CI$300,MATCH(DATE(X$1,1,1),Shock_dev!$A$1:$CI$1,0),FALSE)</f>
        <v>-2.9754739116744857E-3</v>
      </c>
      <c r="Y70" s="52">
        <f>VLOOKUP($B70,Shock_dev!$A$1:$CI$300,MATCH(DATE(Y$1,1,1),Shock_dev!$A$1:$CI$1,0),FALSE)</f>
        <v>-2.6469515606932616E-3</v>
      </c>
      <c r="Z70" s="52">
        <f>VLOOKUP($B70,Shock_dev!$A$1:$CI$300,MATCH(DATE(Z$1,1,1),Shock_dev!$A$1:$CI$1,0),FALSE)</f>
        <v>-2.2728368900898233E-3</v>
      </c>
      <c r="AA70" s="52">
        <f>VLOOKUP($B70,Shock_dev!$A$1:$CI$300,MATCH(DATE(AA$1,1,1),Shock_dev!$A$1:$CI$1,0),FALSE)</f>
        <v>-1.9280056609949784E-3</v>
      </c>
      <c r="AB70" s="52">
        <f>VLOOKUP($B70,Shock_dev!$A$1:$CI$300,MATCH(DATE(AB$1,1,1),Shock_dev!$A$1:$CI$1,0),FALSE)</f>
        <v>-1.5923803608028171E-3</v>
      </c>
      <c r="AC70" s="52">
        <f>VLOOKUP($B70,Shock_dev!$A$1:$CI$300,MATCH(DATE(AC$1,1,1),Shock_dev!$A$1:$CI$1,0),FALSE)</f>
        <v>-1.2694923932868234E-3</v>
      </c>
      <c r="AD70" s="52">
        <f>VLOOKUP($B70,Shock_dev!$A$1:$CI$300,MATCH(DATE(AD$1,1,1),Shock_dev!$A$1:$CI$1,0),FALSE)</f>
        <v>-9.6724292870400724E-4</v>
      </c>
      <c r="AE70" s="52">
        <f>VLOOKUP($B70,Shock_dev!$A$1:$CI$300,MATCH(DATE(AE$1,1,1),Shock_dev!$A$1:$CI$1,0),FALSE)</f>
        <v>-6.9117965495668198E-4</v>
      </c>
      <c r="AF70" s="52">
        <f>VLOOKUP($B70,Shock_dev!$A$1:$CI$300,MATCH(DATE(AF$1,1,1),Shock_dev!$A$1:$CI$1,0),FALSE)</f>
        <v>-4.4843284876006073E-4</v>
      </c>
      <c r="AG70" s="52"/>
      <c r="AH70" s="65">
        <f t="shared" si="1"/>
        <v>3.001214154879586E-3</v>
      </c>
      <c r="AI70" s="65">
        <f t="shared" si="2"/>
        <v>2.9239356913866007E-3</v>
      </c>
      <c r="AJ70" s="65">
        <f t="shared" si="3"/>
        <v>1.8143150616760541E-4</v>
      </c>
      <c r="AK70" s="65">
        <f t="shared" si="4"/>
        <v>-2.9721366367500951E-3</v>
      </c>
      <c r="AL70" s="65">
        <f t="shared" si="5"/>
        <v>-2.6105791578594634E-3</v>
      </c>
      <c r="AM70" s="65">
        <f t="shared" si="6"/>
        <v>-9.9374563730207795E-4</v>
      </c>
      <c r="AN70" s="66"/>
      <c r="AO70" s="65">
        <f t="shared" si="7"/>
        <v>2.9625749231330933E-3</v>
      </c>
      <c r="AP70" s="65">
        <f t="shared" si="8"/>
        <v>-1.3953525652912449E-3</v>
      </c>
      <c r="AQ70" s="65">
        <f t="shared" si="9"/>
        <v>-1.8021623975807708E-3</v>
      </c>
    </row>
    <row r="71" spans="1:43" x14ac:dyDescent="0.25">
      <c r="A71" s="5" t="str">
        <f>VLOOKUP(LEFT(RIGHT(B71,12),4),List_Sectors!$A$2:$C$30,3,FALSE)</f>
        <v>Services</v>
      </c>
      <c r="B71" s="37" t="s">
        <v>598</v>
      </c>
      <c r="C71" s="51">
        <f>VLOOKUP($B71,Shock_dev!$A$1:$CI$300,MATCH(DATE(C$1,1,1),Shock_dev!$A$1:$CI$1,0),FALSE)</f>
        <v>4.3731644804195197E-2</v>
      </c>
      <c r="D71" s="52">
        <f>VLOOKUP($B71,Shock_dev!$A$1:$CI$300,MATCH(DATE(D$1,1,1),Shock_dev!$A$1:$CI$1,0),FALSE)</f>
        <v>8.5654687637532242E-2</v>
      </c>
      <c r="E71" s="52">
        <f>VLOOKUP($B71,Shock_dev!$A$1:$CI$300,MATCH(DATE(E$1,1,1),Shock_dev!$A$1:$CI$1,0),FALSE)</f>
        <v>0.11923506503543953</v>
      </c>
      <c r="F71" s="52">
        <f>VLOOKUP($B71,Shock_dev!$A$1:$CI$300,MATCH(DATE(F$1,1,1),Shock_dev!$A$1:$CI$1,0),FALSE)</f>
        <v>0.14336863569995859</v>
      </c>
      <c r="G71" s="52">
        <f>VLOOKUP($B71,Shock_dev!$A$1:$CI$300,MATCH(DATE(G$1,1,1),Shock_dev!$A$1:$CI$1,0),FALSE)</f>
        <v>0.15725475384334098</v>
      </c>
      <c r="H71" s="52">
        <f>VLOOKUP($B71,Shock_dev!$A$1:$CI$300,MATCH(DATE(H$1,1,1),Shock_dev!$A$1:$CI$1,0),FALSE)</f>
        <v>0.16445078237782174</v>
      </c>
      <c r="I71" s="52">
        <f>VLOOKUP($B71,Shock_dev!$A$1:$CI$300,MATCH(DATE(I$1,1,1),Shock_dev!$A$1:$CI$1,0),FALSE)</f>
        <v>0.15885812268187358</v>
      </c>
      <c r="J71" s="52">
        <f>VLOOKUP($B71,Shock_dev!$A$1:$CI$300,MATCH(DATE(J$1,1,1),Shock_dev!$A$1:$CI$1,0),FALSE)</f>
        <v>0.1555175545917411</v>
      </c>
      <c r="K71" s="52">
        <f>VLOOKUP($B71,Shock_dev!$A$1:$CI$300,MATCH(DATE(K$1,1,1),Shock_dev!$A$1:$CI$1,0),FALSE)</f>
        <v>0.15435245985604962</v>
      </c>
      <c r="L71" s="52">
        <f>VLOOKUP($B71,Shock_dev!$A$1:$CI$300,MATCH(DATE(L$1,1,1),Shock_dev!$A$1:$CI$1,0),FALSE)</f>
        <v>0.14585974459517789</v>
      </c>
      <c r="M71" s="52">
        <f>VLOOKUP($B71,Shock_dev!$A$1:$CI$300,MATCH(DATE(M$1,1,1),Shock_dev!$A$1:$CI$1,0),FALSE)</f>
        <v>0.13779144261000389</v>
      </c>
      <c r="N71" s="52">
        <f>VLOOKUP($B71,Shock_dev!$A$1:$CI$300,MATCH(DATE(N$1,1,1),Shock_dev!$A$1:$CI$1,0),FALSE)</f>
        <v>0.1335913930610246</v>
      </c>
      <c r="O71" s="52">
        <f>VLOOKUP($B71,Shock_dev!$A$1:$CI$300,MATCH(DATE(O$1,1,1),Shock_dev!$A$1:$CI$1,0),FALSE)</f>
        <v>0.12131433270564969</v>
      </c>
      <c r="P71" s="52">
        <f>VLOOKUP($B71,Shock_dev!$A$1:$CI$300,MATCH(DATE(P$1,1,1),Shock_dev!$A$1:$CI$1,0),FALSE)</f>
        <v>0.10076872138494171</v>
      </c>
      <c r="Q71" s="52">
        <f>VLOOKUP($B71,Shock_dev!$A$1:$CI$300,MATCH(DATE(Q$1,1,1),Shock_dev!$A$1:$CI$1,0),FALSE)</f>
        <v>7.7358741366742145E-2</v>
      </c>
      <c r="R71" s="52">
        <f>VLOOKUP($B71,Shock_dev!$A$1:$CI$300,MATCH(DATE(R$1,1,1),Shock_dev!$A$1:$CI$1,0),FALSE)</f>
        <v>4.8907396558624715E-2</v>
      </c>
      <c r="S71" s="52">
        <f>VLOOKUP($B71,Shock_dev!$A$1:$CI$300,MATCH(DATE(S$1,1,1),Shock_dev!$A$1:$CI$1,0),FALSE)</f>
        <v>2.811083209834318E-2</v>
      </c>
      <c r="T71" s="52">
        <f>VLOOKUP($B71,Shock_dev!$A$1:$CI$300,MATCH(DATE(T$1,1,1),Shock_dev!$A$1:$CI$1,0),FALSE)</f>
        <v>1.1174936998022555E-2</v>
      </c>
      <c r="U71" s="52">
        <f>VLOOKUP($B71,Shock_dev!$A$1:$CI$300,MATCH(DATE(U$1,1,1),Shock_dev!$A$1:$CI$1,0),FALSE)</f>
        <v>-1.1812861240209649E-3</v>
      </c>
      <c r="V71" s="52">
        <f>VLOOKUP($B71,Shock_dev!$A$1:$CI$300,MATCH(DATE(V$1,1,1),Shock_dev!$A$1:$CI$1,0),FALSE)</f>
        <v>-8.8385927306257883E-3</v>
      </c>
      <c r="W71" s="52">
        <f>VLOOKUP($B71,Shock_dev!$A$1:$CI$300,MATCH(DATE(W$1,1,1),Shock_dev!$A$1:$CI$1,0),FALSE)</f>
        <v>-1.1355896782764618E-2</v>
      </c>
      <c r="X71" s="52">
        <f>VLOOKUP($B71,Shock_dev!$A$1:$CI$300,MATCH(DATE(X$1,1,1),Shock_dev!$A$1:$CI$1,0),FALSE)</f>
        <v>-1.2002277630147882E-2</v>
      </c>
      <c r="Y71" s="52">
        <f>VLOOKUP($B71,Shock_dev!$A$1:$CI$300,MATCH(DATE(Y$1,1,1),Shock_dev!$A$1:$CI$1,0),FALSE)</f>
        <v>-1.0276831633162167E-2</v>
      </c>
      <c r="Z71" s="52">
        <f>VLOOKUP($B71,Shock_dev!$A$1:$CI$300,MATCH(DATE(Z$1,1,1),Shock_dev!$A$1:$CI$1,0),FALSE)</f>
        <v>-6.7696610163976764E-3</v>
      </c>
      <c r="AA71" s="52">
        <f>VLOOKUP($B71,Shock_dev!$A$1:$CI$300,MATCH(DATE(AA$1,1,1),Shock_dev!$A$1:$CI$1,0),FALSE)</f>
        <v>-3.8149883349605698E-3</v>
      </c>
      <c r="AB71" s="52">
        <f>VLOOKUP($B71,Shock_dev!$A$1:$CI$300,MATCH(DATE(AB$1,1,1),Shock_dev!$A$1:$CI$1,0),FALSE)</f>
        <v>-3.5165957659280723E-4</v>
      </c>
      <c r="AC71" s="52">
        <f>VLOOKUP($B71,Shock_dev!$A$1:$CI$300,MATCH(DATE(AC$1,1,1),Shock_dev!$A$1:$CI$1,0),FALSE)</f>
        <v>3.5350986746756092E-3</v>
      </c>
      <c r="AD71" s="52">
        <f>VLOOKUP($B71,Shock_dev!$A$1:$CI$300,MATCH(DATE(AD$1,1,1),Shock_dev!$A$1:$CI$1,0),FALSE)</f>
        <v>7.5815198328761987E-3</v>
      </c>
      <c r="AE71" s="52">
        <f>VLOOKUP($B71,Shock_dev!$A$1:$CI$300,MATCH(DATE(AE$1,1,1),Shock_dev!$A$1:$CI$1,0),FALSE)</f>
        <v>1.1601194725250168E-2</v>
      </c>
      <c r="AF71" s="52">
        <f>VLOOKUP($B71,Shock_dev!$A$1:$CI$300,MATCH(DATE(AF$1,1,1),Shock_dev!$A$1:$CI$1,0),FALSE)</f>
        <v>1.5328239384297308E-2</v>
      </c>
      <c r="AG71" s="52"/>
      <c r="AH71" s="65">
        <f t="shared" si="1"/>
        <v>0.10984895740409331</v>
      </c>
      <c r="AI71" s="65">
        <f t="shared" si="2"/>
        <v>0.15580773282053278</v>
      </c>
      <c r="AJ71" s="65">
        <f t="shared" si="3"/>
        <v>0.1141649262256724</v>
      </c>
      <c r="AK71" s="65">
        <f t="shared" si="4"/>
        <v>1.5634657360068738E-2</v>
      </c>
      <c r="AL71" s="65">
        <f t="shared" si="5"/>
        <v>-8.8439310794865833E-3</v>
      </c>
      <c r="AM71" s="65">
        <f t="shared" si="6"/>
        <v>7.5388786081012956E-3</v>
      </c>
      <c r="AN71" s="66"/>
      <c r="AO71" s="65">
        <f t="shared" si="7"/>
        <v>0.13282834511231306</v>
      </c>
      <c r="AP71" s="65">
        <f t="shared" si="8"/>
        <v>6.4899791792870573E-2</v>
      </c>
      <c r="AQ71" s="65">
        <f t="shared" si="9"/>
        <v>-6.5252623569264385E-4</v>
      </c>
    </row>
    <row r="72" spans="1:43" s="9" customFormat="1" x14ac:dyDescent="0.25">
      <c r="A72" s="5" t="str">
        <f>VLOOKUP(LEFT(RIGHT(B72,12),4),List_Sectors!$A$2:$C$30,3,FALSE)</f>
        <v>Energie et mines</v>
      </c>
      <c r="B72" s="37" t="s">
        <v>599</v>
      </c>
      <c r="C72" s="51">
        <f>VLOOKUP($B72,Shock_dev!$A$1:$CI$300,MATCH(DATE(C$1,1,1),Shock_dev!$A$1:$CI$1,0),FALSE)</f>
        <v>3.9019563112800899E-4</v>
      </c>
      <c r="D72" s="52">
        <f>VLOOKUP($B72,Shock_dev!$A$1:$CI$300,MATCH(DATE(D$1,1,1),Shock_dev!$A$1:$CI$1,0),FALSE)</f>
        <v>7.6010529261740704E-4</v>
      </c>
      <c r="E72" s="52">
        <f>VLOOKUP($B72,Shock_dev!$A$1:$CI$300,MATCH(DATE(E$1,1,1),Shock_dev!$A$1:$CI$1,0),FALSE)</f>
        <v>1.0445422059687022E-3</v>
      </c>
      <c r="F72" s="52">
        <f>VLOOKUP($B72,Shock_dev!$A$1:$CI$300,MATCH(DATE(F$1,1,1),Shock_dev!$A$1:$CI$1,0),FALSE)</f>
        <v>1.237038502396458E-3</v>
      </c>
      <c r="G72" s="52">
        <f>VLOOKUP($B72,Shock_dev!$A$1:$CI$300,MATCH(DATE(G$1,1,1),Shock_dev!$A$1:$CI$1,0),FALSE)</f>
        <v>1.3366665716504837E-3</v>
      </c>
      <c r="H72" s="52">
        <f>VLOOKUP($B72,Shock_dev!$A$1:$CI$300,MATCH(DATE(H$1,1,1),Shock_dev!$A$1:$CI$1,0),FALSE)</f>
        <v>1.3803066787217229E-3</v>
      </c>
      <c r="I72" s="52">
        <f>VLOOKUP($B72,Shock_dev!$A$1:$CI$300,MATCH(DATE(I$1,1,1),Shock_dev!$A$1:$CI$1,0),FALSE)</f>
        <v>1.3169574021129977E-3</v>
      </c>
      <c r="J72" s="52">
        <f>VLOOKUP($B72,Shock_dev!$A$1:$CI$300,MATCH(DATE(J$1,1,1),Shock_dev!$A$1:$CI$1,0),FALSE)</f>
        <v>1.2813303016215535E-3</v>
      </c>
      <c r="K72" s="52">
        <f>VLOOKUP($B72,Shock_dev!$A$1:$CI$300,MATCH(DATE(K$1,1,1),Shock_dev!$A$1:$CI$1,0),FALSE)</f>
        <v>1.2735598039889137E-3</v>
      </c>
      <c r="L72" s="52">
        <f>VLOOKUP($B72,Shock_dev!$A$1:$CI$300,MATCH(DATE(L$1,1,1),Shock_dev!$A$1:$CI$1,0),FALSE)</f>
        <v>1.2050322406437625E-3</v>
      </c>
      <c r="M72" s="52">
        <f>VLOOKUP($B72,Shock_dev!$A$1:$CI$300,MATCH(DATE(M$1,1,1),Shock_dev!$A$1:$CI$1,0),FALSE)</f>
        <v>1.1433169007161864E-3</v>
      </c>
      <c r="N72" s="52">
        <f>VLOOKUP($B72,Shock_dev!$A$1:$CI$300,MATCH(DATE(N$1,1,1),Shock_dev!$A$1:$CI$1,0),FALSE)</f>
        <v>1.1169550331026554E-3</v>
      </c>
      <c r="O72" s="52">
        <f>VLOOKUP($B72,Shock_dev!$A$1:$CI$300,MATCH(DATE(O$1,1,1),Shock_dev!$A$1:$CI$1,0),FALSE)</f>
        <v>1.0179780332264469E-3</v>
      </c>
      <c r="P72" s="52">
        <f>VLOOKUP($B72,Shock_dev!$A$1:$CI$300,MATCH(DATE(P$1,1,1),Shock_dev!$A$1:$CI$1,0),FALSE)</f>
        <v>8.4326957403906184E-4</v>
      </c>
      <c r="Q72" s="52">
        <f>VLOOKUP($B72,Shock_dev!$A$1:$CI$300,MATCH(DATE(Q$1,1,1),Shock_dev!$A$1:$CI$1,0),FALSE)</f>
        <v>6.4297029302155492E-4</v>
      </c>
      <c r="R72" s="52">
        <f>VLOOKUP($B72,Shock_dev!$A$1:$CI$300,MATCH(DATE(R$1,1,1),Shock_dev!$A$1:$CI$1,0),FALSE)</f>
        <v>3.9936244165771648E-4</v>
      </c>
      <c r="S72" s="52">
        <f>VLOOKUP($B72,Shock_dev!$A$1:$CI$300,MATCH(DATE(S$1,1,1),Shock_dev!$A$1:$CI$1,0),FALSE)</f>
        <v>2.2530850733509228E-4</v>
      </c>
      <c r="T72" s="52">
        <f>VLOOKUP($B72,Shock_dev!$A$1:$CI$300,MATCH(DATE(T$1,1,1),Shock_dev!$A$1:$CI$1,0),FALSE)</f>
        <v>8.7156100226300285E-5</v>
      </c>
      <c r="U72" s="52">
        <f>VLOOKUP($B72,Shock_dev!$A$1:$CI$300,MATCH(DATE(U$1,1,1),Shock_dev!$A$1:$CI$1,0),FALSE)</f>
        <v>-1.2341785307371099E-5</v>
      </c>
      <c r="V72" s="52">
        <f>VLOOKUP($B72,Shock_dev!$A$1:$CI$300,MATCH(DATE(V$1,1,1),Shock_dev!$A$1:$CI$1,0),FALSE)</f>
        <v>-7.359023686245877E-5</v>
      </c>
      <c r="W72" s="52">
        <f>VLOOKUP($B72,Shock_dev!$A$1:$CI$300,MATCH(DATE(W$1,1,1),Shock_dev!$A$1:$CI$1,0),FALSE)</f>
        <v>-9.3727110886798122E-5</v>
      </c>
      <c r="X72" s="52">
        <f>VLOOKUP($B72,Shock_dev!$A$1:$CI$300,MATCH(DATE(X$1,1,1),Shock_dev!$A$1:$CI$1,0),FALSE)</f>
        <v>-1.0151194329919933E-4</v>
      </c>
      <c r="Y72" s="52">
        <f>VLOOKUP($B72,Shock_dev!$A$1:$CI$300,MATCH(DATE(Y$1,1,1),Shock_dev!$A$1:$CI$1,0),FALSE)</f>
        <v>-9.207506015515965E-5</v>
      </c>
      <c r="Z72" s="52">
        <f>VLOOKUP($B72,Shock_dev!$A$1:$CI$300,MATCH(DATE(Z$1,1,1),Shock_dev!$A$1:$CI$1,0),FALSE)</f>
        <v>-6.9474105963857513E-5</v>
      </c>
      <c r="AA72" s="52">
        <f>VLOOKUP($B72,Shock_dev!$A$1:$CI$300,MATCH(DATE(AA$1,1,1),Shock_dev!$A$1:$CI$1,0),FALSE)</f>
        <v>-5.3585086424529957E-5</v>
      </c>
      <c r="AB72" s="52">
        <f>VLOOKUP($B72,Shock_dev!$A$1:$CI$300,MATCH(DATE(AB$1,1,1),Shock_dev!$A$1:$CI$1,0),FALSE)</f>
        <v>-3.3876726200389528E-5</v>
      </c>
      <c r="AC72" s="52">
        <f>VLOOKUP($B72,Shock_dev!$A$1:$CI$300,MATCH(DATE(AC$1,1,1),Shock_dev!$A$1:$CI$1,0),FALSE)</f>
        <v>-9.9125165368544837E-6</v>
      </c>
      <c r="AD72" s="52">
        <f>VLOOKUP($B72,Shock_dev!$A$1:$CI$300,MATCH(DATE(AD$1,1,1),Shock_dev!$A$1:$CI$1,0),FALSE)</f>
        <v>1.6510934076941923E-5</v>
      </c>
      <c r="AE72" s="52">
        <f>VLOOKUP($B72,Shock_dev!$A$1:$CI$300,MATCH(DATE(AE$1,1,1),Shock_dev!$A$1:$CI$1,0),FALSE)</f>
        <v>4.3958370897465831E-5</v>
      </c>
      <c r="AF72" s="52">
        <f>VLOOKUP($B72,Shock_dev!$A$1:$CI$300,MATCH(DATE(AF$1,1,1),Shock_dev!$A$1:$CI$1,0),FALSE)</f>
        <v>7.0270970174679773E-5</v>
      </c>
      <c r="AG72" s="52"/>
      <c r="AH72" s="65">
        <f t="shared" si="1"/>
        <v>9.5370964075221188E-4</v>
      </c>
      <c r="AI72" s="65">
        <f t="shared" si="2"/>
        <v>1.29143728541779E-3</v>
      </c>
      <c r="AJ72" s="65">
        <f t="shared" si="3"/>
        <v>9.5289796682118102E-4</v>
      </c>
      <c r="AK72" s="65">
        <f t="shared" si="4"/>
        <v>1.2517900540985581E-4</v>
      </c>
      <c r="AL72" s="65">
        <f t="shared" si="5"/>
        <v>-8.2074661345908905E-5</v>
      </c>
      <c r="AM72" s="65">
        <f t="shared" si="6"/>
        <v>1.7390206482368704E-5</v>
      </c>
      <c r="AN72" s="66"/>
      <c r="AO72" s="65">
        <f t="shared" si="7"/>
        <v>1.1225734630850009E-3</v>
      </c>
      <c r="AP72" s="65">
        <f t="shared" si="8"/>
        <v>5.3903848611551843E-4</v>
      </c>
      <c r="AQ72" s="65">
        <f t="shared" si="9"/>
        <v>-3.2342227431770102E-5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7.0357430708279295E-2</v>
      </c>
      <c r="D77" s="52">
        <f t="shared" ref="D77:AF77" si="11">SUM(D60:D69)</f>
        <v>0.11403542627267461</v>
      </c>
      <c r="E77" s="52">
        <f t="shared" si="11"/>
        <v>0.13977680036485715</v>
      </c>
      <c r="F77" s="52">
        <f t="shared" si="11"/>
        <v>0.15322551364737436</v>
      </c>
      <c r="G77" s="52">
        <f t="shared" si="11"/>
        <v>0.15705121913058973</v>
      </c>
      <c r="H77" s="52">
        <f t="shared" si="11"/>
        <v>0.16026420653812842</v>
      </c>
      <c r="I77" s="52">
        <f t="shared" si="11"/>
        <v>0.14736245266878439</v>
      </c>
      <c r="J77" s="52">
        <f t="shared" si="11"/>
        <v>0.15319052150129542</v>
      </c>
      <c r="K77" s="52">
        <f t="shared" si="11"/>
        <v>0.16284143361974765</v>
      </c>
      <c r="L77" s="52">
        <f t="shared" si="11"/>
        <v>0.15589278873817694</v>
      </c>
      <c r="M77" s="52">
        <f t="shared" si="11"/>
        <v>0.15645905884515771</v>
      </c>
      <c r="N77" s="52">
        <f t="shared" si="11"/>
        <v>0.16336516511647861</v>
      </c>
      <c r="O77" s="52">
        <f t="shared" si="11"/>
        <v>0.15023130976210775</v>
      </c>
      <c r="P77" s="52">
        <f t="shared" si="11"/>
        <v>0.12695945624395505</v>
      </c>
      <c r="Q77" s="52">
        <f t="shared" si="11"/>
        <v>0.10608396153219445</v>
      </c>
      <c r="R77" s="52">
        <f t="shared" si="11"/>
        <v>7.8172414278906324E-2</v>
      </c>
      <c r="S77" s="52">
        <f t="shared" si="11"/>
        <v>6.926547230581874E-2</v>
      </c>
      <c r="T77" s="52">
        <f t="shared" si="11"/>
        <v>5.9564534263638794E-2</v>
      </c>
      <c r="U77" s="52">
        <f t="shared" si="11"/>
        <v>5.2527727418708231E-2</v>
      </c>
      <c r="V77" s="52">
        <f t="shared" si="11"/>
        <v>4.8131217721574832E-2</v>
      </c>
      <c r="W77" s="52">
        <f t="shared" si="11"/>
        <v>4.7145194483873526E-2</v>
      </c>
      <c r="X77" s="52">
        <f t="shared" si="11"/>
        <v>4.3839278338102812E-2</v>
      </c>
      <c r="Y77" s="52">
        <f t="shared" si="11"/>
        <v>4.2323693626047931E-2</v>
      </c>
      <c r="Z77" s="52">
        <f t="shared" si="11"/>
        <v>4.1690915679247736E-2</v>
      </c>
      <c r="AA77" s="52">
        <f t="shared" si="11"/>
        <v>3.8322786632889107E-2</v>
      </c>
      <c r="AB77" s="52">
        <f t="shared" si="11"/>
        <v>3.6558787029587959E-2</v>
      </c>
      <c r="AC77" s="52">
        <f t="shared" si="11"/>
        <v>3.5653989344018158E-2</v>
      </c>
      <c r="AD77" s="52">
        <f t="shared" si="11"/>
        <v>3.5155924603650204E-2</v>
      </c>
      <c r="AE77" s="52">
        <f t="shared" si="11"/>
        <v>3.4914057949647991E-2</v>
      </c>
      <c r="AF77" s="52">
        <f t="shared" si="11"/>
        <v>3.4669727471861173E-2</v>
      </c>
      <c r="AG77" s="67"/>
      <c r="AH77" s="65">
        <f>AVERAGE(C77:G77)</f>
        <v>0.12688927802475503</v>
      </c>
      <c r="AI77" s="65">
        <f>AVERAGE(H77:L77)</f>
        <v>0.15591028061322657</v>
      </c>
      <c r="AJ77" s="65">
        <f>AVERAGE(M77:Q77)</f>
        <v>0.1406197902999787</v>
      </c>
      <c r="AK77" s="65">
        <f>AVERAGE(R77:V77)</f>
        <v>6.153227319772938E-2</v>
      </c>
      <c r="AL77" s="65">
        <f>AVERAGE(W77:AA77)</f>
        <v>4.266437375203222E-2</v>
      </c>
      <c r="AM77" s="65">
        <f>AVERAGE(AB77:AF77)</f>
        <v>3.5390497279753096E-2</v>
      </c>
      <c r="AN77" s="66"/>
      <c r="AO77" s="65">
        <f>AVERAGE(AH77:AI77)</f>
        <v>0.14139977931899078</v>
      </c>
      <c r="AP77" s="65">
        <f>AVERAGE(AJ77:AK77)</f>
        <v>0.10107603174885404</v>
      </c>
      <c r="AQ77" s="65">
        <f>AVERAGE(AL77:AM77)</f>
        <v>3.9027435515892661E-2</v>
      </c>
    </row>
    <row r="78" spans="1:43" s="9" customFormat="1" x14ac:dyDescent="0.25">
      <c r="A78" s="13" t="s">
        <v>399</v>
      </c>
      <c r="B78" s="13"/>
      <c r="C78" s="52">
        <f>SUM(C70:C71)</f>
        <v>4.4946738652090992E-2</v>
      </c>
      <c r="D78" s="52">
        <f t="shared" ref="D78:AF78" si="12">SUM(D70:D71)</f>
        <v>8.8087397099488873E-2</v>
      </c>
      <c r="E78" s="52">
        <f t="shared" si="12"/>
        <v>0.12259761649092157</v>
      </c>
      <c r="F78" s="52">
        <f t="shared" si="12"/>
        <v>0.14728842792948296</v>
      </c>
      <c r="G78" s="52">
        <f t="shared" si="12"/>
        <v>0.16133067762288006</v>
      </c>
      <c r="H78" s="52">
        <f t="shared" si="12"/>
        <v>0.16840130238322246</v>
      </c>
      <c r="I78" s="52">
        <f t="shared" si="12"/>
        <v>0.16226974847981784</v>
      </c>
      <c r="J78" s="52">
        <f t="shared" si="12"/>
        <v>0.15842114285855544</v>
      </c>
      <c r="K78" s="52">
        <f t="shared" si="12"/>
        <v>0.15682741126961858</v>
      </c>
      <c r="L78" s="52">
        <f t="shared" si="12"/>
        <v>0.1477387375683826</v>
      </c>
      <c r="M78" s="52">
        <f t="shared" si="12"/>
        <v>0.13911513747828921</v>
      </c>
      <c r="N78" s="52">
        <f t="shared" si="12"/>
        <v>0.13451090510299027</v>
      </c>
      <c r="O78" s="52">
        <f t="shared" si="12"/>
        <v>0.12165635979240058</v>
      </c>
      <c r="P78" s="52">
        <f t="shared" si="12"/>
        <v>0.1003370381219824</v>
      </c>
      <c r="Q78" s="52">
        <f t="shared" si="12"/>
        <v>7.6112348163537596E-2</v>
      </c>
      <c r="R78" s="52">
        <f t="shared" si="12"/>
        <v>4.6765401737094099E-2</v>
      </c>
      <c r="S78" s="52">
        <f t="shared" si="12"/>
        <v>2.535394895195792E-2</v>
      </c>
      <c r="T78" s="52">
        <f t="shared" si="12"/>
        <v>8.0008228261879647E-3</v>
      </c>
      <c r="U78" s="52">
        <f t="shared" si="12"/>
        <v>-4.5667340872669318E-3</v>
      </c>
      <c r="V78" s="52">
        <f t="shared" si="12"/>
        <v>-1.224083581137983E-2</v>
      </c>
      <c r="W78" s="52">
        <f t="shared" si="12"/>
        <v>-1.4585524548609384E-2</v>
      </c>
      <c r="X78" s="52">
        <f t="shared" si="12"/>
        <v>-1.4977751541822367E-2</v>
      </c>
      <c r="Y78" s="52">
        <f t="shared" si="12"/>
        <v>-1.2923783193855429E-2</v>
      </c>
      <c r="Z78" s="52">
        <f t="shared" si="12"/>
        <v>-9.0424979064874997E-3</v>
      </c>
      <c r="AA78" s="52">
        <f t="shared" si="12"/>
        <v>-5.7429939959555481E-3</v>
      </c>
      <c r="AB78" s="52">
        <f t="shared" si="12"/>
        <v>-1.9440399373956243E-3</v>
      </c>
      <c r="AC78" s="52">
        <f t="shared" si="12"/>
        <v>2.2656062813887858E-3</v>
      </c>
      <c r="AD78" s="52">
        <f t="shared" si="12"/>
        <v>6.6142769041721916E-3</v>
      </c>
      <c r="AE78" s="52">
        <f t="shared" si="12"/>
        <v>1.0910015070293485E-2</v>
      </c>
      <c r="AF78" s="52">
        <f t="shared" si="12"/>
        <v>1.4879806535537247E-2</v>
      </c>
      <c r="AG78" s="67"/>
      <c r="AH78" s="65">
        <f>AVERAGE(C78:G78)</f>
        <v>0.11285017155897288</v>
      </c>
      <c r="AI78" s="65">
        <f>AVERAGE(H78:L78)</f>
        <v>0.15873166851191939</v>
      </c>
      <c r="AJ78" s="65">
        <f>AVERAGE(M78:Q78)</f>
        <v>0.11434635773184001</v>
      </c>
      <c r="AK78" s="65">
        <f>AVERAGE(R78:V78)</f>
        <v>1.2662520723318646E-2</v>
      </c>
      <c r="AL78" s="65">
        <f>AVERAGE(W78:AA78)</f>
        <v>-1.1454510237346047E-2</v>
      </c>
      <c r="AM78" s="65">
        <f>AVERAGE(AB78:AF78)</f>
        <v>6.5451329707992166E-3</v>
      </c>
      <c r="AN78" s="66"/>
      <c r="AO78" s="65">
        <f>AVERAGE(AH78:AI78)</f>
        <v>0.13579092003544613</v>
      </c>
      <c r="AP78" s="65">
        <f>AVERAGE(AJ78:AK78)</f>
        <v>6.3504439227579326E-2</v>
      </c>
      <c r="AQ78" s="65">
        <f>AVERAGE(AL78:AM78)</f>
        <v>-2.4546886332734151E-3</v>
      </c>
    </row>
    <row r="79" spans="1:43" s="9" customFormat="1" x14ac:dyDescent="0.25">
      <c r="A79" s="13" t="s">
        <v>421</v>
      </c>
      <c r="B79" s="13"/>
      <c r="C79" s="52">
        <f>SUM(C53:C58)</f>
        <v>7.2916969075129583E-3</v>
      </c>
      <c r="D79" s="52">
        <f t="shared" ref="D79:AF79" si="13">SUM(D53:D58)</f>
        <v>1.266166701029026E-2</v>
      </c>
      <c r="E79" s="52">
        <f t="shared" si="13"/>
        <v>1.6002759692953419E-2</v>
      </c>
      <c r="F79" s="52">
        <f t="shared" si="13"/>
        <v>1.7770136312276578E-2</v>
      </c>
      <c r="G79" s="52">
        <f t="shared" si="13"/>
        <v>1.8129977238923949E-2</v>
      </c>
      <c r="H79" s="52">
        <f t="shared" si="13"/>
        <v>1.7814389374014802E-2</v>
      </c>
      <c r="I79" s="52">
        <f t="shared" si="13"/>
        <v>1.5751690620310496E-2</v>
      </c>
      <c r="J79" s="52">
        <f t="shared" si="13"/>
        <v>1.4637174258701997E-2</v>
      </c>
      <c r="K79" s="52">
        <f t="shared" si="13"/>
        <v>1.4024262869722618E-2</v>
      </c>
      <c r="L79" s="52">
        <f t="shared" si="13"/>
        <v>1.2195322483059021E-2</v>
      </c>
      <c r="M79" s="52">
        <f t="shared" si="13"/>
        <v>1.071934177121109E-2</v>
      </c>
      <c r="N79" s="52">
        <f t="shared" si="13"/>
        <v>1.0017375056030172E-2</v>
      </c>
      <c r="O79" s="52">
        <f t="shared" si="13"/>
        <v>7.9384652773274601E-3</v>
      </c>
      <c r="P79" s="52">
        <f t="shared" si="13"/>
        <v>4.8119317964143227E-3</v>
      </c>
      <c r="Q79" s="52">
        <f t="shared" si="13"/>
        <v>1.67885268935241E-3</v>
      </c>
      <c r="R79" s="52">
        <f t="shared" si="13"/>
        <v>-1.9473488611009876E-3</v>
      </c>
      <c r="S79" s="52">
        <f t="shared" si="13"/>
        <v>-3.9318776529416906E-3</v>
      </c>
      <c r="T79" s="52">
        <f t="shared" si="13"/>
        <v>-5.3353604042724071E-3</v>
      </c>
      <c r="U79" s="52">
        <f t="shared" si="13"/>
        <v>-6.074055215082824E-3</v>
      </c>
      <c r="V79" s="52">
        <f t="shared" si="13"/>
        <v>-6.1803725466901167E-3</v>
      </c>
      <c r="W79" s="52">
        <f t="shared" si="13"/>
        <v>-5.6187236782620706E-3</v>
      </c>
      <c r="X79" s="52">
        <f t="shared" si="13"/>
        <v>-4.980794632886267E-3</v>
      </c>
      <c r="Y79" s="52">
        <f t="shared" si="13"/>
        <v>-4.1032033002972789E-3</v>
      </c>
      <c r="Z79" s="52">
        <f t="shared" si="13"/>
        <v>-3.0833243737795153E-3</v>
      </c>
      <c r="AA79" s="52">
        <f t="shared" si="13"/>
        <v>-2.2958226815484491E-3</v>
      </c>
      <c r="AB79" s="52">
        <f t="shared" si="13"/>
        <v>-1.4829674743314495E-3</v>
      </c>
      <c r="AC79" s="52">
        <f t="shared" si="13"/>
        <v>-6.6781953415457631E-4</v>
      </c>
      <c r="AD79" s="52">
        <f t="shared" si="13"/>
        <v>1.0467863176457227E-4</v>
      </c>
      <c r="AE79" s="52">
        <f t="shared" si="13"/>
        <v>8.127268127643627E-4</v>
      </c>
      <c r="AF79" s="52">
        <f t="shared" si="13"/>
        <v>1.4230017205907968E-3</v>
      </c>
      <c r="AG79" s="67"/>
      <c r="AH79" s="65">
        <f t="shared" si="1"/>
        <v>1.4371247432391432E-2</v>
      </c>
      <c r="AI79" s="65">
        <f t="shared" si="2"/>
        <v>1.4884567921161787E-2</v>
      </c>
      <c r="AJ79" s="65">
        <f t="shared" si="3"/>
        <v>7.033193318067091E-3</v>
      </c>
      <c r="AK79" s="65">
        <f t="shared" si="4"/>
        <v>-4.6938029360176058E-3</v>
      </c>
      <c r="AL79" s="65">
        <f t="shared" si="5"/>
        <v>-4.0163737333547165E-3</v>
      </c>
      <c r="AM79" s="65">
        <f t="shared" si="6"/>
        <v>3.7924031326741275E-5</v>
      </c>
      <c r="AN79" s="66"/>
      <c r="AO79" s="65">
        <f t="shared" si="7"/>
        <v>1.4627907676776609E-2</v>
      </c>
      <c r="AP79" s="65">
        <f t="shared" si="8"/>
        <v>1.1696951910247426E-3</v>
      </c>
      <c r="AQ79" s="65">
        <f t="shared" si="9"/>
        <v>-1.9892248510139875E-3</v>
      </c>
    </row>
    <row r="80" spans="1:43" s="9" customFormat="1" x14ac:dyDescent="0.25">
      <c r="A80" s="13" t="s">
        <v>423</v>
      </c>
      <c r="B80" s="13"/>
      <c r="C80" s="52">
        <f>C59</f>
        <v>1.9112543257077785E-3</v>
      </c>
      <c r="D80" s="52">
        <f t="shared" ref="D80:AF80" si="14">D59</f>
        <v>4.1236097837294046E-3</v>
      </c>
      <c r="E80" s="52">
        <f t="shared" si="14"/>
        <v>5.8676114367261683E-3</v>
      </c>
      <c r="F80" s="52">
        <f t="shared" si="14"/>
        <v>6.9752205979832929E-3</v>
      </c>
      <c r="G80" s="52">
        <f t="shared" si="14"/>
        <v>7.4831384481334508E-3</v>
      </c>
      <c r="H80" s="52">
        <f t="shared" si="14"/>
        <v>7.6500636617175067E-3</v>
      </c>
      <c r="I80" s="52">
        <f t="shared" si="14"/>
        <v>7.3254733133986793E-3</v>
      </c>
      <c r="J80" s="52">
        <f t="shared" si="14"/>
        <v>7.1480091409072428E-3</v>
      </c>
      <c r="K80" s="52">
        <f t="shared" si="14"/>
        <v>7.2497775531455057E-3</v>
      </c>
      <c r="L80" s="52">
        <f t="shared" si="14"/>
        <v>7.1861246913656335E-3</v>
      </c>
      <c r="M80" s="52">
        <f t="shared" si="14"/>
        <v>7.1479022383284943E-3</v>
      </c>
      <c r="N80" s="52">
        <f t="shared" si="14"/>
        <v>7.3126881113917261E-3</v>
      </c>
      <c r="O80" s="52">
        <f t="shared" si="14"/>
        <v>7.1700264266639164E-3</v>
      </c>
      <c r="P80" s="52">
        <f t="shared" si="14"/>
        <v>6.5780116743380463E-3</v>
      </c>
      <c r="Q80" s="52">
        <f t="shared" si="14"/>
        <v>5.7625254261099747E-3</v>
      </c>
      <c r="R80" s="52">
        <f t="shared" si="14"/>
        <v>4.6951627753602752E-3</v>
      </c>
      <c r="S80" s="52">
        <f t="shared" si="14"/>
        <v>3.9158629987172773E-3</v>
      </c>
      <c r="T80" s="52">
        <f t="shared" si="14"/>
        <v>3.3565270748301657E-3</v>
      </c>
      <c r="U80" s="52">
        <f t="shared" si="14"/>
        <v>2.9811046437978345E-3</v>
      </c>
      <c r="V80" s="52">
        <f t="shared" si="14"/>
        <v>2.7560612970568203E-3</v>
      </c>
      <c r="W80" s="52">
        <f t="shared" si="14"/>
        <v>2.678457214345334E-3</v>
      </c>
      <c r="X80" s="52">
        <f t="shared" si="14"/>
        <v>2.6022136178983847E-3</v>
      </c>
      <c r="Y80" s="52">
        <f t="shared" si="14"/>
        <v>2.5251010496684201E-3</v>
      </c>
      <c r="Z80" s="52">
        <f t="shared" si="14"/>
        <v>2.4424793793174937E-3</v>
      </c>
      <c r="AA80" s="52">
        <f t="shared" si="14"/>
        <v>2.272248384790755E-3</v>
      </c>
      <c r="AB80" s="52">
        <f t="shared" si="14"/>
        <v>2.0646248212596039E-3</v>
      </c>
      <c r="AC80" s="52">
        <f t="shared" si="14"/>
        <v>1.8500005031674902E-3</v>
      </c>
      <c r="AD80" s="52">
        <f t="shared" si="14"/>
        <v>1.6379517165909458E-3</v>
      </c>
      <c r="AE80" s="52">
        <f t="shared" si="14"/>
        <v>1.4318911810867559E-3</v>
      </c>
      <c r="AF80" s="52">
        <f t="shared" si="14"/>
        <v>1.2279373534101216E-3</v>
      </c>
      <c r="AG80" s="67"/>
      <c r="AH80" s="65">
        <f t="shared" si="1"/>
        <v>5.2721669184560196E-3</v>
      </c>
      <c r="AI80" s="65">
        <f t="shared" si="2"/>
        <v>7.3118896721069138E-3</v>
      </c>
      <c r="AJ80" s="65">
        <f t="shared" si="3"/>
        <v>6.7942307753664308E-3</v>
      </c>
      <c r="AK80" s="65">
        <f t="shared" si="4"/>
        <v>3.540943757952475E-3</v>
      </c>
      <c r="AL80" s="65">
        <f t="shared" si="5"/>
        <v>2.5040999292040775E-3</v>
      </c>
      <c r="AM80" s="65">
        <f t="shared" si="6"/>
        <v>1.6424811151029835E-3</v>
      </c>
      <c r="AN80" s="66"/>
      <c r="AO80" s="65">
        <f t="shared" si="7"/>
        <v>6.2920282952814667E-3</v>
      </c>
      <c r="AP80" s="65">
        <f t="shared" si="8"/>
        <v>5.1675872666594527E-3</v>
      </c>
      <c r="AQ80" s="65">
        <f t="shared" si="9"/>
        <v>2.0732905221535307E-3</v>
      </c>
    </row>
    <row r="81" spans="1:43" s="9" customFormat="1" x14ac:dyDescent="0.25">
      <c r="A81" s="13" t="s">
        <v>426</v>
      </c>
      <c r="B81" s="13"/>
      <c r="C81" s="52">
        <f>C72</f>
        <v>3.9019563112800899E-4</v>
      </c>
      <c r="D81" s="52">
        <f t="shared" ref="D81:AF81" si="15">D72</f>
        <v>7.6010529261740704E-4</v>
      </c>
      <c r="E81" s="52">
        <f t="shared" si="15"/>
        <v>1.0445422059687022E-3</v>
      </c>
      <c r="F81" s="52">
        <f t="shared" si="15"/>
        <v>1.237038502396458E-3</v>
      </c>
      <c r="G81" s="52">
        <f t="shared" si="15"/>
        <v>1.3366665716504837E-3</v>
      </c>
      <c r="H81" s="52">
        <f t="shared" si="15"/>
        <v>1.3803066787217229E-3</v>
      </c>
      <c r="I81" s="52">
        <f t="shared" si="15"/>
        <v>1.3169574021129977E-3</v>
      </c>
      <c r="J81" s="52">
        <f t="shared" si="15"/>
        <v>1.2813303016215535E-3</v>
      </c>
      <c r="K81" s="52">
        <f t="shared" si="15"/>
        <v>1.2735598039889137E-3</v>
      </c>
      <c r="L81" s="52">
        <f t="shared" si="15"/>
        <v>1.2050322406437625E-3</v>
      </c>
      <c r="M81" s="52">
        <f t="shared" si="15"/>
        <v>1.1433169007161864E-3</v>
      </c>
      <c r="N81" s="52">
        <f t="shared" si="15"/>
        <v>1.1169550331026554E-3</v>
      </c>
      <c r="O81" s="52">
        <f t="shared" si="15"/>
        <v>1.0179780332264469E-3</v>
      </c>
      <c r="P81" s="52">
        <f t="shared" si="15"/>
        <v>8.4326957403906184E-4</v>
      </c>
      <c r="Q81" s="52">
        <f t="shared" si="15"/>
        <v>6.4297029302155492E-4</v>
      </c>
      <c r="R81" s="52">
        <f t="shared" si="15"/>
        <v>3.9936244165771648E-4</v>
      </c>
      <c r="S81" s="52">
        <f t="shared" si="15"/>
        <v>2.2530850733509228E-4</v>
      </c>
      <c r="T81" s="52">
        <f t="shared" si="15"/>
        <v>8.7156100226300285E-5</v>
      </c>
      <c r="U81" s="52">
        <f t="shared" si="15"/>
        <v>-1.2341785307371099E-5</v>
      </c>
      <c r="V81" s="52">
        <f t="shared" si="15"/>
        <v>-7.359023686245877E-5</v>
      </c>
      <c r="W81" s="52">
        <f t="shared" si="15"/>
        <v>-9.3727110886798122E-5</v>
      </c>
      <c r="X81" s="52">
        <f t="shared" si="15"/>
        <v>-1.0151194329919933E-4</v>
      </c>
      <c r="Y81" s="52">
        <f t="shared" si="15"/>
        <v>-9.207506015515965E-5</v>
      </c>
      <c r="Z81" s="52">
        <f t="shared" si="15"/>
        <v>-6.9474105963857513E-5</v>
      </c>
      <c r="AA81" s="52">
        <f t="shared" si="15"/>
        <v>-5.3585086424529957E-5</v>
      </c>
      <c r="AB81" s="52">
        <f t="shared" si="15"/>
        <v>-3.3876726200389528E-5</v>
      </c>
      <c r="AC81" s="52">
        <f t="shared" si="15"/>
        <v>-9.9125165368544837E-6</v>
      </c>
      <c r="AD81" s="52">
        <f t="shared" si="15"/>
        <v>1.6510934076941923E-5</v>
      </c>
      <c r="AE81" s="52">
        <f t="shared" si="15"/>
        <v>4.3958370897465831E-5</v>
      </c>
      <c r="AF81" s="52">
        <f t="shared" si="15"/>
        <v>7.0270970174679773E-5</v>
      </c>
      <c r="AG81" s="67"/>
      <c r="AH81" s="65">
        <f>AVERAGE(C81:G81)</f>
        <v>9.5370964075221188E-4</v>
      </c>
      <c r="AI81" s="65">
        <f>AVERAGE(H81:L81)</f>
        <v>1.29143728541779E-3</v>
      </c>
      <c r="AJ81" s="65">
        <f>AVERAGE(M81:Q81)</f>
        <v>9.5289796682118102E-4</v>
      </c>
      <c r="AK81" s="65">
        <f>AVERAGE(R81:V81)</f>
        <v>1.2517900540985581E-4</v>
      </c>
      <c r="AL81" s="65">
        <f>AVERAGE(W81:AA81)</f>
        <v>-8.2074661345908905E-5</v>
      </c>
      <c r="AM81" s="65">
        <f>AVERAGE(AB81:AF81)</f>
        <v>1.7390206482368704E-5</v>
      </c>
      <c r="AN81" s="66"/>
      <c r="AO81" s="65">
        <f>AVERAGE(AH81:AI81)</f>
        <v>1.1225734630850009E-3</v>
      </c>
      <c r="AP81" s="65">
        <f>AVERAGE(AJ81:AK81)</f>
        <v>5.3903848611551843E-4</v>
      </c>
      <c r="AQ81" s="65">
        <f>AVERAGE(AL81:AM81)</f>
        <v>-3.2342227431770102E-5</v>
      </c>
    </row>
    <row r="82" spans="1:43" s="9" customFormat="1" x14ac:dyDescent="0.25">
      <c r="A82" s="13" t="s">
        <v>425</v>
      </c>
      <c r="B82" s="13"/>
      <c r="C82" s="52">
        <f>SUM(C51:C52)</f>
        <v>1.7187285278199961E-3</v>
      </c>
      <c r="D82" s="52">
        <f t="shared" ref="D82:AF82" si="16">SUM(D51:D52)</f>
        <v>3.3443919444777243E-3</v>
      </c>
      <c r="E82" s="52">
        <f t="shared" si="16"/>
        <v>4.6143661304211981E-3</v>
      </c>
      <c r="F82" s="52">
        <f t="shared" si="16"/>
        <v>5.4648491734151615E-3</v>
      </c>
      <c r="G82" s="52">
        <f t="shared" si="16"/>
        <v>5.8477347138580667E-3</v>
      </c>
      <c r="H82" s="52">
        <f t="shared" si="16"/>
        <v>5.9007481440754104E-3</v>
      </c>
      <c r="I82" s="52">
        <f t="shared" si="16"/>
        <v>5.3957884772316824E-3</v>
      </c>
      <c r="J82" s="52">
        <f t="shared" si="16"/>
        <v>4.9458930179199952E-3</v>
      </c>
      <c r="K82" s="52">
        <f t="shared" si="16"/>
        <v>4.5696483461623184E-3</v>
      </c>
      <c r="L82" s="52">
        <f t="shared" si="16"/>
        <v>3.9146172992494356E-3</v>
      </c>
      <c r="M82" s="52">
        <f t="shared" si="16"/>
        <v>3.3008786482457272E-3</v>
      </c>
      <c r="N82" s="52">
        <f t="shared" si="16"/>
        <v>2.8713615508642993E-3</v>
      </c>
      <c r="O82" s="52">
        <f t="shared" si="16"/>
        <v>2.1613906603068613E-3</v>
      </c>
      <c r="P82" s="52">
        <f t="shared" si="16"/>
        <v>1.167958981356442E-3</v>
      </c>
      <c r="Q82" s="52">
        <f t="shared" si="16"/>
        <v>1.0648708960940101E-4</v>
      </c>
      <c r="R82" s="52">
        <f t="shared" si="16"/>
        <v>-1.1030565868210768E-3</v>
      </c>
      <c r="S82" s="52">
        <f t="shared" si="16"/>
        <v>-1.953808141533109E-3</v>
      </c>
      <c r="T82" s="52">
        <f t="shared" si="16"/>
        <v>-2.5902391890390781E-3</v>
      </c>
      <c r="U82" s="52">
        <f t="shared" si="16"/>
        <v>-2.9824500104913194E-3</v>
      </c>
      <c r="V82" s="52">
        <f t="shared" si="16"/>
        <v>-3.1316344874935719E-3</v>
      </c>
      <c r="W82" s="52">
        <f t="shared" si="16"/>
        <v>-3.0315881982240166E-3</v>
      </c>
      <c r="X82" s="52">
        <f t="shared" si="16"/>
        <v>-2.8248175378616145E-3</v>
      </c>
      <c r="Y82" s="52">
        <f t="shared" si="16"/>
        <v>-2.5058089156273682E-3</v>
      </c>
      <c r="Z82" s="52">
        <f t="shared" si="16"/>
        <v>-2.1112864803136278E-3</v>
      </c>
      <c r="AA82" s="52">
        <f t="shared" si="16"/>
        <v>-1.7439449314436187E-3</v>
      </c>
      <c r="AB82" s="52">
        <f t="shared" si="16"/>
        <v>-1.3699654295142145E-3</v>
      </c>
      <c r="AC82" s="52">
        <f t="shared" si="16"/>
        <v>-9.9826214342305921E-4</v>
      </c>
      <c r="AD82" s="52">
        <f t="shared" si="16"/>
        <v>-6.4219900991518031E-4</v>
      </c>
      <c r="AE82" s="52">
        <f t="shared" si="16"/>
        <v>-3.104713620281118E-4</v>
      </c>
      <c r="AF82" s="52">
        <f t="shared" si="16"/>
        <v>-1.3948929722519359E-5</v>
      </c>
      <c r="AG82" s="67"/>
      <c r="AH82" s="65">
        <f>AVERAGE(C82:G82)</f>
        <v>4.1980140979984296E-3</v>
      </c>
      <c r="AI82" s="65">
        <f>AVERAGE(H82:L82)</f>
        <v>4.9453390569277689E-3</v>
      </c>
      <c r="AJ82" s="65">
        <f>AVERAGE(M82:Q82)</f>
        <v>1.9216153860765459E-3</v>
      </c>
      <c r="AK82" s="65">
        <f>AVERAGE(R82:V82)</f>
        <v>-2.3522376830756309E-3</v>
      </c>
      <c r="AL82" s="65">
        <f>AVERAGE(W82:AA82)</f>
        <v>-2.4434892126940491E-3</v>
      </c>
      <c r="AM82" s="65">
        <f>AVERAGE(AB82:AF82)</f>
        <v>-6.6696937492061702E-4</v>
      </c>
      <c r="AN82" s="66"/>
      <c r="AO82" s="65">
        <f>AVERAGE(AH82:AI82)</f>
        <v>4.5716765774630993E-3</v>
      </c>
      <c r="AP82" s="65">
        <f>AVERAGE(AJ82:AK82)</f>
        <v>-2.1531114849954246E-4</v>
      </c>
      <c r="AQ82" s="65">
        <f>AVERAGE(AL82:AM82)</f>
        <v>-1.555229293807333E-3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1.345383209392246E-4</v>
      </c>
      <c r="D87" s="52">
        <f t="shared" ref="D87:AF92" si="20">D60</f>
        <v>2.8923909680034129E-4</v>
      </c>
      <c r="E87" s="52">
        <f t="shared" si="20"/>
        <v>4.0690622961580847E-4</v>
      </c>
      <c r="F87" s="52">
        <f t="shared" si="20"/>
        <v>4.7622474674993443E-4</v>
      </c>
      <c r="G87" s="52">
        <f t="shared" si="20"/>
        <v>5.0193305430202716E-4</v>
      </c>
      <c r="H87" s="52">
        <f t="shared" si="20"/>
        <v>5.0440118792788075E-4</v>
      </c>
      <c r="I87" s="52">
        <f t="shared" si="20"/>
        <v>4.7466974512420267E-4</v>
      </c>
      <c r="J87" s="52">
        <f t="shared" si="20"/>
        <v>4.583178009799348E-4</v>
      </c>
      <c r="K87" s="52">
        <f t="shared" si="20"/>
        <v>4.6497089492201468E-4</v>
      </c>
      <c r="L87" s="52">
        <f t="shared" si="20"/>
        <v>4.6243750187093609E-4</v>
      </c>
      <c r="M87" s="52">
        <f t="shared" si="20"/>
        <v>4.6302009823438555E-4</v>
      </c>
      <c r="N87" s="52">
        <f t="shared" si="20"/>
        <v>4.7894871913204269E-4</v>
      </c>
      <c r="O87" s="52">
        <f t="shared" si="20"/>
        <v>4.7381822571603103E-4</v>
      </c>
      <c r="P87" s="52">
        <f t="shared" si="20"/>
        <v>4.3714425404057865E-4</v>
      </c>
      <c r="Q87" s="52">
        <f t="shared" si="20"/>
        <v>3.8521748022642057E-4</v>
      </c>
      <c r="R87" s="52">
        <f t="shared" si="20"/>
        <v>3.1659716738453397E-4</v>
      </c>
      <c r="S87" s="52">
        <f t="shared" si="20"/>
        <v>2.6933168797886744E-4</v>
      </c>
      <c r="T87" s="52">
        <f t="shared" si="20"/>
        <v>2.3842509056151768E-4</v>
      </c>
      <c r="U87" s="52">
        <f t="shared" si="20"/>
        <v>2.2027338113651135E-4</v>
      </c>
      <c r="V87" s="52">
        <f t="shared" si="20"/>
        <v>2.1164798437604739E-4</v>
      </c>
      <c r="W87" s="52">
        <f t="shared" si="20"/>
        <v>2.1176299099800129E-4</v>
      </c>
      <c r="X87" s="52">
        <f t="shared" si="20"/>
        <v>2.0998209540675186E-4</v>
      </c>
      <c r="Y87" s="52">
        <f t="shared" si="20"/>
        <v>2.0603582399239724E-4</v>
      </c>
      <c r="Z87" s="52">
        <f t="shared" si="20"/>
        <v>1.9984434319502689E-4</v>
      </c>
      <c r="AA87" s="52">
        <f t="shared" si="20"/>
        <v>1.8594592070995781E-4</v>
      </c>
      <c r="AB87" s="52">
        <f t="shared" si="20"/>
        <v>1.6823728083845103E-4</v>
      </c>
      <c r="AC87" s="52">
        <f t="shared" si="20"/>
        <v>1.4929799733424387E-4</v>
      </c>
      <c r="AD87" s="52">
        <f t="shared" si="20"/>
        <v>1.300971539650318E-4</v>
      </c>
      <c r="AE87" s="52">
        <f t="shared" si="20"/>
        <v>1.1106315672681416E-4</v>
      </c>
      <c r="AF87" s="52">
        <f t="shared" si="20"/>
        <v>9.2054853022357228E-5</v>
      </c>
      <c r="AH87" s="65">
        <f t="shared" ref="AH87:AH93" si="21">AVERAGE(C87:G87)</f>
        <v>3.6176828968146718E-4</v>
      </c>
      <c r="AI87" s="65">
        <f t="shared" ref="AI87:AI93" si="22">AVERAGE(H87:L87)</f>
        <v>4.7295942616499382E-4</v>
      </c>
      <c r="AJ87" s="65">
        <f t="shared" ref="AJ87:AJ93" si="23">AVERAGE(M87:Q87)</f>
        <v>4.4762975546989178E-4</v>
      </c>
      <c r="AK87" s="65">
        <f t="shared" ref="AK87:AK93" si="24">AVERAGE(R87:V87)</f>
        <v>2.5125506228749556E-4</v>
      </c>
      <c r="AL87" s="65">
        <f t="shared" ref="AL87:AL93" si="25">AVERAGE(W87:AA87)</f>
        <v>2.02714234860427E-4</v>
      </c>
      <c r="AM87" s="65">
        <f t="shared" ref="AM87:AM93" si="26">AVERAGE(AB87:AF87)</f>
        <v>1.3015008837737963E-4</v>
      </c>
      <c r="AN87" s="66"/>
      <c r="AO87" s="65">
        <f t="shared" ref="AO87:AO93" si="27">AVERAGE(AH87:AI87)</f>
        <v>4.1736385792323053E-4</v>
      </c>
      <c r="AP87" s="65">
        <f t="shared" ref="AP87:AP93" si="28">AVERAGE(AJ87:AK87)</f>
        <v>3.4944240887869365E-4</v>
      </c>
      <c r="AQ87" s="65">
        <f t="shared" ref="AQ87:AQ93" si="29">AVERAGE(AL87:AM87)</f>
        <v>1.6643216161890331E-4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4.8257431477903327E-6</v>
      </c>
      <c r="D88" s="52">
        <f t="shared" ref="D88:R88" si="30">D61</f>
        <v>1.0429210176924977E-5</v>
      </c>
      <c r="E88" s="52">
        <f t="shared" si="30"/>
        <v>1.4752044814544838E-5</v>
      </c>
      <c r="F88" s="52">
        <f t="shared" si="30"/>
        <v>1.7355128831449929E-5</v>
      </c>
      <c r="G88" s="52">
        <f t="shared" si="30"/>
        <v>1.8375827288882059E-5</v>
      </c>
      <c r="H88" s="52">
        <f t="shared" si="30"/>
        <v>1.8523044638955339E-5</v>
      </c>
      <c r="I88" s="52">
        <f t="shared" si="30"/>
        <v>1.7469467975365946E-5</v>
      </c>
      <c r="J88" s="52">
        <f t="shared" si="30"/>
        <v>1.684701604548035E-5</v>
      </c>
      <c r="K88" s="52">
        <f t="shared" si="30"/>
        <v>1.7020506876075902E-5</v>
      </c>
      <c r="L88" s="52">
        <f t="shared" si="30"/>
        <v>1.6855401730189113E-5</v>
      </c>
      <c r="M88" s="52">
        <f t="shared" si="30"/>
        <v>1.6796867072442921E-5</v>
      </c>
      <c r="N88" s="52">
        <f t="shared" si="30"/>
        <v>1.729155516260219E-5</v>
      </c>
      <c r="O88" s="52">
        <f t="shared" si="30"/>
        <v>1.7043397391341953E-5</v>
      </c>
      <c r="P88" s="52">
        <f t="shared" si="30"/>
        <v>1.5668410029242221E-5</v>
      </c>
      <c r="Q88" s="52">
        <f t="shared" si="30"/>
        <v>1.3741080006013275E-5</v>
      </c>
      <c r="R88" s="52">
        <f t="shared" si="30"/>
        <v>1.1209391403781865E-5</v>
      </c>
      <c r="S88" s="52">
        <f t="shared" si="20"/>
        <v>9.4394783234150345E-6</v>
      </c>
      <c r="T88" s="52">
        <f t="shared" si="20"/>
        <v>8.2687922890408717E-6</v>
      </c>
      <c r="U88" s="52">
        <f t="shared" si="20"/>
        <v>7.578397856025688E-6</v>
      </c>
      <c r="V88" s="52">
        <f t="shared" si="20"/>
        <v>7.2574384368184916E-6</v>
      </c>
      <c r="W88" s="52">
        <f t="shared" si="20"/>
        <v>7.2781850233542262E-6</v>
      </c>
      <c r="X88" s="52">
        <f t="shared" si="20"/>
        <v>7.257042236423987E-6</v>
      </c>
      <c r="Y88" s="52">
        <f t="shared" si="20"/>
        <v>7.176820266183625E-6</v>
      </c>
      <c r="Z88" s="52">
        <f t="shared" si="20"/>
        <v>7.0274840648782078E-6</v>
      </c>
      <c r="AA88" s="52">
        <f t="shared" si="20"/>
        <v>6.6066604012967932E-6</v>
      </c>
      <c r="AB88" s="52">
        <f t="shared" si="20"/>
        <v>6.0466572323799272E-6</v>
      </c>
      <c r="AC88" s="52">
        <f t="shared" si="20"/>
        <v>5.4358424101192919E-6</v>
      </c>
      <c r="AD88" s="52">
        <f t="shared" si="20"/>
        <v>4.8070485041477883E-6</v>
      </c>
      <c r="AE88" s="52">
        <f t="shared" si="20"/>
        <v>4.1747771138404343E-6</v>
      </c>
      <c r="AF88" s="52">
        <f t="shared" si="20"/>
        <v>3.5336777702176097E-6</v>
      </c>
      <c r="AH88" s="65">
        <f t="shared" si="21"/>
        <v>1.3147590851918427E-5</v>
      </c>
      <c r="AI88" s="65">
        <f t="shared" si="22"/>
        <v>1.7343087453213331E-5</v>
      </c>
      <c r="AJ88" s="65">
        <f t="shared" si="23"/>
        <v>1.6108261932328511E-5</v>
      </c>
      <c r="AK88" s="65">
        <f t="shared" si="24"/>
        <v>8.750699661816391E-6</v>
      </c>
      <c r="AL88" s="65">
        <f t="shared" si="25"/>
        <v>7.0692383984273677E-6</v>
      </c>
      <c r="AM88" s="65">
        <f t="shared" si="26"/>
        <v>4.7996006061410103E-6</v>
      </c>
      <c r="AN88" s="66"/>
      <c r="AO88" s="65">
        <f t="shared" si="27"/>
        <v>1.5245339152565878E-5</v>
      </c>
      <c r="AP88" s="65">
        <f t="shared" si="28"/>
        <v>1.2429480797072451E-5</v>
      </c>
      <c r="AQ88" s="65">
        <f t="shared" si="29"/>
        <v>5.934419502284189E-6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7.8585436365049008E-6</v>
      </c>
      <c r="D89" s="52">
        <f t="shared" si="20"/>
        <v>1.697572448365071E-5</v>
      </c>
      <c r="E89" s="52">
        <f t="shared" si="20"/>
        <v>2.3995963340034743E-5</v>
      </c>
      <c r="F89" s="52">
        <f t="shared" si="20"/>
        <v>2.8209205122808577E-5</v>
      </c>
      <c r="G89" s="52">
        <f t="shared" si="20"/>
        <v>2.9846912929820196E-5</v>
      </c>
      <c r="H89" s="52">
        <f t="shared" si="20"/>
        <v>3.0069748531716197E-5</v>
      </c>
      <c r="I89" s="52">
        <f t="shared" si="20"/>
        <v>2.8347642942569835E-5</v>
      </c>
      <c r="J89" s="52">
        <f t="shared" si="20"/>
        <v>2.7338861766583516E-5</v>
      </c>
      <c r="K89" s="52">
        <f t="shared" si="20"/>
        <v>2.7634706876671194E-5</v>
      </c>
      <c r="L89" s="52">
        <f t="shared" si="20"/>
        <v>2.7383049301860356E-5</v>
      </c>
      <c r="M89" s="52">
        <f t="shared" si="20"/>
        <v>2.7306164734386633E-5</v>
      </c>
      <c r="N89" s="52">
        <f t="shared" si="20"/>
        <v>2.8129677834875747E-5</v>
      </c>
      <c r="O89" s="52">
        <f t="shared" si="20"/>
        <v>2.7741066977921423E-5</v>
      </c>
      <c r="P89" s="52">
        <f t="shared" si="20"/>
        <v>2.5515367418336768E-5</v>
      </c>
      <c r="Q89" s="52">
        <f t="shared" si="20"/>
        <v>2.2390067857790554E-5</v>
      </c>
      <c r="R89" s="52">
        <f t="shared" si="20"/>
        <v>1.8281484462389615E-5</v>
      </c>
      <c r="S89" s="52">
        <f t="shared" si="20"/>
        <v>1.54141131326602E-5</v>
      </c>
      <c r="T89" s="52">
        <f t="shared" si="20"/>
        <v>1.3520811725753824E-5</v>
      </c>
      <c r="U89" s="52">
        <f t="shared" si="20"/>
        <v>1.2405051472252732E-5</v>
      </c>
      <c r="V89" s="52">
        <f t="shared" si="20"/>
        <v>1.1884674325849349E-5</v>
      </c>
      <c r="W89" s="52">
        <f t="shared" si="20"/>
        <v>1.1914090609326304E-5</v>
      </c>
      <c r="X89" s="52">
        <f t="shared" si="20"/>
        <v>1.1868999632542028E-5</v>
      </c>
      <c r="Y89" s="52">
        <f t="shared" si="20"/>
        <v>1.1722792624893924E-5</v>
      </c>
      <c r="Z89" s="52">
        <f t="shared" si="20"/>
        <v>1.1460914486132333E-5</v>
      </c>
      <c r="AA89" s="52">
        <f t="shared" si="20"/>
        <v>1.0755512707825691E-5</v>
      </c>
      <c r="AB89" s="52">
        <f t="shared" si="20"/>
        <v>9.823742429062717E-6</v>
      </c>
      <c r="AC89" s="52">
        <f t="shared" si="20"/>
        <v>8.810787697920293E-6</v>
      </c>
      <c r="AD89" s="52">
        <f t="shared" si="20"/>
        <v>7.7707759627674788E-6</v>
      </c>
      <c r="AE89" s="52">
        <f t="shared" si="20"/>
        <v>6.7276252906788798E-6</v>
      </c>
      <c r="AF89" s="52">
        <f t="shared" si="20"/>
        <v>5.672695106021976E-6</v>
      </c>
      <c r="AH89" s="65">
        <f t="shared" si="21"/>
        <v>2.1377269902563829E-5</v>
      </c>
      <c r="AI89" s="65">
        <f t="shared" si="22"/>
        <v>2.8154801883880222E-5</v>
      </c>
      <c r="AJ89" s="65">
        <f t="shared" si="23"/>
        <v>2.6216468964662227E-5</v>
      </c>
      <c r="AK89" s="65">
        <f t="shared" si="24"/>
        <v>1.4301227023781143E-5</v>
      </c>
      <c r="AL89" s="65">
        <f t="shared" si="25"/>
        <v>1.1544462012144057E-5</v>
      </c>
      <c r="AM89" s="65">
        <f t="shared" si="26"/>
        <v>7.7611252972902696E-6</v>
      </c>
      <c r="AN89" s="66"/>
      <c r="AO89" s="65">
        <f t="shared" si="27"/>
        <v>2.4766035893222025E-5</v>
      </c>
      <c r="AP89" s="65">
        <f t="shared" si="28"/>
        <v>2.0258847994221685E-5</v>
      </c>
      <c r="AQ89" s="65">
        <f t="shared" si="29"/>
        <v>9.6527936547171635E-6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3.4634321699599157E-5</v>
      </c>
      <c r="D90" s="52">
        <f t="shared" si="20"/>
        <v>7.5125468724909319E-5</v>
      </c>
      <c r="E90" s="52">
        <f t="shared" si="20"/>
        <v>1.0661428127516477E-4</v>
      </c>
      <c r="F90" s="52">
        <f t="shared" si="20"/>
        <v>1.2577551808060333E-4</v>
      </c>
      <c r="G90" s="52">
        <f t="shared" si="20"/>
        <v>1.334634188409291E-4</v>
      </c>
      <c r="H90" s="52">
        <f t="shared" si="20"/>
        <v>1.3469602789063437E-4</v>
      </c>
      <c r="I90" s="52">
        <f t="shared" si="20"/>
        <v>1.2712614308404304E-4</v>
      </c>
      <c r="J90" s="52">
        <f t="shared" si="20"/>
        <v>6.473014020534182E-4</v>
      </c>
      <c r="K90" s="52">
        <f t="shared" si="20"/>
        <v>9.2186045376543987E-4</v>
      </c>
      <c r="L90" s="52">
        <f t="shared" si="20"/>
        <v>1.0418011966577565E-3</v>
      </c>
      <c r="M90" s="52">
        <f t="shared" si="20"/>
        <v>1.0802067762653716E-3</v>
      </c>
      <c r="N90" s="52">
        <f t="shared" si="20"/>
        <v>1.0820621250475582E-3</v>
      </c>
      <c r="O90" s="52">
        <f t="shared" si="20"/>
        <v>1.0611844301500186E-3</v>
      </c>
      <c r="P90" s="52">
        <f t="shared" si="20"/>
        <v>1.0266852495456435E-3</v>
      </c>
      <c r="Q90" s="52">
        <f t="shared" si="20"/>
        <v>9.8826023364259152E-4</v>
      </c>
      <c r="R90" s="52">
        <f t="shared" si="20"/>
        <v>9.4778566967757341E-4</v>
      </c>
      <c r="S90" s="52">
        <f t="shared" si="20"/>
        <v>9.1563512378852862E-4</v>
      </c>
      <c r="T90" s="52">
        <f t="shared" si="20"/>
        <v>4.2548194529950329E-4</v>
      </c>
      <c r="U90" s="52">
        <f t="shared" si="20"/>
        <v>1.6493889576016903E-4</v>
      </c>
      <c r="V90" s="52">
        <f t="shared" si="20"/>
        <v>4.295268252255157E-5</v>
      </c>
      <c r="W90" s="52">
        <f t="shared" si="20"/>
        <v>-3.1076707073634471E-6</v>
      </c>
      <c r="X90" s="52">
        <f t="shared" si="20"/>
        <v>-1.3020872838276603E-5</v>
      </c>
      <c r="Y90" s="52">
        <f t="shared" si="20"/>
        <v>-7.4075276999678508E-6</v>
      </c>
      <c r="Z90" s="52">
        <f t="shared" si="20"/>
        <v>3.0280721230709861E-6</v>
      </c>
      <c r="AA90" s="52">
        <f t="shared" si="20"/>
        <v>1.177856775515337E-5</v>
      </c>
      <c r="AB90" s="52">
        <f t="shared" si="20"/>
        <v>1.7724837187494278E-5</v>
      </c>
      <c r="AC90" s="52">
        <f t="shared" si="20"/>
        <v>2.0955558565083213E-5</v>
      </c>
      <c r="AD90" s="52">
        <f t="shared" si="20"/>
        <v>2.1851627935426934E-5</v>
      </c>
      <c r="AE90" s="52">
        <f t="shared" si="20"/>
        <v>2.0915505543887753E-5</v>
      </c>
      <c r="AF90" s="52">
        <f t="shared" si="20"/>
        <v>1.8548429944602154E-5</v>
      </c>
      <c r="AH90" s="65">
        <f t="shared" si="21"/>
        <v>9.5122601724241141E-5</v>
      </c>
      <c r="AI90" s="65">
        <f t="shared" si="22"/>
        <v>5.745570446902585E-4</v>
      </c>
      <c r="AJ90" s="65">
        <f t="shared" si="23"/>
        <v>1.0476797629302369E-3</v>
      </c>
      <c r="AK90" s="65">
        <f t="shared" si="24"/>
        <v>4.9935886340966525E-4</v>
      </c>
      <c r="AL90" s="65">
        <f t="shared" si="25"/>
        <v>-1.7458862734767088E-6</v>
      </c>
      <c r="AM90" s="65">
        <f t="shared" si="26"/>
        <v>1.9999191835298866E-5</v>
      </c>
      <c r="AN90" s="66"/>
      <c r="AO90" s="65">
        <f t="shared" si="27"/>
        <v>3.3483982320724984E-4</v>
      </c>
      <c r="AP90" s="65">
        <f t="shared" si="28"/>
        <v>7.7351931316995109E-4</v>
      </c>
      <c r="AQ90" s="65">
        <f t="shared" si="29"/>
        <v>9.1266527809110793E-6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3.5044887257886816E-5</v>
      </c>
      <c r="D91" s="52">
        <f t="shared" si="20"/>
        <v>7.5255021116081889E-5</v>
      </c>
      <c r="E91" s="52">
        <f t="shared" si="20"/>
        <v>1.0576383737217515E-4</v>
      </c>
      <c r="F91" s="52">
        <f t="shared" si="20"/>
        <v>1.2367474214321442E-4</v>
      </c>
      <c r="G91" s="52">
        <f t="shared" si="20"/>
        <v>1.3025841184323881E-4</v>
      </c>
      <c r="H91" s="52">
        <f t="shared" si="20"/>
        <v>1.3084084228823342E-4</v>
      </c>
      <c r="I91" s="52">
        <f t="shared" si="20"/>
        <v>1.2308797991846611E-4</v>
      </c>
      <c r="J91" s="52">
        <f t="shared" si="20"/>
        <v>1.1887666661214982E-4</v>
      </c>
      <c r="K91" s="52">
        <f t="shared" si="20"/>
        <v>1.2068323028056795E-4</v>
      </c>
      <c r="L91" s="52">
        <f t="shared" si="20"/>
        <v>1.2009911403300258E-4</v>
      </c>
      <c r="M91" s="52">
        <f t="shared" si="20"/>
        <v>1.2033315518650709E-4</v>
      </c>
      <c r="N91" s="52">
        <f t="shared" si="20"/>
        <v>1.2456091493408383E-4</v>
      </c>
      <c r="O91" s="52">
        <f t="shared" si="20"/>
        <v>1.2328704534203064E-4</v>
      </c>
      <c r="P91" s="52">
        <f t="shared" si="20"/>
        <v>1.1379687147050223E-4</v>
      </c>
      <c r="Q91" s="52">
        <f t="shared" si="20"/>
        <v>1.003468747314503E-4</v>
      </c>
      <c r="R91" s="52">
        <f t="shared" si="20"/>
        <v>8.2558380564287472E-5</v>
      </c>
      <c r="S91" s="52">
        <f t="shared" si="20"/>
        <v>7.0340320687443242E-5</v>
      </c>
      <c r="T91" s="52">
        <f t="shared" si="20"/>
        <v>6.2365311472500071E-5</v>
      </c>
      <c r="U91" s="52">
        <f t="shared" si="20"/>
        <v>5.7684774235440332E-5</v>
      </c>
      <c r="V91" s="52">
        <f t="shared" si="20"/>
        <v>5.5454321410493037E-5</v>
      </c>
      <c r="W91" s="52">
        <f t="shared" si="20"/>
        <v>5.5469787640875272E-5</v>
      </c>
      <c r="X91" s="52">
        <f t="shared" si="20"/>
        <v>5.4963124428077578E-5</v>
      </c>
      <c r="Y91" s="52">
        <f t="shared" si="20"/>
        <v>5.3874368963242567E-5</v>
      </c>
      <c r="Z91" s="52">
        <f t="shared" si="20"/>
        <v>5.2190113249580212E-5</v>
      </c>
      <c r="AA91" s="52">
        <f t="shared" si="20"/>
        <v>4.8494213886798633E-5</v>
      </c>
      <c r="AB91" s="52">
        <f t="shared" si="20"/>
        <v>4.3810111049937721E-5</v>
      </c>
      <c r="AC91" s="52">
        <f t="shared" si="20"/>
        <v>3.881297406665815E-5</v>
      </c>
      <c r="AD91" s="52">
        <f t="shared" si="20"/>
        <v>3.3756428862348961E-5</v>
      </c>
      <c r="AE91" s="52">
        <f t="shared" si="20"/>
        <v>2.8752692783249792E-5</v>
      </c>
      <c r="AF91" s="52">
        <f t="shared" si="20"/>
        <v>2.3764941486359453E-5</v>
      </c>
      <c r="AH91" s="65">
        <f t="shared" si="21"/>
        <v>9.3999379946519416E-5</v>
      </c>
      <c r="AI91" s="65">
        <f t="shared" si="22"/>
        <v>1.2271756662648398E-4</v>
      </c>
      <c r="AJ91" s="65">
        <f t="shared" si="23"/>
        <v>1.1646497233291481E-4</v>
      </c>
      <c r="AK91" s="65">
        <f t="shared" si="24"/>
        <v>6.5680621674032831E-5</v>
      </c>
      <c r="AL91" s="65">
        <f t="shared" si="25"/>
        <v>5.2998321633714856E-5</v>
      </c>
      <c r="AM91" s="65">
        <f t="shared" si="26"/>
        <v>3.3779429649710818E-5</v>
      </c>
      <c r="AN91" s="66"/>
      <c r="AO91" s="65">
        <f t="shared" si="27"/>
        <v>1.083584732865017E-4</v>
      </c>
      <c r="AP91" s="65">
        <f t="shared" si="28"/>
        <v>9.1072797003473823E-5</v>
      </c>
      <c r="AQ91" s="65">
        <f t="shared" si="29"/>
        <v>4.3388875641712837E-5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8.6952626304124794E-6</v>
      </c>
      <c r="D92" s="52">
        <f t="shared" si="20"/>
        <v>1.8653888342106936E-5</v>
      </c>
      <c r="E92" s="52">
        <f t="shared" si="20"/>
        <v>2.6172270689313164E-5</v>
      </c>
      <c r="F92" s="52">
        <f t="shared" si="20"/>
        <v>3.0543894006382957E-5</v>
      </c>
      <c r="G92" s="52">
        <f t="shared" si="20"/>
        <v>3.210476655265067E-5</v>
      </c>
      <c r="H92" s="52">
        <f t="shared" si="20"/>
        <v>3.2192760258252538E-5</v>
      </c>
      <c r="I92" s="52">
        <f t="shared" si="20"/>
        <v>3.0236765561030666E-5</v>
      </c>
      <c r="J92" s="52">
        <f t="shared" si="20"/>
        <v>2.9185264210882691E-5</v>
      </c>
      <c r="K92" s="52">
        <f t="shared" si="20"/>
        <v>2.9647166025952117E-5</v>
      </c>
      <c r="L92" s="52">
        <f t="shared" si="20"/>
        <v>2.9524656016030649E-5</v>
      </c>
      <c r="M92" s="52">
        <f t="shared" si="20"/>
        <v>2.9607042911089032E-5</v>
      </c>
      <c r="N92" s="52">
        <f t="shared" si="20"/>
        <v>3.0679464540797535E-5</v>
      </c>
      <c r="O92" s="52">
        <f t="shared" si="20"/>
        <v>3.0382115327422225E-5</v>
      </c>
      <c r="P92" s="52">
        <f t="shared" si="20"/>
        <v>2.8042083488513104E-5</v>
      </c>
      <c r="Q92" s="52">
        <f t="shared" si="20"/>
        <v>2.4721554421087947E-5</v>
      </c>
      <c r="R92" s="52">
        <f t="shared" si="20"/>
        <v>2.0330572220939655E-5</v>
      </c>
      <c r="S92" s="52">
        <f t="shared" si="20"/>
        <v>1.7327566984562262E-5</v>
      </c>
      <c r="T92" s="52">
        <f t="shared" si="20"/>
        <v>1.5378129871918918E-5</v>
      </c>
      <c r="U92" s="52">
        <f t="shared" si="20"/>
        <v>1.4239156085116832E-5</v>
      </c>
      <c r="V92" s="52">
        <f t="shared" si="20"/>
        <v>1.369683349025119E-5</v>
      </c>
      <c r="W92" s="52">
        <f t="shared" si="20"/>
        <v>1.3699134634288663E-5</v>
      </c>
      <c r="X92" s="52">
        <f t="shared" si="20"/>
        <v>1.3559947580877339E-5</v>
      </c>
      <c r="Y92" s="52">
        <f t="shared" si="20"/>
        <v>1.3267123868026007E-5</v>
      </c>
      <c r="Z92" s="52">
        <f t="shared" si="20"/>
        <v>1.2821358209257327E-5</v>
      </c>
      <c r="AA92" s="52">
        <f t="shared" si="20"/>
        <v>1.1874859218047541E-5</v>
      </c>
      <c r="AB92" s="52">
        <f t="shared" si="20"/>
        <v>1.0685029558704094E-5</v>
      </c>
      <c r="AC92" s="52">
        <f t="shared" si="20"/>
        <v>9.4220875441158679E-6</v>
      </c>
      <c r="AD92" s="52">
        <f t="shared" si="20"/>
        <v>8.1500771184519034E-6</v>
      </c>
      <c r="AE92" s="52">
        <f t="shared" si="20"/>
        <v>6.8969793792405557E-6</v>
      </c>
      <c r="AF92" s="52">
        <f t="shared" si="20"/>
        <v>5.6534566937293323E-6</v>
      </c>
      <c r="AH92" s="65">
        <f t="shared" si="21"/>
        <v>2.3234016444173241E-5</v>
      </c>
      <c r="AI92" s="65">
        <f t="shared" si="22"/>
        <v>3.0157322414429731E-5</v>
      </c>
      <c r="AJ92" s="65">
        <f t="shared" si="23"/>
        <v>2.8686452137781966E-5</v>
      </c>
      <c r="AK92" s="65">
        <f t="shared" si="24"/>
        <v>1.619445173055777E-5</v>
      </c>
      <c r="AL92" s="65">
        <f t="shared" si="25"/>
        <v>1.3044484702099376E-5</v>
      </c>
      <c r="AM92" s="65">
        <f t="shared" si="26"/>
        <v>8.1615260588483518E-6</v>
      </c>
      <c r="AN92" s="66"/>
      <c r="AO92" s="65">
        <f t="shared" si="27"/>
        <v>2.6695669429301486E-5</v>
      </c>
      <c r="AP92" s="65">
        <f t="shared" si="28"/>
        <v>2.2440451934169868E-5</v>
      </c>
      <c r="AQ92" s="65">
        <f t="shared" si="29"/>
        <v>1.0603005380473865E-5</v>
      </c>
    </row>
    <row r="93" spans="1:43" s="9" customFormat="1" x14ac:dyDescent="0.25">
      <c r="A93" s="71" t="s">
        <v>442</v>
      </c>
      <c r="B93" s="13"/>
      <c r="C93" s="52">
        <f>SUM(C66:C69)</f>
        <v>7.0131833628967882E-2</v>
      </c>
      <c r="D93" s="52">
        <f t="shared" ref="D93:AF93" si="31">SUM(D66:D69)</f>
        <v>0.1135497478630306</v>
      </c>
      <c r="E93" s="52">
        <f t="shared" si="31"/>
        <v>0.1390925957377501</v>
      </c>
      <c r="F93" s="52">
        <f t="shared" si="31"/>
        <v>0.15242373041243995</v>
      </c>
      <c r="G93" s="52">
        <f t="shared" si="31"/>
        <v>0.15620523673883219</v>
      </c>
      <c r="H93" s="52">
        <f t="shared" si="31"/>
        <v>0.15941348292659274</v>
      </c>
      <c r="I93" s="52">
        <f t="shared" si="31"/>
        <v>0.14656151492417874</v>
      </c>
      <c r="J93" s="52">
        <f t="shared" si="31"/>
        <v>0.15189265448962697</v>
      </c>
      <c r="K93" s="52">
        <f t="shared" si="31"/>
        <v>0.16125961666100089</v>
      </c>
      <c r="L93" s="52">
        <f t="shared" si="31"/>
        <v>0.15419468781856718</v>
      </c>
      <c r="M93" s="52">
        <f t="shared" si="31"/>
        <v>0.15472178874075351</v>
      </c>
      <c r="N93" s="52">
        <f t="shared" si="31"/>
        <v>0.16160349265982663</v>
      </c>
      <c r="O93" s="52">
        <f t="shared" si="31"/>
        <v>0.14849785348120298</v>
      </c>
      <c r="P93" s="52">
        <f t="shared" si="31"/>
        <v>0.12531260400796224</v>
      </c>
      <c r="Q93" s="52">
        <f t="shared" si="31"/>
        <v>0.10454928424130909</v>
      </c>
      <c r="R93" s="52">
        <f t="shared" si="31"/>
        <v>7.677565161319283E-2</v>
      </c>
      <c r="S93" s="52">
        <f t="shared" si="31"/>
        <v>6.7967984014923266E-2</v>
      </c>
      <c r="T93" s="52">
        <f t="shared" si="31"/>
        <v>5.8801094182418558E-2</v>
      </c>
      <c r="U93" s="52">
        <f t="shared" si="31"/>
        <v>5.2050607762162721E-2</v>
      </c>
      <c r="V93" s="52">
        <f t="shared" si="31"/>
        <v>4.7788323787012817E-2</v>
      </c>
      <c r="W93" s="52">
        <f t="shared" si="31"/>
        <v>4.6848177965675045E-2</v>
      </c>
      <c r="X93" s="52">
        <f t="shared" si="31"/>
        <v>4.3554668001656416E-2</v>
      </c>
      <c r="Y93" s="52">
        <f t="shared" si="31"/>
        <v>4.2039024224033154E-2</v>
      </c>
      <c r="Z93" s="52">
        <f t="shared" si="31"/>
        <v>4.1404543393919795E-2</v>
      </c>
      <c r="AA93" s="52">
        <f t="shared" si="31"/>
        <v>3.8047330898210024E-2</v>
      </c>
      <c r="AB93" s="52">
        <f t="shared" si="31"/>
        <v>3.630245937129193E-2</v>
      </c>
      <c r="AC93" s="52">
        <f t="shared" si="31"/>
        <v>3.5421254096400019E-2</v>
      </c>
      <c r="AD93" s="52">
        <f t="shared" si="31"/>
        <v>3.4949491491302033E-2</v>
      </c>
      <c r="AE93" s="52">
        <f t="shared" si="31"/>
        <v>3.4735527212810278E-2</v>
      </c>
      <c r="AF93" s="52">
        <f t="shared" si="31"/>
        <v>3.4520499417837885E-2</v>
      </c>
      <c r="AH93" s="65">
        <f t="shared" si="21"/>
        <v>0.12628062887620412</v>
      </c>
      <c r="AI93" s="65">
        <f t="shared" si="22"/>
        <v>0.15466439136399329</v>
      </c>
      <c r="AJ93" s="65">
        <f t="shared" si="23"/>
        <v>0.13893700462621089</v>
      </c>
      <c r="AK93" s="65">
        <f t="shared" si="24"/>
        <v>6.0676732271942035E-2</v>
      </c>
      <c r="AL93" s="65">
        <f t="shared" si="25"/>
        <v>4.237874889669889E-2</v>
      </c>
      <c r="AM93" s="65">
        <f t="shared" si="26"/>
        <v>3.5185846317928433E-2</v>
      </c>
      <c r="AN93" s="66"/>
      <c r="AO93" s="65">
        <f t="shared" si="27"/>
        <v>0.1404725101200987</v>
      </c>
      <c r="AP93" s="65">
        <f t="shared" si="28"/>
        <v>9.9806868449076463E-2</v>
      </c>
      <c r="AQ93" s="65">
        <f t="shared" si="29"/>
        <v>3.8782297607313665E-2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0"/>
      <c r="D48" s="100"/>
      <c r="E48" s="100"/>
      <c r="F48" s="100"/>
      <c r="G48" s="100"/>
      <c r="H48" s="100"/>
      <c r="I48" s="100"/>
      <c r="J48" s="100"/>
      <c r="K48" s="9"/>
    </row>
    <row r="50" spans="1:43" x14ac:dyDescent="0.25">
      <c r="A50" s="5"/>
      <c r="B50" s="37" t="s">
        <v>248</v>
      </c>
      <c r="C50" s="51">
        <f>VLOOKUP($B50,Shock_dev!$A$1:$CI$300,MATCH(DATE(C$1,1,1),Shock_dev!$A$1:$CI$1,0),FALSE)</f>
        <v>0.23320915778053397</v>
      </c>
      <c r="D50" s="52">
        <f>VLOOKUP($B50,Shock_dev!$A$1:$CI$300,MATCH(DATE(D$1,1,1),Shock_dev!$A$1:$CI$1,0),FALSE)</f>
        <v>0.25616835919461955</v>
      </c>
      <c r="E50" s="52">
        <f>VLOOKUP($B50,Shock_dev!$A$1:$CI$300,MATCH(DATE(E$1,1,1),Shock_dev!$A$1:$CI$1,0),FALSE)</f>
        <v>0.2785633989679237</v>
      </c>
      <c r="F50" s="52">
        <f>VLOOKUP($B50,Shock_dev!$A$1:$CI$300,MATCH(DATE(F$1,1,1),Shock_dev!$A$1:$CI$1,0),FALSE)</f>
        <v>0.2934720126883672</v>
      </c>
      <c r="G50" s="52">
        <f>VLOOKUP($B50,Shock_dev!$A$1:$CI$300,MATCH(DATE(G$1,1,1),Shock_dev!$A$1:$CI$1,0),FALSE)</f>
        <v>0.29570384317361142</v>
      </c>
      <c r="H50" s="52">
        <f>VLOOKUP($B50,Shock_dev!$A$1:$CI$300,MATCH(DATE(H$1,1,1),Shock_dev!$A$1:$CI$1,0),FALSE)</f>
        <v>0.30377008564725916</v>
      </c>
      <c r="I50" s="52">
        <f>VLOOKUP($B50,Shock_dev!$A$1:$CI$300,MATCH(DATE(I$1,1,1),Shock_dev!$A$1:$CI$1,0),FALSE)</f>
        <v>0.26882814513715658</v>
      </c>
      <c r="J50" s="52">
        <f>VLOOKUP($B50,Shock_dev!$A$1:$CI$300,MATCH(DATE(J$1,1,1),Shock_dev!$A$1:$CI$1,0),FALSE)</f>
        <v>0.29489874841319708</v>
      </c>
      <c r="K50" s="52">
        <f>VLOOKUP($B50,Shock_dev!$A$1:$CI$300,MATCH(DATE(K$1,1,1),Shock_dev!$A$1:$CI$1,0),FALSE)</f>
        <v>0.31325067604901502</v>
      </c>
      <c r="L50" s="52">
        <f>VLOOKUP($B50,Shock_dev!$A$1:$CI$300,MATCH(DATE(L$1,1,1),Shock_dev!$A$1:$CI$1,0),FALSE)</f>
        <v>0.28343098874215045</v>
      </c>
      <c r="M50" s="52">
        <f>VLOOKUP($B50,Shock_dev!$A$1:$CI$300,MATCH(DATE(M$1,1,1),Shock_dev!$A$1:$CI$1,0),FALSE)</f>
        <v>0.28680572957537898</v>
      </c>
      <c r="N50" s="52">
        <f>VLOOKUP($B50,Shock_dev!$A$1:$CI$300,MATCH(DATE(N$1,1,1),Shock_dev!$A$1:$CI$1,0),FALSE)</f>
        <v>0.30233047801255797</v>
      </c>
      <c r="O50" s="52">
        <f>VLOOKUP($B50,Shock_dev!$A$1:$CI$300,MATCH(DATE(O$1,1,1),Shock_dev!$A$1:$CI$1,0),FALSE)</f>
        <v>0.25799689368486423</v>
      </c>
      <c r="P50" s="52">
        <f>VLOOKUP($B50,Shock_dev!$A$1:$CI$300,MATCH(DATE(P$1,1,1),Shock_dev!$A$1:$CI$1,0),FALSE)</f>
        <v>0.20600764680744899</v>
      </c>
      <c r="Q50" s="52">
        <f>VLOOKUP($B50,Shock_dev!$A$1:$CI$300,MATCH(DATE(Q$1,1,1),Shock_dev!$A$1:$CI$1,0),FALSE)</f>
        <v>0.16797372221917239</v>
      </c>
      <c r="R50" s="52">
        <f>VLOOKUP($B50,Shock_dev!$A$1:$CI$300,MATCH(DATE(R$1,1,1),Shock_dev!$A$1:$CI$1,0),FALSE)</f>
        <v>0.10870950335282181</v>
      </c>
      <c r="S50" s="52">
        <f>VLOOKUP($B50,Shock_dev!$A$1:$CI$300,MATCH(DATE(S$1,1,1),Shock_dev!$A$1:$CI$1,0),FALSE)</f>
        <v>0.10545850895746778</v>
      </c>
      <c r="T50" s="52">
        <f>VLOOKUP($B50,Shock_dev!$A$1:$CI$300,MATCH(DATE(T$1,1,1),Shock_dev!$A$1:$CI$1,0),FALSE)</f>
        <v>8.3823191149368093E-2</v>
      </c>
      <c r="U50" s="52">
        <f>VLOOKUP($B50,Shock_dev!$A$1:$CI$300,MATCH(DATE(U$1,1,1),Shock_dev!$A$1:$CI$1,0),FALSE)</f>
        <v>7.1326250688863446E-2</v>
      </c>
      <c r="V50" s="52">
        <f>VLOOKUP($B50,Shock_dev!$A$1:$CI$300,MATCH(DATE(V$1,1,1),Shock_dev!$A$1:$CI$1,0),FALSE)</f>
        <v>6.4590673477415983E-2</v>
      </c>
      <c r="W50" s="52">
        <f>VLOOKUP($B50,Shock_dev!$A$1:$CI$300,MATCH(DATE(W$1,1,1),Shock_dev!$A$1:$CI$1,0),FALSE)</f>
        <v>6.6395160491117267E-2</v>
      </c>
      <c r="X50" s="52">
        <f>VLOOKUP($B50,Shock_dev!$A$1:$CI$300,MATCH(DATE(X$1,1,1),Shock_dev!$A$1:$CI$1,0),FALSE)</f>
        <v>5.8640455175318351E-2</v>
      </c>
      <c r="Y50" s="52">
        <f>VLOOKUP($B50,Shock_dev!$A$1:$CI$300,MATCH(DATE(Y$1,1,1),Shock_dev!$A$1:$CI$1,0),FALSE)</f>
        <v>5.8619188209174666E-2</v>
      </c>
      <c r="Z50" s="52">
        <f>VLOOKUP($B50,Shock_dev!$A$1:$CI$300,MATCH(DATE(Z$1,1,1),Shock_dev!$A$1:$CI$1,0),FALSE)</f>
        <v>5.9616751929736367E-2</v>
      </c>
      <c r="AA50" s="52">
        <f>VLOOKUP($B50,Shock_dev!$A$1:$CI$300,MATCH(DATE(AA$1,1,1),Shock_dev!$A$1:$CI$1,0),FALSE)</f>
        <v>5.2419303979456267E-2</v>
      </c>
      <c r="AB50" s="52">
        <f>VLOOKUP($B50,Shock_dev!$A$1:$CI$300,MATCH(DATE(AB$1,1,1),Shock_dev!$A$1:$CI$1,0),FALSE)</f>
        <v>5.231262339520093E-2</v>
      </c>
      <c r="AC50" s="52">
        <f>VLOOKUP($B50,Shock_dev!$A$1:$CI$300,MATCH(DATE(AC$1,1,1),Shock_dev!$A$1:$CI$1,0),FALSE)</f>
        <v>5.2956055151009984E-2</v>
      </c>
      <c r="AD50" s="52">
        <f>VLOOKUP($B50,Shock_dev!$A$1:$CI$300,MATCH(DATE(AD$1,1,1),Shock_dev!$A$1:$CI$1,0),FALSE)</f>
        <v>5.3814648701133727E-2</v>
      </c>
      <c r="AE50" s="52">
        <f>VLOOKUP($B50,Shock_dev!$A$1:$CI$300,MATCH(DATE(AE$1,1,1),Shock_dev!$A$1:$CI$1,0),FALSE)</f>
        <v>5.499751614377324E-2</v>
      </c>
      <c r="AF50" s="52">
        <f>VLOOKUP($B50,Shock_dev!$A$1:$CI$300,MATCH(DATE(AF$1,1,1),Shock_dev!$A$1:$CI$1,0),FALSE)</f>
        <v>5.5764501409183431E-2</v>
      </c>
      <c r="AG50" s="52"/>
      <c r="AH50" s="65">
        <f>AVERAGE(C50:G50)</f>
        <v>0.27142335436101117</v>
      </c>
      <c r="AI50" s="65">
        <f>AVERAGE(H50:L50)</f>
        <v>0.29283572879775566</v>
      </c>
      <c r="AJ50" s="65">
        <f>AVERAGE(M50:Q50)</f>
        <v>0.24422289405988451</v>
      </c>
      <c r="AK50" s="65">
        <f>AVERAGE(R50:V50)</f>
        <v>8.6781625525187422E-2</v>
      </c>
      <c r="AL50" s="65">
        <f>AVERAGE(W50:AA50)</f>
        <v>5.9138171956960583E-2</v>
      </c>
      <c r="AM50" s="65">
        <f>AVERAGE(AB50:AF50)</f>
        <v>5.3969068960060262E-2</v>
      </c>
      <c r="AN50" s="66"/>
      <c r="AO50" s="65">
        <f>AVERAGE(AH50:AI50)</f>
        <v>0.28212954157938341</v>
      </c>
      <c r="AP50" s="65">
        <f>AVERAGE(AJ50:AK50)</f>
        <v>0.16550225979253597</v>
      </c>
      <c r="AQ50" s="65">
        <f>AVERAGE(AL50:AM50)</f>
        <v>5.6553620458510423E-2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534</v>
      </c>
      <c r="C51" s="51">
        <f>VLOOKUP($B51,Shock_dev!$A$1:$CI$300,MATCH(DATE(C$1,1,1),Shock_dev!$A$1:$CI$1,0),FALSE)</f>
        <v>8.8287327000372874E-4</v>
      </c>
      <c r="D51" s="52">
        <f>VLOOKUP($B51,Shock_dev!$A$1:$CI$300,MATCH(DATE(D$1,1,1),Shock_dev!$A$1:$CI$1,0),FALSE)</f>
        <v>1.47012187731446E-3</v>
      </c>
      <c r="E51" s="52">
        <f>VLOOKUP($B51,Shock_dev!$A$1:$CI$300,MATCH(DATE(E$1,1,1),Shock_dev!$A$1:$CI$1,0),FALSE)</f>
        <v>1.7995323096100841E-3</v>
      </c>
      <c r="F51" s="52">
        <f>VLOOKUP($B51,Shock_dev!$A$1:$CI$300,MATCH(DATE(F$1,1,1),Shock_dev!$A$1:$CI$1,0),FALSE)</f>
        <v>1.9122246754456193E-3</v>
      </c>
      <c r="G51" s="52">
        <f>VLOOKUP($B51,Shock_dev!$A$1:$CI$300,MATCH(DATE(G$1,1,1),Shock_dev!$A$1:$CI$1,0),FALSE)</f>
        <v>1.8401073292110049E-3</v>
      </c>
      <c r="H51" s="52">
        <f>VLOOKUP($B51,Shock_dev!$A$1:$CI$300,MATCH(DATE(H$1,1,1),Shock_dev!$A$1:$CI$1,0),FALSE)</f>
        <v>1.6953221726927292E-3</v>
      </c>
      <c r="I51" s="52">
        <f>VLOOKUP($B51,Shock_dev!$A$1:$CI$300,MATCH(DATE(I$1,1,1),Shock_dev!$A$1:$CI$1,0),FALSE)</f>
        <v>1.3548803495982398E-3</v>
      </c>
      <c r="J51" s="52">
        <f>VLOOKUP($B51,Shock_dev!$A$1:$CI$300,MATCH(DATE(J$1,1,1),Shock_dev!$A$1:$CI$1,0),FALSE)</f>
        <v>1.1690378624592088E-3</v>
      </c>
      <c r="K51" s="52">
        <f>VLOOKUP($B51,Shock_dev!$A$1:$CI$300,MATCH(DATE(K$1,1,1),Shock_dev!$A$1:$CI$1,0),FALSE)</f>
        <v>1.0567603351932684E-3</v>
      </c>
      <c r="L51" s="52">
        <f>VLOOKUP($B51,Shock_dev!$A$1:$CI$300,MATCH(DATE(L$1,1,1),Shock_dev!$A$1:$CI$1,0),FALSE)</f>
        <v>8.0225215684173929E-4</v>
      </c>
      <c r="M51" s="52">
        <f>VLOOKUP($B51,Shock_dev!$A$1:$CI$300,MATCH(DATE(M$1,1,1),Shock_dev!$A$1:$CI$1,0),FALSE)</f>
        <v>6.0887365242748271E-4</v>
      </c>
      <c r="N51" s="52">
        <f>VLOOKUP($B51,Shock_dev!$A$1:$CI$300,MATCH(DATE(N$1,1,1),Shock_dev!$A$1:$CI$1,0),FALSE)</f>
        <v>5.0958787947301127E-4</v>
      </c>
      <c r="O51" s="52">
        <f>VLOOKUP($B51,Shock_dev!$A$1:$CI$300,MATCH(DATE(O$1,1,1),Shock_dev!$A$1:$CI$1,0),FALSE)</f>
        <v>2.3416449863335496E-4</v>
      </c>
      <c r="P51" s="52">
        <f>VLOOKUP($B51,Shock_dev!$A$1:$CI$300,MATCH(DATE(P$1,1,1),Shock_dev!$A$1:$CI$1,0),FALSE)</f>
        <v>-1.5760909791300744E-4</v>
      </c>
      <c r="Q51" s="52">
        <f>VLOOKUP($B51,Shock_dev!$A$1:$CI$300,MATCH(DATE(Q$1,1,1),Shock_dev!$A$1:$CI$1,0),FALSE)</f>
        <v>-5.334908656470553E-4</v>
      </c>
      <c r="R51" s="52">
        <f>VLOOKUP($B51,Shock_dev!$A$1:$CI$300,MATCH(DATE(R$1,1,1),Shock_dev!$A$1:$CI$1,0),FALSE)</f>
        <v>-9.5614378227059434E-4</v>
      </c>
      <c r="S51" s="52">
        <f>VLOOKUP($B51,Shock_dev!$A$1:$CI$300,MATCH(DATE(S$1,1,1),Shock_dev!$A$1:$CI$1,0),FALSE)</f>
        <v>-1.1567707588685035E-3</v>
      </c>
      <c r="T51" s="52">
        <f>VLOOKUP($B51,Shock_dev!$A$1:$CI$300,MATCH(DATE(T$1,1,1),Shock_dev!$A$1:$CI$1,0),FALSE)</f>
        <v>-1.289704384922851E-3</v>
      </c>
      <c r="U51" s="52">
        <f>VLOOKUP($B51,Shock_dev!$A$1:$CI$300,MATCH(DATE(U$1,1,1),Shock_dev!$A$1:$CI$1,0),FALSE)</f>
        <v>-1.3429639834498931E-3</v>
      </c>
      <c r="V51" s="52">
        <f>VLOOKUP($B51,Shock_dev!$A$1:$CI$300,MATCH(DATE(V$1,1,1),Shock_dev!$A$1:$CI$1,0),FALSE)</f>
        <v>-1.3271721806761489E-3</v>
      </c>
      <c r="W51" s="52">
        <f>VLOOKUP($B51,Shock_dev!$A$1:$CI$300,MATCH(DATE(W$1,1,1),Shock_dev!$A$1:$CI$1,0),FALSE)</f>
        <v>-1.2408143719068203E-3</v>
      </c>
      <c r="X51" s="52">
        <f>VLOOKUP($B51,Shock_dev!$A$1:$CI$300,MATCH(DATE(X$1,1,1),Shock_dev!$A$1:$CI$1,0),FALSE)</f>
        <v>-1.156457222728129E-3</v>
      </c>
      <c r="Y51" s="52">
        <f>VLOOKUP($B51,Shock_dev!$A$1:$CI$300,MATCH(DATE(Y$1,1,1),Shock_dev!$A$1:$CI$1,0),FALSE)</f>
        <v>-1.0477687461424873E-3</v>
      </c>
      <c r="Z51" s="52">
        <f>VLOOKUP($B51,Shock_dev!$A$1:$CI$300,MATCH(DATE(Z$1,1,1),Shock_dev!$A$1:$CI$1,0),FALSE)</f>
        <v>-9.2625118004496505E-4</v>
      </c>
      <c r="AA51" s="52">
        <f>VLOOKUP($B51,Shock_dev!$A$1:$CI$300,MATCH(DATE(AA$1,1,1),Shock_dev!$A$1:$CI$1,0),FALSE)</f>
        <v>-8.351069107786507E-4</v>
      </c>
      <c r="AB51" s="52">
        <f>VLOOKUP($B51,Shock_dev!$A$1:$CI$300,MATCH(DATE(AB$1,1,1),Shock_dev!$A$1:$CI$1,0),FALSE)</f>
        <v>-7.3777394013315963E-4</v>
      </c>
      <c r="AC51" s="52">
        <f>VLOOKUP($B51,Shock_dev!$A$1:$CI$300,MATCH(DATE(AC$1,1,1),Shock_dev!$A$1:$CI$1,0),FALSE)</f>
        <v>-6.3799845321349763E-4</v>
      </c>
      <c r="AD51" s="52">
        <f>VLOOKUP($B51,Shock_dev!$A$1:$CI$300,MATCH(DATE(AD$1,1,1),Shock_dev!$A$1:$CI$1,0),FALSE)</f>
        <v>-5.4062865117331484E-4</v>
      </c>
      <c r="AE51" s="52">
        <f>VLOOKUP($B51,Shock_dev!$A$1:$CI$300,MATCH(DATE(AE$1,1,1),Shock_dev!$A$1:$CI$1,0),FALSE)</f>
        <v>-4.4839423757510734E-4</v>
      </c>
      <c r="AF51" s="52">
        <f>VLOOKUP($B51,Shock_dev!$A$1:$CI$300,MATCH(DATE(AF$1,1,1),Shock_dev!$A$1:$CI$1,0),FALSE)</f>
        <v>-3.6567240754565927E-4</v>
      </c>
      <c r="AG51" s="52"/>
      <c r="AH51" s="65">
        <f t="shared" ref="AH51:AH80" si="1">AVERAGE(C51:G51)</f>
        <v>1.5809718923169794E-3</v>
      </c>
      <c r="AI51" s="65">
        <f t="shared" ref="AI51:AI80" si="2">AVERAGE(H51:L51)</f>
        <v>1.2156505753570372E-3</v>
      </c>
      <c r="AJ51" s="65">
        <f t="shared" ref="AJ51:AJ80" si="3">AVERAGE(M51:Q51)</f>
        <v>1.323052133947572E-4</v>
      </c>
      <c r="AK51" s="65">
        <f t="shared" ref="AK51:AK80" si="4">AVERAGE(R51:V51)</f>
        <v>-1.2145510180375982E-3</v>
      </c>
      <c r="AL51" s="65">
        <f t="shared" ref="AL51:AL80" si="5">AVERAGE(W51:AA51)</f>
        <v>-1.0412796863202105E-3</v>
      </c>
      <c r="AM51" s="65">
        <f t="shared" ref="AM51:AM80" si="6">AVERAGE(AB51:AF51)</f>
        <v>-5.4609353792814765E-4</v>
      </c>
      <c r="AN51" s="66"/>
      <c r="AO51" s="65">
        <f t="shared" ref="AO51:AO80" si="7">AVERAGE(AH51:AI51)</f>
        <v>1.3983112338370083E-3</v>
      </c>
      <c r="AP51" s="65">
        <f t="shared" ref="AP51:AP80" si="8">AVERAGE(AJ51:AK51)</f>
        <v>-5.4112290232142049E-4</v>
      </c>
      <c r="AQ51" s="65">
        <f t="shared" ref="AQ51:AQ80" si="9">AVERAGE(AL51:AM51)</f>
        <v>-7.9368661212417908E-4</v>
      </c>
    </row>
    <row r="52" spans="1:43" x14ac:dyDescent="0.25">
      <c r="A52" s="5" t="str">
        <f>VLOOKUP(LEFT(RIGHT(B52,10),4),List_Sectors!$A$2:$C$30,3,FALSE)</f>
        <v>Forestrie</v>
      </c>
      <c r="B52" s="37" t="s">
        <v>535</v>
      </c>
      <c r="C52" s="51">
        <f>VLOOKUP($B52,Shock_dev!$A$1:$CI$300,MATCH(DATE(C$1,1,1),Shock_dev!$A$1:$CI$1,0),FALSE)</f>
        <v>2.0707672779131108E-3</v>
      </c>
      <c r="D52" s="52">
        <f>VLOOKUP($B52,Shock_dev!$A$1:$CI$300,MATCH(DATE(D$1,1,1),Shock_dev!$A$1:$CI$1,0),FALSE)</f>
        <v>2.3899596884938501E-3</v>
      </c>
      <c r="E52" s="52">
        <f>VLOOKUP($B52,Shock_dev!$A$1:$CI$300,MATCH(DATE(E$1,1,1),Shock_dev!$A$1:$CI$1,0),FALSE)</f>
        <v>2.5010841704995548E-3</v>
      </c>
      <c r="F52" s="52">
        <f>VLOOKUP($B52,Shock_dev!$A$1:$CI$300,MATCH(DATE(F$1,1,1),Shock_dev!$A$1:$CI$1,0),FALSE)</f>
        <v>2.5746349004969007E-3</v>
      </c>
      <c r="G52" s="52">
        <f>VLOOKUP($B52,Shock_dev!$A$1:$CI$300,MATCH(DATE(G$1,1,1),Shock_dev!$A$1:$CI$1,0),FALSE)</f>
        <v>2.5663195663668645E-3</v>
      </c>
      <c r="H52" s="52">
        <f>VLOOKUP($B52,Shock_dev!$A$1:$CI$300,MATCH(DATE(H$1,1,1),Shock_dev!$A$1:$CI$1,0),FALSE)</f>
        <v>2.6298973532155969E-3</v>
      </c>
      <c r="I52" s="52">
        <f>VLOOKUP($B52,Shock_dev!$A$1:$CI$300,MATCH(DATE(I$1,1,1),Shock_dev!$A$1:$CI$1,0),FALSE)</f>
        <v>2.3193678432176044E-3</v>
      </c>
      <c r="J52" s="52">
        <f>VLOOKUP($B52,Shock_dev!$A$1:$CI$300,MATCH(DATE(J$1,1,1),Shock_dev!$A$1:$CI$1,0),FALSE)</f>
        <v>2.5533320900197414E-3</v>
      </c>
      <c r="K52" s="52">
        <f>VLOOKUP($B52,Shock_dev!$A$1:$CI$300,MATCH(DATE(K$1,1,1),Shock_dev!$A$1:$CI$1,0),FALSE)</f>
        <v>2.7472356544046015E-3</v>
      </c>
      <c r="L52" s="52">
        <f>VLOOKUP($B52,Shock_dev!$A$1:$CI$300,MATCH(DATE(L$1,1,1),Shock_dev!$A$1:$CI$1,0),FALSE)</f>
        <v>2.4887250745659725E-3</v>
      </c>
      <c r="M52" s="52">
        <f>VLOOKUP($B52,Shock_dev!$A$1:$CI$300,MATCH(DATE(M$1,1,1),Shock_dev!$A$1:$CI$1,0),FALSE)</f>
        <v>2.5077358266878316E-3</v>
      </c>
      <c r="N52" s="52">
        <f>VLOOKUP($B52,Shock_dev!$A$1:$CI$300,MATCH(DATE(N$1,1,1),Shock_dev!$A$1:$CI$1,0),FALSE)</f>
        <v>2.663112173331989E-3</v>
      </c>
      <c r="O52" s="52">
        <f>VLOOKUP($B52,Shock_dev!$A$1:$CI$300,MATCH(DATE(O$1,1,1),Shock_dev!$A$1:$CI$1,0),FALSE)</f>
        <v>2.2782296141096656E-3</v>
      </c>
      <c r="P52" s="52">
        <f>VLOOKUP($B52,Shock_dev!$A$1:$CI$300,MATCH(DATE(P$1,1,1),Shock_dev!$A$1:$CI$1,0),FALSE)</f>
        <v>1.8050984435252031E-3</v>
      </c>
      <c r="Q52" s="52">
        <f>VLOOKUP($B52,Shock_dev!$A$1:$CI$300,MATCH(DATE(Q$1,1,1),Shock_dev!$A$1:$CI$1,0),FALSE)</f>
        <v>1.4763543180398855E-3</v>
      </c>
      <c r="R52" s="52">
        <f>VLOOKUP($B52,Shock_dev!$A$1:$CI$300,MATCH(DATE(R$1,1,1),Shock_dev!$A$1:$CI$1,0),FALSE)</f>
        <v>9.7202794886788247E-4</v>
      </c>
      <c r="S52" s="52">
        <f>VLOOKUP($B52,Shock_dev!$A$1:$CI$300,MATCH(DATE(S$1,1,1),Shock_dev!$A$1:$CI$1,0),FALSE)</f>
        <v>9.6936820915015061E-4</v>
      </c>
      <c r="T52" s="52">
        <f>VLOOKUP($B52,Shock_dev!$A$1:$CI$300,MATCH(DATE(T$1,1,1),Shock_dev!$A$1:$CI$1,0),FALSE)</f>
        <v>8.1744946646801053E-4</v>
      </c>
      <c r="U52" s="52">
        <f>VLOOKUP($B52,Shock_dev!$A$1:$CI$300,MATCH(DATE(U$1,1,1),Shock_dev!$A$1:$CI$1,0),FALSE)</f>
        <v>7.2503020078556243E-4</v>
      </c>
      <c r="V52" s="52">
        <f>VLOOKUP($B52,Shock_dev!$A$1:$CI$300,MATCH(DATE(V$1,1,1),Shock_dev!$A$1:$CI$1,0),FALSE)</f>
        <v>6.816095126276786E-4</v>
      </c>
      <c r="W52" s="52">
        <f>VLOOKUP($B52,Shock_dev!$A$1:$CI$300,MATCH(DATE(W$1,1,1),Shock_dev!$A$1:$CI$1,0),FALSE)</f>
        <v>7.1277933658143631E-4</v>
      </c>
      <c r="X52" s="52">
        <f>VLOOKUP($B52,Shock_dev!$A$1:$CI$300,MATCH(DATE(X$1,1,1),Shock_dev!$A$1:$CI$1,0),FALSE)</f>
        <v>6.53832617207114E-4</v>
      </c>
      <c r="Y52" s="52">
        <f>VLOOKUP($B52,Shock_dev!$A$1:$CI$300,MATCH(DATE(Y$1,1,1),Shock_dev!$A$1:$CI$1,0),FALSE)</f>
        <v>6.5623701388079598E-4</v>
      </c>
      <c r="Z52" s="52">
        <f>VLOOKUP($B52,Shock_dev!$A$1:$CI$300,MATCH(DATE(Z$1,1,1),Shock_dev!$A$1:$CI$1,0),FALSE)</f>
        <v>6.6973176891721962E-4</v>
      </c>
      <c r="AA52" s="52">
        <f>VLOOKUP($B52,Shock_dev!$A$1:$CI$300,MATCH(DATE(AA$1,1,1),Shock_dev!$A$1:$CI$1,0),FALSE)</f>
        <v>6.0693945896297106E-4</v>
      </c>
      <c r="AB52" s="52">
        <f>VLOOKUP($B52,Shock_dev!$A$1:$CI$300,MATCH(DATE(AB$1,1,1),Shock_dev!$A$1:$CI$1,0),FALSE)</f>
        <v>6.0402696378658485E-4</v>
      </c>
      <c r="AC52" s="52">
        <f>VLOOKUP($B52,Shock_dev!$A$1:$CI$300,MATCH(DATE(AC$1,1,1),Shock_dev!$A$1:$CI$1,0),FALSE)</f>
        <v>6.1116350311884592E-4</v>
      </c>
      <c r="AD52" s="52">
        <f>VLOOKUP($B52,Shock_dev!$A$1:$CI$300,MATCH(DATE(AD$1,1,1),Shock_dev!$A$1:$CI$1,0),FALSE)</f>
        <v>6.1859666117295938E-4</v>
      </c>
      <c r="AE52" s="52">
        <f>VLOOKUP($B52,Shock_dev!$A$1:$CI$300,MATCH(DATE(AE$1,1,1),Shock_dev!$A$1:$CI$1,0),FALSE)</f>
        <v>6.2737989049813645E-4</v>
      </c>
      <c r="AF52" s="52">
        <f>VLOOKUP($B52,Shock_dev!$A$1:$CI$300,MATCH(DATE(AF$1,1,1),Shock_dev!$A$1:$CI$1,0),FALSE)</f>
        <v>6.3122452161358967E-4</v>
      </c>
      <c r="AG52" s="52"/>
      <c r="AH52" s="65">
        <f t="shared" si="1"/>
        <v>2.4205531207540558E-3</v>
      </c>
      <c r="AI52" s="65">
        <f t="shared" si="2"/>
        <v>2.5477116030847035E-3</v>
      </c>
      <c r="AJ52" s="65">
        <f t="shared" si="3"/>
        <v>2.1461060751389151E-3</v>
      </c>
      <c r="AK52" s="65">
        <f t="shared" si="4"/>
        <v>8.3309706757985695E-4</v>
      </c>
      <c r="AL52" s="65">
        <f t="shared" si="5"/>
        <v>6.5990403910990737E-4</v>
      </c>
      <c r="AM52" s="65">
        <f t="shared" si="6"/>
        <v>6.1847830803802325E-4</v>
      </c>
      <c r="AN52" s="66"/>
      <c r="AO52" s="65">
        <f t="shared" si="7"/>
        <v>2.4841323619193799E-3</v>
      </c>
      <c r="AP52" s="65">
        <f t="shared" si="8"/>
        <v>1.4896015713593861E-3</v>
      </c>
      <c r="AQ52" s="65">
        <f t="shared" si="9"/>
        <v>6.3919117357396531E-4</v>
      </c>
    </row>
    <row r="53" spans="1:43" x14ac:dyDescent="0.25">
      <c r="A53" s="5" t="str">
        <f>VLOOKUP(LEFT(RIGHT(B53,10),4),List_Sectors!$A$2:$C$30,3,FALSE)</f>
        <v>Automobile</v>
      </c>
      <c r="B53" s="37" t="s">
        <v>536</v>
      </c>
      <c r="C53" s="51">
        <f>VLOOKUP($B53,Shock_dev!$A$1:$CI$300,MATCH(DATE(C$1,1,1),Shock_dev!$A$1:$CI$1,0),FALSE)</f>
        <v>5.0623227709309653E-4</v>
      </c>
      <c r="D53" s="52">
        <f>VLOOKUP($B53,Shock_dev!$A$1:$CI$300,MATCH(DATE(D$1,1,1),Shock_dev!$A$1:$CI$1,0),FALSE)</f>
        <v>7.3938238973631583E-4</v>
      </c>
      <c r="E53" s="52">
        <f>VLOOKUP($B53,Shock_dev!$A$1:$CI$300,MATCH(DATE(E$1,1,1),Shock_dev!$A$1:$CI$1,0),FALSE)</f>
        <v>7.0754439617318481E-4</v>
      </c>
      <c r="F53" s="52">
        <f>VLOOKUP($B53,Shock_dev!$A$1:$CI$300,MATCH(DATE(F$1,1,1),Shock_dev!$A$1:$CI$1,0),FALSE)</f>
        <v>4.6391769872444093E-4</v>
      </c>
      <c r="G53" s="52">
        <f>VLOOKUP($B53,Shock_dev!$A$1:$CI$300,MATCH(DATE(G$1,1,1),Shock_dev!$A$1:$CI$1,0),FALSE)</f>
        <v>5.8778281548597416E-5</v>
      </c>
      <c r="H53" s="52">
        <f>VLOOKUP($B53,Shock_dev!$A$1:$CI$300,MATCH(DATE(H$1,1,1),Shock_dev!$A$1:$CI$1,0),FALSE)</f>
        <v>-4.1119091321908474E-4</v>
      </c>
      <c r="I53" s="52">
        <f>VLOOKUP($B53,Shock_dev!$A$1:$CI$300,MATCH(DATE(I$1,1,1),Shock_dev!$A$1:$CI$1,0),FALSE)</f>
        <v>-9.9675922586661757E-4</v>
      </c>
      <c r="J53" s="52">
        <f>VLOOKUP($B53,Shock_dev!$A$1:$CI$300,MATCH(DATE(J$1,1,1),Shock_dev!$A$1:$CI$1,0),FALSE)</f>
        <v>-1.4577540815372046E-3</v>
      </c>
      <c r="K53" s="52">
        <f>VLOOKUP($B53,Shock_dev!$A$1:$CI$300,MATCH(DATE(K$1,1,1),Shock_dev!$A$1:$CI$1,0),FALSE)</f>
        <v>-1.8466822751265213E-3</v>
      </c>
      <c r="L53" s="52">
        <f>VLOOKUP($B53,Shock_dev!$A$1:$CI$300,MATCH(DATE(L$1,1,1),Shock_dev!$A$1:$CI$1,0),FALSE)</f>
        <v>-2.2971376298839409E-3</v>
      </c>
      <c r="M53" s="52">
        <f>VLOOKUP($B53,Shock_dev!$A$1:$CI$300,MATCH(DATE(M$1,1,1),Shock_dev!$A$1:$CI$1,0),FALSE)</f>
        <v>-2.6710170374123947E-3</v>
      </c>
      <c r="N53" s="52">
        <f>VLOOKUP($B53,Shock_dev!$A$1:$CI$300,MATCH(DATE(N$1,1,1),Shock_dev!$A$1:$CI$1,0),FALSE)</f>
        <v>-2.9491926208207436E-3</v>
      </c>
      <c r="O53" s="52">
        <f>VLOOKUP($B53,Shock_dev!$A$1:$CI$300,MATCH(DATE(O$1,1,1),Shock_dev!$A$1:$CI$1,0),FALSE)</f>
        <v>-3.3025695588670897E-3</v>
      </c>
      <c r="P53" s="52">
        <f>VLOOKUP($B53,Shock_dev!$A$1:$CI$300,MATCH(DATE(P$1,1,1),Shock_dev!$A$1:$CI$1,0),FALSE)</f>
        <v>-3.6751241062030308E-3</v>
      </c>
      <c r="Q53" s="52">
        <f>VLOOKUP($B53,Shock_dev!$A$1:$CI$300,MATCH(DATE(Q$1,1,1),Shock_dev!$A$1:$CI$1,0),FALSE)</f>
        <v>-3.9662883081928585E-3</v>
      </c>
      <c r="R53" s="52">
        <f>VLOOKUP($B53,Shock_dev!$A$1:$CI$300,MATCH(DATE(R$1,1,1),Shock_dev!$A$1:$CI$1,0),FALSE)</f>
        <v>-4.207745271426388E-3</v>
      </c>
      <c r="S53" s="52">
        <f>VLOOKUP($B53,Shock_dev!$A$1:$CI$300,MATCH(DATE(S$1,1,1),Shock_dev!$A$1:$CI$1,0),FALSE)</f>
        <v>-4.2299653086158582E-3</v>
      </c>
      <c r="T53" s="52">
        <f>VLOOKUP($B53,Shock_dev!$A$1:$CI$300,MATCH(DATE(T$1,1,1),Shock_dev!$A$1:$CI$1,0),FALSE)</f>
        <v>-4.149476128948444E-3</v>
      </c>
      <c r="U53" s="52">
        <f>VLOOKUP($B53,Shock_dev!$A$1:$CI$300,MATCH(DATE(U$1,1,1),Shock_dev!$A$1:$CI$1,0),FALSE)</f>
        <v>-3.9734654955816727E-3</v>
      </c>
      <c r="V53" s="52">
        <f>VLOOKUP($B53,Shock_dev!$A$1:$CI$300,MATCH(DATE(V$1,1,1),Shock_dev!$A$1:$CI$1,0),FALSE)</f>
        <v>-3.7238016151365776E-3</v>
      </c>
      <c r="W53" s="52">
        <f>VLOOKUP($B53,Shock_dev!$A$1:$CI$300,MATCH(DATE(W$1,1,1),Shock_dev!$A$1:$CI$1,0),FALSE)</f>
        <v>-3.415155771335564E-3</v>
      </c>
      <c r="X53" s="52">
        <f>VLOOKUP($B53,Shock_dev!$A$1:$CI$300,MATCH(DATE(X$1,1,1),Shock_dev!$A$1:$CI$1,0),FALSE)</f>
        <v>-3.1063791900620128E-3</v>
      </c>
      <c r="Y53" s="52">
        <f>VLOOKUP($B53,Shock_dev!$A$1:$CI$300,MATCH(DATE(Y$1,1,1),Shock_dev!$A$1:$CI$1,0),FALSE)</f>
        <v>-2.7892047780411549E-3</v>
      </c>
      <c r="Z53" s="52">
        <f>VLOOKUP($B53,Shock_dev!$A$1:$CI$300,MATCH(DATE(Z$1,1,1),Shock_dev!$A$1:$CI$1,0),FALSE)</f>
        <v>-2.4779365355558076E-3</v>
      </c>
      <c r="AA53" s="52">
        <f>VLOOKUP($B53,Shock_dev!$A$1:$CI$300,MATCH(DATE(AA$1,1,1),Shock_dev!$A$1:$CI$1,0),FALSE)</f>
        <v>-2.2035781242653002E-3</v>
      </c>
      <c r="AB53" s="52">
        <f>VLOOKUP($B53,Shock_dev!$A$1:$CI$300,MATCH(DATE(AB$1,1,1),Shock_dev!$A$1:$CI$1,0),FALSE)</f>
        <v>-1.9443186306084858E-3</v>
      </c>
      <c r="AC53" s="52">
        <f>VLOOKUP($B53,Shock_dev!$A$1:$CI$300,MATCH(DATE(AC$1,1,1),Shock_dev!$A$1:$CI$1,0),FALSE)</f>
        <v>-1.7040382455922728E-3</v>
      </c>
      <c r="AD53" s="52">
        <f>VLOOKUP($B53,Shock_dev!$A$1:$CI$300,MATCH(DATE(AD$1,1,1),Shock_dev!$A$1:$CI$1,0),FALSE)</f>
        <v>-1.4871612811170054E-3</v>
      </c>
      <c r="AE53" s="52">
        <f>VLOOKUP($B53,Shock_dev!$A$1:$CI$300,MATCH(DATE(AE$1,1,1),Shock_dev!$A$1:$CI$1,0),FALSE)</f>
        <v>-1.2958669045045495E-3</v>
      </c>
      <c r="AF53" s="52">
        <f>VLOOKUP($B53,Shock_dev!$A$1:$CI$300,MATCH(DATE(AF$1,1,1),Shock_dev!$A$1:$CI$1,0),FALSE)</f>
        <v>-1.1325426631161024E-3</v>
      </c>
      <c r="AG53" s="52"/>
      <c r="AH53" s="65">
        <f t="shared" si="1"/>
        <v>4.9517100865512716E-4</v>
      </c>
      <c r="AI53" s="65">
        <f t="shared" si="2"/>
        <v>-1.4019048251266738E-3</v>
      </c>
      <c r="AJ53" s="65">
        <f t="shared" si="3"/>
        <v>-3.3128383262992236E-3</v>
      </c>
      <c r="AK53" s="65">
        <f t="shared" si="4"/>
        <v>-4.0568907639417879E-3</v>
      </c>
      <c r="AL53" s="65">
        <f t="shared" si="5"/>
        <v>-2.7984508798519678E-3</v>
      </c>
      <c r="AM53" s="65">
        <f t="shared" si="6"/>
        <v>-1.5127855449876832E-3</v>
      </c>
      <c r="AN53" s="66"/>
      <c r="AO53" s="65">
        <f t="shared" si="7"/>
        <v>-4.5336690823577334E-4</v>
      </c>
      <c r="AP53" s="65">
        <f t="shared" si="8"/>
        <v>-3.6848645451205055E-3</v>
      </c>
      <c r="AQ53" s="65">
        <f t="shared" si="9"/>
        <v>-2.1556182124198254E-3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537</v>
      </c>
      <c r="C54" s="51">
        <f>VLOOKUP($B54,Shock_dev!$A$1:$CI$300,MATCH(DATE(C$1,1,1),Shock_dev!$A$1:$CI$1,0),FALSE)</f>
        <v>5.2377078314365996E-3</v>
      </c>
      <c r="D54" s="52">
        <f>VLOOKUP($B54,Shock_dev!$A$1:$CI$300,MATCH(DATE(D$1,1,1),Shock_dev!$A$1:$CI$1,0),FALSE)</f>
        <v>5.8094559648483191E-3</v>
      </c>
      <c r="E54" s="52">
        <f>VLOOKUP($B54,Shock_dev!$A$1:$CI$300,MATCH(DATE(E$1,1,1),Shock_dev!$A$1:$CI$1,0),FALSE)</f>
        <v>6.011312552832924E-3</v>
      </c>
      <c r="F54" s="52">
        <f>VLOOKUP($B54,Shock_dev!$A$1:$CI$300,MATCH(DATE(F$1,1,1),Shock_dev!$A$1:$CI$1,0),FALSE)</f>
        <v>6.1871816494367205E-3</v>
      </c>
      <c r="G54" s="52">
        <f>VLOOKUP($B54,Shock_dev!$A$1:$CI$300,MATCH(DATE(G$1,1,1),Shock_dev!$A$1:$CI$1,0),FALSE)</f>
        <v>6.1903721579717212E-3</v>
      </c>
      <c r="H54" s="52">
        <f>VLOOKUP($B54,Shock_dev!$A$1:$CI$300,MATCH(DATE(H$1,1,1),Shock_dev!$A$1:$CI$1,0),FALSE)</f>
        <v>6.4011214183213733E-3</v>
      </c>
      <c r="I54" s="52">
        <f>VLOOKUP($B54,Shock_dev!$A$1:$CI$300,MATCH(DATE(I$1,1,1),Shock_dev!$A$1:$CI$1,0),FALSE)</f>
        <v>5.6675310632509609E-3</v>
      </c>
      <c r="J54" s="52">
        <f>VLOOKUP($B54,Shock_dev!$A$1:$CI$300,MATCH(DATE(J$1,1,1),Shock_dev!$A$1:$CI$1,0),FALSE)</f>
        <v>6.3515652570974353E-3</v>
      </c>
      <c r="K54" s="52">
        <f>VLOOKUP($B54,Shock_dev!$A$1:$CI$300,MATCH(DATE(K$1,1,1),Shock_dev!$A$1:$CI$1,0),FALSE)</f>
        <v>6.877774532559223E-3</v>
      </c>
      <c r="L54" s="52">
        <f>VLOOKUP($B54,Shock_dev!$A$1:$CI$300,MATCH(DATE(L$1,1,1),Shock_dev!$A$1:$CI$1,0),FALSE)</f>
        <v>6.249521776198478E-3</v>
      </c>
      <c r="M54" s="52">
        <f>VLOOKUP($B54,Shock_dev!$A$1:$CI$300,MATCH(DATE(M$1,1,1),Shock_dev!$A$1:$CI$1,0),FALSE)</f>
        <v>6.3664999417157508E-3</v>
      </c>
      <c r="N54" s="52">
        <f>VLOOKUP($B54,Shock_dev!$A$1:$CI$300,MATCH(DATE(N$1,1,1),Shock_dev!$A$1:$CI$1,0),FALSE)</f>
        <v>6.8016155628122235E-3</v>
      </c>
      <c r="O54" s="52">
        <f>VLOOKUP($B54,Shock_dev!$A$1:$CI$300,MATCH(DATE(O$1,1,1),Shock_dev!$A$1:$CI$1,0),FALSE)</f>
        <v>5.8463207990371103E-3</v>
      </c>
      <c r="P54" s="52">
        <f>VLOOKUP($B54,Shock_dev!$A$1:$CI$300,MATCH(DATE(P$1,1,1),Shock_dev!$A$1:$CI$1,0),FALSE)</f>
        <v>4.7195280662461854E-3</v>
      </c>
      <c r="Q54" s="52">
        <f>VLOOKUP($B54,Shock_dev!$A$1:$CI$300,MATCH(DATE(Q$1,1,1),Shock_dev!$A$1:$CI$1,0),FALSE)</f>
        <v>3.9723692411329746E-3</v>
      </c>
      <c r="R54" s="52">
        <f>VLOOKUP($B54,Shock_dev!$A$1:$CI$300,MATCH(DATE(R$1,1,1),Shock_dev!$A$1:$CI$1,0),FALSE)</f>
        <v>2.7608860179140229E-3</v>
      </c>
      <c r="S54" s="52">
        <f>VLOOKUP($B54,Shock_dev!$A$1:$CI$300,MATCH(DATE(S$1,1,1),Shock_dev!$A$1:$CI$1,0),FALSE)</f>
        <v>2.8246452822883769E-3</v>
      </c>
      <c r="T54" s="52">
        <f>VLOOKUP($B54,Shock_dev!$A$1:$CI$300,MATCH(DATE(T$1,1,1),Shock_dev!$A$1:$CI$1,0),FALSE)</f>
        <v>2.4466376917109726E-3</v>
      </c>
      <c r="U54" s="52">
        <f>VLOOKUP($B54,Shock_dev!$A$1:$CI$300,MATCH(DATE(U$1,1,1),Shock_dev!$A$1:$CI$1,0),FALSE)</f>
        <v>2.2152625962964514E-3</v>
      </c>
      <c r="V54" s="52">
        <f>VLOOKUP($B54,Shock_dev!$A$1:$CI$300,MATCH(DATE(V$1,1,1),Shock_dev!$A$1:$CI$1,0),FALSE)</f>
        <v>2.0941355655620165E-3</v>
      </c>
      <c r="W54" s="52">
        <f>VLOOKUP($B54,Shock_dev!$A$1:$CI$300,MATCH(DATE(W$1,1,1),Shock_dev!$A$1:$CI$1,0),FALSE)</f>
        <v>2.1497304821400114E-3</v>
      </c>
      <c r="X54" s="52">
        <f>VLOOKUP($B54,Shock_dev!$A$1:$CI$300,MATCH(DATE(X$1,1,1),Shock_dev!$A$1:$CI$1,0),FALSE)</f>
        <v>1.9642936794074185E-3</v>
      </c>
      <c r="Y54" s="52">
        <f>VLOOKUP($B54,Shock_dev!$A$1:$CI$300,MATCH(DATE(Y$1,1,1),Shock_dev!$A$1:$CI$1,0),FALSE)</f>
        <v>1.9407725283923612E-3</v>
      </c>
      <c r="Z54" s="52">
        <f>VLOOKUP($B54,Shock_dev!$A$1:$CI$300,MATCH(DATE(Z$1,1,1),Shock_dev!$A$1:$CI$1,0),FALSE)</f>
        <v>1.9401040696639452E-3</v>
      </c>
      <c r="AA54" s="52">
        <f>VLOOKUP($B54,Shock_dev!$A$1:$CI$300,MATCH(DATE(AA$1,1,1),Shock_dev!$A$1:$CI$1,0),FALSE)</f>
        <v>1.7454669944381106E-3</v>
      </c>
      <c r="AB54" s="52">
        <f>VLOOKUP($B54,Shock_dev!$A$1:$CI$300,MATCH(DATE(AB$1,1,1),Shock_dev!$A$1:$CI$1,0),FALSE)</f>
        <v>1.7124801375129691E-3</v>
      </c>
      <c r="AC54" s="52">
        <f>VLOOKUP($B54,Shock_dev!$A$1:$CI$300,MATCH(DATE(AC$1,1,1),Shock_dev!$A$1:$CI$1,0),FALSE)</f>
        <v>1.7022632662363167E-3</v>
      </c>
      <c r="AD54" s="52">
        <f>VLOOKUP($B54,Shock_dev!$A$1:$CI$300,MATCH(DATE(AD$1,1,1),Shock_dev!$A$1:$CI$1,0),FALSE)</f>
        <v>1.6933523363565292E-3</v>
      </c>
      <c r="AE54" s="52">
        <f>VLOOKUP($B54,Shock_dev!$A$1:$CI$300,MATCH(DATE(AE$1,1,1),Shock_dev!$A$1:$CI$1,0),FALSE)</f>
        <v>1.6901838491041087E-3</v>
      </c>
      <c r="AF54" s="52">
        <f>VLOOKUP($B54,Shock_dev!$A$1:$CI$300,MATCH(DATE(AF$1,1,1),Shock_dev!$A$1:$CI$1,0),FALSE)</f>
        <v>1.6771591276812739E-3</v>
      </c>
      <c r="AG54" s="52"/>
      <c r="AH54" s="65">
        <f t="shared" si="1"/>
        <v>5.8872060313052569E-3</v>
      </c>
      <c r="AI54" s="65">
        <f t="shared" si="2"/>
        <v>6.3095028094854923E-3</v>
      </c>
      <c r="AJ54" s="65">
        <f t="shared" si="3"/>
        <v>5.5412667221888491E-3</v>
      </c>
      <c r="AK54" s="65">
        <f t="shared" si="4"/>
        <v>2.4683134307543677E-3</v>
      </c>
      <c r="AL54" s="65">
        <f t="shared" si="5"/>
        <v>1.9480735508083697E-3</v>
      </c>
      <c r="AM54" s="65">
        <f t="shared" si="6"/>
        <v>1.6950877433782395E-3</v>
      </c>
      <c r="AN54" s="66"/>
      <c r="AO54" s="65">
        <f t="shared" si="7"/>
        <v>6.098354420395375E-3</v>
      </c>
      <c r="AP54" s="65">
        <f t="shared" si="8"/>
        <v>4.004790076471608E-3</v>
      </c>
      <c r="AQ54" s="65">
        <f t="shared" si="9"/>
        <v>1.8215806470933044E-3</v>
      </c>
    </row>
    <row r="55" spans="1:43" x14ac:dyDescent="0.25">
      <c r="A55" s="5" t="str">
        <f>VLOOKUP(LEFT(RIGHT(B55,10),4),List_Sectors!$A$2:$C$30,3,FALSE)</f>
        <v>Papier et carton</v>
      </c>
      <c r="B55" s="37" t="s">
        <v>538</v>
      </c>
      <c r="C55" s="51">
        <f>VLOOKUP($B55,Shock_dev!$A$1:$CI$300,MATCH(DATE(C$1,1,1),Shock_dev!$A$1:$CI$1,0),FALSE)</f>
        <v>3.0021903227994375E-4</v>
      </c>
      <c r="D55" s="52">
        <f>VLOOKUP($B55,Shock_dev!$A$1:$CI$300,MATCH(DATE(D$1,1,1),Shock_dev!$A$1:$CI$1,0),FALSE)</f>
        <v>4.1188852931359589E-4</v>
      </c>
      <c r="E55" s="52">
        <f>VLOOKUP($B55,Shock_dev!$A$1:$CI$300,MATCH(DATE(E$1,1,1),Shock_dev!$A$1:$CI$1,0),FALSE)</f>
        <v>4.5890345526674388E-4</v>
      </c>
      <c r="F55" s="52">
        <f>VLOOKUP($B55,Shock_dev!$A$1:$CI$300,MATCH(DATE(F$1,1,1),Shock_dev!$A$1:$CI$1,0),FALSE)</f>
        <v>4.6510430778131187E-4</v>
      </c>
      <c r="G55" s="52">
        <f>VLOOKUP($B55,Shock_dev!$A$1:$CI$300,MATCH(DATE(G$1,1,1),Shock_dev!$A$1:$CI$1,0),FALSE)</f>
        <v>4.3316477704465203E-4</v>
      </c>
      <c r="H55" s="52">
        <f>VLOOKUP($B55,Shock_dev!$A$1:$CI$300,MATCH(DATE(H$1,1,1),Shock_dev!$A$1:$CI$1,0),FALSE)</f>
        <v>3.9348126048210696E-4</v>
      </c>
      <c r="I55" s="52">
        <f>VLOOKUP($B55,Shock_dev!$A$1:$CI$300,MATCH(DATE(I$1,1,1),Shock_dev!$A$1:$CI$1,0),FALSE)</f>
        <v>2.9283202431089816E-4</v>
      </c>
      <c r="J55" s="52">
        <f>VLOOKUP($B55,Shock_dev!$A$1:$CI$300,MATCH(DATE(J$1,1,1),Shock_dev!$A$1:$CI$1,0),FALSE)</f>
        <v>2.5946584166100869E-4</v>
      </c>
      <c r="K55" s="52">
        <f>VLOOKUP($B55,Shock_dev!$A$1:$CI$300,MATCH(DATE(K$1,1,1),Shock_dev!$A$1:$CI$1,0),FALSE)</f>
        <v>2.3578737785132978E-4</v>
      </c>
      <c r="L55" s="52">
        <f>VLOOKUP($B55,Shock_dev!$A$1:$CI$300,MATCH(DATE(L$1,1,1),Shock_dev!$A$1:$CI$1,0),FALSE)</f>
        <v>1.5517744442130216E-4</v>
      </c>
      <c r="M55" s="52">
        <f>VLOOKUP($B55,Shock_dev!$A$1:$CI$300,MATCH(DATE(M$1,1,1),Shock_dev!$A$1:$CI$1,0),FALSE)</f>
        <v>1.078986930662637E-4</v>
      </c>
      <c r="N55" s="52">
        <f>VLOOKUP($B55,Shock_dev!$A$1:$CI$300,MATCH(DATE(N$1,1,1),Shock_dev!$A$1:$CI$1,0),FALSE)</f>
        <v>8.9037207033095496E-5</v>
      </c>
      <c r="O55" s="52">
        <f>VLOOKUP($B55,Shock_dev!$A$1:$CI$300,MATCH(DATE(O$1,1,1),Shock_dev!$A$1:$CI$1,0),FALSE)</f>
        <v>2.5914193461964832E-6</v>
      </c>
      <c r="P55" s="52">
        <f>VLOOKUP($B55,Shock_dev!$A$1:$CI$300,MATCH(DATE(P$1,1,1),Shock_dev!$A$1:$CI$1,0),FALSE)</f>
        <v>-1.0594554057787768E-4</v>
      </c>
      <c r="Q55" s="52">
        <f>VLOOKUP($B55,Shock_dev!$A$1:$CI$300,MATCH(DATE(Q$1,1,1),Shock_dev!$A$1:$CI$1,0),FALSE)</f>
        <v>-1.9593742085868395E-4</v>
      </c>
      <c r="R55" s="52">
        <f>VLOOKUP($B55,Shock_dev!$A$1:$CI$300,MATCH(DATE(R$1,1,1),Shock_dev!$A$1:$CI$1,0),FALSE)</f>
        <v>-3.0191880241167891E-4</v>
      </c>
      <c r="S55" s="52">
        <f>VLOOKUP($B55,Shock_dev!$A$1:$CI$300,MATCH(DATE(S$1,1,1),Shock_dev!$A$1:$CI$1,0),FALSE)</f>
        <v>-3.2866738161067767E-4</v>
      </c>
      <c r="T55" s="52">
        <f>VLOOKUP($B55,Shock_dev!$A$1:$CI$300,MATCH(DATE(T$1,1,1),Shock_dev!$A$1:$CI$1,0),FALSE)</f>
        <v>-3.5194929106499437E-4</v>
      </c>
      <c r="U55" s="52">
        <f>VLOOKUP($B55,Shock_dev!$A$1:$CI$300,MATCH(DATE(U$1,1,1),Shock_dev!$A$1:$CI$1,0),FALSE)</f>
        <v>-3.549034754667563E-4</v>
      </c>
      <c r="V55" s="52">
        <f>VLOOKUP($B55,Shock_dev!$A$1:$CI$300,MATCH(DATE(V$1,1,1),Shock_dev!$A$1:$CI$1,0),FALSE)</f>
        <v>-3.4045735745302151E-4</v>
      </c>
      <c r="W55" s="52">
        <f>VLOOKUP($B55,Shock_dev!$A$1:$CI$300,MATCH(DATE(W$1,1,1),Shock_dev!$A$1:$CI$1,0),FALSE)</f>
        <v>-3.0728527412099481E-4</v>
      </c>
      <c r="X55" s="52">
        <f>VLOOKUP($B55,Shock_dev!$A$1:$CI$300,MATCH(DATE(X$1,1,1),Shock_dev!$A$1:$CI$1,0),FALSE)</f>
        <v>-2.8069426294008264E-4</v>
      </c>
      <c r="Y55" s="52">
        <f>VLOOKUP($B55,Shock_dev!$A$1:$CI$300,MATCH(DATE(Y$1,1,1),Shock_dev!$A$1:$CI$1,0),FALSE)</f>
        <v>-2.4544768063881369E-4</v>
      </c>
      <c r="Z55" s="52">
        <f>VLOOKUP($B55,Shock_dev!$A$1:$CI$300,MATCH(DATE(Z$1,1,1),Shock_dev!$A$1:$CI$1,0),FALSE)</f>
        <v>-2.0779173093142626E-4</v>
      </c>
      <c r="AA55" s="52">
        <f>VLOOKUP($B55,Shock_dev!$A$1:$CI$300,MATCH(DATE(AA$1,1,1),Shock_dev!$A$1:$CI$1,0),FALSE)</f>
        <v>-1.8196326672091374E-4</v>
      </c>
      <c r="AB55" s="52">
        <f>VLOOKUP($B55,Shock_dev!$A$1:$CI$300,MATCH(DATE(AB$1,1,1),Shock_dev!$A$1:$CI$1,0),FALSE)</f>
        <v>-1.5179911710687348E-4</v>
      </c>
      <c r="AC55" s="52">
        <f>VLOOKUP($B55,Shock_dev!$A$1:$CI$300,MATCH(DATE(AC$1,1,1),Shock_dev!$A$1:$CI$1,0),FALSE)</f>
        <v>-1.2190332301121896E-4</v>
      </c>
      <c r="AD55" s="52">
        <f>VLOOKUP($B55,Shock_dev!$A$1:$CI$300,MATCH(DATE(AD$1,1,1),Shock_dev!$A$1:$CI$1,0),FALSE)</f>
        <v>-9.4054564023863317E-5</v>
      </c>
      <c r="AE55" s="52">
        <f>VLOOKUP($B55,Shock_dev!$A$1:$CI$300,MATCH(DATE(AE$1,1,1),Shock_dev!$A$1:$CI$1,0),FALSE)</f>
        <v>-6.866544102801056E-5</v>
      </c>
      <c r="AF55" s="52">
        <f>VLOOKUP($B55,Shock_dev!$A$1:$CI$300,MATCH(DATE(AF$1,1,1),Shock_dev!$A$1:$CI$1,0),FALSE)</f>
        <v>-4.6892593621478685E-5</v>
      </c>
      <c r="AG55" s="52"/>
      <c r="AH55" s="65">
        <f t="shared" si="1"/>
        <v>4.1385602033724945E-4</v>
      </c>
      <c r="AI55" s="65">
        <f t="shared" si="2"/>
        <v>2.6734878974532913E-4</v>
      </c>
      <c r="AJ55" s="65">
        <f t="shared" si="3"/>
        <v>-2.0471128398201191E-5</v>
      </c>
      <c r="AK55" s="65">
        <f t="shared" si="4"/>
        <v>-3.3557926160142582E-4</v>
      </c>
      <c r="AL55" s="65">
        <f t="shared" si="5"/>
        <v>-2.4463644307044622E-4</v>
      </c>
      <c r="AM55" s="65">
        <f t="shared" si="6"/>
        <v>-9.6663007758288999E-5</v>
      </c>
      <c r="AN55" s="66"/>
      <c r="AO55" s="65">
        <f t="shared" si="7"/>
        <v>3.4060240504128932E-4</v>
      </c>
      <c r="AP55" s="65">
        <f t="shared" si="8"/>
        <v>-1.780251949998135E-4</v>
      </c>
      <c r="AQ55" s="65">
        <f t="shared" si="9"/>
        <v>-1.7064972541436761E-4</v>
      </c>
    </row>
    <row r="56" spans="1:43" x14ac:dyDescent="0.25">
      <c r="A56" s="5" t="str">
        <f>VLOOKUP(LEFT(RIGHT(B56,10),4),List_Sectors!$A$2:$C$30,3,FALSE)</f>
        <v>Plastique</v>
      </c>
      <c r="B56" s="37" t="s">
        <v>539</v>
      </c>
      <c r="C56" s="51">
        <f>VLOOKUP($B56,Shock_dev!$A$1:$CI$300,MATCH(DATE(C$1,1,1),Shock_dev!$A$1:$CI$1,0),FALSE)</f>
        <v>1.6244255541648105E-3</v>
      </c>
      <c r="D56" s="52">
        <f>VLOOKUP($B56,Shock_dev!$A$1:$CI$300,MATCH(DATE(D$1,1,1),Shock_dev!$A$1:$CI$1,0),FALSE)</f>
        <v>1.8577939867060545E-3</v>
      </c>
      <c r="E56" s="52">
        <f>VLOOKUP($B56,Shock_dev!$A$1:$CI$300,MATCH(DATE(E$1,1,1),Shock_dev!$A$1:$CI$1,0),FALSE)</f>
        <v>1.9240121247257409E-3</v>
      </c>
      <c r="F56" s="52">
        <f>VLOOKUP($B56,Shock_dev!$A$1:$CI$300,MATCH(DATE(F$1,1,1),Shock_dev!$A$1:$CI$1,0),FALSE)</f>
        <v>1.9347147485954247E-3</v>
      </c>
      <c r="G56" s="52">
        <f>VLOOKUP($B56,Shock_dev!$A$1:$CI$300,MATCH(DATE(G$1,1,1),Shock_dev!$A$1:$CI$1,0),FALSE)</f>
        <v>1.857560606438673E-3</v>
      </c>
      <c r="H56" s="52">
        <f>VLOOKUP($B56,Shock_dev!$A$1:$CI$300,MATCH(DATE(H$1,1,1),Shock_dev!$A$1:$CI$1,0),FALSE)</f>
        <v>1.8221091879263938E-3</v>
      </c>
      <c r="I56" s="52">
        <f>VLOOKUP($B56,Shock_dev!$A$1:$CI$300,MATCH(DATE(I$1,1,1),Shock_dev!$A$1:$CI$1,0),FALSE)</f>
        <v>1.4855023567271264E-3</v>
      </c>
      <c r="J56" s="52">
        <f>VLOOKUP($B56,Shock_dev!$A$1:$CI$300,MATCH(DATE(J$1,1,1),Shock_dev!$A$1:$CI$1,0),FALSE)</f>
        <v>1.5789957902543786E-3</v>
      </c>
      <c r="K56" s="52">
        <f>VLOOKUP($B56,Shock_dev!$A$1:$CI$300,MATCH(DATE(K$1,1,1),Shock_dev!$A$1:$CI$1,0),FALSE)</f>
        <v>1.6429912706796962E-3</v>
      </c>
      <c r="L56" s="52">
        <f>VLOOKUP($B56,Shock_dev!$A$1:$CI$300,MATCH(DATE(L$1,1,1),Shock_dev!$A$1:$CI$1,0),FALSE)</f>
        <v>1.3600023705330959E-3</v>
      </c>
      <c r="M56" s="52">
        <f>VLOOKUP($B56,Shock_dev!$A$1:$CI$300,MATCH(DATE(M$1,1,1),Shock_dev!$A$1:$CI$1,0),FALSE)</f>
        <v>1.305444968018266E-3</v>
      </c>
      <c r="N56" s="52">
        <f>VLOOKUP($B56,Shock_dev!$A$1:$CI$300,MATCH(DATE(N$1,1,1),Shock_dev!$A$1:$CI$1,0),FALSE)</f>
        <v>1.3642311612787697E-3</v>
      </c>
      <c r="O56" s="52">
        <f>VLOOKUP($B56,Shock_dev!$A$1:$CI$300,MATCH(DATE(O$1,1,1),Shock_dev!$A$1:$CI$1,0),FALSE)</f>
        <v>1.0072903370033832E-3</v>
      </c>
      <c r="P56" s="52">
        <f>VLOOKUP($B56,Shock_dev!$A$1:$CI$300,MATCH(DATE(P$1,1,1),Shock_dev!$A$1:$CI$1,0),FALSE)</f>
        <v>5.9377167409099016E-4</v>
      </c>
      <c r="Q56" s="52">
        <f>VLOOKUP($B56,Shock_dev!$A$1:$CI$300,MATCH(DATE(Q$1,1,1),Shock_dev!$A$1:$CI$1,0),FALSE)</f>
        <v>3.0530484776794428E-4</v>
      </c>
      <c r="R56" s="52">
        <f>VLOOKUP($B56,Shock_dev!$A$1:$CI$300,MATCH(DATE(R$1,1,1),Shock_dev!$A$1:$CI$1,0),FALSE)</f>
        <v>-1.0648077875883849E-4</v>
      </c>
      <c r="S56" s="52">
        <f>VLOOKUP($B56,Shock_dev!$A$1:$CI$300,MATCH(DATE(S$1,1,1),Shock_dev!$A$1:$CI$1,0),FALSE)</f>
        <v>-1.0447439181701865E-4</v>
      </c>
      <c r="T56" s="52">
        <f>VLOOKUP($B56,Shock_dev!$A$1:$CI$300,MATCH(DATE(T$1,1,1),Shock_dev!$A$1:$CI$1,0),FALSE)</f>
        <v>-2.038619900065445E-4</v>
      </c>
      <c r="U56" s="52">
        <f>VLOOKUP($B56,Shock_dev!$A$1:$CI$300,MATCH(DATE(U$1,1,1),Shock_dev!$A$1:$CI$1,0),FALSE)</f>
        <v>-2.3879459904819326E-4</v>
      </c>
      <c r="V56" s="52">
        <f>VLOOKUP($B56,Shock_dev!$A$1:$CI$300,MATCH(DATE(V$1,1,1),Shock_dev!$A$1:$CI$1,0),FALSE)</f>
        <v>-2.2351351380546405E-4</v>
      </c>
      <c r="W56" s="52">
        <f>VLOOKUP($B56,Shock_dev!$A$1:$CI$300,MATCH(DATE(W$1,1,1),Shock_dev!$A$1:$CI$1,0),FALSE)</f>
        <v>-1.4180985723753777E-4</v>
      </c>
      <c r="X56" s="52">
        <f>VLOOKUP($B56,Shock_dev!$A$1:$CI$300,MATCH(DATE(X$1,1,1),Shock_dev!$A$1:$CI$1,0),FALSE)</f>
        <v>-1.2679126453136289E-4</v>
      </c>
      <c r="Y56" s="52">
        <f>VLOOKUP($B56,Shock_dev!$A$1:$CI$300,MATCH(DATE(Y$1,1,1),Shock_dev!$A$1:$CI$1,0),FALSE)</f>
        <v>-6.1787301784133351E-5</v>
      </c>
      <c r="Z56" s="52">
        <f>VLOOKUP($B56,Shock_dev!$A$1:$CI$300,MATCH(DATE(Z$1,1,1),Shock_dev!$A$1:$CI$1,0),FALSE)</f>
        <v>1.0161952552523057E-5</v>
      </c>
      <c r="AA56" s="52">
        <f>VLOOKUP($B56,Shock_dev!$A$1:$CI$300,MATCH(DATE(AA$1,1,1),Shock_dev!$A$1:$CI$1,0),FALSE)</f>
        <v>1.9104099671163428E-5</v>
      </c>
      <c r="AB56" s="52">
        <f>VLOOKUP($B56,Shock_dev!$A$1:$CI$300,MATCH(DATE(AB$1,1,1),Shock_dev!$A$1:$CI$1,0),FALSE)</f>
        <v>7.1298822527708983E-5</v>
      </c>
      <c r="AC56" s="52">
        <f>VLOOKUP($B56,Shock_dev!$A$1:$CI$300,MATCH(DATE(AC$1,1,1),Shock_dev!$A$1:$CI$1,0),FALSE)</f>
        <v>1.2614423572225152E-4</v>
      </c>
      <c r="AD56" s="52">
        <f>VLOOKUP($B56,Shock_dev!$A$1:$CI$300,MATCH(DATE(AD$1,1,1),Shock_dev!$A$1:$CI$1,0),FALSE)</f>
        <v>1.7615847005103891E-4</v>
      </c>
      <c r="AE56" s="52">
        <f>VLOOKUP($B56,Shock_dev!$A$1:$CI$300,MATCH(DATE(AE$1,1,1),Shock_dev!$A$1:$CI$1,0),FALSE)</f>
        <v>2.2193060590495358E-4</v>
      </c>
      <c r="AF56" s="52">
        <f>VLOOKUP($B56,Shock_dev!$A$1:$CI$300,MATCH(DATE(AF$1,1,1),Shock_dev!$A$1:$CI$1,0),FALSE)</f>
        <v>2.5834245422629509E-4</v>
      </c>
      <c r="AG56" s="52"/>
      <c r="AH56" s="65">
        <f t="shared" si="1"/>
        <v>1.8397014041261408E-3</v>
      </c>
      <c r="AI56" s="65">
        <f t="shared" si="2"/>
        <v>1.5779201952241383E-3</v>
      </c>
      <c r="AJ56" s="65">
        <f t="shared" si="3"/>
        <v>9.1520859763187068E-4</v>
      </c>
      <c r="AK56" s="65">
        <f t="shared" si="4"/>
        <v>-1.7542505468721179E-4</v>
      </c>
      <c r="AL56" s="65">
        <f t="shared" si="5"/>
        <v>-6.0224474265869508E-5</v>
      </c>
      <c r="AM56" s="65">
        <f t="shared" si="6"/>
        <v>1.7077491768644962E-4</v>
      </c>
      <c r="AN56" s="66"/>
      <c r="AO56" s="65">
        <f t="shared" si="7"/>
        <v>1.7088107996751395E-3</v>
      </c>
      <c r="AP56" s="65">
        <f t="shared" si="8"/>
        <v>3.6989177147232945E-4</v>
      </c>
      <c r="AQ56" s="65">
        <f t="shared" si="9"/>
        <v>5.5275221710290055E-5</v>
      </c>
    </row>
    <row r="57" spans="1:43" x14ac:dyDescent="0.25">
      <c r="A57" s="5" t="str">
        <f>VLOOKUP(LEFT(RIGHT(B57,10),4),List_Sectors!$A$2:$C$30,3,FALSE)</f>
        <v>Métallurgie</v>
      </c>
      <c r="B57" s="37" t="s">
        <v>540</v>
      </c>
      <c r="C57" s="51">
        <f>VLOOKUP($B57,Shock_dev!$A$1:$CI$300,MATCH(DATE(C$1,1,1),Shock_dev!$A$1:$CI$1,0),FALSE)</f>
        <v>6.9951658680234181E-3</v>
      </c>
      <c r="D57" s="52">
        <f>VLOOKUP($B57,Shock_dev!$A$1:$CI$300,MATCH(DATE(D$1,1,1),Shock_dev!$A$1:$CI$1,0),FALSE)</f>
        <v>7.8664445245951297E-3</v>
      </c>
      <c r="E57" s="52">
        <f>VLOOKUP($B57,Shock_dev!$A$1:$CI$300,MATCH(DATE(E$1,1,1),Shock_dev!$A$1:$CI$1,0),FALSE)</f>
        <v>8.0830175408669255E-3</v>
      </c>
      <c r="F57" s="52">
        <f>VLOOKUP($B57,Shock_dev!$A$1:$CI$300,MATCH(DATE(F$1,1,1),Shock_dev!$A$1:$CI$1,0),FALSE)</f>
        <v>8.1583835815805753E-3</v>
      </c>
      <c r="G57" s="52">
        <f>VLOOKUP($B57,Shock_dev!$A$1:$CI$300,MATCH(DATE(G$1,1,1),Shock_dev!$A$1:$CI$1,0),FALSE)</f>
        <v>7.9344251323588827E-3</v>
      </c>
      <c r="H57" s="52">
        <f>VLOOKUP($B57,Shock_dev!$A$1:$CI$300,MATCH(DATE(H$1,1,1),Shock_dev!$A$1:$CI$1,0),FALSE)</f>
        <v>7.9448927617741631E-3</v>
      </c>
      <c r="I57" s="52">
        <f>VLOOKUP($B57,Shock_dev!$A$1:$CI$300,MATCH(DATE(I$1,1,1),Shock_dev!$A$1:$CI$1,0),FALSE)</f>
        <v>6.6828361698064312E-3</v>
      </c>
      <c r="J57" s="52">
        <f>VLOOKUP($B57,Shock_dev!$A$1:$CI$300,MATCH(DATE(J$1,1,1),Shock_dev!$A$1:$CI$1,0),FALSE)</f>
        <v>7.2999596072766343E-3</v>
      </c>
      <c r="K57" s="52">
        <f>VLOOKUP($B57,Shock_dev!$A$1:$CI$300,MATCH(DATE(K$1,1,1),Shock_dev!$A$1:$CI$1,0),FALSE)</f>
        <v>7.7588945760747414E-3</v>
      </c>
      <c r="L57" s="52">
        <f>VLOOKUP($B57,Shock_dev!$A$1:$CI$300,MATCH(DATE(L$1,1,1),Shock_dev!$A$1:$CI$1,0),FALSE)</f>
        <v>6.6987277846935851E-3</v>
      </c>
      <c r="M57" s="52">
        <f>VLOOKUP($B57,Shock_dev!$A$1:$CI$300,MATCH(DATE(M$1,1,1),Shock_dev!$A$1:$CI$1,0),FALSE)</f>
        <v>6.6300757193718998E-3</v>
      </c>
      <c r="N57" s="52">
        <f>VLOOKUP($B57,Shock_dev!$A$1:$CI$300,MATCH(DATE(N$1,1,1),Shock_dev!$A$1:$CI$1,0),FALSE)</f>
        <v>7.0288713069111153E-3</v>
      </c>
      <c r="O57" s="52">
        <f>VLOOKUP($B57,Shock_dev!$A$1:$CI$300,MATCH(DATE(O$1,1,1),Shock_dev!$A$1:$CI$1,0),FALSE)</f>
        <v>5.6078115695035007E-3</v>
      </c>
      <c r="P57" s="52">
        <f>VLOOKUP($B57,Shock_dev!$A$1:$CI$300,MATCH(DATE(P$1,1,1),Shock_dev!$A$1:$CI$1,0),FALSE)</f>
        <v>3.9539029508634787E-3</v>
      </c>
      <c r="Q57" s="52">
        <f>VLOOKUP($B57,Shock_dev!$A$1:$CI$300,MATCH(DATE(Q$1,1,1),Shock_dev!$A$1:$CI$1,0),FALSE)</f>
        <v>2.8381595976067694E-3</v>
      </c>
      <c r="R57" s="52">
        <f>VLOOKUP($B57,Shock_dev!$A$1:$CI$300,MATCH(DATE(R$1,1,1),Shock_dev!$A$1:$CI$1,0),FALSE)</f>
        <v>1.1623529362079093E-3</v>
      </c>
      <c r="S57" s="52">
        <f>VLOOKUP($B57,Shock_dev!$A$1:$CI$300,MATCH(DATE(S$1,1,1),Shock_dev!$A$1:$CI$1,0),FALSE)</f>
        <v>1.2407385994130707E-3</v>
      </c>
      <c r="T57" s="52">
        <f>VLOOKUP($B57,Shock_dev!$A$1:$CI$300,MATCH(DATE(T$1,1,1),Shock_dev!$A$1:$CI$1,0),FALSE)</f>
        <v>8.1617439807460856E-4</v>
      </c>
      <c r="U57" s="52">
        <f>VLOOKUP($B57,Shock_dev!$A$1:$CI$300,MATCH(DATE(U$1,1,1),Shock_dev!$A$1:$CI$1,0),FALSE)</f>
        <v>6.275063045858509E-4</v>
      </c>
      <c r="V57" s="52">
        <f>VLOOKUP($B57,Shock_dev!$A$1:$CI$300,MATCH(DATE(V$1,1,1),Shock_dev!$A$1:$CI$1,0),FALSE)</f>
        <v>6.2156882170847359E-4</v>
      </c>
      <c r="W57" s="52">
        <f>VLOOKUP($B57,Shock_dev!$A$1:$CI$300,MATCH(DATE(W$1,1,1),Shock_dev!$A$1:$CI$1,0),FALSE)</f>
        <v>8.7593982234611368E-4</v>
      </c>
      <c r="X57" s="52">
        <f>VLOOKUP($B57,Shock_dev!$A$1:$CI$300,MATCH(DATE(X$1,1,1),Shock_dev!$A$1:$CI$1,0),FALSE)</f>
        <v>8.2292261466357613E-4</v>
      </c>
      <c r="Y57" s="52">
        <f>VLOOKUP($B57,Shock_dev!$A$1:$CI$300,MATCH(DATE(Y$1,1,1),Shock_dev!$A$1:$CI$1,0),FALSE)</f>
        <v>9.8136506500721976E-4</v>
      </c>
      <c r="Z57" s="52">
        <f>VLOOKUP($B57,Shock_dev!$A$1:$CI$300,MATCH(DATE(Z$1,1,1),Shock_dev!$A$1:$CI$1,0),FALSE)</f>
        <v>1.1671721604332454E-3</v>
      </c>
      <c r="AA57" s="52">
        <f>VLOOKUP($B57,Shock_dev!$A$1:$CI$300,MATCH(DATE(AA$1,1,1),Shock_dev!$A$1:$CI$1,0),FALSE)</f>
        <v>1.0835357523256537E-3</v>
      </c>
      <c r="AB57" s="52">
        <f>VLOOKUP($B57,Shock_dev!$A$1:$CI$300,MATCH(DATE(AB$1,1,1),Shock_dev!$A$1:$CI$1,0),FALSE)</f>
        <v>1.1968406730678742E-3</v>
      </c>
      <c r="AC57" s="52">
        <f>VLOOKUP($B57,Shock_dev!$A$1:$CI$300,MATCH(DATE(AC$1,1,1),Shock_dev!$A$1:$CI$1,0),FALSE)</f>
        <v>1.3283577417461409E-3</v>
      </c>
      <c r="AD57" s="52">
        <f>VLOOKUP($B57,Shock_dev!$A$1:$CI$300,MATCH(DATE(AD$1,1,1),Shock_dev!$A$1:$CI$1,0),FALSE)</f>
        <v>1.4464584531423881E-3</v>
      </c>
      <c r="AE57" s="52">
        <f>VLOOKUP($B57,Shock_dev!$A$1:$CI$300,MATCH(DATE(AE$1,1,1),Shock_dev!$A$1:$CI$1,0),FALSE)</f>
        <v>1.5553236640763551E-3</v>
      </c>
      <c r="AF57" s="52">
        <f>VLOOKUP($B57,Shock_dev!$A$1:$CI$300,MATCH(DATE(AF$1,1,1),Shock_dev!$A$1:$CI$1,0),FALSE)</f>
        <v>1.633853481190219E-3</v>
      </c>
      <c r="AG57" s="52"/>
      <c r="AH57" s="65">
        <f t="shared" si="1"/>
        <v>7.8074873294849854E-3</v>
      </c>
      <c r="AI57" s="65">
        <f t="shared" si="2"/>
        <v>7.2770621799251103E-3</v>
      </c>
      <c r="AJ57" s="65">
        <f t="shared" si="3"/>
        <v>5.2117642288513526E-3</v>
      </c>
      <c r="AK57" s="65">
        <f t="shared" si="4"/>
        <v>8.9366821199798256E-4</v>
      </c>
      <c r="AL57" s="65">
        <f t="shared" si="5"/>
        <v>9.8618708295516175E-4</v>
      </c>
      <c r="AM57" s="65">
        <f t="shared" si="6"/>
        <v>1.4321668026445957E-3</v>
      </c>
      <c r="AN57" s="66"/>
      <c r="AO57" s="65">
        <f t="shared" si="7"/>
        <v>7.5422747547050483E-3</v>
      </c>
      <c r="AP57" s="65">
        <f t="shared" si="8"/>
        <v>3.0527162204246677E-3</v>
      </c>
      <c r="AQ57" s="65">
        <f t="shared" si="9"/>
        <v>1.2091769427998787E-3</v>
      </c>
    </row>
    <row r="58" spans="1:43" x14ac:dyDescent="0.25">
      <c r="A58" s="5" t="str">
        <f>VLOOKUP(LEFT(RIGHT(B58,10),4),List_Sectors!$A$2:$C$30,3,FALSE)</f>
        <v>Autres fabrications</v>
      </c>
      <c r="B58" s="37" t="s">
        <v>541</v>
      </c>
      <c r="C58" s="51">
        <f>VLOOKUP($B58,Shock_dev!$A$1:$CI$300,MATCH(DATE(C$1,1,1),Shock_dev!$A$1:$CI$1,0),FALSE)</f>
        <v>4.8331837957415018E-3</v>
      </c>
      <c r="D58" s="52">
        <f>VLOOKUP($B58,Shock_dev!$A$1:$CI$300,MATCH(DATE(D$1,1,1),Shock_dev!$A$1:$CI$1,0),FALSE)</f>
        <v>7.4057608310296799E-3</v>
      </c>
      <c r="E58" s="52">
        <f>VLOOKUP($B58,Shock_dev!$A$1:$CI$300,MATCH(DATE(E$1,1,1),Shock_dev!$A$1:$CI$1,0),FALSE)</f>
        <v>8.8208054363765973E-3</v>
      </c>
      <c r="F58" s="52">
        <f>VLOOKUP($B58,Shock_dev!$A$1:$CI$300,MATCH(DATE(F$1,1,1),Shock_dev!$A$1:$CI$1,0),FALSE)</f>
        <v>9.3024832400666231E-3</v>
      </c>
      <c r="G58" s="52">
        <f>VLOOKUP($B58,Shock_dev!$A$1:$CI$300,MATCH(DATE(G$1,1,1),Shock_dev!$A$1:$CI$1,0),FALSE)</f>
        <v>8.9391455905386431E-3</v>
      </c>
      <c r="H58" s="52">
        <f>VLOOKUP($B58,Shock_dev!$A$1:$CI$300,MATCH(DATE(H$1,1,1),Shock_dev!$A$1:$CI$1,0),FALSE)</f>
        <v>8.2784211216970598E-3</v>
      </c>
      <c r="I58" s="52">
        <f>VLOOKUP($B58,Shock_dev!$A$1:$CI$300,MATCH(DATE(I$1,1,1),Shock_dev!$A$1:$CI$1,0),FALSE)</f>
        <v>6.5539946566266832E-3</v>
      </c>
      <c r="J58" s="52">
        <f>VLOOKUP($B58,Shock_dev!$A$1:$CI$300,MATCH(DATE(J$1,1,1),Shock_dev!$A$1:$CI$1,0),FALSE)</f>
        <v>5.7621067466712131E-3</v>
      </c>
      <c r="K58" s="52">
        <f>VLOOKUP($B58,Shock_dev!$A$1:$CI$300,MATCH(DATE(K$1,1,1),Shock_dev!$A$1:$CI$1,0),FALSE)</f>
        <v>5.2247751277383825E-3</v>
      </c>
      <c r="L58" s="52">
        <f>VLOOKUP($B58,Shock_dev!$A$1:$CI$300,MATCH(DATE(L$1,1,1),Shock_dev!$A$1:$CI$1,0),FALSE)</f>
        <v>3.8363452519034474E-3</v>
      </c>
      <c r="M58" s="52">
        <f>VLOOKUP($B58,Shock_dev!$A$1:$CI$300,MATCH(DATE(M$1,1,1),Shock_dev!$A$1:$CI$1,0),FALSE)</f>
        <v>2.8788114446851899E-3</v>
      </c>
      <c r="N58" s="52">
        <f>VLOOKUP($B58,Shock_dev!$A$1:$CI$300,MATCH(DATE(N$1,1,1),Shock_dev!$A$1:$CI$1,0),FALSE)</f>
        <v>2.3978872991934881E-3</v>
      </c>
      <c r="O58" s="52">
        <f>VLOOKUP($B58,Shock_dev!$A$1:$CI$300,MATCH(DATE(O$1,1,1),Shock_dev!$A$1:$CI$1,0),FALSE)</f>
        <v>8.9261381351661724E-4</v>
      </c>
      <c r="P58" s="52">
        <f>VLOOKUP($B58,Shock_dev!$A$1:$CI$300,MATCH(DATE(P$1,1,1),Shock_dev!$A$1:$CI$1,0),FALSE)</f>
        <v>-1.1130152340338931E-3</v>
      </c>
      <c r="Q58" s="52">
        <f>VLOOKUP($B58,Shock_dev!$A$1:$CI$300,MATCH(DATE(Q$1,1,1),Shock_dev!$A$1:$CI$1,0),FALSE)</f>
        <v>-2.9447821533368471E-3</v>
      </c>
      <c r="R58" s="52">
        <f>VLOOKUP($B58,Shock_dev!$A$1:$CI$300,MATCH(DATE(R$1,1,1),Shock_dev!$A$1:$CI$1,0),FALSE)</f>
        <v>-5.0496945805853129E-3</v>
      </c>
      <c r="S58" s="52">
        <f>VLOOKUP($B58,Shock_dev!$A$1:$CI$300,MATCH(DATE(S$1,1,1),Shock_dev!$A$1:$CI$1,0),FALSE)</f>
        <v>-5.9146813490699984E-3</v>
      </c>
      <c r="T58" s="52">
        <f>VLOOKUP($B58,Shock_dev!$A$1:$CI$300,MATCH(DATE(T$1,1,1),Shock_dev!$A$1:$CI$1,0),FALSE)</f>
        <v>-6.562654193347491E-3</v>
      </c>
      <c r="U58" s="52">
        <f>VLOOKUP($B58,Shock_dev!$A$1:$CI$300,MATCH(DATE(U$1,1,1),Shock_dev!$A$1:$CI$1,0),FALSE)</f>
        <v>-6.8076956899551094E-3</v>
      </c>
      <c r="V58" s="52">
        <f>VLOOKUP($B58,Shock_dev!$A$1:$CI$300,MATCH(DATE(V$1,1,1),Shock_dev!$A$1:$CI$1,0),FALSE)</f>
        <v>-6.7038631117383451E-3</v>
      </c>
      <c r="W58" s="52">
        <f>VLOOKUP($B58,Shock_dev!$A$1:$CI$300,MATCH(DATE(W$1,1,1),Shock_dev!$A$1:$CI$1,0),FALSE)</f>
        <v>-6.2348867922204397E-3</v>
      </c>
      <c r="X58" s="52">
        <f>VLOOKUP($B58,Shock_dev!$A$1:$CI$300,MATCH(DATE(X$1,1,1),Shock_dev!$A$1:$CI$1,0),FALSE)</f>
        <v>-5.8026534037012249E-3</v>
      </c>
      <c r="Y58" s="52">
        <f>VLOOKUP($B58,Shock_dev!$A$1:$CI$300,MATCH(DATE(Y$1,1,1),Shock_dev!$A$1:$CI$1,0),FALSE)</f>
        <v>-5.216010164852394E-3</v>
      </c>
      <c r="Z58" s="52">
        <f>VLOOKUP($B58,Shock_dev!$A$1:$CI$300,MATCH(DATE(Z$1,1,1),Shock_dev!$A$1:$CI$1,0),FALSE)</f>
        <v>-4.5627401597056194E-3</v>
      </c>
      <c r="AA58" s="52">
        <f>VLOOKUP($B58,Shock_dev!$A$1:$CI$300,MATCH(DATE(AA$1,1,1),Shock_dev!$A$1:$CI$1,0),FALSE)</f>
        <v>-4.0782279364384366E-3</v>
      </c>
      <c r="AB58" s="52">
        <f>VLOOKUP($B58,Shock_dev!$A$1:$CI$300,MATCH(DATE(AB$1,1,1),Shock_dev!$A$1:$CI$1,0),FALSE)</f>
        <v>-3.5370067202724117E-3</v>
      </c>
      <c r="AC58" s="52">
        <f>VLOOKUP($B58,Shock_dev!$A$1:$CI$300,MATCH(DATE(AC$1,1,1),Shock_dev!$A$1:$CI$1,0),FALSE)</f>
        <v>-2.9902155946805848E-3</v>
      </c>
      <c r="AD58" s="52">
        <f>VLOOKUP($B58,Shock_dev!$A$1:$CI$300,MATCH(DATE(AD$1,1,1),Shock_dev!$A$1:$CI$1,0),FALSE)</f>
        <v>-2.4652979070062678E-3</v>
      </c>
      <c r="AE58" s="52">
        <f>VLOOKUP($B58,Shock_dev!$A$1:$CI$300,MATCH(DATE(AE$1,1,1),Shock_dev!$A$1:$CI$1,0),FALSE)</f>
        <v>-1.9740664383932692E-3</v>
      </c>
      <c r="AF58" s="52">
        <f>VLOOKUP($B58,Shock_dev!$A$1:$CI$300,MATCH(DATE(AF$1,1,1),Shock_dev!$A$1:$CI$1,0),FALSE)</f>
        <v>-1.538834551721581E-3</v>
      </c>
      <c r="AG58" s="52"/>
      <c r="AH58" s="65">
        <f t="shared" si="1"/>
        <v>7.860275778750609E-3</v>
      </c>
      <c r="AI58" s="65">
        <f t="shared" si="2"/>
        <v>5.9311285809273574E-3</v>
      </c>
      <c r="AJ58" s="65">
        <f t="shared" si="3"/>
        <v>4.2230303400491104E-4</v>
      </c>
      <c r="AK58" s="65">
        <f t="shared" si="4"/>
        <v>-6.2077177849392514E-3</v>
      </c>
      <c r="AL58" s="65">
        <f t="shared" si="5"/>
        <v>-5.1789036913836226E-3</v>
      </c>
      <c r="AM58" s="65">
        <f t="shared" si="6"/>
        <v>-2.5010842424148228E-3</v>
      </c>
      <c r="AN58" s="66"/>
      <c r="AO58" s="65">
        <f t="shared" si="7"/>
        <v>6.8957021798389832E-3</v>
      </c>
      <c r="AP58" s="65">
        <f t="shared" si="8"/>
        <v>-2.8927073754671699E-3</v>
      </c>
      <c r="AQ58" s="65">
        <f t="shared" si="9"/>
        <v>-3.8399939668992229E-3</v>
      </c>
    </row>
    <row r="59" spans="1:43" x14ac:dyDescent="0.25">
      <c r="A59" s="5" t="str">
        <f>VLOOKUP(LEFT(RIGHT(B59,10),4),List_Sectors!$A$2:$C$30,3,FALSE)</f>
        <v>Immobilier</v>
      </c>
      <c r="B59" s="37" t="s">
        <v>542</v>
      </c>
      <c r="C59" s="51">
        <f>VLOOKUP($B59,Shock_dev!$A$1:$CI$300,MATCH(DATE(C$1,1,1),Shock_dev!$A$1:$CI$1,0),FALSE)</f>
        <v>3.4287005825061278E-3</v>
      </c>
      <c r="D59" s="52">
        <f>VLOOKUP($B59,Shock_dev!$A$1:$CI$300,MATCH(DATE(D$1,1,1),Shock_dev!$A$1:$CI$1,0),FALSE)</f>
        <v>5.6407716797068361E-3</v>
      </c>
      <c r="E59" s="52">
        <f>VLOOKUP($B59,Shock_dev!$A$1:$CI$300,MATCH(DATE(E$1,1,1),Shock_dev!$A$1:$CI$1,0),FALSE)</f>
        <v>6.8136201017511642E-3</v>
      </c>
      <c r="F59" s="52">
        <f>VLOOKUP($B59,Shock_dev!$A$1:$CI$300,MATCH(DATE(F$1,1,1),Shock_dev!$A$1:$CI$1,0),FALSE)</f>
        <v>7.3555108895725103E-3</v>
      </c>
      <c r="G59" s="52">
        <f>VLOOKUP($B59,Shock_dev!$A$1:$CI$300,MATCH(DATE(G$1,1,1),Shock_dev!$A$1:$CI$1,0),FALSE)</f>
        <v>7.45839006247416E-3</v>
      </c>
      <c r="H59" s="52">
        <f>VLOOKUP($B59,Shock_dev!$A$1:$CI$300,MATCH(DATE(H$1,1,1),Shock_dev!$A$1:$CI$1,0),FALSE)</f>
        <v>7.5211819686587965E-3</v>
      </c>
      <c r="I59" s="52">
        <f>VLOOKUP($B59,Shock_dev!$A$1:$CI$300,MATCH(DATE(I$1,1,1),Shock_dev!$A$1:$CI$1,0),FALSE)</f>
        <v>7.0109128550660798E-3</v>
      </c>
      <c r="J59" s="52">
        <f>VLOOKUP($B59,Shock_dev!$A$1:$CI$300,MATCH(DATE(J$1,1,1),Shock_dev!$A$1:$CI$1,0),FALSE)</f>
        <v>7.197745055216513E-3</v>
      </c>
      <c r="K59" s="52">
        <f>VLOOKUP($B59,Shock_dev!$A$1:$CI$300,MATCH(DATE(K$1,1,1),Shock_dev!$A$1:$CI$1,0),FALSE)</f>
        <v>7.7141410488324492E-3</v>
      </c>
      <c r="L59" s="52">
        <f>VLOOKUP($B59,Shock_dev!$A$1:$CI$300,MATCH(DATE(L$1,1,1),Shock_dev!$A$1:$CI$1,0),FALSE)</f>
        <v>7.6514388024473343E-3</v>
      </c>
      <c r="M59" s="52">
        <f>VLOOKUP($B59,Shock_dev!$A$1:$CI$300,MATCH(DATE(M$1,1,1),Shock_dev!$A$1:$CI$1,0),FALSE)</f>
        <v>7.773235864746075E-3</v>
      </c>
      <c r="N59" s="52">
        <f>VLOOKUP($B59,Shock_dev!$A$1:$CI$300,MATCH(DATE(N$1,1,1),Shock_dev!$A$1:$CI$1,0),FALSE)</f>
        <v>8.2156760659807711E-3</v>
      </c>
      <c r="O59" s="52">
        <f>VLOOKUP($B59,Shock_dev!$A$1:$CI$300,MATCH(DATE(O$1,1,1),Shock_dev!$A$1:$CI$1,0),FALSE)</f>
        <v>7.9020902017472444E-3</v>
      </c>
      <c r="P59" s="52">
        <f>VLOOKUP($B59,Shock_dev!$A$1:$CI$300,MATCH(DATE(P$1,1,1),Shock_dev!$A$1:$CI$1,0),FALSE)</f>
        <v>7.056047838048962E-3</v>
      </c>
      <c r="Q59" s="52">
        <f>VLOOKUP($B59,Shock_dev!$A$1:$CI$300,MATCH(DATE(Q$1,1,1),Shock_dev!$A$1:$CI$1,0),FALSE)</f>
        <v>6.1998726405243379E-3</v>
      </c>
      <c r="R59" s="52">
        <f>VLOOKUP($B59,Shock_dev!$A$1:$CI$300,MATCH(DATE(R$1,1,1),Shock_dev!$A$1:$CI$1,0),FALSE)</f>
        <v>5.0582589164088476E-3</v>
      </c>
      <c r="S59" s="52">
        <f>VLOOKUP($B59,Shock_dev!$A$1:$CI$300,MATCH(DATE(S$1,1,1),Shock_dev!$A$1:$CI$1,0),FALSE)</f>
        <v>4.6203701860719985E-3</v>
      </c>
      <c r="T59" s="52">
        <f>VLOOKUP($B59,Shock_dev!$A$1:$CI$300,MATCH(DATE(T$1,1,1),Shock_dev!$A$1:$CI$1,0),FALSE)</f>
        <v>4.262376221498324E-3</v>
      </c>
      <c r="U59" s="52">
        <f>VLOOKUP($B59,Shock_dev!$A$1:$CI$300,MATCH(DATE(U$1,1,1),Shock_dev!$A$1:$CI$1,0),FALSE)</f>
        <v>3.9996557429345658E-3</v>
      </c>
      <c r="V59" s="52">
        <f>VLOOKUP($B59,Shock_dev!$A$1:$CI$300,MATCH(DATE(V$1,1,1),Shock_dev!$A$1:$CI$1,0),FALSE)</f>
        <v>3.8177411612953164E-3</v>
      </c>
      <c r="W59" s="52">
        <f>VLOOKUP($B59,Shock_dev!$A$1:$CI$300,MATCH(DATE(W$1,1,1),Shock_dev!$A$1:$CI$1,0),FALSE)</f>
        <v>3.7521401060612281E-3</v>
      </c>
      <c r="X59" s="52">
        <f>VLOOKUP($B59,Shock_dev!$A$1:$CI$300,MATCH(DATE(X$1,1,1),Shock_dev!$A$1:$CI$1,0),FALSE)</f>
        <v>3.5512854965833334E-3</v>
      </c>
      <c r="Y59" s="52">
        <f>VLOOKUP($B59,Shock_dev!$A$1:$CI$300,MATCH(DATE(Y$1,1,1),Shock_dev!$A$1:$CI$1,0),FALSE)</f>
        <v>3.3526271084610331E-3</v>
      </c>
      <c r="Z59" s="52">
        <f>VLOOKUP($B59,Shock_dev!$A$1:$CI$300,MATCH(DATE(Z$1,1,1),Shock_dev!$A$1:$CI$1,0),FALSE)</f>
        <v>3.1505599746603718E-3</v>
      </c>
      <c r="AA59" s="52">
        <f>VLOOKUP($B59,Shock_dev!$A$1:$CI$300,MATCH(DATE(AA$1,1,1),Shock_dev!$A$1:$CI$1,0),FALSE)</f>
        <v>2.8030414246864237E-3</v>
      </c>
      <c r="AB59" s="52">
        <f>VLOOKUP($B59,Shock_dev!$A$1:$CI$300,MATCH(DATE(AB$1,1,1),Shock_dev!$A$1:$CI$1,0),FALSE)</f>
        <v>2.4763994222915778E-3</v>
      </c>
      <c r="AC59" s="52">
        <f>VLOOKUP($B59,Shock_dev!$A$1:$CI$300,MATCH(DATE(AC$1,1,1),Shock_dev!$A$1:$CI$1,0),FALSE)</f>
        <v>2.1764118407715726E-3</v>
      </c>
      <c r="AD59" s="52">
        <f>VLOOKUP($B59,Shock_dev!$A$1:$CI$300,MATCH(DATE(AD$1,1,1),Shock_dev!$A$1:$CI$1,0),FALSE)</f>
        <v>1.8921358841599771E-3</v>
      </c>
      <c r="AE59" s="52">
        <f>VLOOKUP($B59,Shock_dev!$A$1:$CI$300,MATCH(DATE(AE$1,1,1),Shock_dev!$A$1:$CI$1,0),FALSE)</f>
        <v>1.6218040248532643E-3</v>
      </c>
      <c r="AF59" s="52">
        <f>VLOOKUP($B59,Shock_dev!$A$1:$CI$300,MATCH(DATE(AF$1,1,1),Shock_dev!$A$1:$CI$1,0),FALSE)</f>
        <v>1.3563159803686605E-3</v>
      </c>
      <c r="AG59" s="52"/>
      <c r="AH59" s="65">
        <f t="shared" si="1"/>
        <v>6.1393986632021598E-3</v>
      </c>
      <c r="AI59" s="65">
        <f t="shared" si="2"/>
        <v>7.4190839460442342E-3</v>
      </c>
      <c r="AJ59" s="65">
        <f t="shared" si="3"/>
        <v>7.4293845222094786E-3</v>
      </c>
      <c r="AK59" s="65">
        <f t="shared" si="4"/>
        <v>4.35168044564181E-3</v>
      </c>
      <c r="AL59" s="65">
        <f t="shared" si="5"/>
        <v>3.3219308220904776E-3</v>
      </c>
      <c r="AM59" s="65">
        <f t="shared" si="6"/>
        <v>1.9046134304890106E-3</v>
      </c>
      <c r="AN59" s="66"/>
      <c r="AO59" s="65">
        <f t="shared" si="7"/>
        <v>6.7792413046231965E-3</v>
      </c>
      <c r="AP59" s="65">
        <f t="shared" si="8"/>
        <v>5.8905324839256448E-3</v>
      </c>
      <c r="AQ59" s="65">
        <f t="shared" si="9"/>
        <v>2.6132721262897441E-3</v>
      </c>
    </row>
    <row r="60" spans="1:43" x14ac:dyDescent="0.25">
      <c r="A60" s="5" t="str">
        <f>VLOOKUP(LEFT(RIGHT(B60,10),4),List_Sectors!$A$2:$C$30,3,FALSE)</f>
        <v>Route</v>
      </c>
      <c r="B60" s="37" t="s">
        <v>543</v>
      </c>
      <c r="C60" s="51">
        <f>VLOOKUP($B60,Shock_dev!$A$1:$CI$300,MATCH(DATE(C$1,1,1),Shock_dev!$A$1:$CI$1,0),FALSE)</f>
        <v>2.212188872299666E-4</v>
      </c>
      <c r="D60" s="52">
        <f>VLOOKUP($B60,Shock_dev!$A$1:$CI$300,MATCH(DATE(D$1,1,1),Shock_dev!$A$1:$CI$1,0),FALSE)</f>
        <v>3.6140061210496204E-4</v>
      </c>
      <c r="E60" s="52">
        <f>VLOOKUP($B60,Shock_dev!$A$1:$CI$300,MATCH(DATE(E$1,1,1),Shock_dev!$A$1:$CI$1,0),FALSE)</f>
        <v>4.2813170779444225E-4</v>
      </c>
      <c r="F60" s="52">
        <f>VLOOKUP($B60,Shock_dev!$A$1:$CI$300,MATCH(DATE(F$1,1,1),Shock_dev!$A$1:$CI$1,0),FALSE)</f>
        <v>4.5141696968801164E-4</v>
      </c>
      <c r="G60" s="52">
        <f>VLOOKUP($B60,Shock_dev!$A$1:$CI$300,MATCH(DATE(G$1,1,1),Shock_dev!$A$1:$CI$1,0),FALSE)</f>
        <v>4.4683439011366583E-4</v>
      </c>
      <c r="H60" s="52">
        <f>VLOOKUP($B60,Shock_dev!$A$1:$CI$300,MATCH(DATE(H$1,1,1),Shock_dev!$A$1:$CI$1,0),FALSE)</f>
        <v>4.4192864789441343E-4</v>
      </c>
      <c r="I60" s="52">
        <f>VLOOKUP($B60,Shock_dev!$A$1:$CI$300,MATCH(DATE(I$1,1,1),Shock_dev!$A$1:$CI$1,0),FALSE)</f>
        <v>4.0325952868451169E-4</v>
      </c>
      <c r="J60" s="52">
        <f>VLOOKUP($B60,Shock_dev!$A$1:$CI$300,MATCH(DATE(J$1,1,1),Shock_dev!$A$1:$CI$1,0),FALSE)</f>
        <v>4.1264421847354789E-4</v>
      </c>
      <c r="K60" s="52">
        <f>VLOOKUP($B60,Shock_dev!$A$1:$CI$300,MATCH(DATE(K$1,1,1),Shock_dev!$A$1:$CI$1,0),FALSE)</f>
        <v>4.4634761550771786E-4</v>
      </c>
      <c r="L60" s="52">
        <f>VLOOKUP($B60,Shock_dev!$A$1:$CI$300,MATCH(DATE(L$1,1,1),Shock_dev!$A$1:$CI$1,0),FALSE)</f>
        <v>4.440467254667254E-4</v>
      </c>
      <c r="M60" s="52">
        <f>VLOOKUP($B60,Shock_dev!$A$1:$CI$300,MATCH(DATE(M$1,1,1),Shock_dev!$A$1:$CI$1,0),FALSE)</f>
        <v>4.5410668303203216E-4</v>
      </c>
      <c r="N60" s="52">
        <f>VLOOKUP($B60,Shock_dev!$A$1:$CI$300,MATCH(DATE(N$1,1,1),Shock_dev!$A$1:$CI$1,0),FALSE)</f>
        <v>4.8580869821805147E-4</v>
      </c>
      <c r="O60" s="52">
        <f>VLOOKUP($B60,Shock_dev!$A$1:$CI$300,MATCH(DATE(O$1,1,1),Shock_dev!$A$1:$CI$1,0),FALSE)</f>
        <v>4.6906348144544588E-4</v>
      </c>
      <c r="P60" s="52">
        <f>VLOOKUP($B60,Shock_dev!$A$1:$CI$300,MATCH(DATE(P$1,1,1),Shock_dev!$A$1:$CI$1,0),FALSE)</f>
        <v>4.1803194181410459E-4</v>
      </c>
      <c r="Q60" s="52">
        <f>VLOOKUP($B60,Shock_dev!$A$1:$CI$300,MATCH(DATE(Q$1,1,1),Shock_dev!$A$1:$CI$1,0),FALSE)</f>
        <v>3.6756000612047567E-4</v>
      </c>
      <c r="R60" s="52">
        <f>VLOOKUP($B60,Shock_dev!$A$1:$CI$300,MATCH(DATE(R$1,1,1),Shock_dev!$A$1:$CI$1,0),FALSE)</f>
        <v>3.0043342541725553E-4</v>
      </c>
      <c r="S60" s="52">
        <f>VLOOKUP($B60,Shock_dev!$A$1:$CI$300,MATCH(DATE(S$1,1,1),Shock_dev!$A$1:$CI$1,0),FALSE)</f>
        <v>2.8007381064825906E-4</v>
      </c>
      <c r="T60" s="52">
        <f>VLOOKUP($B60,Shock_dev!$A$1:$CI$300,MATCH(DATE(T$1,1,1),Shock_dev!$A$1:$CI$1,0),FALSE)</f>
        <v>2.6567863147983689E-4</v>
      </c>
      <c r="U60" s="52">
        <f>VLOOKUP($B60,Shock_dev!$A$1:$CI$300,MATCH(DATE(U$1,1,1),Shock_dev!$A$1:$CI$1,0),FALSE)</f>
        <v>2.5660412137690414E-4</v>
      </c>
      <c r="V60" s="52">
        <f>VLOOKUP($B60,Shock_dev!$A$1:$CI$300,MATCH(DATE(V$1,1,1),Shock_dev!$A$1:$CI$1,0),FALSE)</f>
        <v>2.5133112771041948E-4</v>
      </c>
      <c r="W60" s="52">
        <f>VLOOKUP($B60,Shock_dev!$A$1:$CI$300,MATCH(DATE(W$1,1,1),Shock_dev!$A$1:$CI$1,0),FALSE)</f>
        <v>2.5184003895004222E-4</v>
      </c>
      <c r="X60" s="52">
        <f>VLOOKUP($B60,Shock_dev!$A$1:$CI$300,MATCH(DATE(X$1,1,1),Shock_dev!$A$1:$CI$1,0),FALSE)</f>
        <v>2.4170114472713759E-4</v>
      </c>
      <c r="Y60" s="52">
        <f>VLOOKUP($B60,Shock_dev!$A$1:$CI$300,MATCH(DATE(Y$1,1,1),Shock_dev!$A$1:$CI$1,0),FALSE)</f>
        <v>2.2984017590671984E-4</v>
      </c>
      <c r="Z60" s="52">
        <f>VLOOKUP($B60,Shock_dev!$A$1:$CI$300,MATCH(DATE(Z$1,1,1),Shock_dev!$A$1:$CI$1,0),FALSE)</f>
        <v>2.1632505001709668E-4</v>
      </c>
      <c r="AA60" s="52">
        <f>VLOOKUP($B60,Shock_dev!$A$1:$CI$300,MATCH(DATE(AA$1,1,1),Shock_dev!$A$1:$CI$1,0),FALSE)</f>
        <v>1.9225170845989147E-4</v>
      </c>
      <c r="AB60" s="52">
        <f>VLOOKUP($B60,Shock_dev!$A$1:$CI$300,MATCH(DATE(AB$1,1,1),Shock_dev!$A$1:$CI$1,0),FALSE)</f>
        <v>1.6867752538589172E-4</v>
      </c>
      <c r="AC60" s="52">
        <f>VLOOKUP($B60,Shock_dev!$A$1:$CI$300,MATCH(DATE(AC$1,1,1),Shock_dev!$A$1:$CI$1,0),FALSE)</f>
        <v>1.4637896519643044E-4</v>
      </c>
      <c r="AD60" s="52">
        <f>VLOOKUP($B60,Shock_dev!$A$1:$CI$300,MATCH(DATE(AD$1,1,1),Shock_dev!$A$1:$CI$1,0),FALSE)</f>
        <v>1.2476399232195357E-4</v>
      </c>
      <c r="AE60" s="52">
        <f>VLOOKUP($B60,Shock_dev!$A$1:$CI$300,MATCH(DATE(AE$1,1,1),Shock_dev!$A$1:$CI$1,0),FALSE)</f>
        <v>1.037969932757354E-4</v>
      </c>
      <c r="AF60" s="52">
        <f>VLOOKUP($B60,Shock_dev!$A$1:$CI$300,MATCH(DATE(AF$1,1,1),Shock_dev!$A$1:$CI$1,0),FALSE)</f>
        <v>8.2971889666353123E-5</v>
      </c>
      <c r="AG60" s="52"/>
      <c r="AH60" s="65">
        <f t="shared" si="1"/>
        <v>3.8180051338620964E-4</v>
      </c>
      <c r="AI60" s="65">
        <f t="shared" si="2"/>
        <v>4.2964534720538324E-4</v>
      </c>
      <c r="AJ60" s="65">
        <f t="shared" si="3"/>
        <v>4.3891416212602196E-4</v>
      </c>
      <c r="AK60" s="65">
        <f t="shared" si="4"/>
        <v>2.7082422332653502E-4</v>
      </c>
      <c r="AL60" s="65">
        <f t="shared" si="5"/>
        <v>2.2639162361217757E-4</v>
      </c>
      <c r="AM60" s="65">
        <f t="shared" si="6"/>
        <v>1.2531787316927284E-4</v>
      </c>
      <c r="AN60" s="66"/>
      <c r="AO60" s="65">
        <f t="shared" si="7"/>
        <v>4.0572293029579641E-4</v>
      </c>
      <c r="AP60" s="65">
        <f t="shared" si="8"/>
        <v>3.5486919272627847E-4</v>
      </c>
      <c r="AQ60" s="65">
        <f t="shared" si="9"/>
        <v>1.7585474839072521E-4</v>
      </c>
    </row>
    <row r="61" spans="1:43" x14ac:dyDescent="0.25">
      <c r="A61" s="5" t="str">
        <f>VLOOKUP(LEFT(RIGHT(B61,10),4),List_Sectors!$A$2:$C$30,3,FALSE)</f>
        <v>Rail</v>
      </c>
      <c r="B61" s="37" t="s">
        <v>544</v>
      </c>
      <c r="C61" s="51">
        <f>VLOOKUP($B61,Shock_dev!$A$1:$CI$300,MATCH(DATE(C$1,1,1),Shock_dev!$A$1:$CI$1,0),FALSE)</f>
        <v>1.1127647585015277E-5</v>
      </c>
      <c r="D61" s="52">
        <f>VLOOKUP($B61,Shock_dev!$A$1:$CI$300,MATCH(DATE(D$1,1,1),Shock_dev!$A$1:$CI$1,0),FALSE)</f>
        <v>1.8195731685976796E-5</v>
      </c>
      <c r="E61" s="52">
        <f>VLOOKUP($B61,Shock_dev!$A$1:$CI$300,MATCH(DATE(E$1,1,1),Shock_dev!$A$1:$CI$1,0),FALSE)</f>
        <v>2.156489989775339E-5</v>
      </c>
      <c r="F61" s="52">
        <f>VLOOKUP($B61,Shock_dev!$A$1:$CI$300,MATCH(DATE(F$1,1,1),Shock_dev!$A$1:$CI$1,0),FALSE)</f>
        <v>2.2740802946802833E-5</v>
      </c>
      <c r="G61" s="52">
        <f>VLOOKUP($B61,Shock_dev!$A$1:$CI$300,MATCH(DATE(G$1,1,1),Shock_dev!$A$1:$CI$1,0),FALSE)</f>
        <v>2.2510694741800787E-5</v>
      </c>
      <c r="H61" s="52">
        <f>VLOOKUP($B61,Shock_dev!$A$1:$CI$300,MATCH(DATE(H$1,1,1),Shock_dev!$A$1:$CI$1,0),FALSE)</f>
        <v>2.2263693118640059E-5</v>
      </c>
      <c r="I61" s="52">
        <f>VLOOKUP($B61,Shock_dev!$A$1:$CI$300,MATCH(DATE(I$1,1,1),Shock_dev!$A$1:$CI$1,0),FALSE)</f>
        <v>2.0321421620864196E-5</v>
      </c>
      <c r="J61" s="52">
        <f>VLOOKUP($B61,Shock_dev!$A$1:$CI$300,MATCH(DATE(J$1,1,1),Shock_dev!$A$1:$CI$1,0),FALSE)</f>
        <v>2.0797327757127883E-5</v>
      </c>
      <c r="K61" s="52">
        <f>VLOOKUP($B61,Shock_dev!$A$1:$CI$300,MATCH(DATE(K$1,1,1),Shock_dev!$A$1:$CI$1,0),FALSE)</f>
        <v>2.2502842662795996E-5</v>
      </c>
      <c r="L61" s="52">
        <f>VLOOKUP($B61,Shock_dev!$A$1:$CI$300,MATCH(DATE(L$1,1,1),Shock_dev!$A$1:$CI$1,0),FALSE)</f>
        <v>2.2402125075800188E-5</v>
      </c>
      <c r="M61" s="52">
        <f>VLOOKUP($B61,Shock_dev!$A$1:$CI$300,MATCH(DATE(M$1,1,1),Shock_dev!$A$1:$CI$1,0),FALSE)</f>
        <v>2.2921813221028969E-5</v>
      </c>
      <c r="N61" s="52">
        <f>VLOOKUP($B61,Shock_dev!$A$1:$CI$300,MATCH(DATE(N$1,1,1),Shock_dev!$A$1:$CI$1,0),FALSE)</f>
        <v>2.4530669358820538E-5</v>
      </c>
      <c r="O61" s="52">
        <f>VLOOKUP($B61,Shock_dev!$A$1:$CI$300,MATCH(DATE(O$1,1,1),Shock_dev!$A$1:$CI$1,0),FALSE)</f>
        <v>2.370400539303504E-5</v>
      </c>
      <c r="P61" s="52">
        <f>VLOOKUP($B61,Shock_dev!$A$1:$CI$300,MATCH(DATE(P$1,1,1),Shock_dev!$A$1:$CI$1,0),FALSE)</f>
        <v>2.1148415255156271E-5</v>
      </c>
      <c r="Q61" s="52">
        <f>VLOOKUP($B61,Shock_dev!$A$1:$CI$300,MATCH(DATE(Q$1,1,1),Shock_dev!$A$1:$CI$1,0),FALSE)</f>
        <v>1.861657926830451E-5</v>
      </c>
      <c r="R61" s="52">
        <f>VLOOKUP($B61,Shock_dev!$A$1:$CI$300,MATCH(DATE(R$1,1,1),Shock_dev!$A$1:$CI$1,0),FALSE)</f>
        <v>1.5245316677543083E-5</v>
      </c>
      <c r="S61" s="52">
        <f>VLOOKUP($B61,Shock_dev!$A$1:$CI$300,MATCH(DATE(S$1,1,1),Shock_dev!$A$1:$CI$1,0),FALSE)</f>
        <v>1.4223801746691983E-5</v>
      </c>
      <c r="T61" s="52">
        <f>VLOOKUP($B61,Shock_dev!$A$1:$CI$300,MATCH(DATE(T$1,1,1),Shock_dev!$A$1:$CI$1,0),FALSE)</f>
        <v>1.3503773641334358E-5</v>
      </c>
      <c r="U61" s="52">
        <f>VLOOKUP($B61,Shock_dev!$A$1:$CI$300,MATCH(DATE(U$1,1,1),Shock_dev!$A$1:$CI$1,0),FALSE)</f>
        <v>1.3049829229581818E-5</v>
      </c>
      <c r="V61" s="52">
        <f>VLOOKUP($B61,Shock_dev!$A$1:$CI$300,MATCH(DATE(V$1,1,1),Shock_dev!$A$1:$CI$1,0),FALSE)</f>
        <v>1.278422095539011E-5</v>
      </c>
      <c r="W61" s="52">
        <f>VLOOKUP($B61,Shock_dev!$A$1:$CI$300,MATCH(DATE(W$1,1,1),Shock_dev!$A$1:$CI$1,0),FALSE)</f>
        <v>1.2806161306838271E-5</v>
      </c>
      <c r="X61" s="52">
        <f>VLOOKUP($B61,Shock_dev!$A$1:$CI$300,MATCH(DATE(X$1,1,1),Shock_dev!$A$1:$CI$1,0),FALSE)</f>
        <v>1.228938132463127E-5</v>
      </c>
      <c r="Y61" s="52">
        <f>VLOOKUP($B61,Shock_dev!$A$1:$CI$300,MATCH(DATE(Y$1,1,1),Shock_dev!$A$1:$CI$1,0),FALSE)</f>
        <v>1.1681963534587616E-5</v>
      </c>
      <c r="Z61" s="52">
        <f>VLOOKUP($B61,Shock_dev!$A$1:$CI$300,MATCH(DATE(Z$1,1,1),Shock_dev!$A$1:$CI$1,0),FALSE)</f>
        <v>1.0988346710659305E-5</v>
      </c>
      <c r="AA61" s="52">
        <f>VLOOKUP($B61,Shock_dev!$A$1:$CI$300,MATCH(DATE(AA$1,1,1),Shock_dev!$A$1:$CI$1,0),FALSE)</f>
        <v>9.7613837136690221E-6</v>
      </c>
      <c r="AB61" s="52">
        <f>VLOOKUP($B61,Shock_dev!$A$1:$CI$300,MATCH(DATE(AB$1,1,1),Shock_dev!$A$1:$CI$1,0),FALSE)</f>
        <v>8.5572889563029815E-6</v>
      </c>
      <c r="AC61" s="52">
        <f>VLOOKUP($B61,Shock_dev!$A$1:$CI$300,MATCH(DATE(AC$1,1,1),Shock_dev!$A$1:$CI$1,0),FALSE)</f>
        <v>7.4164859091330474E-6</v>
      </c>
      <c r="AD61" s="52">
        <f>VLOOKUP($B61,Shock_dev!$A$1:$CI$300,MATCH(DATE(AD$1,1,1),Shock_dev!$A$1:$CI$1,0),FALSE)</f>
        <v>6.3098694521620502E-6</v>
      </c>
      <c r="AE61" s="52">
        <f>VLOOKUP($B61,Shock_dev!$A$1:$CI$300,MATCH(DATE(AE$1,1,1),Shock_dev!$A$1:$CI$1,0),FALSE)</f>
        <v>5.2360665557981994E-6</v>
      </c>
      <c r="AF61" s="52">
        <f>VLOOKUP($B61,Shock_dev!$A$1:$CI$300,MATCH(DATE(AF$1,1,1),Shock_dev!$A$1:$CI$1,0),FALSE)</f>
        <v>4.1699431288153881E-6</v>
      </c>
      <c r="AG61" s="52"/>
      <c r="AH61" s="65">
        <f t="shared" si="1"/>
        <v>1.9227955371469819E-5</v>
      </c>
      <c r="AI61" s="65">
        <f t="shared" si="2"/>
        <v>2.1657482047045665E-5</v>
      </c>
      <c r="AJ61" s="65">
        <f t="shared" si="3"/>
        <v>2.2184296499269062E-5</v>
      </c>
      <c r="AK61" s="65">
        <f t="shared" si="4"/>
        <v>1.3761388450108271E-5</v>
      </c>
      <c r="AL61" s="65">
        <f t="shared" si="5"/>
        <v>1.1505447318077096E-5</v>
      </c>
      <c r="AM61" s="65">
        <f t="shared" si="6"/>
        <v>6.3379308004423331E-6</v>
      </c>
      <c r="AN61" s="66"/>
      <c r="AO61" s="65">
        <f t="shared" si="7"/>
        <v>2.0442718709257742E-5</v>
      </c>
      <c r="AP61" s="65">
        <f t="shared" si="8"/>
        <v>1.7972842474688668E-5</v>
      </c>
      <c r="AQ61" s="65">
        <f t="shared" si="9"/>
        <v>8.9216890592597154E-6</v>
      </c>
    </row>
    <row r="62" spans="1:43" x14ac:dyDescent="0.25">
      <c r="A62" s="5" t="str">
        <f>VLOOKUP(LEFT(RIGHT(B62,10),4),List_Sectors!$A$2:$C$30,3,FALSE)</f>
        <v>Ponts &amp; tunnels</v>
      </c>
      <c r="B62" s="37" t="s">
        <v>545</v>
      </c>
      <c r="C62" s="51">
        <f>VLOOKUP($B62,Shock_dev!$A$1:$CI$300,MATCH(DATE(C$1,1,1),Shock_dev!$A$1:$CI$1,0),FALSE)</f>
        <v>1.7166833479015373E-5</v>
      </c>
      <c r="D62" s="52">
        <f>VLOOKUP($B62,Shock_dev!$A$1:$CI$300,MATCH(DATE(D$1,1,1),Shock_dev!$A$1:$CI$1,0),FALSE)</f>
        <v>2.8081594754501451E-5</v>
      </c>
      <c r="E62" s="52">
        <f>VLOOKUP($B62,Shock_dev!$A$1:$CI$300,MATCH(DATE(E$1,1,1),Shock_dev!$A$1:$CI$1,0),FALSE)</f>
        <v>3.3286900071338106E-5</v>
      </c>
      <c r="F62" s="52">
        <f>VLOOKUP($B62,Shock_dev!$A$1:$CI$300,MATCH(DATE(F$1,1,1),Shock_dev!$A$1:$CI$1,0),FALSE)</f>
        <v>3.510467950105088E-5</v>
      </c>
      <c r="G62" s="52">
        <f>VLOOKUP($B62,Shock_dev!$A$1:$CI$300,MATCH(DATE(G$1,1,1),Shock_dev!$A$1:$CI$1,0),FALSE)</f>
        <v>3.4750925101478953E-5</v>
      </c>
      <c r="H62" s="52">
        <f>VLOOKUP($B62,Shock_dev!$A$1:$CI$300,MATCH(DATE(H$1,1,1),Shock_dev!$A$1:$CI$1,0),FALSE)</f>
        <v>3.4369511722120802E-5</v>
      </c>
      <c r="I62" s="52">
        <f>VLOOKUP($B62,Shock_dev!$A$1:$CI$300,MATCH(DATE(I$1,1,1),Shock_dev!$A$1:$CI$1,0),FALSE)</f>
        <v>3.1372477751821628E-5</v>
      </c>
      <c r="J62" s="52">
        <f>VLOOKUP($B62,Shock_dev!$A$1:$CI$300,MATCH(DATE(J$1,1,1),Shock_dev!$A$1:$CI$1,0),FALSE)</f>
        <v>3.2104263325846577E-5</v>
      </c>
      <c r="K62" s="52">
        <f>VLOOKUP($B62,Shock_dev!$A$1:$CI$300,MATCH(DATE(K$1,1,1),Shock_dev!$A$1:$CI$1,0),FALSE)</f>
        <v>3.4735020171208161E-5</v>
      </c>
      <c r="L62" s="52">
        <f>VLOOKUP($B62,Shock_dev!$A$1:$CI$300,MATCH(DATE(L$1,1,1),Shock_dev!$A$1:$CI$1,0),FALSE)</f>
        <v>3.4580516261459741E-5</v>
      </c>
      <c r="M62" s="52">
        <f>VLOOKUP($B62,Shock_dev!$A$1:$CI$300,MATCH(DATE(M$1,1,1),Shock_dev!$A$1:$CI$1,0),FALSE)</f>
        <v>3.5381445354290954E-5</v>
      </c>
      <c r="N62" s="52">
        <f>VLOOKUP($B62,Shock_dev!$A$1:$CI$300,MATCH(DATE(N$1,1,1),Shock_dev!$A$1:$CI$1,0),FALSE)</f>
        <v>3.7863156597396698E-5</v>
      </c>
      <c r="O62" s="52">
        <f>VLOOKUP($B62,Shock_dev!$A$1:$CI$300,MATCH(DATE(O$1,1,1),Shock_dev!$A$1:$CI$1,0),FALSE)</f>
        <v>3.6588689942508503E-5</v>
      </c>
      <c r="P62" s="52">
        <f>VLOOKUP($B62,Shock_dev!$A$1:$CI$300,MATCH(DATE(P$1,1,1),Shock_dev!$A$1:$CI$1,0),FALSE)</f>
        <v>3.2644905685487376E-5</v>
      </c>
      <c r="Q62" s="52">
        <f>VLOOKUP($B62,Shock_dev!$A$1:$CI$300,MATCH(DATE(Q$1,1,1),Shock_dev!$A$1:$CI$1,0),FALSE)</f>
        <v>2.8736047483512399E-5</v>
      </c>
      <c r="R62" s="52">
        <f>VLOOKUP($B62,Shock_dev!$A$1:$CI$300,MATCH(DATE(R$1,1,1),Shock_dev!$A$1:$CI$1,0),FALSE)</f>
        <v>2.3532350172160553E-5</v>
      </c>
      <c r="S62" s="52">
        <f>VLOOKUP($B62,Shock_dev!$A$1:$CI$300,MATCH(DATE(S$1,1,1),Shock_dev!$A$1:$CI$1,0),FALSE)</f>
        <v>2.195314861393256E-5</v>
      </c>
      <c r="T62" s="52">
        <f>VLOOKUP($B62,Shock_dev!$A$1:$CI$300,MATCH(DATE(T$1,1,1),Shock_dev!$A$1:$CI$1,0),FALSE)</f>
        <v>2.0841499798701672E-5</v>
      </c>
      <c r="U62" s="52">
        <f>VLOOKUP($B62,Shock_dev!$A$1:$CI$300,MATCH(DATE(U$1,1,1),Shock_dev!$A$1:$CI$1,0),FALSE)</f>
        <v>2.0141136360790009E-5</v>
      </c>
      <c r="V62" s="52">
        <f>VLOOKUP($B62,Shock_dev!$A$1:$CI$300,MATCH(DATE(V$1,1,1),Shock_dev!$A$1:$CI$1,0),FALSE)</f>
        <v>1.9731950641514968E-5</v>
      </c>
      <c r="W62" s="52">
        <f>VLOOKUP($B62,Shock_dev!$A$1:$CI$300,MATCH(DATE(W$1,1,1),Shock_dev!$A$1:$CI$1,0),FALSE)</f>
        <v>1.9766876871736372E-5</v>
      </c>
      <c r="X62" s="52">
        <f>VLOOKUP($B62,Shock_dev!$A$1:$CI$300,MATCH(DATE(X$1,1,1),Shock_dev!$A$1:$CI$1,0),FALSE)</f>
        <v>1.8971292519366675E-5</v>
      </c>
      <c r="Y62" s="52">
        <f>VLOOKUP($B62,Shock_dev!$A$1:$CI$300,MATCH(DATE(Y$1,1,1),Shock_dev!$A$1:$CI$1,0),FALSE)</f>
        <v>1.8035684216521442E-5</v>
      </c>
      <c r="Z62" s="52">
        <f>VLOOKUP($B62,Shock_dev!$A$1:$CI$300,MATCH(DATE(Z$1,1,1),Shock_dev!$A$1:$CI$1,0),FALSE)</f>
        <v>1.6967181305154299E-5</v>
      </c>
      <c r="AA62" s="52">
        <f>VLOOKUP($B62,Shock_dev!$A$1:$CI$300,MATCH(DATE(AA$1,1,1),Shock_dev!$A$1:$CI$1,0),FALSE)</f>
        <v>1.5075978401089775E-5</v>
      </c>
      <c r="AB62" s="52">
        <f>VLOOKUP($B62,Shock_dev!$A$1:$CI$300,MATCH(DATE(AB$1,1,1),Shock_dev!$A$1:$CI$1,0),FALSE)</f>
        <v>1.321964682672278E-5</v>
      </c>
      <c r="AC62" s="52">
        <f>VLOOKUP($B62,Shock_dev!$A$1:$CI$300,MATCH(DATE(AC$1,1,1),Shock_dev!$A$1:$CI$1,0),FALSE)</f>
        <v>1.146095091488554E-5</v>
      </c>
      <c r="AD62" s="52">
        <f>VLOOKUP($B62,Shock_dev!$A$1:$CI$300,MATCH(DATE(AD$1,1,1),Shock_dev!$A$1:$CI$1,0),FALSE)</f>
        <v>9.7550687546923342E-6</v>
      </c>
      <c r="AE62" s="52">
        <f>VLOOKUP($B62,Shock_dev!$A$1:$CI$300,MATCH(DATE(AE$1,1,1),Shock_dev!$A$1:$CI$1,0),FALSE)</f>
        <v>8.0997922404422602E-6</v>
      </c>
      <c r="AF62" s="52">
        <f>VLOOKUP($B62,Shock_dev!$A$1:$CI$300,MATCH(DATE(AF$1,1,1),Shock_dev!$A$1:$CI$1,0),FALSE)</f>
        <v>6.4562834287849267E-6</v>
      </c>
      <c r="AG62" s="52"/>
      <c r="AH62" s="65">
        <f t="shared" si="1"/>
        <v>2.9678186581476953E-5</v>
      </c>
      <c r="AI62" s="65">
        <f t="shared" si="2"/>
        <v>3.3432357846491386E-5</v>
      </c>
      <c r="AJ62" s="65">
        <f t="shared" si="3"/>
        <v>3.4242849012639186E-5</v>
      </c>
      <c r="AK62" s="65">
        <f t="shared" si="4"/>
        <v>2.1240017117419949E-5</v>
      </c>
      <c r="AL62" s="65">
        <f t="shared" si="5"/>
        <v>1.7763402662773712E-5</v>
      </c>
      <c r="AM62" s="65">
        <f t="shared" si="6"/>
        <v>9.7983484331055679E-6</v>
      </c>
      <c r="AN62" s="66"/>
      <c r="AO62" s="65">
        <f t="shared" si="7"/>
        <v>3.1555272213984168E-5</v>
      </c>
      <c r="AP62" s="65">
        <f t="shared" si="8"/>
        <v>2.7741433065029567E-5</v>
      </c>
      <c r="AQ62" s="65">
        <f t="shared" si="9"/>
        <v>1.3780875547939641E-5</v>
      </c>
    </row>
    <row r="63" spans="1:43" x14ac:dyDescent="0.25">
      <c r="A63" s="5" t="str">
        <f>VLOOKUP(LEFT(RIGHT(B63,10),4),List_Sectors!$A$2:$C$30,3,FALSE)</f>
        <v>Conduites</v>
      </c>
      <c r="B63" s="37" t="s">
        <v>546</v>
      </c>
      <c r="C63" s="51">
        <f>VLOOKUP($B63,Shock_dev!$A$1:$CI$300,MATCH(DATE(C$1,1,1),Shock_dev!$A$1:$CI$1,0),FALSE)</f>
        <v>5.6378543097575749E-5</v>
      </c>
      <c r="D63" s="52">
        <f>VLOOKUP($B63,Shock_dev!$A$1:$CI$300,MATCH(DATE(D$1,1,1),Shock_dev!$A$1:$CI$1,0),FALSE)</f>
        <v>9.2369117056705633E-5</v>
      </c>
      <c r="E63" s="52">
        <f>VLOOKUP($B63,Shock_dev!$A$1:$CI$300,MATCH(DATE(E$1,1,1),Shock_dev!$A$1:$CI$1,0),FALSE)</f>
        <v>1.0958300601605285E-4</v>
      </c>
      <c r="F63" s="52">
        <f>VLOOKUP($B63,Shock_dev!$A$1:$CI$300,MATCH(DATE(F$1,1,1),Shock_dev!$A$1:$CI$1,0),FALSE)</f>
        <v>1.1561111144707314E-4</v>
      </c>
      <c r="G63" s="52">
        <f>VLOOKUP($B63,Shock_dev!$A$1:$CI$300,MATCH(DATE(G$1,1,1),Shock_dev!$A$1:$CI$1,0),FALSE)</f>
        <v>1.144753403279026E-4</v>
      </c>
      <c r="H63" s="52">
        <f>VLOOKUP($B63,Shock_dev!$A$1:$CI$300,MATCH(DATE(H$1,1,1),Shock_dev!$A$1:$CI$1,0),FALSE)</f>
        <v>1.1324602274347059E-4</v>
      </c>
      <c r="I63" s="52">
        <f>VLOOKUP($B63,Shock_dev!$A$1:$CI$300,MATCH(DATE(I$1,1,1),Shock_dev!$A$1:$CI$1,0),FALSE)</f>
        <v>1.0345516963246368E-4</v>
      </c>
      <c r="J63" s="52">
        <f>VLOOKUP($B63,Shock_dev!$A$1:$CI$300,MATCH(DATE(J$1,1,1),Shock_dev!$A$1:$CI$1,0),FALSE)</f>
        <v>9.8413987036745408E-4</v>
      </c>
      <c r="K63" s="52">
        <f>VLOOKUP($B63,Shock_dev!$A$1:$CI$300,MATCH(DATE(K$1,1,1),Shock_dev!$A$1:$CI$1,0),FALSE)</f>
        <v>1.0093613403295823E-3</v>
      </c>
      <c r="L63" s="52">
        <f>VLOOKUP($B63,Shock_dev!$A$1:$CI$300,MATCH(DATE(L$1,1,1),Shock_dev!$A$1:$CI$1,0),FALSE)</f>
        <v>1.004159716915433E-3</v>
      </c>
      <c r="M63" s="52">
        <f>VLOOKUP($B63,Shock_dev!$A$1:$CI$300,MATCH(DATE(M$1,1,1),Shock_dev!$A$1:$CI$1,0),FALSE)</f>
        <v>9.9804220324511907E-4</v>
      </c>
      <c r="N63" s="52">
        <f>VLOOKUP($B63,Shock_dev!$A$1:$CI$300,MATCH(DATE(N$1,1,1),Shock_dev!$A$1:$CI$1,0),FALSE)</f>
        <v>9.96675771565527E-4</v>
      </c>
      <c r="O63" s="52">
        <f>VLOOKUP($B63,Shock_dev!$A$1:$CI$300,MATCH(DATE(O$1,1,1),Shock_dev!$A$1:$CI$1,0),FALSE)</f>
        <v>9.8291395942670169E-4</v>
      </c>
      <c r="P63" s="52">
        <f>VLOOKUP($B63,Shock_dev!$A$1:$CI$300,MATCH(DATE(P$1,1,1),Shock_dev!$A$1:$CI$1,0),FALSE)</f>
        <v>9.6043291206816784E-4</v>
      </c>
      <c r="Q63" s="52">
        <f>VLOOKUP($B63,Shock_dev!$A$1:$CI$300,MATCH(DATE(Q$1,1,1),Shock_dev!$A$1:$CI$1,0),FALSE)</f>
        <v>9.3813793101780248E-4</v>
      </c>
      <c r="R63" s="52">
        <f>VLOOKUP($B63,Shock_dev!$A$1:$CI$300,MATCH(DATE(R$1,1,1),Shock_dev!$A$1:$CI$1,0),FALSE)</f>
        <v>9.1168371455301424E-4</v>
      </c>
      <c r="S63" s="52">
        <f>VLOOKUP($B63,Shock_dev!$A$1:$CI$300,MATCH(DATE(S$1,1,1),Shock_dev!$A$1:$CI$1,0),FALSE)</f>
        <v>8.9721255651219406E-4</v>
      </c>
      <c r="T63" s="52">
        <f>VLOOKUP($B63,Shock_dev!$A$1:$CI$300,MATCH(DATE(T$1,1,1),Shock_dev!$A$1:$CI$1,0),FALSE)</f>
        <v>1.0818325582727954E-4</v>
      </c>
      <c r="U63" s="52">
        <f>VLOOKUP($B63,Shock_dev!$A$1:$CI$300,MATCH(DATE(U$1,1,1),Shock_dev!$A$1:$CI$1,0),FALSE)</f>
        <v>8.1711741469830973E-5</v>
      </c>
      <c r="V63" s="52">
        <f>VLOOKUP($B63,Shock_dev!$A$1:$CI$300,MATCH(DATE(V$1,1,1),Shock_dev!$A$1:$CI$1,0),FALSE)</f>
        <v>7.499125651620132E-5</v>
      </c>
      <c r="W63" s="52">
        <f>VLOOKUP($B63,Shock_dev!$A$1:$CI$300,MATCH(DATE(W$1,1,1),Shock_dev!$A$1:$CI$1,0),FALSE)</f>
        <v>7.3318950081581813E-5</v>
      </c>
      <c r="X63" s="52">
        <f>VLOOKUP($B63,Shock_dev!$A$1:$CI$300,MATCH(DATE(X$1,1,1),Shock_dev!$A$1:$CI$1,0),FALSE)</f>
        <v>6.9640670949326077E-5</v>
      </c>
      <c r="Y63" s="52">
        <f>VLOOKUP($B63,Shock_dev!$A$1:$CI$300,MATCH(DATE(Y$1,1,1),Shock_dev!$A$1:$CI$1,0),FALSE)</f>
        <v>6.5607679446680651E-5</v>
      </c>
      <c r="Z63" s="52">
        <f>VLOOKUP($B63,Shock_dev!$A$1:$CI$300,MATCH(DATE(Z$1,1,1),Shock_dev!$A$1:$CI$1,0),FALSE)</f>
        <v>6.1126084448218042E-5</v>
      </c>
      <c r="AA63" s="52">
        <f>VLOOKUP($B63,Shock_dev!$A$1:$CI$300,MATCH(DATE(AA$1,1,1),Shock_dev!$A$1:$CI$1,0),FALSE)</f>
        <v>5.3925130090153002E-5</v>
      </c>
      <c r="AB63" s="52">
        <f>VLOOKUP($B63,Shock_dev!$A$1:$CI$300,MATCH(DATE(AB$1,1,1),Shock_dev!$A$1:$CI$1,0),FALSE)</f>
        <v>4.6833758292916696E-5</v>
      </c>
      <c r="AC63" s="52">
        <f>VLOOKUP($B63,Shock_dev!$A$1:$CI$300,MATCH(DATE(AC$1,1,1),Shock_dev!$A$1:$CI$1,0),FALSE)</f>
        <v>4.0083918229893544E-5</v>
      </c>
      <c r="AD63" s="52">
        <f>VLOOKUP($B63,Shock_dev!$A$1:$CI$300,MATCH(DATE(AD$1,1,1),Shock_dev!$A$1:$CI$1,0),FALSE)</f>
        <v>3.3546234579940244E-5</v>
      </c>
      <c r="AE63" s="52">
        <f>VLOOKUP($B63,Shock_dev!$A$1:$CI$300,MATCH(DATE(AE$1,1,1),Shock_dev!$A$1:$CI$1,0),FALSE)</f>
        <v>2.7224443730711319E-5</v>
      </c>
      <c r="AF63" s="52">
        <f>VLOOKUP($B63,Shock_dev!$A$1:$CI$300,MATCH(DATE(AF$1,1,1),Shock_dev!$A$1:$CI$1,0),FALSE)</f>
        <v>2.0998023585815475E-5</v>
      </c>
      <c r="AG63" s="52"/>
      <c r="AH63" s="65">
        <f t="shared" si="1"/>
        <v>9.7683423589061999E-5</v>
      </c>
      <c r="AI63" s="65">
        <f t="shared" si="2"/>
        <v>6.4287242399768067E-4</v>
      </c>
      <c r="AJ63" s="65">
        <f t="shared" si="3"/>
        <v>9.7524055546466368E-4</v>
      </c>
      <c r="AK63" s="65">
        <f t="shared" si="4"/>
        <v>4.14756504975704E-4</v>
      </c>
      <c r="AL63" s="65">
        <f t="shared" si="5"/>
        <v>6.4723703003191911E-5</v>
      </c>
      <c r="AM63" s="65">
        <f t="shared" si="6"/>
        <v>3.373727568385545E-5</v>
      </c>
      <c r="AN63" s="66"/>
      <c r="AO63" s="65">
        <f t="shared" si="7"/>
        <v>3.7027792379337135E-4</v>
      </c>
      <c r="AP63" s="65">
        <f t="shared" si="8"/>
        <v>6.9499853022018379E-4</v>
      </c>
      <c r="AQ63" s="65">
        <f t="shared" si="9"/>
        <v>4.9230489343523684E-5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547</v>
      </c>
      <c r="C64" s="51">
        <f>VLOOKUP($B64,Shock_dev!$A$1:$CI$300,MATCH(DATE(C$1,1,1),Shock_dev!$A$1:$CI$1,0),FALSE)</f>
        <v>5.6941130635462154E-5</v>
      </c>
      <c r="D64" s="52">
        <f>VLOOKUP($B64,Shock_dev!$A$1:$CI$300,MATCH(DATE(D$1,1,1),Shock_dev!$A$1:$CI$1,0),FALSE)</f>
        <v>9.2959913088994783E-5</v>
      </c>
      <c r="E64" s="52">
        <f>VLOOKUP($B64,Shock_dev!$A$1:$CI$300,MATCH(DATE(E$1,1,1),Shock_dev!$A$1:$CI$1,0),FALSE)</f>
        <v>1.1009112145336631E-4</v>
      </c>
      <c r="F64" s="52">
        <f>VLOOKUP($B64,Shock_dev!$A$1:$CI$300,MATCH(DATE(F$1,1,1),Shock_dev!$A$1:$CI$1,0),FALSE)</f>
        <v>1.1606573829873348E-4</v>
      </c>
      <c r="G64" s="52">
        <f>VLOOKUP($B64,Shock_dev!$A$1:$CI$300,MATCH(DATE(G$1,1,1),Shock_dev!$A$1:$CI$1,0),FALSE)</f>
        <v>1.1488273248952141E-4</v>
      </c>
      <c r="H64" s="52">
        <f>VLOOKUP($B64,Shock_dev!$A$1:$CI$300,MATCH(DATE(H$1,1,1),Shock_dev!$A$1:$CI$1,0),FALSE)</f>
        <v>1.136237221234205E-4</v>
      </c>
      <c r="I64" s="52">
        <f>VLOOKUP($B64,Shock_dev!$A$1:$CI$300,MATCH(DATE(I$1,1,1),Shock_dev!$A$1:$CI$1,0),FALSE)</f>
        <v>1.036711042553381E-4</v>
      </c>
      <c r="J64" s="52">
        <f>VLOOKUP($B64,Shock_dev!$A$1:$CI$300,MATCH(DATE(J$1,1,1),Shock_dev!$A$1:$CI$1,0),FALSE)</f>
        <v>1.0609303319497548E-4</v>
      </c>
      <c r="K64" s="52">
        <f>VLOOKUP($B64,Shock_dev!$A$1:$CI$300,MATCH(DATE(K$1,1,1),Shock_dev!$A$1:$CI$1,0),FALSE)</f>
        <v>1.1475792602400472E-4</v>
      </c>
      <c r="L64" s="52">
        <f>VLOOKUP($B64,Shock_dev!$A$1:$CI$300,MATCH(DATE(L$1,1,1),Shock_dev!$A$1:$CI$1,0),FALSE)</f>
        <v>1.1414423077952945E-4</v>
      </c>
      <c r="M64" s="52">
        <f>VLOOKUP($B64,Shock_dev!$A$1:$CI$300,MATCH(DATE(M$1,1,1),Shock_dev!$A$1:$CI$1,0),FALSE)</f>
        <v>1.16720669352922E-4</v>
      </c>
      <c r="N64" s="52">
        <f>VLOOKUP($B64,Shock_dev!$A$1:$CI$300,MATCH(DATE(N$1,1,1),Shock_dev!$A$1:$CI$1,0),FALSE)</f>
        <v>1.2486525385065292E-4</v>
      </c>
      <c r="O64" s="52">
        <f>VLOOKUP($B64,Shock_dev!$A$1:$CI$300,MATCH(DATE(O$1,1,1),Shock_dev!$A$1:$CI$1,0),FALSE)</f>
        <v>1.2053326799309868E-4</v>
      </c>
      <c r="P64" s="52">
        <f>VLOOKUP($B64,Shock_dev!$A$1:$CI$300,MATCH(DATE(P$1,1,1),Shock_dev!$A$1:$CI$1,0),FALSE)</f>
        <v>1.0739001430725707E-4</v>
      </c>
      <c r="Q64" s="52">
        <f>VLOOKUP($B64,Shock_dev!$A$1:$CI$300,MATCH(DATE(Q$1,1,1),Shock_dev!$A$1:$CI$1,0),FALSE)</f>
        <v>9.4403269149345847E-5</v>
      </c>
      <c r="R64" s="52">
        <f>VLOOKUP($B64,Shock_dev!$A$1:$CI$300,MATCH(DATE(R$1,1,1),Shock_dev!$A$1:$CI$1,0),FALSE)</f>
        <v>7.7131111467847706E-5</v>
      </c>
      <c r="S64" s="52">
        <f>VLOOKUP($B64,Shock_dev!$A$1:$CI$300,MATCH(DATE(S$1,1,1),Shock_dev!$A$1:$CI$1,0),FALSE)</f>
        <v>7.1902154765223346E-5</v>
      </c>
      <c r="T64" s="52">
        <f>VLOOKUP($B64,Shock_dev!$A$1:$CI$300,MATCH(DATE(T$1,1,1),Shock_dev!$A$1:$CI$1,0),FALSE)</f>
        <v>6.8196643093984839E-5</v>
      </c>
      <c r="U64" s="52">
        <f>VLOOKUP($B64,Shock_dev!$A$1:$CI$300,MATCH(DATE(U$1,1,1),Shock_dev!$A$1:$CI$1,0),FALSE)</f>
        <v>6.5859706048502386E-5</v>
      </c>
      <c r="V64" s="52">
        <f>VLOOKUP($B64,Shock_dev!$A$1:$CI$300,MATCH(DATE(V$1,1,1),Shock_dev!$A$1:$CI$1,0),FALSE)</f>
        <v>6.4502590872320446E-5</v>
      </c>
      <c r="W64" s="52">
        <f>VLOOKUP($B64,Shock_dev!$A$1:$CI$300,MATCH(DATE(W$1,1,1),Shock_dev!$A$1:$CI$1,0),FALSE)</f>
        <v>6.4636057508512515E-5</v>
      </c>
      <c r="X64" s="52">
        <f>VLOOKUP($B64,Shock_dev!$A$1:$CI$300,MATCH(DATE(X$1,1,1),Shock_dev!$A$1:$CI$1,0),FALSE)</f>
        <v>6.203059404780151E-5</v>
      </c>
      <c r="Y64" s="52">
        <f>VLOOKUP($B64,Shock_dev!$A$1:$CI$300,MATCH(DATE(Y$1,1,1),Shock_dev!$A$1:$CI$1,0),FALSE)</f>
        <v>5.8988042364139538E-5</v>
      </c>
      <c r="Z64" s="52">
        <f>VLOOKUP($B64,Shock_dev!$A$1:$CI$300,MATCH(DATE(Z$1,1,1),Shock_dev!$A$1:$CI$1,0),FALSE)</f>
        <v>5.5523214269149627E-5</v>
      </c>
      <c r="AA64" s="52">
        <f>VLOOKUP($B64,Shock_dev!$A$1:$CI$300,MATCH(DATE(AA$1,1,1),Shock_dev!$A$1:$CI$1,0),FALSE)</f>
        <v>4.9343221963317462E-5</v>
      </c>
      <c r="AB64" s="52">
        <f>VLOOKUP($B64,Shock_dev!$A$1:$CI$300,MATCH(DATE(AB$1,1,1),Shock_dev!$A$1:$CI$1,0),FALSE)</f>
        <v>4.3296141402537222E-5</v>
      </c>
      <c r="AC64" s="52">
        <f>VLOOKUP($B64,Shock_dev!$A$1:$CI$300,MATCH(DATE(AC$1,1,1),Shock_dev!$A$1:$CI$1,0),FALSE)</f>
        <v>3.7578343435048539E-5</v>
      </c>
      <c r="AD64" s="52">
        <f>VLOOKUP($B64,Shock_dev!$A$1:$CI$300,MATCH(DATE(AD$1,1,1),Shock_dev!$A$1:$CI$1,0),FALSE)</f>
        <v>3.2036242679364373E-5</v>
      </c>
      <c r="AE64" s="52">
        <f>VLOOKUP($B64,Shock_dev!$A$1:$CI$300,MATCH(DATE(AE$1,1,1),Shock_dev!$A$1:$CI$1,0),FALSE)</f>
        <v>2.6660544277949939E-5</v>
      </c>
      <c r="AF64" s="52">
        <f>VLOOKUP($B64,Shock_dev!$A$1:$CI$300,MATCH(DATE(AF$1,1,1),Shock_dev!$A$1:$CI$1,0),FALSE)</f>
        <v>2.132085053070435E-5</v>
      </c>
      <c r="AG64" s="52"/>
      <c r="AH64" s="65">
        <f t="shared" si="1"/>
        <v>9.8188127193215625E-5</v>
      </c>
      <c r="AI64" s="65">
        <f t="shared" si="2"/>
        <v>1.1045800327545364E-4</v>
      </c>
      <c r="AJ64" s="65">
        <f t="shared" si="3"/>
        <v>1.127824949306553E-4</v>
      </c>
      <c r="AK64" s="65">
        <f t="shared" si="4"/>
        <v>6.9518441249575744E-5</v>
      </c>
      <c r="AL64" s="65">
        <f t="shared" si="5"/>
        <v>5.8104226030584127E-5</v>
      </c>
      <c r="AM64" s="65">
        <f t="shared" si="6"/>
        <v>3.2178424465120885E-5</v>
      </c>
      <c r="AN64" s="66"/>
      <c r="AO64" s="65">
        <f t="shared" si="7"/>
        <v>1.0432306523433464E-4</v>
      </c>
      <c r="AP64" s="65">
        <f t="shared" si="8"/>
        <v>9.1150468090115517E-5</v>
      </c>
      <c r="AQ64" s="65">
        <f t="shared" si="9"/>
        <v>4.5141325247852502E-5</v>
      </c>
    </row>
    <row r="65" spans="1:43" x14ac:dyDescent="0.25">
      <c r="A65" s="5" t="str">
        <f>VLOOKUP(LEFT(RIGHT(B65,10),4),List_Sectors!$A$2:$C$30,3,FALSE)</f>
        <v>Eau</v>
      </c>
      <c r="B65" s="37" t="s">
        <v>548</v>
      </c>
      <c r="C65" s="51">
        <f>VLOOKUP($B65,Shock_dev!$A$1:$CI$300,MATCH(DATE(C$1,1,1),Shock_dev!$A$1:$CI$1,0),FALSE)</f>
        <v>2.3340989233390851E-5</v>
      </c>
      <c r="D65" s="52">
        <f>VLOOKUP($B65,Shock_dev!$A$1:$CI$300,MATCH(DATE(D$1,1,1),Shock_dev!$A$1:$CI$1,0),FALSE)</f>
        <v>3.8159120526802065E-5</v>
      </c>
      <c r="E65" s="52">
        <f>VLOOKUP($B65,Shock_dev!$A$1:$CI$300,MATCH(DATE(E$1,1,1),Shock_dev!$A$1:$CI$1,0),FALSE)</f>
        <v>4.5220392359136389E-5</v>
      </c>
      <c r="F65" s="52">
        <f>VLOOKUP($B65,Shock_dev!$A$1:$CI$300,MATCH(DATE(F$1,1,1),Shock_dev!$A$1:$CI$1,0),FALSE)</f>
        <v>4.7690305654728455E-5</v>
      </c>
      <c r="G65" s="52">
        <f>VLOOKUP($B65,Shock_dev!$A$1:$CI$300,MATCH(DATE(G$1,1,1),Shock_dev!$A$1:$CI$1,0),FALSE)</f>
        <v>4.7211842837542596E-5</v>
      </c>
      <c r="H65" s="52">
        <f>VLOOKUP($B65,Shock_dev!$A$1:$CI$300,MATCH(DATE(H$1,1,1),Shock_dev!$A$1:$CI$1,0),FALSE)</f>
        <v>4.6688510329855141E-5</v>
      </c>
      <c r="I65" s="52">
        <f>VLOOKUP($B65,Shock_dev!$A$1:$CI$300,MATCH(DATE(I$1,1,1),Shock_dev!$A$1:$CI$1,0),FALSE)</f>
        <v>4.2592450591071672E-5</v>
      </c>
      <c r="J65" s="52">
        <f>VLOOKUP($B65,Shock_dev!$A$1:$CI$300,MATCH(DATE(J$1,1,1),Shock_dev!$A$1:$CI$1,0),FALSE)</f>
        <v>4.3552580059060862E-5</v>
      </c>
      <c r="K65" s="52">
        <f>VLOOKUP($B65,Shock_dev!$A$1:$CI$300,MATCH(DATE(K$1,1,1),Shock_dev!$A$1:$CI$1,0),FALSE)</f>
        <v>4.7075886809605912E-5</v>
      </c>
      <c r="L65" s="52">
        <f>VLOOKUP($B65,Shock_dev!$A$1:$CI$300,MATCH(DATE(L$1,1,1),Shock_dev!$A$1:$CI$1,0),FALSE)</f>
        <v>4.679731802521389E-5</v>
      </c>
      <c r="M65" s="52">
        <f>VLOOKUP($B65,Shock_dev!$A$1:$CI$300,MATCH(DATE(M$1,1,1),Shock_dev!$A$1:$CI$1,0),FALSE)</f>
        <v>4.7816045601044761E-5</v>
      </c>
      <c r="N65" s="52">
        <f>VLOOKUP($B65,Shock_dev!$A$1:$CI$300,MATCH(DATE(N$1,1,1),Shock_dev!$A$1:$CI$1,0),FALSE)</f>
        <v>5.1119489851745121E-5</v>
      </c>
      <c r="O65" s="52">
        <f>VLOOKUP($B65,Shock_dev!$A$1:$CI$300,MATCH(DATE(O$1,1,1),Shock_dev!$A$1:$CI$1,0),FALSE)</f>
        <v>4.931495471045217E-5</v>
      </c>
      <c r="P65" s="52">
        <f>VLOOKUP($B65,Shock_dev!$A$1:$CI$300,MATCH(DATE(P$1,1,1),Shock_dev!$A$1:$CI$1,0),FALSE)</f>
        <v>4.388937876296652E-5</v>
      </c>
      <c r="Q65" s="52">
        <f>VLOOKUP($B65,Shock_dev!$A$1:$CI$300,MATCH(DATE(Q$1,1,1),Shock_dev!$A$1:$CI$1,0),FALSE)</f>
        <v>3.852197017830322E-5</v>
      </c>
      <c r="R65" s="52">
        <f>VLOOKUP($B65,Shock_dev!$A$1:$CI$300,MATCH(DATE(R$1,1,1),Shock_dev!$A$1:$CI$1,0),FALSE)</f>
        <v>3.1400993492272822E-5</v>
      </c>
      <c r="S65" s="52">
        <f>VLOOKUP($B65,Shock_dev!$A$1:$CI$300,MATCH(DATE(S$1,1,1),Shock_dev!$A$1:$CI$1,0),FALSE)</f>
        <v>2.9217331719123526E-5</v>
      </c>
      <c r="T65" s="52">
        <f>VLOOKUP($B65,Shock_dev!$A$1:$CI$300,MATCH(DATE(T$1,1,1),Shock_dev!$A$1:$CI$1,0),FALSE)</f>
        <v>2.7675086529198234E-5</v>
      </c>
      <c r="U65" s="52">
        <f>VLOOKUP($B65,Shock_dev!$A$1:$CI$300,MATCH(DATE(U$1,1,1),Shock_dev!$A$1:$CI$1,0),FALSE)</f>
        <v>2.670353304576994E-5</v>
      </c>
      <c r="V65" s="52">
        <f>VLOOKUP($B65,Shock_dev!$A$1:$CI$300,MATCH(DATE(V$1,1,1),Shock_dev!$A$1:$CI$1,0),FALSE)</f>
        <v>2.614381591877475E-5</v>
      </c>
      <c r="W65" s="52">
        <f>VLOOKUP($B65,Shock_dev!$A$1:$CI$300,MATCH(DATE(W$1,1,1),Shock_dev!$A$1:$CI$1,0),FALSE)</f>
        <v>2.6205359032753052E-5</v>
      </c>
      <c r="X65" s="52">
        <f>VLOOKUP($B65,Shock_dev!$A$1:$CI$300,MATCH(DATE(X$1,1,1),Shock_dev!$A$1:$CI$1,0),FALSE)</f>
        <v>2.5154486978871355E-5</v>
      </c>
      <c r="Y65" s="52">
        <f>VLOOKUP($B65,Shock_dev!$A$1:$CI$300,MATCH(DATE(Y$1,1,1),Shock_dev!$A$1:$CI$1,0),FALSE)</f>
        <v>2.3929900769609131E-5</v>
      </c>
      <c r="Z65" s="52">
        <f>VLOOKUP($B65,Shock_dev!$A$1:$CI$300,MATCH(DATE(Z$1,1,1),Shock_dev!$A$1:$CI$1,0),FALSE)</f>
        <v>2.2538202732816093E-5</v>
      </c>
      <c r="AA65" s="52">
        <f>VLOOKUP($B65,Shock_dev!$A$1:$CI$300,MATCH(DATE(AA$1,1,1),Shock_dev!$A$1:$CI$1,0),FALSE)</f>
        <v>2.0038115849974576E-5</v>
      </c>
      <c r="AB65" s="52">
        <f>VLOOKUP($B65,Shock_dev!$A$1:$CI$300,MATCH(DATE(AB$1,1,1),Shock_dev!$A$1:$CI$1,0),FALSE)</f>
        <v>1.7593374665174623E-5</v>
      </c>
      <c r="AC65" s="52">
        <f>VLOOKUP($B65,Shock_dev!$A$1:$CI$300,MATCH(DATE(AC$1,1,1),Shock_dev!$A$1:$CI$1,0),FALSE)</f>
        <v>1.5285584516198129E-5</v>
      </c>
      <c r="AD65" s="52">
        <f>VLOOKUP($B65,Shock_dev!$A$1:$CI$300,MATCH(DATE(AD$1,1,1),Shock_dev!$A$1:$CI$1,0),FALSE)</f>
        <v>1.3050889183279374E-5</v>
      </c>
      <c r="AE65" s="52">
        <f>VLOOKUP($B65,Shock_dev!$A$1:$CI$300,MATCH(DATE(AE$1,1,1),Shock_dev!$A$1:$CI$1,0),FALSE)</f>
        <v>1.0884340615961007E-5</v>
      </c>
      <c r="AF65" s="52">
        <f>VLOOKUP($B65,Shock_dev!$A$1:$CI$300,MATCH(DATE(AF$1,1,1),Shock_dev!$A$1:$CI$1,0),FALSE)</f>
        <v>8.7317067109895096E-6</v>
      </c>
      <c r="AG65" s="52"/>
      <c r="AH65" s="65">
        <f t="shared" si="1"/>
        <v>4.0324530122320074E-5</v>
      </c>
      <c r="AI65" s="65">
        <f t="shared" si="2"/>
        <v>4.5341349162961495E-5</v>
      </c>
      <c r="AJ65" s="65">
        <f t="shared" si="3"/>
        <v>4.6132367820902356E-5</v>
      </c>
      <c r="AK65" s="65">
        <f t="shared" si="4"/>
        <v>2.8228152141027856E-5</v>
      </c>
      <c r="AL65" s="65">
        <f t="shared" si="5"/>
        <v>2.3573213072804842E-5</v>
      </c>
      <c r="AM65" s="65">
        <f t="shared" si="6"/>
        <v>1.3109179138320528E-5</v>
      </c>
      <c r="AN65" s="66"/>
      <c r="AO65" s="65">
        <f t="shared" si="7"/>
        <v>4.2832939642640781E-5</v>
      </c>
      <c r="AP65" s="65">
        <f t="shared" si="8"/>
        <v>3.7180259980965107E-5</v>
      </c>
      <c r="AQ65" s="65">
        <f t="shared" si="9"/>
        <v>1.8341196105562686E-5</v>
      </c>
    </row>
    <row r="66" spans="1:43" x14ac:dyDescent="0.25">
      <c r="A66" s="5" t="str">
        <f>VLOOKUP(LEFT(RIGHT(B66,10),4),List_Sectors!$A$2:$C$30,3,FALSE)</f>
        <v>Autres infrastructures</v>
      </c>
      <c r="B66" s="37" t="s">
        <v>549</v>
      </c>
      <c r="C66" s="51">
        <f>VLOOKUP($B66,Shock_dev!$A$1:$CI$300,MATCH(DATE(C$1,1,1),Shock_dev!$A$1:$CI$1,0),FALSE)</f>
        <v>6.2283283646705949E-3</v>
      </c>
      <c r="D66" s="52">
        <f>VLOOKUP($B66,Shock_dev!$A$1:$CI$300,MATCH(DATE(D$1,1,1),Shock_dev!$A$1:$CI$1,0),FALSE)</f>
        <v>6.4968944220912617E-3</v>
      </c>
      <c r="E66" s="52">
        <f>VLOOKUP($B66,Shock_dev!$A$1:$CI$300,MATCH(DATE(E$1,1,1),Shock_dev!$A$1:$CI$1,0),FALSE)</f>
        <v>6.7630472810205934E-3</v>
      </c>
      <c r="F66" s="52">
        <f>VLOOKUP($B66,Shock_dev!$A$1:$CI$300,MATCH(DATE(F$1,1,1),Shock_dev!$A$1:$CI$1,0),FALSE)</f>
        <v>7.2628977710389384E-3</v>
      </c>
      <c r="G66" s="52">
        <f>VLOOKUP($B66,Shock_dev!$A$1:$CI$300,MATCH(DATE(G$1,1,1),Shock_dev!$A$1:$CI$1,0),FALSE)</f>
        <v>7.7488781212802643E-3</v>
      </c>
      <c r="H66" s="52">
        <f>VLOOKUP($B66,Shock_dev!$A$1:$CI$300,MATCH(DATE(H$1,1,1),Shock_dev!$A$1:$CI$1,0),FALSE)</f>
        <v>8.4027873974287289E-3</v>
      </c>
      <c r="I66" s="52">
        <f>VLOOKUP($B66,Shock_dev!$A$1:$CI$300,MATCH(DATE(I$1,1,1),Shock_dev!$A$1:$CI$1,0),FALSE)</f>
        <v>8.8563743390284774E-3</v>
      </c>
      <c r="J66" s="52">
        <f>VLOOKUP($B66,Shock_dev!$A$1:$CI$300,MATCH(DATE(J$1,1,1),Shock_dev!$A$1:$CI$1,0),FALSE)</f>
        <v>9.0428613477230302E-3</v>
      </c>
      <c r="K66" s="52">
        <f>VLOOKUP($B66,Shock_dev!$A$1:$CI$300,MATCH(DATE(K$1,1,1),Shock_dev!$A$1:$CI$1,0),FALSE)</f>
        <v>9.1342068083240247E-3</v>
      </c>
      <c r="L66" s="52">
        <f>VLOOKUP($B66,Shock_dev!$A$1:$CI$300,MATCH(DATE(L$1,1,1),Shock_dev!$A$1:$CI$1,0),FALSE)</f>
        <v>9.2490799958046977E-3</v>
      </c>
      <c r="M66" s="52">
        <f>VLOOKUP($B66,Shock_dev!$A$1:$CI$300,MATCH(DATE(M$1,1,1),Shock_dev!$A$1:$CI$1,0),FALSE)</f>
        <v>7.306108074591585E-3</v>
      </c>
      <c r="N66" s="52">
        <f>VLOOKUP($B66,Shock_dev!$A$1:$CI$300,MATCH(DATE(N$1,1,1),Shock_dev!$A$1:$CI$1,0),FALSE)</f>
        <v>7.4236908302520947E-3</v>
      </c>
      <c r="O66" s="52">
        <f>VLOOKUP($B66,Shock_dev!$A$1:$CI$300,MATCH(DATE(O$1,1,1),Shock_dev!$A$1:$CI$1,0),FALSE)</f>
        <v>7.4241945273354325E-3</v>
      </c>
      <c r="P66" s="52">
        <f>VLOOKUP($B66,Shock_dev!$A$1:$CI$300,MATCH(DATE(P$1,1,1),Shock_dev!$A$1:$CI$1,0),FALSE)</f>
        <v>7.6514213943683334E-3</v>
      </c>
      <c r="Q66" s="52">
        <f>VLOOKUP($B66,Shock_dev!$A$1:$CI$300,MATCH(DATE(Q$1,1,1),Shock_dev!$A$1:$CI$1,0),FALSE)</f>
        <v>7.9610253986232022E-3</v>
      </c>
      <c r="R66" s="52">
        <f>VLOOKUP($B66,Shock_dev!$A$1:$CI$300,MATCH(DATE(R$1,1,1),Shock_dev!$A$1:$CI$1,0),FALSE)</f>
        <v>8.2638934501489004E-3</v>
      </c>
      <c r="S66" s="52">
        <f>VLOOKUP($B66,Shock_dev!$A$1:$CI$300,MATCH(DATE(S$1,1,1),Shock_dev!$A$1:$CI$1,0),FALSE)</f>
        <v>8.726853517845851E-3</v>
      </c>
      <c r="T66" s="52">
        <f>VLOOKUP($B66,Shock_dev!$A$1:$CI$300,MATCH(DATE(T$1,1,1),Shock_dev!$A$1:$CI$1,0),FALSE)</f>
        <v>8.7975415499109283E-3</v>
      </c>
      <c r="U66" s="52">
        <f>VLOOKUP($B66,Shock_dev!$A$1:$CI$300,MATCH(DATE(U$1,1,1),Shock_dev!$A$1:$CI$1,0),FALSE)</f>
        <v>8.7809418860461085E-3</v>
      </c>
      <c r="V66" s="52">
        <f>VLOOKUP($B66,Shock_dev!$A$1:$CI$300,MATCH(DATE(V$1,1,1),Shock_dev!$A$1:$CI$1,0),FALSE)</f>
        <v>8.6824586144698731E-3</v>
      </c>
      <c r="W66" s="52">
        <f>VLOOKUP($B66,Shock_dev!$A$1:$CI$300,MATCH(DATE(W$1,1,1),Shock_dev!$A$1:$CI$1,0),FALSE)</f>
        <v>9.154719386994286E-3</v>
      </c>
      <c r="X66" s="52">
        <f>VLOOKUP($B66,Shock_dev!$A$1:$CI$300,MATCH(DATE(X$1,1,1),Shock_dev!$A$1:$CI$1,0),FALSE)</f>
        <v>9.0669435779136866E-3</v>
      </c>
      <c r="Y66" s="52">
        <f>VLOOKUP($B66,Shock_dev!$A$1:$CI$300,MATCH(DATE(Y$1,1,1),Shock_dev!$A$1:$CI$1,0),FALSE)</f>
        <v>8.9646595271488001E-3</v>
      </c>
      <c r="Z66" s="52">
        <f>VLOOKUP($B66,Shock_dev!$A$1:$CI$300,MATCH(DATE(Z$1,1,1),Shock_dev!$A$1:$CI$1,0),FALSE)</f>
        <v>8.8606247749881597E-3</v>
      </c>
      <c r="AA66" s="52">
        <f>VLOOKUP($B66,Shock_dev!$A$1:$CI$300,MATCH(DATE(AA$1,1,1),Shock_dev!$A$1:$CI$1,0),FALSE)</f>
        <v>8.7545984524372376E-3</v>
      </c>
      <c r="AB66" s="52">
        <f>VLOOKUP($B66,Shock_dev!$A$1:$CI$300,MATCH(DATE(AB$1,1,1),Shock_dev!$A$1:$CI$1,0),FALSE)</f>
        <v>8.6500069734794603E-3</v>
      </c>
      <c r="AC66" s="52">
        <f>VLOOKUP($B66,Shock_dev!$A$1:$CI$300,MATCH(DATE(AC$1,1,1),Shock_dev!$A$1:$CI$1,0),FALSE)</f>
        <v>8.5470846812938459E-3</v>
      </c>
      <c r="AD66" s="52">
        <f>VLOOKUP($B66,Shock_dev!$A$1:$CI$300,MATCH(DATE(AD$1,1,1),Shock_dev!$A$1:$CI$1,0),FALSE)</f>
        <v>8.4455872829637211E-3</v>
      </c>
      <c r="AE66" s="52">
        <f>VLOOKUP($B66,Shock_dev!$A$1:$CI$300,MATCH(DATE(AE$1,1,1),Shock_dev!$A$1:$CI$1,0),FALSE)</f>
        <v>8.4138926199299434E-3</v>
      </c>
      <c r="AF66" s="52">
        <f>VLOOKUP($B66,Shock_dev!$A$1:$CI$300,MATCH(DATE(AF$1,1,1),Shock_dev!$A$1:$CI$1,0),FALSE)</f>
        <v>8.3164417150381753E-3</v>
      </c>
      <c r="AG66" s="52"/>
      <c r="AH66" s="65">
        <f t="shared" si="1"/>
        <v>6.9000091920203305E-3</v>
      </c>
      <c r="AI66" s="65">
        <f t="shared" si="2"/>
        <v>8.9370619776617914E-3</v>
      </c>
      <c r="AJ66" s="65">
        <f t="shared" si="3"/>
        <v>7.5532880450341292E-3</v>
      </c>
      <c r="AK66" s="65">
        <f t="shared" si="4"/>
        <v>8.6503378036843319E-3</v>
      </c>
      <c r="AL66" s="65">
        <f t="shared" si="5"/>
        <v>8.9603091438964326E-3</v>
      </c>
      <c r="AM66" s="65">
        <f t="shared" si="6"/>
        <v>8.4746026545410302E-3</v>
      </c>
      <c r="AN66" s="66"/>
      <c r="AO66" s="65">
        <f t="shared" si="7"/>
        <v>7.9185355848410618E-3</v>
      </c>
      <c r="AP66" s="65">
        <f t="shared" si="8"/>
        <v>8.1018129243592314E-3</v>
      </c>
      <c r="AQ66" s="65">
        <f t="shared" si="9"/>
        <v>8.7174558992187314E-3</v>
      </c>
    </row>
    <row r="67" spans="1:43" x14ac:dyDescent="0.25">
      <c r="A67" s="5" t="str">
        <f>VLOOKUP(LEFT(RIGHT(B67,10),4),List_Sectors!$A$2:$C$30,3,FALSE)</f>
        <v>Démolition</v>
      </c>
      <c r="B67" s="37" t="s">
        <v>550</v>
      </c>
      <c r="C67" s="51">
        <f>VLOOKUP($B67,Shock_dev!$A$1:$CI$300,MATCH(DATE(C$1,1,1),Shock_dev!$A$1:$CI$1,0),FALSE)</f>
        <v>6.6919164038539897E-2</v>
      </c>
      <c r="D67" s="52">
        <f>VLOOKUP($B67,Shock_dev!$A$1:$CI$300,MATCH(DATE(D$1,1,1),Shock_dev!$A$1:$CI$1,0),FALSE)</f>
        <v>6.1753404603754572E-2</v>
      </c>
      <c r="E67" s="52">
        <f>VLOOKUP($B67,Shock_dev!$A$1:$CI$300,MATCH(DATE(E$1,1,1),Shock_dev!$A$1:$CI$1,0),FALSE)</f>
        <v>6.3591939001092654E-2</v>
      </c>
      <c r="F67" s="52">
        <f>VLOOKUP($B67,Shock_dev!$A$1:$CI$300,MATCH(DATE(F$1,1,1),Shock_dev!$A$1:$CI$1,0),FALSE)</f>
        <v>6.591246271804671E-2</v>
      </c>
      <c r="G67" s="52">
        <f>VLOOKUP($B67,Shock_dev!$A$1:$CI$300,MATCH(DATE(G$1,1,1),Shock_dev!$A$1:$CI$1,0),FALSE)</f>
        <v>6.6236909826277557E-2</v>
      </c>
      <c r="H67" s="52">
        <f>VLOOKUP($B67,Shock_dev!$A$1:$CI$300,MATCH(DATE(H$1,1,1),Shock_dev!$A$1:$CI$1,0),FALSE)</f>
        <v>6.9538375043640577E-2</v>
      </c>
      <c r="I67" s="52">
        <f>VLOOKUP($B67,Shock_dev!$A$1:$CI$300,MATCH(DATE(I$1,1,1),Shock_dev!$A$1:$CI$1,0),FALSE)</f>
        <v>6.025799966863099E-2</v>
      </c>
      <c r="J67" s="52">
        <f>VLOOKUP($B67,Shock_dev!$A$1:$CI$300,MATCH(DATE(J$1,1,1),Shock_dev!$A$1:$CI$1,0),FALSE)</f>
        <v>7.0783810731741378E-2</v>
      </c>
      <c r="K67" s="52">
        <f>VLOOKUP($B67,Shock_dev!$A$1:$CI$300,MATCH(DATE(K$1,1,1),Shock_dev!$A$1:$CI$1,0),FALSE)</f>
        <v>7.7045553191454619E-2</v>
      </c>
      <c r="L67" s="52">
        <f>VLOOKUP($B67,Shock_dev!$A$1:$CI$300,MATCH(DATE(L$1,1,1),Shock_dev!$A$1:$CI$1,0),FALSE)</f>
        <v>6.837719533111887E-2</v>
      </c>
      <c r="M67" s="52">
        <f>VLOOKUP($B67,Shock_dev!$A$1:$CI$300,MATCH(DATE(M$1,1,1),Shock_dev!$A$1:$CI$1,0),FALSE)</f>
        <v>7.2662068909342417E-2</v>
      </c>
      <c r="N67" s="52">
        <f>VLOOKUP($B67,Shock_dev!$A$1:$CI$300,MATCH(DATE(N$1,1,1),Shock_dev!$A$1:$CI$1,0),FALSE)</f>
        <v>7.848920532330117E-2</v>
      </c>
      <c r="O67" s="52">
        <f>VLOOKUP($B67,Shock_dev!$A$1:$CI$300,MATCH(DATE(O$1,1,1),Shock_dev!$A$1:$CI$1,0),FALSE)</f>
        <v>6.552604731726884E-2</v>
      </c>
      <c r="P67" s="52">
        <f>VLOOKUP($B67,Shock_dev!$A$1:$CI$300,MATCH(DATE(P$1,1,1),Shock_dev!$A$1:$CI$1,0),FALSE)</f>
        <v>5.2562031551640812E-2</v>
      </c>
      <c r="Q67" s="52">
        <f>VLOOKUP($B67,Shock_dev!$A$1:$CI$300,MATCH(DATE(Q$1,1,1),Shock_dev!$A$1:$CI$1,0),FALSE)</f>
        <v>4.4712771023621173E-2</v>
      </c>
      <c r="R67" s="52">
        <f>VLOOKUP($B67,Shock_dev!$A$1:$CI$300,MATCH(DATE(R$1,1,1),Shock_dev!$A$1:$CI$1,0),FALSE)</f>
        <v>3.0022670468010503E-2</v>
      </c>
      <c r="S67" s="52">
        <f>VLOOKUP($B67,Shock_dev!$A$1:$CI$300,MATCH(DATE(S$1,1,1),Shock_dev!$A$1:$CI$1,0),FALSE)</f>
        <v>3.2561774793892058E-2</v>
      </c>
      <c r="T67" s="52">
        <f>VLOOKUP($B67,Shock_dev!$A$1:$CI$300,MATCH(DATE(T$1,1,1),Shock_dev!$A$1:$CI$1,0),FALSE)</f>
        <v>2.7554310783705651E-2</v>
      </c>
      <c r="U67" s="52">
        <f>VLOOKUP($B67,Shock_dev!$A$1:$CI$300,MATCH(DATE(U$1,1,1),Shock_dev!$A$1:$CI$1,0),FALSE)</f>
        <v>2.4800521294197447E-2</v>
      </c>
      <c r="V67" s="52">
        <f>VLOOKUP($B67,Shock_dev!$A$1:$CI$300,MATCH(DATE(V$1,1,1),Shock_dev!$A$1:$CI$1,0),FALSE)</f>
        <v>2.3231544249776897E-2</v>
      </c>
      <c r="W67" s="52">
        <f>VLOOKUP($B67,Shock_dev!$A$1:$CI$300,MATCH(DATE(W$1,1,1),Shock_dev!$A$1:$CI$1,0),FALSE)</f>
        <v>2.3427436119564712E-2</v>
      </c>
      <c r="X67" s="52">
        <f>VLOOKUP($B67,Shock_dev!$A$1:$CI$300,MATCH(DATE(X$1,1,1),Shock_dev!$A$1:$CI$1,0),FALSE)</f>
        <v>2.049186272815853E-2</v>
      </c>
      <c r="Y67" s="52">
        <f>VLOOKUP($B67,Shock_dev!$A$1:$CI$300,MATCH(DATE(Y$1,1,1),Shock_dev!$A$1:$CI$1,0),FALSE)</f>
        <v>2.015497461403035E-2</v>
      </c>
      <c r="Z67" s="52">
        <f>VLOOKUP($B67,Shock_dev!$A$1:$CI$300,MATCH(DATE(Z$1,1,1),Shock_dev!$A$1:$CI$1,0),FALSE)</f>
        <v>1.9881031082689436E-2</v>
      </c>
      <c r="AA67" s="52">
        <f>VLOOKUP($B67,Shock_dev!$A$1:$CI$300,MATCH(DATE(AA$1,1,1),Shock_dev!$A$1:$CI$1,0),FALSE)</f>
        <v>1.7080523338170457E-2</v>
      </c>
      <c r="AB67" s="52">
        <f>VLOOKUP($B67,Shock_dev!$A$1:$CI$300,MATCH(DATE(AB$1,1,1),Shock_dev!$A$1:$CI$1,0),FALSE)</f>
        <v>1.6795039135382498E-2</v>
      </c>
      <c r="AC67" s="52">
        <f>VLOOKUP($B67,Shock_dev!$A$1:$CI$300,MATCH(DATE(AC$1,1,1),Shock_dev!$A$1:$CI$1,0),FALSE)</f>
        <v>1.6569383572407451E-2</v>
      </c>
      <c r="AD67" s="52">
        <f>VLOOKUP($B67,Shock_dev!$A$1:$CI$300,MATCH(DATE(AD$1,1,1),Shock_dev!$A$1:$CI$1,0),FALSE)</f>
        <v>1.6358514963536339E-2</v>
      </c>
      <c r="AE67" s="52">
        <f>VLOOKUP($B67,Shock_dev!$A$1:$CI$300,MATCH(DATE(AE$1,1,1),Shock_dev!$A$1:$CI$1,0),FALSE)</f>
        <v>1.6220061533846624E-2</v>
      </c>
      <c r="AF67" s="52">
        <f>VLOOKUP($B67,Shock_dev!$A$1:$CI$300,MATCH(DATE(AF$1,1,1),Shock_dev!$A$1:$CI$1,0),FALSE)</f>
        <v>1.6022124467706483E-2</v>
      </c>
      <c r="AG67" s="52"/>
      <c r="AH67" s="65">
        <f t="shared" si="1"/>
        <v>6.4882776037542278E-2</v>
      </c>
      <c r="AI67" s="65">
        <f t="shared" si="2"/>
        <v>6.9200586793317281E-2</v>
      </c>
      <c r="AJ67" s="65">
        <f t="shared" si="3"/>
        <v>6.2790424825034871E-2</v>
      </c>
      <c r="AK67" s="65">
        <f t="shared" si="4"/>
        <v>2.7634164317916508E-2</v>
      </c>
      <c r="AL67" s="65">
        <f t="shared" si="5"/>
        <v>2.0207165576522697E-2</v>
      </c>
      <c r="AM67" s="65">
        <f t="shared" si="6"/>
        <v>1.6393024734575878E-2</v>
      </c>
      <c r="AN67" s="66"/>
      <c r="AO67" s="65">
        <f t="shared" si="7"/>
        <v>6.704168141542978E-2</v>
      </c>
      <c r="AP67" s="65">
        <f t="shared" si="8"/>
        <v>4.5212294571475686E-2</v>
      </c>
      <c r="AQ67" s="65">
        <f t="shared" si="9"/>
        <v>1.8300095155549288E-2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551</v>
      </c>
      <c r="C68" s="51">
        <f>VLOOKUP($B68,Shock_dev!$A$1:$CI$300,MATCH(DATE(C$1,1,1),Shock_dev!$A$1:$CI$1,0),FALSE)</f>
        <v>6.8547472467277604E-2</v>
      </c>
      <c r="D68" s="52">
        <f>VLOOKUP($B68,Shock_dev!$A$1:$CI$300,MATCH(DATE(D$1,1,1),Shock_dev!$A$1:$CI$1,0),FALSE)</f>
        <v>6.2601833838745277E-2</v>
      </c>
      <c r="E68" s="52">
        <f>VLOOKUP($B68,Shock_dev!$A$1:$CI$300,MATCH(DATE(E$1,1,1),Shock_dev!$A$1:$CI$1,0),FALSE)</f>
        <v>6.4340715584408112E-2</v>
      </c>
      <c r="F68" s="52">
        <f>VLOOKUP($B68,Shock_dev!$A$1:$CI$300,MATCH(DATE(F$1,1,1),Shock_dev!$A$1:$CI$1,0),FALSE)</f>
        <v>6.6668406113245537E-2</v>
      </c>
      <c r="G68" s="52">
        <f>VLOOKUP($B68,Shock_dev!$A$1:$CI$300,MATCH(DATE(G$1,1,1),Shock_dev!$A$1:$CI$1,0),FALSE)</f>
        <v>6.7002807317169566E-2</v>
      </c>
      <c r="H68" s="52">
        <f>VLOOKUP($B68,Shock_dev!$A$1:$CI$300,MATCH(DATE(H$1,1,1),Shock_dev!$A$1:$CI$1,0),FALSE)</f>
        <v>7.0319206728348779E-2</v>
      </c>
      <c r="I68" s="52">
        <f>VLOOKUP($B68,Shock_dev!$A$1:$CI$300,MATCH(DATE(I$1,1,1),Shock_dev!$A$1:$CI$1,0),FALSE)</f>
        <v>6.1026271246133239E-2</v>
      </c>
      <c r="J68" s="52">
        <f>VLOOKUP($B68,Shock_dev!$A$1:$CI$300,MATCH(DATE(J$1,1,1),Shock_dev!$A$1:$CI$1,0),FALSE)</f>
        <v>7.1576167454121764E-2</v>
      </c>
      <c r="K68" s="52">
        <f>VLOOKUP($B68,Shock_dev!$A$1:$CI$300,MATCH(DATE(K$1,1,1),Shock_dev!$A$1:$CI$1,0),FALSE)</f>
        <v>7.7867399440546631E-2</v>
      </c>
      <c r="L68" s="52">
        <f>VLOOKUP($B68,Shock_dev!$A$1:$CI$300,MATCH(DATE(L$1,1,1),Shock_dev!$A$1:$CI$1,0),FALSE)</f>
        <v>6.9204382464656433E-2</v>
      </c>
      <c r="M68" s="52">
        <f>VLOOKUP($B68,Shock_dev!$A$1:$CI$300,MATCH(DATE(M$1,1,1),Shock_dev!$A$1:$CI$1,0),FALSE)</f>
        <v>7.3501050787915564E-2</v>
      </c>
      <c r="N68" s="52">
        <f>VLOOKUP($B68,Shock_dev!$A$1:$CI$300,MATCH(DATE(N$1,1,1),Shock_dev!$A$1:$CI$1,0),FALSE)</f>
        <v>7.936062012988887E-2</v>
      </c>
      <c r="O68" s="52">
        <f>VLOOKUP($B68,Shock_dev!$A$1:$CI$300,MATCH(DATE(O$1,1,1),Shock_dev!$A$1:$CI$1,0),FALSE)</f>
        <v>6.6413826374175103E-2</v>
      </c>
      <c r="P68" s="52">
        <f>VLOOKUP($B68,Shock_dev!$A$1:$CI$300,MATCH(DATE(P$1,1,1),Shock_dev!$A$1:$CI$1,0),FALSE)</f>
        <v>5.344441036642545E-2</v>
      </c>
      <c r="Q68" s="52">
        <f>VLOOKUP($B68,Shock_dev!$A$1:$CI$300,MATCH(DATE(Q$1,1,1),Shock_dev!$A$1:$CI$1,0),FALSE)</f>
        <v>4.5560698176981919E-2</v>
      </c>
      <c r="R68" s="52">
        <f>VLOOKUP($B68,Shock_dev!$A$1:$CI$300,MATCH(DATE(R$1,1,1),Shock_dev!$A$1:$CI$1,0),FALSE)</f>
        <v>3.0842856845142597E-2</v>
      </c>
      <c r="S68" s="52">
        <f>VLOOKUP($B68,Shock_dev!$A$1:$CI$300,MATCH(DATE(S$1,1,1),Shock_dev!$A$1:$CI$1,0),FALSE)</f>
        <v>3.3329946080564464E-2</v>
      </c>
      <c r="T68" s="52">
        <f>VLOOKUP($B68,Shock_dev!$A$1:$CI$300,MATCH(DATE(T$1,1,1),Shock_dev!$A$1:$CI$1,0),FALSE)</f>
        <v>2.829360660969317E-2</v>
      </c>
      <c r="U68" s="52">
        <f>VLOOKUP($B68,Shock_dev!$A$1:$CI$300,MATCH(DATE(U$1,1,1),Shock_dev!$A$1:$CI$1,0),FALSE)</f>
        <v>2.5510047288549217E-2</v>
      </c>
      <c r="V68" s="52">
        <f>VLOOKUP($B68,Shock_dev!$A$1:$CI$300,MATCH(DATE(V$1,1,1),Shock_dev!$A$1:$CI$1,0),FALSE)</f>
        <v>2.3913545888035664E-2</v>
      </c>
      <c r="W68" s="52">
        <f>VLOOKUP($B68,Shock_dev!$A$1:$CI$300,MATCH(DATE(W$1,1,1),Shock_dev!$A$1:$CI$1,0),FALSE)</f>
        <v>2.4091814499907219E-2</v>
      </c>
      <c r="X68" s="52">
        <f>VLOOKUP($B68,Shock_dev!$A$1:$CI$300,MATCH(DATE(X$1,1,1),Shock_dev!$A$1:$CI$1,0),FALSE)</f>
        <v>2.1119451086503493E-2</v>
      </c>
      <c r="Y68" s="52">
        <f>VLOOKUP($B68,Shock_dev!$A$1:$CI$300,MATCH(DATE(Y$1,1,1),Shock_dev!$A$1:$CI$1,0),FALSE)</f>
        <v>2.0747604373384767E-2</v>
      </c>
      <c r="Z68" s="52">
        <f>VLOOKUP($B68,Shock_dev!$A$1:$CI$300,MATCH(DATE(Z$1,1,1),Shock_dev!$A$1:$CI$1,0),FALSE)</f>
        <v>2.0441156710549479E-2</v>
      </c>
      <c r="AA68" s="52">
        <f>VLOOKUP($B68,Shock_dev!$A$1:$CI$300,MATCH(DATE(AA$1,1,1),Shock_dev!$A$1:$CI$1,0),FALSE)</f>
        <v>1.7586587161165693E-2</v>
      </c>
      <c r="AB68" s="52">
        <f>VLOOKUP($B68,Shock_dev!$A$1:$CI$300,MATCH(DATE(AB$1,1,1),Shock_dev!$A$1:$CI$1,0),FALSE)</f>
        <v>1.7253826737726796E-2</v>
      </c>
      <c r="AC68" s="52">
        <f>VLOOKUP($B68,Shock_dev!$A$1:$CI$300,MATCH(DATE(AC$1,1,1),Shock_dev!$A$1:$CI$1,0),FALSE)</f>
        <v>1.6987419521148451E-2</v>
      </c>
      <c r="AD68" s="52">
        <f>VLOOKUP($B68,Shock_dev!$A$1:$CI$300,MATCH(DATE(AD$1,1,1),Shock_dev!$A$1:$CI$1,0),FALSE)</f>
        <v>1.6738610300182838E-2</v>
      </c>
      <c r="AE68" s="52">
        <f>VLOOKUP($B68,Shock_dev!$A$1:$CI$300,MATCH(DATE(AE$1,1,1),Shock_dev!$A$1:$CI$1,0),FALSE)</f>
        <v>1.6564604099491159E-2</v>
      </c>
      <c r="AF68" s="52">
        <f>VLOOKUP($B68,Shock_dev!$A$1:$CI$300,MATCH(DATE(AF$1,1,1),Shock_dev!$A$1:$CI$1,0),FALSE)</f>
        <v>1.6332053407410681E-2</v>
      </c>
      <c r="AG68" s="52"/>
      <c r="AH68" s="65">
        <f t="shared" si="1"/>
        <v>6.5832247064169222E-2</v>
      </c>
      <c r="AI68" s="65">
        <f t="shared" si="2"/>
        <v>6.9998685466761371E-2</v>
      </c>
      <c r="AJ68" s="65">
        <f t="shared" si="3"/>
        <v>6.365612116707739E-2</v>
      </c>
      <c r="AK68" s="65">
        <f t="shared" si="4"/>
        <v>2.8378000542397024E-2</v>
      </c>
      <c r="AL68" s="65">
        <f t="shared" si="5"/>
        <v>2.0797322766302133E-2</v>
      </c>
      <c r="AM68" s="65">
        <f t="shared" si="6"/>
        <v>1.6775302813191985E-2</v>
      </c>
      <c r="AN68" s="66"/>
      <c r="AO68" s="65">
        <f t="shared" si="7"/>
        <v>6.7915466265465296E-2</v>
      </c>
      <c r="AP68" s="65">
        <f t="shared" si="8"/>
        <v>4.601706085473721E-2</v>
      </c>
      <c r="AQ68" s="65">
        <f t="shared" si="9"/>
        <v>1.8786312789747059E-2</v>
      </c>
    </row>
    <row r="69" spans="1:43" x14ac:dyDescent="0.25">
      <c r="A69" s="5" t="str">
        <f>VLOOKUP(LEFT(RIGHT(B69,10),4),List_Sectors!$A$2:$C$30,3,FALSE)</f>
        <v>Forage</v>
      </c>
      <c r="B69" s="37" t="s">
        <v>552</v>
      </c>
      <c r="C69" s="51">
        <f>VLOOKUP($B69,Shock_dev!$A$1:$CI$300,MATCH(DATE(C$1,1,1),Shock_dev!$A$1:$CI$1,0),FALSE)</f>
        <v>6.0583232314637617E-6</v>
      </c>
      <c r="D69" s="52">
        <f>VLOOKUP($B69,Shock_dev!$A$1:$CI$300,MATCH(DATE(D$1,1,1),Shock_dev!$A$1:$CI$1,0),FALSE)</f>
        <v>9.9199849279917358E-6</v>
      </c>
      <c r="E69" s="52">
        <f>VLOOKUP($B69,Shock_dev!$A$1:$CI$300,MATCH(DATE(E$1,1,1),Shock_dev!$A$1:$CI$1,0),FALSE)</f>
        <v>1.1766818946838146E-5</v>
      </c>
      <c r="F69" s="52">
        <f>VLOOKUP($B69,Shock_dev!$A$1:$CI$300,MATCH(DATE(F$1,1,1),Shock_dev!$A$1:$CI$1,0),FALSE)</f>
        <v>1.2415613637996006E-5</v>
      </c>
      <c r="G69" s="52">
        <f>VLOOKUP($B69,Shock_dev!$A$1:$CI$300,MATCH(DATE(G$1,1,1),Shock_dev!$A$1:$CI$1,0),FALSE)</f>
        <v>1.2296264263836166E-5</v>
      </c>
      <c r="H69" s="52">
        <f>VLOOKUP($B69,Shock_dev!$A$1:$CI$300,MATCH(DATE(H$1,1,1),Shock_dev!$A$1:$CI$1,0),FALSE)</f>
        <v>1.2166399908887503E-5</v>
      </c>
      <c r="I69" s="52">
        <f>VLOOKUP($B69,Shock_dev!$A$1:$CI$300,MATCH(DATE(I$1,1,1),Shock_dev!$A$1:$CI$1,0),FALSE)</f>
        <v>1.1114189236822805E-5</v>
      </c>
      <c r="J69" s="52">
        <f>VLOOKUP($B69,Shock_dev!$A$1:$CI$300,MATCH(DATE(J$1,1,1),Shock_dev!$A$1:$CI$1,0),FALSE)</f>
        <v>1.1377416491406689E-5</v>
      </c>
      <c r="K69" s="52">
        <f>VLOOKUP($B69,Shock_dev!$A$1:$CI$300,MATCH(DATE(K$1,1,1),Shock_dev!$A$1:$CI$1,0),FALSE)</f>
        <v>1.2313210576393916E-5</v>
      </c>
      <c r="L69" s="52">
        <f>VLOOKUP($B69,Shock_dev!$A$1:$CI$300,MATCH(DATE(L$1,1,1),Shock_dev!$A$1:$CI$1,0),FALSE)</f>
        <v>1.2268177256877132E-5</v>
      </c>
      <c r="M69" s="52">
        <f>VLOOKUP($B69,Shock_dev!$A$1:$CI$300,MATCH(DATE(M$1,1,1),Shock_dev!$A$1:$CI$1,0),FALSE)</f>
        <v>1.2559466436471693E-5</v>
      </c>
      <c r="N69" s="52">
        <f>VLOOKUP($B69,Shock_dev!$A$1:$CI$300,MATCH(DATE(N$1,1,1),Shock_dev!$A$1:$CI$1,0),FALSE)</f>
        <v>1.3444032155408966E-5</v>
      </c>
      <c r="O69" s="52">
        <f>VLOOKUP($B69,Shock_dev!$A$1:$CI$300,MATCH(DATE(O$1,1,1),Shock_dev!$A$1:$CI$1,0),FALSE)</f>
        <v>1.30037501547635E-5</v>
      </c>
      <c r="P69" s="52">
        <f>VLOOKUP($B69,Shock_dev!$A$1:$CI$300,MATCH(DATE(P$1,1,1),Shock_dev!$A$1:$CI$1,0),FALSE)</f>
        <v>1.1619230168224261E-5</v>
      </c>
      <c r="Q69" s="52">
        <f>VLOOKUP($B69,Shock_dev!$A$1:$CI$300,MATCH(DATE(Q$1,1,1),Shock_dev!$A$1:$CI$1,0),FALSE)</f>
        <v>1.0244327908554588E-5</v>
      </c>
      <c r="R69" s="52">
        <f>VLOOKUP($B69,Shock_dev!$A$1:$CI$300,MATCH(DATE(R$1,1,1),Shock_dev!$A$1:$CI$1,0),FALSE)</f>
        <v>8.4109427367268036E-6</v>
      </c>
      <c r="S69" s="52">
        <f>VLOOKUP($B69,Shock_dev!$A$1:$CI$300,MATCH(DATE(S$1,1,1),Shock_dev!$A$1:$CI$1,0),FALSE)</f>
        <v>7.8546356305809994E-6</v>
      </c>
      <c r="T69" s="52">
        <f>VLOOKUP($B69,Shock_dev!$A$1:$CI$300,MATCH(DATE(T$1,1,1),Shock_dev!$A$1:$CI$1,0),FALSE)</f>
        <v>7.4636849778976824E-6</v>
      </c>
      <c r="U69" s="52">
        <f>VLOOKUP($B69,Shock_dev!$A$1:$CI$300,MATCH(DATE(U$1,1,1),Shock_dev!$A$1:$CI$1,0),FALSE)</f>
        <v>7.2171567220334532E-6</v>
      </c>
      <c r="V69" s="52">
        <f>VLOOKUP($B69,Shock_dev!$A$1:$CI$300,MATCH(DATE(V$1,1,1),Shock_dev!$A$1:$CI$1,0),FALSE)</f>
        <v>7.072252518127586E-6</v>
      </c>
      <c r="W69" s="52">
        <f>VLOOKUP($B69,Shock_dev!$A$1:$CI$300,MATCH(DATE(W$1,1,1),Shock_dev!$A$1:$CI$1,0),FALSE)</f>
        <v>7.0827990095110305E-6</v>
      </c>
      <c r="X69" s="52">
        <f>VLOOKUP($B69,Shock_dev!$A$1:$CI$300,MATCH(DATE(X$1,1,1),Shock_dev!$A$1:$CI$1,0),FALSE)</f>
        <v>6.7991473033731426E-6</v>
      </c>
      <c r="Y69" s="52">
        <f>VLOOKUP($B69,Shock_dev!$A$1:$CI$300,MATCH(DATE(Y$1,1,1),Shock_dev!$A$1:$CI$1,0),FALSE)</f>
        <v>6.4644707423255542E-6</v>
      </c>
      <c r="Z69" s="52">
        <f>VLOOKUP($B69,Shock_dev!$A$1:$CI$300,MATCH(DATE(Z$1,1,1),Shock_dev!$A$1:$CI$1,0),FALSE)</f>
        <v>6.0816600436188352E-6</v>
      </c>
      <c r="AA69" s="52">
        <f>VLOOKUP($B69,Shock_dev!$A$1:$CI$300,MATCH(DATE(AA$1,1,1),Shock_dev!$A$1:$CI$1,0),FALSE)</f>
        <v>5.407570011024538E-6</v>
      </c>
      <c r="AB69" s="52">
        <f>VLOOKUP($B69,Shock_dev!$A$1:$CI$300,MATCH(DATE(AB$1,1,1),Shock_dev!$A$1:$CI$1,0),FALSE)</f>
        <v>4.7447005941126629E-6</v>
      </c>
      <c r="AC69" s="52">
        <f>VLOOKUP($B69,Shock_dev!$A$1:$CI$300,MATCH(DATE(AC$1,1,1),Shock_dev!$A$1:$CI$1,0),FALSE)</f>
        <v>4.1157668132844864E-6</v>
      </c>
      <c r="AD69" s="52">
        <f>VLOOKUP($B69,Shock_dev!$A$1:$CI$300,MATCH(DATE(AD$1,1,1),Shock_dev!$A$1:$CI$1,0),FALSE)</f>
        <v>3.5052676056391523E-6</v>
      </c>
      <c r="AE69" s="52">
        <f>VLOOKUP($B69,Shock_dev!$A$1:$CI$300,MATCH(DATE(AE$1,1,1),Shock_dev!$A$1:$CI$1,0),FALSE)</f>
        <v>2.9125921500145711E-6</v>
      </c>
      <c r="AF69" s="52">
        <f>VLOOKUP($B69,Shock_dev!$A$1:$CI$300,MATCH(DATE(AF$1,1,1),Shock_dev!$A$1:$CI$1,0),FALSE)</f>
        <v>2.3241581438666371E-6</v>
      </c>
      <c r="AG69" s="52"/>
      <c r="AH69" s="65">
        <f t="shared" si="1"/>
        <v>1.0491401001625163E-5</v>
      </c>
      <c r="AI69" s="65">
        <f t="shared" si="2"/>
        <v>1.1847878694077608E-5</v>
      </c>
      <c r="AJ69" s="65">
        <f t="shared" si="3"/>
        <v>1.2174161364684602E-5</v>
      </c>
      <c r="AK69" s="65">
        <f t="shared" si="4"/>
        <v>7.6037345170733051E-6</v>
      </c>
      <c r="AL69" s="65">
        <f t="shared" si="5"/>
        <v>6.3671294219706213E-6</v>
      </c>
      <c r="AM69" s="65">
        <f t="shared" si="6"/>
        <v>3.5204970613835025E-6</v>
      </c>
      <c r="AN69" s="66"/>
      <c r="AO69" s="65">
        <f t="shared" si="7"/>
        <v>1.1169639847851387E-5</v>
      </c>
      <c r="AP69" s="65">
        <f t="shared" si="8"/>
        <v>9.8889479408789544E-6</v>
      </c>
      <c r="AQ69" s="65">
        <f t="shared" si="9"/>
        <v>4.9438132416770623E-6</v>
      </c>
    </row>
    <row r="70" spans="1:43" x14ac:dyDescent="0.25">
      <c r="A70" s="5" t="str">
        <f>VLOOKUP(LEFT(RIGHT(B70,10),4),List_Sectors!$A$2:$C$30,3,FALSE)</f>
        <v>Transport</v>
      </c>
      <c r="B70" s="37" t="s">
        <v>553</v>
      </c>
      <c r="C70" s="51">
        <f>VLOOKUP($B70,Shock_dev!$A$1:$CI$300,MATCH(DATE(C$1,1,1),Shock_dev!$A$1:$CI$1,0),FALSE)</f>
        <v>1.9347843353318414E-3</v>
      </c>
      <c r="D70" s="52">
        <f>VLOOKUP($B70,Shock_dev!$A$1:$CI$300,MATCH(DATE(D$1,1,1),Shock_dev!$A$1:$CI$1,0),FALSE)</f>
        <v>2.8178238418183742E-3</v>
      </c>
      <c r="E70" s="52">
        <f>VLOOKUP($B70,Shock_dev!$A$1:$CI$300,MATCH(DATE(E$1,1,1),Shock_dev!$A$1:$CI$1,0),FALSE)</f>
        <v>3.2699523894189411E-3</v>
      </c>
      <c r="F70" s="52">
        <f>VLOOKUP($B70,Shock_dev!$A$1:$CI$300,MATCH(DATE(F$1,1,1),Shock_dev!$A$1:$CI$1,0),FALSE)</f>
        <v>3.4222316077295433E-3</v>
      </c>
      <c r="G70" s="52">
        <f>VLOOKUP($B70,Shock_dev!$A$1:$CI$300,MATCH(DATE(G$1,1,1),Shock_dev!$A$1:$CI$1,0),FALSE)</f>
        <v>3.3025864961052725E-3</v>
      </c>
      <c r="H70" s="52">
        <f>VLOOKUP($B70,Shock_dev!$A$1:$CI$300,MATCH(DATE(H$1,1,1),Shock_dev!$A$1:$CI$1,0),FALSE)</f>
        <v>3.1147193853538323E-3</v>
      </c>
      <c r="I70" s="52">
        <f>VLOOKUP($B70,Shock_dev!$A$1:$CI$300,MATCH(DATE(I$1,1,1),Shock_dev!$A$1:$CI$1,0),FALSE)</f>
        <v>2.5273581908647454E-3</v>
      </c>
      <c r="J70" s="52">
        <f>VLOOKUP($B70,Shock_dev!$A$1:$CI$300,MATCH(DATE(J$1,1,1),Shock_dev!$A$1:$CI$1,0),FALSE)</f>
        <v>2.3456049307005408E-3</v>
      </c>
      <c r="K70" s="52">
        <f>VLOOKUP($B70,Shock_dev!$A$1:$CI$300,MATCH(DATE(K$1,1,1),Shock_dev!$A$1:$CI$1,0),FALSE)</f>
        <v>2.244259685945469E-3</v>
      </c>
      <c r="L70" s="52">
        <f>VLOOKUP($B70,Shock_dev!$A$1:$CI$300,MATCH(DATE(L$1,1,1),Shock_dev!$A$1:$CI$1,0),FALSE)</f>
        <v>1.7822013313237334E-3</v>
      </c>
      <c r="M70" s="52">
        <f>VLOOKUP($B70,Shock_dev!$A$1:$CI$300,MATCH(DATE(M$1,1,1),Shock_dev!$A$1:$CI$1,0),FALSE)</f>
        <v>1.504533251165626E-3</v>
      </c>
      <c r="N70" s="52">
        <f>VLOOKUP($B70,Shock_dev!$A$1:$CI$300,MATCH(DATE(N$1,1,1),Shock_dev!$A$1:$CI$1,0),FALSE)</f>
        <v>1.4051448840623811E-3</v>
      </c>
      <c r="O70" s="52">
        <f>VLOOKUP($B70,Shock_dev!$A$1:$CI$300,MATCH(DATE(O$1,1,1),Shock_dev!$A$1:$CI$1,0),FALSE)</f>
        <v>8.7332945889683389E-4</v>
      </c>
      <c r="P70" s="52">
        <f>VLOOKUP($B70,Shock_dev!$A$1:$CI$300,MATCH(DATE(P$1,1,1),Shock_dev!$A$1:$CI$1,0),FALSE)</f>
        <v>1.5886181574845457E-4</v>
      </c>
      <c r="Q70" s="52">
        <f>VLOOKUP($B70,Shock_dev!$A$1:$CI$300,MATCH(DATE(Q$1,1,1),Shock_dev!$A$1:$CI$1,0),FALSE)</f>
        <v>-4.7257235604009486E-4</v>
      </c>
      <c r="R70" s="52">
        <f>VLOOKUP($B70,Shock_dev!$A$1:$CI$300,MATCH(DATE(R$1,1,1),Shock_dev!$A$1:$CI$1,0),FALSE)</f>
        <v>-1.2234956630181807E-3</v>
      </c>
      <c r="S70" s="52">
        <f>VLOOKUP($B70,Shock_dev!$A$1:$CI$300,MATCH(DATE(S$1,1,1),Shock_dev!$A$1:$CI$1,0),FALSE)</f>
        <v>-1.4860851549765145E-3</v>
      </c>
      <c r="T70" s="52">
        <f>VLOOKUP($B70,Shock_dev!$A$1:$CI$300,MATCH(DATE(T$1,1,1),Shock_dev!$A$1:$CI$1,0),FALSE)</f>
        <v>-1.7086618344610551E-3</v>
      </c>
      <c r="U70" s="52">
        <f>VLOOKUP($B70,Shock_dev!$A$1:$CI$300,MATCH(DATE(U$1,1,1),Shock_dev!$A$1:$CI$1,0),FALSE)</f>
        <v>-1.7995208369595123E-3</v>
      </c>
      <c r="V70" s="52">
        <f>VLOOKUP($B70,Shock_dev!$A$1:$CI$300,MATCH(DATE(V$1,1,1),Shock_dev!$A$1:$CI$1,0),FALSE)</f>
        <v>-1.7756756296442935E-3</v>
      </c>
      <c r="W70" s="52">
        <f>VLOOKUP($B70,Shock_dev!$A$1:$CI$300,MATCH(DATE(W$1,1,1),Shock_dev!$A$1:$CI$1,0),FALSE)</f>
        <v>-1.6261036026408674E-3</v>
      </c>
      <c r="X70" s="52">
        <f>VLOOKUP($B70,Shock_dev!$A$1:$CI$300,MATCH(DATE(X$1,1,1),Shock_dev!$A$1:$CI$1,0),FALSE)</f>
        <v>-1.5091888435670696E-3</v>
      </c>
      <c r="Y70" s="52">
        <f>VLOOKUP($B70,Shock_dev!$A$1:$CI$300,MATCH(DATE(Y$1,1,1),Shock_dev!$A$1:$CI$1,0),FALSE)</f>
        <v>-1.3345504603156969E-3</v>
      </c>
      <c r="Z70" s="52">
        <f>VLOOKUP($B70,Shock_dev!$A$1:$CI$300,MATCH(DATE(Z$1,1,1),Shock_dev!$A$1:$CI$1,0),FALSE)</f>
        <v>-1.1370131571804346E-3</v>
      </c>
      <c r="AA70" s="52">
        <f>VLOOKUP($B70,Shock_dev!$A$1:$CI$300,MATCH(DATE(AA$1,1,1),Shock_dev!$A$1:$CI$1,0),FALSE)</f>
        <v>-1.0078208505692814E-3</v>
      </c>
      <c r="AB70" s="52">
        <f>VLOOKUP($B70,Shock_dev!$A$1:$CI$300,MATCH(DATE(AB$1,1,1),Shock_dev!$A$1:$CI$1,0),FALSE)</f>
        <v>-8.4876085966618161E-4</v>
      </c>
      <c r="AC70" s="52">
        <f>VLOOKUP($B70,Shock_dev!$A$1:$CI$300,MATCH(DATE(AC$1,1,1),Shock_dev!$A$1:$CI$1,0),FALSE)</f>
        <v>-6.8419577476770384E-4</v>
      </c>
      <c r="AD70" s="52">
        <f>VLOOKUP($B70,Shock_dev!$A$1:$CI$300,MATCH(DATE(AD$1,1,1),Shock_dev!$A$1:$CI$1,0),FALSE)</f>
        <v>-5.2536878904163912E-4</v>
      </c>
      <c r="AE70" s="52">
        <f>VLOOKUP($B70,Shock_dev!$A$1:$CI$300,MATCH(DATE(AE$1,1,1),Shock_dev!$A$1:$CI$1,0),FALSE)</f>
        <v>-3.7609824404687814E-4</v>
      </c>
      <c r="AF70" s="52">
        <f>VLOOKUP($B70,Shock_dev!$A$1:$CI$300,MATCH(DATE(AF$1,1,1),Shock_dev!$A$1:$CI$1,0),FALSE)</f>
        <v>-2.4475749444951916E-4</v>
      </c>
      <c r="AG70" s="52"/>
      <c r="AH70" s="65">
        <f t="shared" si="1"/>
        <v>2.9494757340807949E-3</v>
      </c>
      <c r="AI70" s="65">
        <f t="shared" si="2"/>
        <v>2.402828704837664E-3</v>
      </c>
      <c r="AJ70" s="65">
        <f t="shared" si="3"/>
        <v>6.9385941076664012E-4</v>
      </c>
      <c r="AK70" s="65">
        <f t="shared" si="4"/>
        <v>-1.5986878238119114E-3</v>
      </c>
      <c r="AL70" s="65">
        <f t="shared" si="5"/>
        <v>-1.32293538285467E-3</v>
      </c>
      <c r="AM70" s="65">
        <f t="shared" si="6"/>
        <v>-5.3583623239438437E-4</v>
      </c>
      <c r="AN70" s="66"/>
      <c r="AO70" s="65">
        <f t="shared" si="7"/>
        <v>2.6761522194592297E-3</v>
      </c>
      <c r="AP70" s="65">
        <f t="shared" si="8"/>
        <v>-4.5241420652263563E-4</v>
      </c>
      <c r="AQ70" s="65">
        <f t="shared" si="9"/>
        <v>-9.2938580762452717E-4</v>
      </c>
    </row>
    <row r="71" spans="1:43" x14ac:dyDescent="0.25">
      <c r="A71" s="5" t="str">
        <f>VLOOKUP(LEFT(RIGHT(B71,10),4),List_Sectors!$A$2:$C$30,3,FALSE)</f>
        <v>Services</v>
      </c>
      <c r="B71" s="37" t="s">
        <v>554</v>
      </c>
      <c r="C71" s="51">
        <f>VLOOKUP($B71,Shock_dev!$A$1:$CI$300,MATCH(DATE(C$1,1,1),Shock_dev!$A$1:$CI$1,0),FALSE)</f>
        <v>5.9165954686306414E-2</v>
      </c>
      <c r="D71" s="52">
        <f>VLOOKUP($B71,Shock_dev!$A$1:$CI$300,MATCH(DATE(D$1,1,1),Shock_dev!$A$1:$CI$1,0),FALSE)</f>
        <v>8.2291233962501972E-2</v>
      </c>
      <c r="E71" s="52">
        <f>VLOOKUP($B71,Shock_dev!$A$1:$CI$300,MATCH(DATE(E$1,1,1),Shock_dev!$A$1:$CI$1,0),FALSE)</f>
        <v>9.5569613132711631E-2</v>
      </c>
      <c r="F71" s="52">
        <f>VLOOKUP($B71,Shock_dev!$A$1:$CI$300,MATCH(DATE(F$1,1,1),Shock_dev!$A$1:$CI$1,0),FALSE)</f>
        <v>0.10309412749245603</v>
      </c>
      <c r="G71" s="52">
        <f>VLOOKUP($B71,Shock_dev!$A$1:$CI$300,MATCH(DATE(G$1,1,1),Shock_dev!$A$1:$CI$1,0),FALSE)</f>
        <v>0.10493669157332072</v>
      </c>
      <c r="H71" s="52">
        <f>VLOOKUP($B71,Shock_dev!$A$1:$CI$300,MATCH(DATE(H$1,1,1),Shock_dev!$A$1:$CI$1,0),FALSE)</f>
        <v>0.10647991808842303</v>
      </c>
      <c r="I71" s="52">
        <f>VLOOKUP($B71,Shock_dev!$A$1:$CI$300,MATCH(DATE(I$1,1,1),Shock_dev!$A$1:$CI$1,0),FALSE)</f>
        <v>9.6547273305369621E-2</v>
      </c>
      <c r="J71" s="52">
        <f>VLOOKUP($B71,Shock_dev!$A$1:$CI$300,MATCH(DATE(J$1,1,1),Shock_dev!$A$1:$CI$1,0),FALSE)</f>
        <v>9.9743482435190767E-2</v>
      </c>
      <c r="K71" s="52">
        <f>VLOOKUP($B71,Shock_dev!$A$1:$CI$300,MATCH(DATE(K$1,1,1),Shock_dev!$A$1:$CI$1,0),FALSE)</f>
        <v>0.10411403587334099</v>
      </c>
      <c r="L71" s="52">
        <f>VLOOKUP($B71,Shock_dev!$A$1:$CI$300,MATCH(DATE(L$1,1,1),Shock_dev!$A$1:$CI$1,0),FALSE)</f>
        <v>9.6622056679353197E-2</v>
      </c>
      <c r="M71" s="52">
        <f>VLOOKUP($B71,Shock_dev!$A$1:$CI$300,MATCH(DATE(M$1,1,1),Shock_dev!$A$1:$CI$1,0),FALSE)</f>
        <v>9.488381204128403E-2</v>
      </c>
      <c r="N71" s="52">
        <f>VLOOKUP($B71,Shock_dev!$A$1:$CI$300,MATCH(DATE(N$1,1,1),Shock_dev!$A$1:$CI$1,0),FALSE)</f>
        <v>9.7593208938124398E-2</v>
      </c>
      <c r="O71" s="52">
        <f>VLOOKUP($B71,Shock_dev!$A$1:$CI$300,MATCH(DATE(O$1,1,1),Shock_dev!$A$1:$CI$1,0),FALSE)</f>
        <v>8.5970875653907972E-2</v>
      </c>
      <c r="P71" s="52">
        <f>VLOOKUP($B71,Shock_dev!$A$1:$CI$300,MATCH(DATE(P$1,1,1),Shock_dev!$A$1:$CI$1,0),FALSE)</f>
        <v>6.8942773424885015E-2</v>
      </c>
      <c r="Q71" s="52">
        <f>VLOOKUP($B71,Shock_dev!$A$1:$CI$300,MATCH(DATE(Q$1,1,1),Shock_dev!$A$1:$CI$1,0),FALSE)</f>
        <v>5.3980370542638573E-2</v>
      </c>
      <c r="R71" s="52">
        <f>VLOOKUP($B71,Shock_dev!$A$1:$CI$300,MATCH(DATE(R$1,1,1),Shock_dev!$A$1:$CI$1,0),FALSE)</f>
        <v>3.3940914253286103E-2</v>
      </c>
      <c r="S71" s="52">
        <f>VLOOKUP($B71,Shock_dev!$A$1:$CI$300,MATCH(DATE(S$1,1,1),Shock_dev!$A$1:$CI$1,0),FALSE)</f>
        <v>2.748515216322691E-2</v>
      </c>
      <c r="T71" s="52">
        <f>VLOOKUP($B71,Shock_dev!$A$1:$CI$300,MATCH(DATE(T$1,1,1),Shock_dev!$A$1:$CI$1,0),FALSE)</f>
        <v>1.9680739142130334E-2</v>
      </c>
      <c r="U71" s="52">
        <f>VLOOKUP($B71,Shock_dev!$A$1:$CI$300,MATCH(DATE(U$1,1,1),Shock_dev!$A$1:$CI$1,0),FALSE)</f>
        <v>1.4379859924036514E-2</v>
      </c>
      <c r="V71" s="52">
        <f>VLOOKUP($B71,Shock_dev!$A$1:$CI$300,MATCH(DATE(V$1,1,1),Shock_dev!$A$1:$CI$1,0),FALSE)</f>
        <v>1.1313378543717709E-2</v>
      </c>
      <c r="W71" s="52">
        <f>VLOOKUP($B71,Shock_dev!$A$1:$CI$300,MATCH(DATE(W$1,1,1),Shock_dev!$A$1:$CI$1,0),FALSE)</f>
        <v>1.1156932859755326E-2</v>
      </c>
      <c r="X71" s="52">
        <f>VLOOKUP($B71,Shock_dev!$A$1:$CI$300,MATCH(DATE(X$1,1,1),Shock_dev!$A$1:$CI$1,0),FALSE)</f>
        <v>9.3423477595911252E-3</v>
      </c>
      <c r="Y71" s="52">
        <f>VLOOKUP($B71,Shock_dev!$A$1:$CI$300,MATCH(DATE(Y$1,1,1),Shock_dev!$A$1:$CI$1,0),FALSE)</f>
        <v>9.2284175091882428E-3</v>
      </c>
      <c r="Z71" s="52">
        <f>VLOOKUP($B71,Shock_dev!$A$1:$CI$300,MATCH(DATE(Z$1,1,1),Shock_dev!$A$1:$CI$1,0),FALSE)</f>
        <v>9.7891348154421909E-3</v>
      </c>
      <c r="AA71" s="52">
        <f>VLOOKUP($B71,Shock_dev!$A$1:$CI$300,MATCH(DATE(AA$1,1,1),Shock_dev!$A$1:$CI$1,0),FALSE)</f>
        <v>8.4326226224475456E-3</v>
      </c>
      <c r="AB71" s="52">
        <f>VLOOKUP($B71,Shock_dev!$A$1:$CI$300,MATCH(DATE(AB$1,1,1),Shock_dev!$A$1:$CI$1,0),FALSE)</f>
        <v>8.4518522722039774E-3</v>
      </c>
      <c r="AC71" s="52">
        <f>VLOOKUP($B71,Shock_dev!$A$1:$CI$300,MATCH(DATE(AC$1,1,1),Shock_dev!$A$1:$CI$1,0),FALSE)</f>
        <v>8.9557104242506645E-3</v>
      </c>
      <c r="AD71" s="52">
        <f>VLOOKUP($B71,Shock_dev!$A$1:$CI$300,MATCH(DATE(AD$1,1,1),Shock_dev!$A$1:$CI$1,0),FALSE)</f>
        <v>9.6540557074685923E-3</v>
      </c>
      <c r="AE71" s="52">
        <f>VLOOKUP($B71,Shock_dev!$A$1:$CI$300,MATCH(DATE(AE$1,1,1),Shock_dev!$A$1:$CI$1,0),FALSE)</f>
        <v>1.0489314880360643E-2</v>
      </c>
      <c r="AF71" s="52">
        <f>VLOOKUP($B71,Shock_dev!$A$1:$CI$300,MATCH(DATE(AF$1,1,1),Shock_dev!$A$1:$CI$1,0),FALSE)</f>
        <v>1.1234002994124288E-2</v>
      </c>
      <c r="AG71" s="52"/>
      <c r="AH71" s="65">
        <f t="shared" si="1"/>
        <v>8.9011524169459372E-2</v>
      </c>
      <c r="AI71" s="65">
        <f t="shared" si="2"/>
        <v>0.10070135327633553</v>
      </c>
      <c r="AJ71" s="65">
        <f t="shared" si="3"/>
        <v>8.0274208120168014E-2</v>
      </c>
      <c r="AK71" s="65">
        <f t="shared" si="4"/>
        <v>2.1360008805279513E-2</v>
      </c>
      <c r="AL71" s="65">
        <f t="shared" si="5"/>
        <v>9.5898911132848864E-3</v>
      </c>
      <c r="AM71" s="65">
        <f t="shared" si="6"/>
        <v>9.7569872556816338E-3</v>
      </c>
      <c r="AN71" s="66"/>
      <c r="AO71" s="65">
        <f t="shared" si="7"/>
        <v>9.4856438722897451E-2</v>
      </c>
      <c r="AP71" s="65">
        <f t="shared" si="8"/>
        <v>5.0817108462723762E-2</v>
      </c>
      <c r="AQ71" s="65">
        <f t="shared" si="9"/>
        <v>9.673439184483261E-3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555</v>
      </c>
      <c r="C72" s="51">
        <f>VLOOKUP($B72,Shock_dev!$A$1:$CI$300,MATCH(DATE(C$1,1,1),Shock_dev!$A$1:$CI$1,0),FALSE)</f>
        <v>4.1419524311213053E-3</v>
      </c>
      <c r="D72" s="52">
        <f>VLOOKUP($B72,Shock_dev!$A$1:$CI$300,MATCH(DATE(D$1,1,1),Shock_dev!$A$1:$CI$1,0),FALSE)</f>
        <v>5.9745151001899298E-3</v>
      </c>
      <c r="E72" s="52">
        <f>VLOOKUP($B72,Shock_dev!$A$1:$CI$300,MATCH(DATE(E$1,1,1),Shock_dev!$A$1:$CI$1,0),FALSE)</f>
        <v>7.1486578362394216E-3</v>
      </c>
      <c r="F72" s="52">
        <f>VLOOKUP($B72,Shock_dev!$A$1:$CI$300,MATCH(DATE(F$1,1,1),Shock_dev!$A$1:$CI$1,0),FALSE)</f>
        <v>7.9566781544874402E-3</v>
      </c>
      <c r="G72" s="52">
        <f>VLOOKUP($B72,Shock_dev!$A$1:$CI$300,MATCH(DATE(G$1,1,1),Shock_dev!$A$1:$CI$1,0),FALSE)</f>
        <v>8.4047417176376024E-3</v>
      </c>
      <c r="H72" s="52">
        <f>VLOOKUP($B72,Shock_dev!$A$1:$CI$300,MATCH(DATE(H$1,1,1),Shock_dev!$A$1:$CI$1,0),FALSE)</f>
        <v>8.8555666003545148E-3</v>
      </c>
      <c r="I72" s="52">
        <f>VLOOKUP($B72,Shock_dev!$A$1:$CI$300,MATCH(DATE(I$1,1,1),Shock_dev!$A$1:$CI$1,0),FALSE)</f>
        <v>8.5259911698081954E-3</v>
      </c>
      <c r="J72" s="52">
        <f>VLOOKUP($B72,Shock_dev!$A$1:$CI$300,MATCH(DATE(J$1,1,1),Shock_dev!$A$1:$CI$1,0),FALSE)</f>
        <v>9.0816531550860329E-3</v>
      </c>
      <c r="K72" s="52">
        <f>VLOOKUP($B72,Shock_dev!$A$1:$CI$300,MATCH(DATE(K$1,1,1),Shock_dev!$A$1:$CI$1,0),FALSE)</f>
        <v>9.7464225001522818E-3</v>
      </c>
      <c r="L72" s="52">
        <f>VLOOKUP($B72,Shock_dev!$A$1:$CI$300,MATCH(DATE(L$1,1,1),Shock_dev!$A$1:$CI$1,0),FALSE)</f>
        <v>9.5726046560817239E-3</v>
      </c>
      <c r="M72" s="52">
        <f>VLOOKUP($B72,Shock_dev!$A$1:$CI$300,MATCH(DATE(M$1,1,1),Shock_dev!$A$1:$CI$1,0),FALSE)</f>
        <v>9.7530477175519405E-3</v>
      </c>
      <c r="N72" s="52">
        <f>VLOOKUP($B72,Shock_dev!$A$1:$CI$300,MATCH(DATE(N$1,1,1),Shock_dev!$A$1:$CI$1,0),FALSE)</f>
        <v>1.0203481819546259E-2</v>
      </c>
      <c r="O72" s="52">
        <f>VLOOKUP($B72,Shock_dev!$A$1:$CI$300,MATCH(DATE(O$1,1,1),Shock_dev!$A$1:$CI$1,0),FALSE)</f>
        <v>9.6249592101706211E-3</v>
      </c>
      <c r="P72" s="52">
        <f>VLOOKUP($B72,Shock_dev!$A$1:$CI$300,MATCH(DATE(P$1,1,1),Shock_dev!$A$1:$CI$1,0),FALSE)</f>
        <v>8.5763417003686931E-3</v>
      </c>
      <c r="Q72" s="52">
        <f>VLOOKUP($B72,Shock_dev!$A$1:$CI$300,MATCH(DATE(Q$1,1,1),Shock_dev!$A$1:$CI$1,0),FALSE)</f>
        <v>7.5836467966216084E-3</v>
      </c>
      <c r="R72" s="52">
        <f>VLOOKUP($B72,Shock_dev!$A$1:$CI$300,MATCH(DATE(R$1,1,1),Shock_dev!$A$1:$CI$1,0),FALSE)</f>
        <v>6.1632799356840318E-3</v>
      </c>
      <c r="S72" s="52">
        <f>VLOOKUP($B72,Shock_dev!$A$1:$CI$300,MATCH(DATE(S$1,1,1),Shock_dev!$A$1:$CI$1,0),FALSE)</f>
        <v>5.5978455125225389E-3</v>
      </c>
      <c r="T72" s="52">
        <f>VLOOKUP($B72,Shock_dev!$A$1:$CI$300,MATCH(DATE(T$1,1,1),Shock_dev!$A$1:$CI$1,0),FALSE)</f>
        <v>4.9091244445599947E-3</v>
      </c>
      <c r="U72" s="52">
        <f>VLOOKUP($B72,Shock_dev!$A$1:$CI$300,MATCH(DATE(U$1,1,1),Shock_dev!$A$1:$CI$1,0),FALSE)</f>
        <v>4.3334686903907585E-3</v>
      </c>
      <c r="V72" s="52">
        <f>VLOOKUP($B72,Shock_dev!$A$1:$CI$300,MATCH(DATE(V$1,1,1),Shock_dev!$A$1:$CI$1,0),FALSE)</f>
        <v>3.8726090460473547E-3</v>
      </c>
      <c r="W72" s="52">
        <f>VLOOKUP($B72,Shock_dev!$A$1:$CI$300,MATCH(DATE(W$1,1,1),Shock_dev!$A$1:$CI$1,0),FALSE)</f>
        <v>3.5840554042160951E-3</v>
      </c>
      <c r="X72" s="52">
        <f>VLOOKUP($B72,Shock_dev!$A$1:$CI$300,MATCH(DATE(X$1,1,1),Shock_dev!$A$1:$CI$1,0),FALSE)</f>
        <v>3.1731054612514232E-3</v>
      </c>
      <c r="Y72" s="52">
        <f>VLOOKUP($B72,Shock_dev!$A$1:$CI$300,MATCH(DATE(Y$1,1,1),Shock_dev!$A$1:$CI$1,0),FALSE)</f>
        <v>2.8727524883230232E-3</v>
      </c>
      <c r="Z72" s="52">
        <f>VLOOKUP($B72,Shock_dev!$A$1:$CI$300,MATCH(DATE(Z$1,1,1),Shock_dev!$A$1:$CI$1,0),FALSE)</f>
        <v>2.6292444785970138E-3</v>
      </c>
      <c r="AA72" s="52">
        <f>VLOOKUP($B72,Shock_dev!$A$1:$CI$300,MATCH(DATE(AA$1,1,1),Shock_dev!$A$1:$CI$1,0),FALSE)</f>
        <v>2.2677776841420133E-3</v>
      </c>
      <c r="AB72" s="52">
        <f>VLOOKUP($B72,Shock_dev!$A$1:$CI$300,MATCH(DATE(AB$1,1,1),Shock_dev!$A$1:$CI$1,0),FALSE)</f>
        <v>2.0175888540693524E-3</v>
      </c>
      <c r="AC72" s="52">
        <f>VLOOKUP($B72,Shock_dev!$A$1:$CI$300,MATCH(DATE(AC$1,1,1),Shock_dev!$A$1:$CI$1,0),FALSE)</f>
        <v>1.828137243404797E-3</v>
      </c>
      <c r="AD72" s="52">
        <f>VLOOKUP($B72,Shock_dev!$A$1:$CI$300,MATCH(DATE(AD$1,1,1),Shock_dev!$A$1:$CI$1,0),FALSE)</f>
        <v>1.6807307526240588E-3</v>
      </c>
      <c r="AE72" s="52">
        <f>VLOOKUP($B72,Shock_dev!$A$1:$CI$300,MATCH(DATE(AE$1,1,1),Shock_dev!$A$1:$CI$1,0),FALSE)</f>
        <v>1.5712882474116332E-3</v>
      </c>
      <c r="AF72" s="52">
        <f>VLOOKUP($B72,Shock_dev!$A$1:$CI$300,MATCH(DATE(AF$1,1,1),Shock_dev!$A$1:$CI$1,0),FALSE)</f>
        <v>1.4846973842389713E-3</v>
      </c>
      <c r="AG72" s="52"/>
      <c r="AH72" s="65">
        <f t="shared" si="1"/>
        <v>6.725309047935139E-3</v>
      </c>
      <c r="AI72" s="65">
        <f t="shared" si="2"/>
        <v>9.1564476162965501E-3</v>
      </c>
      <c r="AJ72" s="65">
        <f t="shared" si="3"/>
        <v>9.1482954488518245E-3</v>
      </c>
      <c r="AK72" s="65">
        <f t="shared" si="4"/>
        <v>4.9752655258409354E-3</v>
      </c>
      <c r="AL72" s="65">
        <f t="shared" si="5"/>
        <v>2.9053871033059139E-3</v>
      </c>
      <c r="AM72" s="65">
        <f t="shared" si="6"/>
        <v>1.7164884963497625E-3</v>
      </c>
      <c r="AN72" s="66"/>
      <c r="AO72" s="65">
        <f t="shared" si="7"/>
        <v>7.9408783321158437E-3</v>
      </c>
      <c r="AP72" s="65">
        <f t="shared" si="8"/>
        <v>7.0617804873463804E-3</v>
      </c>
      <c r="AQ72" s="65">
        <f t="shared" si="9"/>
        <v>2.3109377998278384E-3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0.14208719722497998</v>
      </c>
      <c r="D77" s="52">
        <f t="shared" ref="D77:AF77" si="11">SUM(D60:D69)</f>
        <v>0.13149321893873706</v>
      </c>
      <c r="E77" s="52">
        <f t="shared" si="11"/>
        <v>0.13545534671306028</v>
      </c>
      <c r="F77" s="52">
        <f t="shared" si="11"/>
        <v>0.14064481182350558</v>
      </c>
      <c r="G77" s="52">
        <f t="shared" si="11"/>
        <v>0.14178155745460311</v>
      </c>
      <c r="H77" s="52">
        <f t="shared" si="11"/>
        <v>0.14904465567725891</v>
      </c>
      <c r="I77" s="52">
        <f t="shared" si="11"/>
        <v>0.13085643159556559</v>
      </c>
      <c r="J77" s="52">
        <f t="shared" si="11"/>
        <v>0.15301354824325558</v>
      </c>
      <c r="K77" s="52">
        <f t="shared" si="11"/>
        <v>0.1657342532824066</v>
      </c>
      <c r="L77" s="52">
        <f t="shared" si="11"/>
        <v>0.14850905660136104</v>
      </c>
      <c r="M77" s="52">
        <f t="shared" si="11"/>
        <v>0.15515677609809247</v>
      </c>
      <c r="N77" s="52">
        <f t="shared" si="11"/>
        <v>0.16700782335503975</v>
      </c>
      <c r="O77" s="52">
        <f t="shared" si="11"/>
        <v>0.14105919032784539</v>
      </c>
      <c r="P77" s="52">
        <f t="shared" si="11"/>
        <v>0.11525302011049596</v>
      </c>
      <c r="Q77" s="52">
        <f t="shared" si="11"/>
        <v>9.9730714730352582E-2</v>
      </c>
      <c r="R77" s="52">
        <f t="shared" si="11"/>
        <v>7.0497258617818817E-2</v>
      </c>
      <c r="S77" s="52">
        <f t="shared" si="11"/>
        <v>7.5941011831938382E-2</v>
      </c>
      <c r="T77" s="52">
        <f t="shared" si="11"/>
        <v>6.515700151865797E-2</v>
      </c>
      <c r="U77" s="52">
        <f t="shared" si="11"/>
        <v>5.9562797693046184E-2</v>
      </c>
      <c r="V77" s="52">
        <f t="shared" si="11"/>
        <v>5.6284105967415191E-2</v>
      </c>
      <c r="W77" s="52">
        <f t="shared" si="11"/>
        <v>5.712962624922719E-2</v>
      </c>
      <c r="X77" s="52">
        <f t="shared" si="11"/>
        <v>5.1114844110426216E-2</v>
      </c>
      <c r="Y77" s="52">
        <f t="shared" si="11"/>
        <v>5.0281786431544497E-2</v>
      </c>
      <c r="Z77" s="52">
        <f t="shared" si="11"/>
        <v>4.9572362307753789E-2</v>
      </c>
      <c r="AA77" s="52">
        <f t="shared" si="11"/>
        <v>4.3767512060262505E-2</v>
      </c>
      <c r="AB77" s="52">
        <f t="shared" si="11"/>
        <v>4.3001795282712411E-2</v>
      </c>
      <c r="AC77" s="52">
        <f t="shared" si="11"/>
        <v>4.2366207789864628E-2</v>
      </c>
      <c r="AD77" s="52">
        <f t="shared" si="11"/>
        <v>4.1765680111259931E-2</v>
      </c>
      <c r="AE77" s="52">
        <f t="shared" si="11"/>
        <v>4.1383373026114341E-2</v>
      </c>
      <c r="AF77" s="52">
        <f t="shared" si="11"/>
        <v>4.0817592445350666E-2</v>
      </c>
      <c r="AG77" s="67"/>
      <c r="AH77" s="65">
        <f>AVERAGE(C77:G77)</f>
        <v>0.13829242643097719</v>
      </c>
      <c r="AI77" s="65">
        <f>AVERAGE(H77:L77)</f>
        <v>0.14943158907996953</v>
      </c>
      <c r="AJ77" s="65">
        <f>AVERAGE(M77:Q77)</f>
        <v>0.13564150492436525</v>
      </c>
      <c r="AK77" s="65">
        <f>AVERAGE(R77:V77)</f>
        <v>6.5488435125775318E-2</v>
      </c>
      <c r="AL77" s="65">
        <f>AVERAGE(W77:AA77)</f>
        <v>5.0373226231842837E-2</v>
      </c>
      <c r="AM77" s="65">
        <f>AVERAGE(AB77:AF77)</f>
        <v>4.186692973106039E-2</v>
      </c>
      <c r="AN77" s="66"/>
      <c r="AO77" s="65">
        <f>AVERAGE(AH77:AI77)</f>
        <v>0.14386200775547336</v>
      </c>
      <c r="AP77" s="65">
        <f>AVERAGE(AJ77:AK77)</f>
        <v>0.10056497002507028</v>
      </c>
      <c r="AQ77" s="65">
        <f>AVERAGE(AL77:AM77)</f>
        <v>4.612007798145161E-2</v>
      </c>
    </row>
    <row r="78" spans="1:43" s="9" customFormat="1" x14ac:dyDescent="0.25">
      <c r="A78" s="13" t="s">
        <v>399</v>
      </c>
      <c r="B78" s="13"/>
      <c r="C78" s="52">
        <f>SUM(C70:C71)</f>
        <v>6.1100739021638255E-2</v>
      </c>
      <c r="D78" s="52">
        <f t="shared" ref="D78:AF78" si="12">SUM(D70:D71)</f>
        <v>8.5109057804320348E-2</v>
      </c>
      <c r="E78" s="52">
        <f t="shared" si="12"/>
        <v>9.8839565522130579E-2</v>
      </c>
      <c r="F78" s="52">
        <f t="shared" si="12"/>
        <v>0.10651635910018557</v>
      </c>
      <c r="G78" s="52">
        <f t="shared" si="12"/>
        <v>0.108239278069426</v>
      </c>
      <c r="H78" s="52">
        <f t="shared" si="12"/>
        <v>0.10959463747377686</v>
      </c>
      <c r="I78" s="52">
        <f t="shared" si="12"/>
        <v>9.9074631496234369E-2</v>
      </c>
      <c r="J78" s="52">
        <f t="shared" si="12"/>
        <v>0.10208908736589131</v>
      </c>
      <c r="K78" s="52">
        <f t="shared" si="12"/>
        <v>0.10635829555928646</v>
      </c>
      <c r="L78" s="52">
        <f t="shared" si="12"/>
        <v>9.8404258010676926E-2</v>
      </c>
      <c r="M78" s="52">
        <f t="shared" si="12"/>
        <v>9.6388345292449662E-2</v>
      </c>
      <c r="N78" s="52">
        <f t="shared" si="12"/>
        <v>9.8998353822186774E-2</v>
      </c>
      <c r="O78" s="52">
        <f t="shared" si="12"/>
        <v>8.6844205112804801E-2</v>
      </c>
      <c r="P78" s="52">
        <f t="shared" si="12"/>
        <v>6.9101635240633466E-2</v>
      </c>
      <c r="Q78" s="52">
        <f t="shared" si="12"/>
        <v>5.3507798186598475E-2</v>
      </c>
      <c r="R78" s="52">
        <f t="shared" si="12"/>
        <v>3.2717418590267923E-2</v>
      </c>
      <c r="S78" s="52">
        <f t="shared" si="12"/>
        <v>2.5999067008250394E-2</v>
      </c>
      <c r="T78" s="52">
        <f t="shared" si="12"/>
        <v>1.7972077307669278E-2</v>
      </c>
      <c r="U78" s="52">
        <f t="shared" si="12"/>
        <v>1.2580339087077001E-2</v>
      </c>
      <c r="V78" s="52">
        <f t="shared" si="12"/>
        <v>9.5377029140734145E-3</v>
      </c>
      <c r="W78" s="52">
        <f t="shared" si="12"/>
        <v>9.5308292571144575E-3</v>
      </c>
      <c r="X78" s="52">
        <f t="shared" si="12"/>
        <v>7.833158916024055E-3</v>
      </c>
      <c r="Y78" s="52">
        <f t="shared" si="12"/>
        <v>7.8938670488725455E-3</v>
      </c>
      <c r="Z78" s="52">
        <f t="shared" si="12"/>
        <v>8.6521216582617563E-3</v>
      </c>
      <c r="AA78" s="52">
        <f t="shared" si="12"/>
        <v>7.4248017718782644E-3</v>
      </c>
      <c r="AB78" s="52">
        <f t="shared" si="12"/>
        <v>7.6030914125377958E-3</v>
      </c>
      <c r="AC78" s="52">
        <f t="shared" si="12"/>
        <v>8.2715146494829611E-3</v>
      </c>
      <c r="AD78" s="52">
        <f t="shared" si="12"/>
        <v>9.128686918426953E-3</v>
      </c>
      <c r="AE78" s="52">
        <f t="shared" si="12"/>
        <v>1.0113216636313765E-2</v>
      </c>
      <c r="AF78" s="52">
        <f t="shared" si="12"/>
        <v>1.0989245499674768E-2</v>
      </c>
      <c r="AG78" s="67"/>
      <c r="AH78" s="65">
        <f>AVERAGE(C78:G78)</f>
        <v>9.1960999903540147E-2</v>
      </c>
      <c r="AI78" s="65">
        <f>AVERAGE(H78:L78)</f>
        <v>0.10310418198117319</v>
      </c>
      <c r="AJ78" s="65">
        <f>AVERAGE(M78:Q78)</f>
        <v>8.0968067530934634E-2</v>
      </c>
      <c r="AK78" s="65">
        <f>AVERAGE(R78:V78)</f>
        <v>1.9761320981467601E-2</v>
      </c>
      <c r="AL78" s="65">
        <f>AVERAGE(W78:AA78)</f>
        <v>8.2669557304302158E-3</v>
      </c>
      <c r="AM78" s="65">
        <f>AVERAGE(AB78:AF78)</f>
        <v>9.2211510232872475E-3</v>
      </c>
      <c r="AN78" s="66"/>
      <c r="AO78" s="65">
        <f>AVERAGE(AH78:AI78)</f>
        <v>9.7532590942356667E-2</v>
      </c>
      <c r="AP78" s="65">
        <f>AVERAGE(AJ78:AK78)</f>
        <v>5.0364694256201117E-2</v>
      </c>
      <c r="AQ78" s="65">
        <f>AVERAGE(AL78:AM78)</f>
        <v>8.7440533768587316E-3</v>
      </c>
    </row>
    <row r="79" spans="1:43" s="9" customFormat="1" x14ac:dyDescent="0.25">
      <c r="A79" s="13" t="s">
        <v>421</v>
      </c>
      <c r="B79" s="13"/>
      <c r="C79" s="52">
        <f>SUM(C53:C58)</f>
        <v>1.9496934358739372E-2</v>
      </c>
      <c r="D79" s="52">
        <f t="shared" ref="D79:AF79" si="13">SUM(D53:D58)</f>
        <v>2.4090726226229094E-2</v>
      </c>
      <c r="E79" s="52">
        <f t="shared" si="13"/>
        <v>2.6005595506242117E-2</v>
      </c>
      <c r="F79" s="52">
        <f t="shared" si="13"/>
        <v>2.6511785226185098E-2</v>
      </c>
      <c r="G79" s="52">
        <f t="shared" si="13"/>
        <v>2.5413446545901171E-2</v>
      </c>
      <c r="H79" s="52">
        <f t="shared" si="13"/>
        <v>2.4428834836982011E-2</v>
      </c>
      <c r="I79" s="52">
        <f t="shared" si="13"/>
        <v>1.9685937044855484E-2</v>
      </c>
      <c r="J79" s="52">
        <f t="shared" si="13"/>
        <v>1.9794339161423466E-2</v>
      </c>
      <c r="K79" s="52">
        <f t="shared" si="13"/>
        <v>1.9893540609776852E-2</v>
      </c>
      <c r="L79" s="52">
        <f t="shared" si="13"/>
        <v>1.6002636997865968E-2</v>
      </c>
      <c r="M79" s="52">
        <f t="shared" si="13"/>
        <v>1.4617713729444976E-2</v>
      </c>
      <c r="N79" s="52">
        <f t="shared" si="13"/>
        <v>1.4732449916407948E-2</v>
      </c>
      <c r="O79" s="52">
        <f t="shared" si="13"/>
        <v>1.0054058379539718E-2</v>
      </c>
      <c r="P79" s="52">
        <f t="shared" si="13"/>
        <v>4.3731178103858523E-3</v>
      </c>
      <c r="Q79" s="52">
        <f t="shared" si="13"/>
        <v>8.8258041192989904E-6</v>
      </c>
      <c r="R79" s="52">
        <f t="shared" si="13"/>
        <v>-5.7426004790602858E-3</v>
      </c>
      <c r="S79" s="52">
        <f t="shared" si="13"/>
        <v>-6.5124045494121055E-3</v>
      </c>
      <c r="T79" s="52">
        <f t="shared" si="13"/>
        <v>-8.005129513581892E-3</v>
      </c>
      <c r="U79" s="52">
        <f t="shared" si="13"/>
        <v>-8.5320903591694294E-3</v>
      </c>
      <c r="V79" s="52">
        <f t="shared" si="13"/>
        <v>-8.2759312108629177E-3</v>
      </c>
      <c r="W79" s="52">
        <f t="shared" si="13"/>
        <v>-7.0734673904284109E-3</v>
      </c>
      <c r="X79" s="52">
        <f t="shared" si="13"/>
        <v>-6.5293018271636886E-3</v>
      </c>
      <c r="Y79" s="52">
        <f t="shared" si="13"/>
        <v>-5.3903123319169154E-3</v>
      </c>
      <c r="Z79" s="52">
        <f t="shared" si="13"/>
        <v>-4.1310302435431396E-3</v>
      </c>
      <c r="AA79" s="52">
        <f t="shared" si="13"/>
        <v>-3.6156624809897228E-3</v>
      </c>
      <c r="AB79" s="52">
        <f t="shared" si="13"/>
        <v>-2.6525048348792187E-3</v>
      </c>
      <c r="AC79" s="52">
        <f t="shared" si="13"/>
        <v>-1.6593919195793674E-3</v>
      </c>
      <c r="AD79" s="52">
        <f t="shared" si="13"/>
        <v>-7.3054449259718035E-4</v>
      </c>
      <c r="AE79" s="52">
        <f t="shared" si="13"/>
        <v>1.2883933515958797E-4</v>
      </c>
      <c r="AF79" s="52">
        <f t="shared" si="13"/>
        <v>8.5108525463862585E-4</v>
      </c>
      <c r="AG79" s="67"/>
      <c r="AH79" s="65">
        <f t="shared" si="1"/>
        <v>2.430369757265937E-2</v>
      </c>
      <c r="AI79" s="65">
        <f t="shared" si="2"/>
        <v>1.996105773018076E-2</v>
      </c>
      <c r="AJ79" s="65">
        <f t="shared" si="3"/>
        <v>8.7572331279795572E-3</v>
      </c>
      <c r="AK79" s="65">
        <f t="shared" si="4"/>
        <v>-7.4136312224173263E-3</v>
      </c>
      <c r="AL79" s="65">
        <f t="shared" si="5"/>
        <v>-5.3479548548083754E-3</v>
      </c>
      <c r="AM79" s="65">
        <f t="shared" si="6"/>
        <v>-8.1250333145151056E-4</v>
      </c>
      <c r="AN79" s="66"/>
      <c r="AO79" s="65">
        <f t="shared" si="7"/>
        <v>2.2132377651420065E-2</v>
      </c>
      <c r="AP79" s="65">
        <f t="shared" si="8"/>
        <v>6.7180095278111546E-4</v>
      </c>
      <c r="AQ79" s="65">
        <f t="shared" si="9"/>
        <v>-3.0802290931299429E-3</v>
      </c>
    </row>
    <row r="80" spans="1:43" s="9" customFormat="1" x14ac:dyDescent="0.25">
      <c r="A80" s="13" t="s">
        <v>423</v>
      </c>
      <c r="B80" s="13"/>
      <c r="C80" s="52">
        <f>C59</f>
        <v>3.4287005825061278E-3</v>
      </c>
      <c r="D80" s="52">
        <f t="shared" ref="D80:AF80" si="14">D59</f>
        <v>5.6407716797068361E-3</v>
      </c>
      <c r="E80" s="52">
        <f t="shared" si="14"/>
        <v>6.8136201017511642E-3</v>
      </c>
      <c r="F80" s="52">
        <f t="shared" si="14"/>
        <v>7.3555108895725103E-3</v>
      </c>
      <c r="G80" s="52">
        <f t="shared" si="14"/>
        <v>7.45839006247416E-3</v>
      </c>
      <c r="H80" s="52">
        <f t="shared" si="14"/>
        <v>7.5211819686587965E-3</v>
      </c>
      <c r="I80" s="52">
        <f t="shared" si="14"/>
        <v>7.0109128550660798E-3</v>
      </c>
      <c r="J80" s="52">
        <f t="shared" si="14"/>
        <v>7.197745055216513E-3</v>
      </c>
      <c r="K80" s="52">
        <f t="shared" si="14"/>
        <v>7.7141410488324492E-3</v>
      </c>
      <c r="L80" s="52">
        <f t="shared" si="14"/>
        <v>7.6514388024473343E-3</v>
      </c>
      <c r="M80" s="52">
        <f t="shared" si="14"/>
        <v>7.773235864746075E-3</v>
      </c>
      <c r="N80" s="52">
        <f t="shared" si="14"/>
        <v>8.2156760659807711E-3</v>
      </c>
      <c r="O80" s="52">
        <f t="shared" si="14"/>
        <v>7.9020902017472444E-3</v>
      </c>
      <c r="P80" s="52">
        <f t="shared" si="14"/>
        <v>7.056047838048962E-3</v>
      </c>
      <c r="Q80" s="52">
        <f t="shared" si="14"/>
        <v>6.1998726405243379E-3</v>
      </c>
      <c r="R80" s="52">
        <f t="shared" si="14"/>
        <v>5.0582589164088476E-3</v>
      </c>
      <c r="S80" s="52">
        <f t="shared" si="14"/>
        <v>4.6203701860719985E-3</v>
      </c>
      <c r="T80" s="52">
        <f t="shared" si="14"/>
        <v>4.262376221498324E-3</v>
      </c>
      <c r="U80" s="52">
        <f t="shared" si="14"/>
        <v>3.9996557429345658E-3</v>
      </c>
      <c r="V80" s="52">
        <f t="shared" si="14"/>
        <v>3.8177411612953164E-3</v>
      </c>
      <c r="W80" s="52">
        <f t="shared" si="14"/>
        <v>3.7521401060612281E-3</v>
      </c>
      <c r="X80" s="52">
        <f t="shared" si="14"/>
        <v>3.5512854965833334E-3</v>
      </c>
      <c r="Y80" s="52">
        <f t="shared" si="14"/>
        <v>3.3526271084610331E-3</v>
      </c>
      <c r="Z80" s="52">
        <f t="shared" si="14"/>
        <v>3.1505599746603718E-3</v>
      </c>
      <c r="AA80" s="52">
        <f t="shared" si="14"/>
        <v>2.8030414246864237E-3</v>
      </c>
      <c r="AB80" s="52">
        <f t="shared" si="14"/>
        <v>2.4763994222915778E-3</v>
      </c>
      <c r="AC80" s="52">
        <f t="shared" si="14"/>
        <v>2.1764118407715726E-3</v>
      </c>
      <c r="AD80" s="52">
        <f t="shared" si="14"/>
        <v>1.8921358841599771E-3</v>
      </c>
      <c r="AE80" s="52">
        <f t="shared" si="14"/>
        <v>1.6218040248532643E-3</v>
      </c>
      <c r="AF80" s="52">
        <f t="shared" si="14"/>
        <v>1.3563159803686605E-3</v>
      </c>
      <c r="AG80" s="67"/>
      <c r="AH80" s="65">
        <f t="shared" si="1"/>
        <v>6.1393986632021598E-3</v>
      </c>
      <c r="AI80" s="65">
        <f t="shared" si="2"/>
        <v>7.4190839460442342E-3</v>
      </c>
      <c r="AJ80" s="65">
        <f t="shared" si="3"/>
        <v>7.4293845222094786E-3</v>
      </c>
      <c r="AK80" s="65">
        <f t="shared" si="4"/>
        <v>4.35168044564181E-3</v>
      </c>
      <c r="AL80" s="65">
        <f t="shared" si="5"/>
        <v>3.3219308220904776E-3</v>
      </c>
      <c r="AM80" s="65">
        <f t="shared" si="6"/>
        <v>1.9046134304890106E-3</v>
      </c>
      <c r="AN80" s="66"/>
      <c r="AO80" s="65">
        <f t="shared" si="7"/>
        <v>6.7792413046231965E-3</v>
      </c>
      <c r="AP80" s="65">
        <f t="shared" si="8"/>
        <v>5.8905324839256448E-3</v>
      </c>
      <c r="AQ80" s="65">
        <f t="shared" si="9"/>
        <v>2.6132721262897441E-3</v>
      </c>
    </row>
    <row r="81" spans="1:43" s="9" customFormat="1" x14ac:dyDescent="0.25">
      <c r="A81" s="13" t="s">
        <v>426</v>
      </c>
      <c r="B81" s="13"/>
      <c r="C81" s="52">
        <f>C72</f>
        <v>4.1419524311213053E-3</v>
      </c>
      <c r="D81" s="52">
        <f t="shared" ref="D81:AF81" si="15">D72</f>
        <v>5.9745151001899298E-3</v>
      </c>
      <c r="E81" s="52">
        <f t="shared" si="15"/>
        <v>7.1486578362394216E-3</v>
      </c>
      <c r="F81" s="52">
        <f t="shared" si="15"/>
        <v>7.9566781544874402E-3</v>
      </c>
      <c r="G81" s="52">
        <f t="shared" si="15"/>
        <v>8.4047417176376024E-3</v>
      </c>
      <c r="H81" s="52">
        <f t="shared" si="15"/>
        <v>8.8555666003545148E-3</v>
      </c>
      <c r="I81" s="52">
        <f t="shared" si="15"/>
        <v>8.5259911698081954E-3</v>
      </c>
      <c r="J81" s="52">
        <f t="shared" si="15"/>
        <v>9.0816531550860329E-3</v>
      </c>
      <c r="K81" s="52">
        <f t="shared" si="15"/>
        <v>9.7464225001522818E-3</v>
      </c>
      <c r="L81" s="52">
        <f t="shared" si="15"/>
        <v>9.5726046560817239E-3</v>
      </c>
      <c r="M81" s="52">
        <f t="shared" si="15"/>
        <v>9.7530477175519405E-3</v>
      </c>
      <c r="N81" s="52">
        <f t="shared" si="15"/>
        <v>1.0203481819546259E-2</v>
      </c>
      <c r="O81" s="52">
        <f t="shared" si="15"/>
        <v>9.6249592101706211E-3</v>
      </c>
      <c r="P81" s="52">
        <f t="shared" si="15"/>
        <v>8.5763417003686931E-3</v>
      </c>
      <c r="Q81" s="52">
        <f t="shared" si="15"/>
        <v>7.5836467966216084E-3</v>
      </c>
      <c r="R81" s="52">
        <f t="shared" si="15"/>
        <v>6.1632799356840318E-3</v>
      </c>
      <c r="S81" s="52">
        <f t="shared" si="15"/>
        <v>5.5978455125225389E-3</v>
      </c>
      <c r="T81" s="52">
        <f t="shared" si="15"/>
        <v>4.9091244445599947E-3</v>
      </c>
      <c r="U81" s="52">
        <f t="shared" si="15"/>
        <v>4.3334686903907585E-3</v>
      </c>
      <c r="V81" s="52">
        <f t="shared" si="15"/>
        <v>3.8726090460473547E-3</v>
      </c>
      <c r="W81" s="52">
        <f t="shared" si="15"/>
        <v>3.5840554042160951E-3</v>
      </c>
      <c r="X81" s="52">
        <f t="shared" si="15"/>
        <v>3.1731054612514232E-3</v>
      </c>
      <c r="Y81" s="52">
        <f t="shared" si="15"/>
        <v>2.8727524883230232E-3</v>
      </c>
      <c r="Z81" s="52">
        <f t="shared" si="15"/>
        <v>2.6292444785970138E-3</v>
      </c>
      <c r="AA81" s="52">
        <f t="shared" si="15"/>
        <v>2.2677776841420133E-3</v>
      </c>
      <c r="AB81" s="52">
        <f t="shared" si="15"/>
        <v>2.0175888540693524E-3</v>
      </c>
      <c r="AC81" s="52">
        <f t="shared" si="15"/>
        <v>1.828137243404797E-3</v>
      </c>
      <c r="AD81" s="52">
        <f t="shared" si="15"/>
        <v>1.6807307526240588E-3</v>
      </c>
      <c r="AE81" s="52">
        <f t="shared" si="15"/>
        <v>1.5712882474116332E-3</v>
      </c>
      <c r="AF81" s="52">
        <f t="shared" si="15"/>
        <v>1.4846973842389713E-3</v>
      </c>
      <c r="AG81" s="67"/>
      <c r="AH81" s="65">
        <f>AVERAGE(C81:G81)</f>
        <v>6.725309047935139E-3</v>
      </c>
      <c r="AI81" s="65">
        <f>AVERAGE(H81:L81)</f>
        <v>9.1564476162965501E-3</v>
      </c>
      <c r="AJ81" s="65">
        <f>AVERAGE(M81:Q81)</f>
        <v>9.1482954488518245E-3</v>
      </c>
      <c r="AK81" s="65">
        <f>AVERAGE(R81:V81)</f>
        <v>4.9752655258409354E-3</v>
      </c>
      <c r="AL81" s="65">
        <f>AVERAGE(W81:AA81)</f>
        <v>2.9053871033059139E-3</v>
      </c>
      <c r="AM81" s="65">
        <f>AVERAGE(AB81:AF81)</f>
        <v>1.7164884963497625E-3</v>
      </c>
      <c r="AN81" s="66"/>
      <c r="AO81" s="65">
        <f>AVERAGE(AH81:AI81)</f>
        <v>7.9408783321158437E-3</v>
      </c>
      <c r="AP81" s="65">
        <f>AVERAGE(AJ81:AK81)</f>
        <v>7.0617804873463804E-3</v>
      </c>
      <c r="AQ81" s="65">
        <f>AVERAGE(AL81:AM81)</f>
        <v>2.3109377998278384E-3</v>
      </c>
    </row>
    <row r="82" spans="1:43" s="9" customFormat="1" x14ac:dyDescent="0.25">
      <c r="A82" s="13" t="s">
        <v>425</v>
      </c>
      <c r="B82" s="13"/>
      <c r="C82" s="52">
        <f>SUM(C51:C52)</f>
        <v>2.9536405479168395E-3</v>
      </c>
      <c r="D82" s="52">
        <f t="shared" ref="D82:AF82" si="16">SUM(D51:D52)</f>
        <v>3.8600815658083104E-3</v>
      </c>
      <c r="E82" s="52">
        <f t="shared" si="16"/>
        <v>4.3006164801096388E-3</v>
      </c>
      <c r="F82" s="52">
        <f t="shared" si="16"/>
        <v>4.4868595759425204E-3</v>
      </c>
      <c r="G82" s="52">
        <f t="shared" si="16"/>
        <v>4.4064268955778694E-3</v>
      </c>
      <c r="H82" s="52">
        <f t="shared" si="16"/>
        <v>4.3252195259083264E-3</v>
      </c>
      <c r="I82" s="52">
        <f t="shared" si="16"/>
        <v>3.6742481928158442E-3</v>
      </c>
      <c r="J82" s="52">
        <f t="shared" si="16"/>
        <v>3.7223699524789504E-3</v>
      </c>
      <c r="K82" s="52">
        <f t="shared" si="16"/>
        <v>3.8039959895978699E-3</v>
      </c>
      <c r="L82" s="52">
        <f t="shared" si="16"/>
        <v>3.2909772314077121E-3</v>
      </c>
      <c r="M82" s="52">
        <f t="shared" si="16"/>
        <v>3.1166094791153145E-3</v>
      </c>
      <c r="N82" s="52">
        <f t="shared" si="16"/>
        <v>3.1727000528050005E-3</v>
      </c>
      <c r="O82" s="52">
        <f t="shared" si="16"/>
        <v>2.5123941127430205E-3</v>
      </c>
      <c r="P82" s="52">
        <f t="shared" si="16"/>
        <v>1.6474893456121956E-3</v>
      </c>
      <c r="Q82" s="52">
        <f t="shared" si="16"/>
        <v>9.4286345239283018E-4</v>
      </c>
      <c r="R82" s="52">
        <f t="shared" si="16"/>
        <v>1.5884166597288129E-5</v>
      </c>
      <c r="S82" s="52">
        <f t="shared" si="16"/>
        <v>-1.874025497183529E-4</v>
      </c>
      <c r="T82" s="52">
        <f t="shared" si="16"/>
        <v>-4.7225491845484047E-4</v>
      </c>
      <c r="U82" s="52">
        <f t="shared" si="16"/>
        <v>-6.1793378266433068E-4</v>
      </c>
      <c r="V82" s="52">
        <f t="shared" si="16"/>
        <v>-6.455626680484703E-4</v>
      </c>
      <c r="W82" s="52">
        <f t="shared" si="16"/>
        <v>-5.2803503532538394E-4</v>
      </c>
      <c r="X82" s="52">
        <f t="shared" si="16"/>
        <v>-5.0262460552101497E-4</v>
      </c>
      <c r="Y82" s="52">
        <f t="shared" si="16"/>
        <v>-3.9153173226169136E-4</v>
      </c>
      <c r="Z82" s="52">
        <f t="shared" si="16"/>
        <v>-2.5651941112774543E-4</v>
      </c>
      <c r="AA82" s="52">
        <f t="shared" si="16"/>
        <v>-2.2816745181567964E-4</v>
      </c>
      <c r="AB82" s="52">
        <f t="shared" si="16"/>
        <v>-1.3374697634657479E-4</v>
      </c>
      <c r="AC82" s="52">
        <f t="shared" si="16"/>
        <v>-2.683495009465171E-5</v>
      </c>
      <c r="AD82" s="52">
        <f t="shared" si="16"/>
        <v>7.7968009999644541E-5</v>
      </c>
      <c r="AE82" s="52">
        <f t="shared" si="16"/>
        <v>1.7898565292302911E-4</v>
      </c>
      <c r="AF82" s="52">
        <f t="shared" si="16"/>
        <v>2.655521140679304E-4</v>
      </c>
      <c r="AG82" s="67"/>
      <c r="AH82" s="65">
        <f>AVERAGE(C82:G82)</f>
        <v>4.0015250130710353E-3</v>
      </c>
      <c r="AI82" s="65">
        <f>AVERAGE(H82:L82)</f>
        <v>3.7633621784417407E-3</v>
      </c>
      <c r="AJ82" s="65">
        <f>AVERAGE(M82:Q82)</f>
        <v>2.2784112885336724E-3</v>
      </c>
      <c r="AK82" s="65">
        <f>AVERAGE(R82:V82)</f>
        <v>-3.8145395045774123E-4</v>
      </c>
      <c r="AL82" s="65">
        <f>AVERAGE(W82:AA82)</f>
        <v>-3.8137564721030302E-4</v>
      </c>
      <c r="AM82" s="65">
        <f>AVERAGE(AB82:AF82)</f>
        <v>7.2384770109875518E-5</v>
      </c>
      <c r="AN82" s="66"/>
      <c r="AO82" s="65">
        <f>AVERAGE(AH82:AI82)</f>
        <v>3.882443595756388E-3</v>
      </c>
      <c r="AP82" s="65">
        <f>AVERAGE(AJ82:AK82)</f>
        <v>9.4847866903796554E-4</v>
      </c>
      <c r="AQ82" s="65">
        <f>AVERAGE(AL82:AM82)</f>
        <v>-1.5449543855021377E-4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2.212188872299666E-4</v>
      </c>
      <c r="D87" s="52">
        <f t="shared" ref="D87:AF92" si="20">D60</f>
        <v>3.6140061210496204E-4</v>
      </c>
      <c r="E87" s="52">
        <f t="shared" si="20"/>
        <v>4.2813170779444225E-4</v>
      </c>
      <c r="F87" s="52">
        <f t="shared" si="20"/>
        <v>4.5141696968801164E-4</v>
      </c>
      <c r="G87" s="52">
        <f t="shared" si="20"/>
        <v>4.4683439011366583E-4</v>
      </c>
      <c r="H87" s="52">
        <f t="shared" si="20"/>
        <v>4.4192864789441343E-4</v>
      </c>
      <c r="I87" s="52">
        <f t="shared" si="20"/>
        <v>4.0325952868451169E-4</v>
      </c>
      <c r="J87" s="52">
        <f t="shared" si="20"/>
        <v>4.1264421847354789E-4</v>
      </c>
      <c r="K87" s="52">
        <f t="shared" si="20"/>
        <v>4.4634761550771786E-4</v>
      </c>
      <c r="L87" s="52">
        <f t="shared" si="20"/>
        <v>4.440467254667254E-4</v>
      </c>
      <c r="M87" s="52">
        <f t="shared" si="20"/>
        <v>4.5410668303203216E-4</v>
      </c>
      <c r="N87" s="52">
        <f t="shared" si="20"/>
        <v>4.8580869821805147E-4</v>
      </c>
      <c r="O87" s="52">
        <f t="shared" si="20"/>
        <v>4.6906348144544588E-4</v>
      </c>
      <c r="P87" s="52">
        <f t="shared" si="20"/>
        <v>4.1803194181410459E-4</v>
      </c>
      <c r="Q87" s="52">
        <f t="shared" si="20"/>
        <v>3.6756000612047567E-4</v>
      </c>
      <c r="R87" s="52">
        <f t="shared" si="20"/>
        <v>3.0043342541725553E-4</v>
      </c>
      <c r="S87" s="52">
        <f t="shared" si="20"/>
        <v>2.8007381064825906E-4</v>
      </c>
      <c r="T87" s="52">
        <f t="shared" si="20"/>
        <v>2.6567863147983689E-4</v>
      </c>
      <c r="U87" s="52">
        <f t="shared" si="20"/>
        <v>2.5660412137690414E-4</v>
      </c>
      <c r="V87" s="52">
        <f t="shared" si="20"/>
        <v>2.5133112771041948E-4</v>
      </c>
      <c r="W87" s="52">
        <f t="shared" si="20"/>
        <v>2.5184003895004222E-4</v>
      </c>
      <c r="X87" s="52">
        <f t="shared" si="20"/>
        <v>2.4170114472713759E-4</v>
      </c>
      <c r="Y87" s="52">
        <f t="shared" si="20"/>
        <v>2.2984017590671984E-4</v>
      </c>
      <c r="Z87" s="52">
        <f t="shared" si="20"/>
        <v>2.1632505001709668E-4</v>
      </c>
      <c r="AA87" s="52">
        <f t="shared" si="20"/>
        <v>1.9225170845989147E-4</v>
      </c>
      <c r="AB87" s="52">
        <f t="shared" si="20"/>
        <v>1.6867752538589172E-4</v>
      </c>
      <c r="AC87" s="52">
        <f t="shared" si="20"/>
        <v>1.4637896519643044E-4</v>
      </c>
      <c r="AD87" s="52">
        <f t="shared" si="20"/>
        <v>1.2476399232195357E-4</v>
      </c>
      <c r="AE87" s="52">
        <f t="shared" si="20"/>
        <v>1.037969932757354E-4</v>
      </c>
      <c r="AF87" s="52">
        <f t="shared" si="20"/>
        <v>8.2971889666353123E-5</v>
      </c>
      <c r="AH87" s="65">
        <f t="shared" ref="AH87:AH93" si="21">AVERAGE(C87:G87)</f>
        <v>3.8180051338620964E-4</v>
      </c>
      <c r="AI87" s="65">
        <f t="shared" ref="AI87:AI93" si="22">AVERAGE(H87:L87)</f>
        <v>4.2964534720538324E-4</v>
      </c>
      <c r="AJ87" s="65">
        <f t="shared" ref="AJ87:AJ93" si="23">AVERAGE(M87:Q87)</f>
        <v>4.3891416212602196E-4</v>
      </c>
      <c r="AK87" s="65">
        <f t="shared" ref="AK87:AK93" si="24">AVERAGE(R87:V87)</f>
        <v>2.7082422332653502E-4</v>
      </c>
      <c r="AL87" s="65">
        <f t="shared" ref="AL87:AL93" si="25">AVERAGE(W87:AA87)</f>
        <v>2.2639162361217757E-4</v>
      </c>
      <c r="AM87" s="65">
        <f t="shared" ref="AM87:AM93" si="26">AVERAGE(AB87:AF87)</f>
        <v>1.2531787316927284E-4</v>
      </c>
      <c r="AN87" s="66"/>
      <c r="AO87" s="65">
        <f t="shared" ref="AO87:AO93" si="27">AVERAGE(AH87:AI87)</f>
        <v>4.0572293029579641E-4</v>
      </c>
      <c r="AP87" s="65">
        <f t="shared" ref="AP87:AP93" si="28">AVERAGE(AJ87:AK87)</f>
        <v>3.5486919272627847E-4</v>
      </c>
      <c r="AQ87" s="65">
        <f t="shared" ref="AQ87:AQ93" si="29">AVERAGE(AL87:AM87)</f>
        <v>1.7585474839072521E-4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1.1127647585015277E-5</v>
      </c>
      <c r="D88" s="52">
        <f t="shared" ref="D88:R88" si="30">D61</f>
        <v>1.8195731685976796E-5</v>
      </c>
      <c r="E88" s="52">
        <f t="shared" si="30"/>
        <v>2.156489989775339E-5</v>
      </c>
      <c r="F88" s="52">
        <f t="shared" si="30"/>
        <v>2.2740802946802833E-5</v>
      </c>
      <c r="G88" s="52">
        <f t="shared" si="30"/>
        <v>2.2510694741800787E-5</v>
      </c>
      <c r="H88" s="52">
        <f t="shared" si="30"/>
        <v>2.2263693118640059E-5</v>
      </c>
      <c r="I88" s="52">
        <f t="shared" si="30"/>
        <v>2.0321421620864196E-5</v>
      </c>
      <c r="J88" s="52">
        <f t="shared" si="30"/>
        <v>2.0797327757127883E-5</v>
      </c>
      <c r="K88" s="52">
        <f t="shared" si="30"/>
        <v>2.2502842662795996E-5</v>
      </c>
      <c r="L88" s="52">
        <f t="shared" si="30"/>
        <v>2.2402125075800188E-5</v>
      </c>
      <c r="M88" s="52">
        <f t="shared" si="30"/>
        <v>2.2921813221028969E-5</v>
      </c>
      <c r="N88" s="52">
        <f t="shared" si="30"/>
        <v>2.4530669358820538E-5</v>
      </c>
      <c r="O88" s="52">
        <f t="shared" si="30"/>
        <v>2.370400539303504E-5</v>
      </c>
      <c r="P88" s="52">
        <f t="shared" si="30"/>
        <v>2.1148415255156271E-5</v>
      </c>
      <c r="Q88" s="52">
        <f t="shared" si="30"/>
        <v>1.861657926830451E-5</v>
      </c>
      <c r="R88" s="52">
        <f t="shared" si="30"/>
        <v>1.5245316677543083E-5</v>
      </c>
      <c r="S88" s="52">
        <f t="shared" si="20"/>
        <v>1.4223801746691983E-5</v>
      </c>
      <c r="T88" s="52">
        <f t="shared" si="20"/>
        <v>1.3503773641334358E-5</v>
      </c>
      <c r="U88" s="52">
        <f t="shared" si="20"/>
        <v>1.3049829229581818E-5</v>
      </c>
      <c r="V88" s="52">
        <f t="shared" si="20"/>
        <v>1.278422095539011E-5</v>
      </c>
      <c r="W88" s="52">
        <f t="shared" si="20"/>
        <v>1.2806161306838271E-5</v>
      </c>
      <c r="X88" s="52">
        <f t="shared" si="20"/>
        <v>1.228938132463127E-5</v>
      </c>
      <c r="Y88" s="52">
        <f t="shared" si="20"/>
        <v>1.1681963534587616E-5</v>
      </c>
      <c r="Z88" s="52">
        <f t="shared" si="20"/>
        <v>1.0988346710659305E-5</v>
      </c>
      <c r="AA88" s="52">
        <f t="shared" si="20"/>
        <v>9.7613837136690221E-6</v>
      </c>
      <c r="AB88" s="52">
        <f t="shared" si="20"/>
        <v>8.5572889563029815E-6</v>
      </c>
      <c r="AC88" s="52">
        <f t="shared" si="20"/>
        <v>7.4164859091330474E-6</v>
      </c>
      <c r="AD88" s="52">
        <f t="shared" si="20"/>
        <v>6.3098694521620502E-6</v>
      </c>
      <c r="AE88" s="52">
        <f t="shared" si="20"/>
        <v>5.2360665557981994E-6</v>
      </c>
      <c r="AF88" s="52">
        <f t="shared" si="20"/>
        <v>4.1699431288153881E-6</v>
      </c>
      <c r="AH88" s="65">
        <f t="shared" si="21"/>
        <v>1.9227955371469819E-5</v>
      </c>
      <c r="AI88" s="65">
        <f t="shared" si="22"/>
        <v>2.1657482047045665E-5</v>
      </c>
      <c r="AJ88" s="65">
        <f t="shared" si="23"/>
        <v>2.2184296499269062E-5</v>
      </c>
      <c r="AK88" s="65">
        <f t="shared" si="24"/>
        <v>1.3761388450108271E-5</v>
      </c>
      <c r="AL88" s="65">
        <f t="shared" si="25"/>
        <v>1.1505447318077096E-5</v>
      </c>
      <c r="AM88" s="65">
        <f t="shared" si="26"/>
        <v>6.3379308004423331E-6</v>
      </c>
      <c r="AN88" s="66"/>
      <c r="AO88" s="65">
        <f t="shared" si="27"/>
        <v>2.0442718709257742E-5</v>
      </c>
      <c r="AP88" s="65">
        <f t="shared" si="28"/>
        <v>1.7972842474688668E-5</v>
      </c>
      <c r="AQ88" s="65">
        <f t="shared" si="29"/>
        <v>8.9216890592597154E-6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1.7166833479015373E-5</v>
      </c>
      <c r="D89" s="52">
        <f t="shared" si="20"/>
        <v>2.8081594754501451E-5</v>
      </c>
      <c r="E89" s="52">
        <f t="shared" si="20"/>
        <v>3.3286900071338106E-5</v>
      </c>
      <c r="F89" s="52">
        <f t="shared" si="20"/>
        <v>3.510467950105088E-5</v>
      </c>
      <c r="G89" s="52">
        <f t="shared" si="20"/>
        <v>3.4750925101478953E-5</v>
      </c>
      <c r="H89" s="52">
        <f t="shared" si="20"/>
        <v>3.4369511722120802E-5</v>
      </c>
      <c r="I89" s="52">
        <f t="shared" si="20"/>
        <v>3.1372477751821628E-5</v>
      </c>
      <c r="J89" s="52">
        <f t="shared" si="20"/>
        <v>3.2104263325846577E-5</v>
      </c>
      <c r="K89" s="52">
        <f t="shared" si="20"/>
        <v>3.4735020171208161E-5</v>
      </c>
      <c r="L89" s="52">
        <f t="shared" si="20"/>
        <v>3.4580516261459741E-5</v>
      </c>
      <c r="M89" s="52">
        <f t="shared" si="20"/>
        <v>3.5381445354290954E-5</v>
      </c>
      <c r="N89" s="52">
        <f t="shared" si="20"/>
        <v>3.7863156597396698E-5</v>
      </c>
      <c r="O89" s="52">
        <f t="shared" si="20"/>
        <v>3.6588689942508503E-5</v>
      </c>
      <c r="P89" s="52">
        <f t="shared" si="20"/>
        <v>3.2644905685487376E-5</v>
      </c>
      <c r="Q89" s="52">
        <f t="shared" si="20"/>
        <v>2.8736047483512399E-5</v>
      </c>
      <c r="R89" s="52">
        <f t="shared" si="20"/>
        <v>2.3532350172160553E-5</v>
      </c>
      <c r="S89" s="52">
        <f t="shared" si="20"/>
        <v>2.195314861393256E-5</v>
      </c>
      <c r="T89" s="52">
        <f t="shared" si="20"/>
        <v>2.0841499798701672E-5</v>
      </c>
      <c r="U89" s="52">
        <f t="shared" si="20"/>
        <v>2.0141136360790009E-5</v>
      </c>
      <c r="V89" s="52">
        <f t="shared" si="20"/>
        <v>1.9731950641514968E-5</v>
      </c>
      <c r="W89" s="52">
        <f t="shared" si="20"/>
        <v>1.9766876871736372E-5</v>
      </c>
      <c r="X89" s="52">
        <f t="shared" si="20"/>
        <v>1.8971292519366675E-5</v>
      </c>
      <c r="Y89" s="52">
        <f t="shared" si="20"/>
        <v>1.8035684216521442E-5</v>
      </c>
      <c r="Z89" s="52">
        <f t="shared" si="20"/>
        <v>1.6967181305154299E-5</v>
      </c>
      <c r="AA89" s="52">
        <f t="shared" si="20"/>
        <v>1.5075978401089775E-5</v>
      </c>
      <c r="AB89" s="52">
        <f t="shared" si="20"/>
        <v>1.321964682672278E-5</v>
      </c>
      <c r="AC89" s="52">
        <f t="shared" si="20"/>
        <v>1.146095091488554E-5</v>
      </c>
      <c r="AD89" s="52">
        <f t="shared" si="20"/>
        <v>9.7550687546923342E-6</v>
      </c>
      <c r="AE89" s="52">
        <f t="shared" si="20"/>
        <v>8.0997922404422602E-6</v>
      </c>
      <c r="AF89" s="52">
        <f t="shared" si="20"/>
        <v>6.4562834287849267E-6</v>
      </c>
      <c r="AH89" s="65">
        <f t="shared" si="21"/>
        <v>2.9678186581476953E-5</v>
      </c>
      <c r="AI89" s="65">
        <f t="shared" si="22"/>
        <v>3.3432357846491386E-5</v>
      </c>
      <c r="AJ89" s="65">
        <f t="shared" si="23"/>
        <v>3.4242849012639186E-5</v>
      </c>
      <c r="AK89" s="65">
        <f t="shared" si="24"/>
        <v>2.1240017117419949E-5</v>
      </c>
      <c r="AL89" s="65">
        <f t="shared" si="25"/>
        <v>1.7763402662773712E-5</v>
      </c>
      <c r="AM89" s="65">
        <f t="shared" si="26"/>
        <v>9.7983484331055679E-6</v>
      </c>
      <c r="AN89" s="66"/>
      <c r="AO89" s="65">
        <f t="shared" si="27"/>
        <v>3.1555272213984168E-5</v>
      </c>
      <c r="AP89" s="65">
        <f t="shared" si="28"/>
        <v>2.7741433065029567E-5</v>
      </c>
      <c r="AQ89" s="65">
        <f t="shared" si="29"/>
        <v>1.3780875547939641E-5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5.6378543097575749E-5</v>
      </c>
      <c r="D90" s="52">
        <f t="shared" si="20"/>
        <v>9.2369117056705633E-5</v>
      </c>
      <c r="E90" s="52">
        <f t="shared" si="20"/>
        <v>1.0958300601605285E-4</v>
      </c>
      <c r="F90" s="52">
        <f t="shared" si="20"/>
        <v>1.1561111144707314E-4</v>
      </c>
      <c r="G90" s="52">
        <f t="shared" si="20"/>
        <v>1.144753403279026E-4</v>
      </c>
      <c r="H90" s="52">
        <f t="shared" si="20"/>
        <v>1.1324602274347059E-4</v>
      </c>
      <c r="I90" s="52">
        <f t="shared" si="20"/>
        <v>1.0345516963246368E-4</v>
      </c>
      <c r="J90" s="52">
        <f t="shared" si="20"/>
        <v>9.8413987036745408E-4</v>
      </c>
      <c r="K90" s="52">
        <f t="shared" si="20"/>
        <v>1.0093613403295823E-3</v>
      </c>
      <c r="L90" s="52">
        <f t="shared" si="20"/>
        <v>1.004159716915433E-3</v>
      </c>
      <c r="M90" s="52">
        <f t="shared" si="20"/>
        <v>9.9804220324511907E-4</v>
      </c>
      <c r="N90" s="52">
        <f t="shared" si="20"/>
        <v>9.96675771565527E-4</v>
      </c>
      <c r="O90" s="52">
        <f t="shared" si="20"/>
        <v>9.8291395942670169E-4</v>
      </c>
      <c r="P90" s="52">
        <f t="shared" si="20"/>
        <v>9.6043291206816784E-4</v>
      </c>
      <c r="Q90" s="52">
        <f t="shared" si="20"/>
        <v>9.3813793101780248E-4</v>
      </c>
      <c r="R90" s="52">
        <f t="shared" si="20"/>
        <v>9.1168371455301424E-4</v>
      </c>
      <c r="S90" s="52">
        <f t="shared" si="20"/>
        <v>8.9721255651219406E-4</v>
      </c>
      <c r="T90" s="52">
        <f t="shared" si="20"/>
        <v>1.0818325582727954E-4</v>
      </c>
      <c r="U90" s="52">
        <f t="shared" si="20"/>
        <v>8.1711741469830973E-5</v>
      </c>
      <c r="V90" s="52">
        <f t="shared" si="20"/>
        <v>7.499125651620132E-5</v>
      </c>
      <c r="W90" s="52">
        <f t="shared" si="20"/>
        <v>7.3318950081581813E-5</v>
      </c>
      <c r="X90" s="52">
        <f t="shared" si="20"/>
        <v>6.9640670949326077E-5</v>
      </c>
      <c r="Y90" s="52">
        <f t="shared" si="20"/>
        <v>6.5607679446680651E-5</v>
      </c>
      <c r="Z90" s="52">
        <f t="shared" si="20"/>
        <v>6.1126084448218042E-5</v>
      </c>
      <c r="AA90" s="52">
        <f t="shared" si="20"/>
        <v>5.3925130090153002E-5</v>
      </c>
      <c r="AB90" s="52">
        <f t="shared" si="20"/>
        <v>4.6833758292916696E-5</v>
      </c>
      <c r="AC90" s="52">
        <f t="shared" si="20"/>
        <v>4.0083918229893544E-5</v>
      </c>
      <c r="AD90" s="52">
        <f t="shared" si="20"/>
        <v>3.3546234579940244E-5</v>
      </c>
      <c r="AE90" s="52">
        <f t="shared" si="20"/>
        <v>2.7224443730711319E-5</v>
      </c>
      <c r="AF90" s="52">
        <f t="shared" si="20"/>
        <v>2.0998023585815475E-5</v>
      </c>
      <c r="AH90" s="65">
        <f t="shared" si="21"/>
        <v>9.7683423589061999E-5</v>
      </c>
      <c r="AI90" s="65">
        <f t="shared" si="22"/>
        <v>6.4287242399768067E-4</v>
      </c>
      <c r="AJ90" s="65">
        <f t="shared" si="23"/>
        <v>9.7524055546466368E-4</v>
      </c>
      <c r="AK90" s="65">
        <f t="shared" si="24"/>
        <v>4.14756504975704E-4</v>
      </c>
      <c r="AL90" s="65">
        <f t="shared" si="25"/>
        <v>6.4723703003191911E-5</v>
      </c>
      <c r="AM90" s="65">
        <f t="shared" si="26"/>
        <v>3.373727568385545E-5</v>
      </c>
      <c r="AN90" s="66"/>
      <c r="AO90" s="65">
        <f t="shared" si="27"/>
        <v>3.7027792379337135E-4</v>
      </c>
      <c r="AP90" s="65">
        <f t="shared" si="28"/>
        <v>6.9499853022018379E-4</v>
      </c>
      <c r="AQ90" s="65">
        <f t="shared" si="29"/>
        <v>4.9230489343523684E-5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5.6941130635462154E-5</v>
      </c>
      <c r="D91" s="52">
        <f t="shared" si="20"/>
        <v>9.2959913088994783E-5</v>
      </c>
      <c r="E91" s="52">
        <f t="shared" si="20"/>
        <v>1.1009112145336631E-4</v>
      </c>
      <c r="F91" s="52">
        <f t="shared" si="20"/>
        <v>1.1606573829873348E-4</v>
      </c>
      <c r="G91" s="52">
        <f t="shared" si="20"/>
        <v>1.1488273248952141E-4</v>
      </c>
      <c r="H91" s="52">
        <f t="shared" si="20"/>
        <v>1.136237221234205E-4</v>
      </c>
      <c r="I91" s="52">
        <f t="shared" si="20"/>
        <v>1.036711042553381E-4</v>
      </c>
      <c r="J91" s="52">
        <f t="shared" si="20"/>
        <v>1.0609303319497548E-4</v>
      </c>
      <c r="K91" s="52">
        <f t="shared" si="20"/>
        <v>1.1475792602400472E-4</v>
      </c>
      <c r="L91" s="52">
        <f t="shared" si="20"/>
        <v>1.1414423077952945E-4</v>
      </c>
      <c r="M91" s="52">
        <f t="shared" si="20"/>
        <v>1.16720669352922E-4</v>
      </c>
      <c r="N91" s="52">
        <f t="shared" si="20"/>
        <v>1.2486525385065292E-4</v>
      </c>
      <c r="O91" s="52">
        <f t="shared" si="20"/>
        <v>1.2053326799309868E-4</v>
      </c>
      <c r="P91" s="52">
        <f t="shared" si="20"/>
        <v>1.0739001430725707E-4</v>
      </c>
      <c r="Q91" s="52">
        <f t="shared" si="20"/>
        <v>9.4403269149345847E-5</v>
      </c>
      <c r="R91" s="52">
        <f t="shared" si="20"/>
        <v>7.7131111467847706E-5</v>
      </c>
      <c r="S91" s="52">
        <f t="shared" si="20"/>
        <v>7.1902154765223346E-5</v>
      </c>
      <c r="T91" s="52">
        <f t="shared" si="20"/>
        <v>6.8196643093984839E-5</v>
      </c>
      <c r="U91" s="52">
        <f t="shared" si="20"/>
        <v>6.5859706048502386E-5</v>
      </c>
      <c r="V91" s="52">
        <f t="shared" si="20"/>
        <v>6.4502590872320446E-5</v>
      </c>
      <c r="W91" s="52">
        <f t="shared" si="20"/>
        <v>6.4636057508512515E-5</v>
      </c>
      <c r="X91" s="52">
        <f t="shared" si="20"/>
        <v>6.203059404780151E-5</v>
      </c>
      <c r="Y91" s="52">
        <f t="shared" si="20"/>
        <v>5.8988042364139538E-5</v>
      </c>
      <c r="Z91" s="52">
        <f t="shared" si="20"/>
        <v>5.5523214269149627E-5</v>
      </c>
      <c r="AA91" s="52">
        <f t="shared" si="20"/>
        <v>4.9343221963317462E-5</v>
      </c>
      <c r="AB91" s="52">
        <f t="shared" si="20"/>
        <v>4.3296141402537222E-5</v>
      </c>
      <c r="AC91" s="52">
        <f t="shared" si="20"/>
        <v>3.7578343435048539E-5</v>
      </c>
      <c r="AD91" s="52">
        <f t="shared" si="20"/>
        <v>3.2036242679364373E-5</v>
      </c>
      <c r="AE91" s="52">
        <f t="shared" si="20"/>
        <v>2.6660544277949939E-5</v>
      </c>
      <c r="AF91" s="52">
        <f t="shared" si="20"/>
        <v>2.132085053070435E-5</v>
      </c>
      <c r="AH91" s="65">
        <f t="shared" si="21"/>
        <v>9.8188127193215625E-5</v>
      </c>
      <c r="AI91" s="65">
        <f t="shared" si="22"/>
        <v>1.1045800327545364E-4</v>
      </c>
      <c r="AJ91" s="65">
        <f t="shared" si="23"/>
        <v>1.127824949306553E-4</v>
      </c>
      <c r="AK91" s="65">
        <f t="shared" si="24"/>
        <v>6.9518441249575744E-5</v>
      </c>
      <c r="AL91" s="65">
        <f t="shared" si="25"/>
        <v>5.8104226030584127E-5</v>
      </c>
      <c r="AM91" s="65">
        <f t="shared" si="26"/>
        <v>3.2178424465120885E-5</v>
      </c>
      <c r="AN91" s="66"/>
      <c r="AO91" s="65">
        <f t="shared" si="27"/>
        <v>1.0432306523433464E-4</v>
      </c>
      <c r="AP91" s="65">
        <f t="shared" si="28"/>
        <v>9.1150468090115517E-5</v>
      </c>
      <c r="AQ91" s="65">
        <f t="shared" si="29"/>
        <v>4.5141325247852502E-5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2.3340989233390851E-5</v>
      </c>
      <c r="D92" s="52">
        <f t="shared" si="20"/>
        <v>3.8159120526802065E-5</v>
      </c>
      <c r="E92" s="52">
        <f t="shared" si="20"/>
        <v>4.5220392359136389E-5</v>
      </c>
      <c r="F92" s="52">
        <f t="shared" si="20"/>
        <v>4.7690305654728455E-5</v>
      </c>
      <c r="G92" s="52">
        <f t="shared" si="20"/>
        <v>4.7211842837542596E-5</v>
      </c>
      <c r="H92" s="52">
        <f t="shared" si="20"/>
        <v>4.6688510329855141E-5</v>
      </c>
      <c r="I92" s="52">
        <f t="shared" si="20"/>
        <v>4.2592450591071672E-5</v>
      </c>
      <c r="J92" s="52">
        <f t="shared" si="20"/>
        <v>4.3552580059060862E-5</v>
      </c>
      <c r="K92" s="52">
        <f t="shared" si="20"/>
        <v>4.7075886809605912E-5</v>
      </c>
      <c r="L92" s="52">
        <f t="shared" si="20"/>
        <v>4.679731802521389E-5</v>
      </c>
      <c r="M92" s="52">
        <f t="shared" si="20"/>
        <v>4.7816045601044761E-5</v>
      </c>
      <c r="N92" s="52">
        <f t="shared" si="20"/>
        <v>5.1119489851745121E-5</v>
      </c>
      <c r="O92" s="52">
        <f t="shared" si="20"/>
        <v>4.931495471045217E-5</v>
      </c>
      <c r="P92" s="52">
        <f t="shared" si="20"/>
        <v>4.388937876296652E-5</v>
      </c>
      <c r="Q92" s="52">
        <f t="shared" si="20"/>
        <v>3.852197017830322E-5</v>
      </c>
      <c r="R92" s="52">
        <f t="shared" si="20"/>
        <v>3.1400993492272822E-5</v>
      </c>
      <c r="S92" s="52">
        <f t="shared" si="20"/>
        <v>2.9217331719123526E-5</v>
      </c>
      <c r="T92" s="52">
        <f t="shared" si="20"/>
        <v>2.7675086529198234E-5</v>
      </c>
      <c r="U92" s="52">
        <f t="shared" si="20"/>
        <v>2.670353304576994E-5</v>
      </c>
      <c r="V92" s="52">
        <f t="shared" si="20"/>
        <v>2.614381591877475E-5</v>
      </c>
      <c r="W92" s="52">
        <f t="shared" si="20"/>
        <v>2.6205359032753052E-5</v>
      </c>
      <c r="X92" s="52">
        <f t="shared" si="20"/>
        <v>2.5154486978871355E-5</v>
      </c>
      <c r="Y92" s="52">
        <f t="shared" si="20"/>
        <v>2.3929900769609131E-5</v>
      </c>
      <c r="Z92" s="52">
        <f t="shared" si="20"/>
        <v>2.2538202732816093E-5</v>
      </c>
      <c r="AA92" s="52">
        <f t="shared" si="20"/>
        <v>2.0038115849974576E-5</v>
      </c>
      <c r="AB92" s="52">
        <f t="shared" si="20"/>
        <v>1.7593374665174623E-5</v>
      </c>
      <c r="AC92" s="52">
        <f t="shared" si="20"/>
        <v>1.5285584516198129E-5</v>
      </c>
      <c r="AD92" s="52">
        <f t="shared" si="20"/>
        <v>1.3050889183279374E-5</v>
      </c>
      <c r="AE92" s="52">
        <f t="shared" si="20"/>
        <v>1.0884340615961007E-5</v>
      </c>
      <c r="AF92" s="52">
        <f t="shared" si="20"/>
        <v>8.7317067109895096E-6</v>
      </c>
      <c r="AH92" s="65">
        <f t="shared" si="21"/>
        <v>4.0324530122320074E-5</v>
      </c>
      <c r="AI92" s="65">
        <f t="shared" si="22"/>
        <v>4.5341349162961495E-5</v>
      </c>
      <c r="AJ92" s="65">
        <f t="shared" si="23"/>
        <v>4.6132367820902356E-5</v>
      </c>
      <c r="AK92" s="65">
        <f t="shared" si="24"/>
        <v>2.8228152141027856E-5</v>
      </c>
      <c r="AL92" s="65">
        <f t="shared" si="25"/>
        <v>2.3573213072804842E-5</v>
      </c>
      <c r="AM92" s="65">
        <f t="shared" si="26"/>
        <v>1.3109179138320528E-5</v>
      </c>
      <c r="AN92" s="66"/>
      <c r="AO92" s="65">
        <f t="shared" si="27"/>
        <v>4.2832939642640781E-5</v>
      </c>
      <c r="AP92" s="65">
        <f t="shared" si="28"/>
        <v>3.7180259980965107E-5</v>
      </c>
      <c r="AQ92" s="65">
        <f t="shared" si="29"/>
        <v>1.8341196105562686E-5</v>
      </c>
    </row>
    <row r="93" spans="1:43" s="9" customFormat="1" x14ac:dyDescent="0.25">
      <c r="A93" s="71" t="s">
        <v>442</v>
      </c>
      <c r="B93" s="13"/>
      <c r="C93" s="52">
        <f>SUM(C66:C69)</f>
        <v>0.14170102319371958</v>
      </c>
      <c r="D93" s="52">
        <f t="shared" ref="D93:AF93" si="31">SUM(D66:D69)</f>
        <v>0.13086205284951913</v>
      </c>
      <c r="E93" s="52">
        <f t="shared" si="31"/>
        <v>0.13470746868546821</v>
      </c>
      <c r="F93" s="52">
        <f t="shared" si="31"/>
        <v>0.13985618221596918</v>
      </c>
      <c r="G93" s="52">
        <f t="shared" si="31"/>
        <v>0.14100089152899123</v>
      </c>
      <c r="H93" s="52">
        <f t="shared" si="31"/>
        <v>0.14827253556932699</v>
      </c>
      <c r="I93" s="52">
        <f t="shared" si="31"/>
        <v>0.13015175944302954</v>
      </c>
      <c r="J93" s="52">
        <f t="shared" si="31"/>
        <v>0.15141421695007759</v>
      </c>
      <c r="K93" s="52">
        <f t="shared" si="31"/>
        <v>0.16405947265090168</v>
      </c>
      <c r="L93" s="52">
        <f t="shared" si="31"/>
        <v>0.14684292596883688</v>
      </c>
      <c r="M93" s="52">
        <f t="shared" si="31"/>
        <v>0.15348178723828604</v>
      </c>
      <c r="N93" s="52">
        <f t="shared" si="31"/>
        <v>0.16528696031559756</v>
      </c>
      <c r="O93" s="52">
        <f t="shared" si="31"/>
        <v>0.13937707196893415</v>
      </c>
      <c r="P93" s="52">
        <f t="shared" si="31"/>
        <v>0.11366948254260283</v>
      </c>
      <c r="Q93" s="52">
        <f t="shared" si="31"/>
        <v>9.8244738927134839E-2</v>
      </c>
      <c r="R93" s="52">
        <f t="shared" si="31"/>
        <v>6.9137831706038724E-2</v>
      </c>
      <c r="S93" s="52">
        <f t="shared" si="31"/>
        <v>7.4626429027932956E-2</v>
      </c>
      <c r="T93" s="52">
        <f t="shared" si="31"/>
        <v>6.4652922628287646E-2</v>
      </c>
      <c r="U93" s="52">
        <f t="shared" si="31"/>
        <v>5.9098727625514803E-2</v>
      </c>
      <c r="V93" s="52">
        <f t="shared" si="31"/>
        <v>5.5834621004800564E-2</v>
      </c>
      <c r="W93" s="52">
        <f t="shared" si="31"/>
        <v>5.668105280547573E-2</v>
      </c>
      <c r="X93" s="52">
        <f t="shared" si="31"/>
        <v>5.0685056539879085E-2</v>
      </c>
      <c r="Y93" s="52">
        <f t="shared" si="31"/>
        <v>4.9873702985306238E-2</v>
      </c>
      <c r="Z93" s="52">
        <f t="shared" si="31"/>
        <v>4.9188894228270691E-2</v>
      </c>
      <c r="AA93" s="52">
        <f t="shared" si="31"/>
        <v>4.3427116521784409E-2</v>
      </c>
      <c r="AB93" s="52">
        <f t="shared" si="31"/>
        <v>4.2703617547182868E-2</v>
      </c>
      <c r="AC93" s="52">
        <f t="shared" si="31"/>
        <v>4.2108003541663032E-2</v>
      </c>
      <c r="AD93" s="52">
        <f t="shared" si="31"/>
        <v>4.1546217814288536E-2</v>
      </c>
      <c r="AE93" s="52">
        <f t="shared" si="31"/>
        <v>4.120147084541774E-2</v>
      </c>
      <c r="AF93" s="52">
        <f t="shared" si="31"/>
        <v>4.0672943748299203E-2</v>
      </c>
      <c r="AH93" s="65">
        <f t="shared" si="21"/>
        <v>0.13762552369473346</v>
      </c>
      <c r="AI93" s="65">
        <f t="shared" si="22"/>
        <v>0.14814818211643455</v>
      </c>
      <c r="AJ93" s="65">
        <f t="shared" si="23"/>
        <v>0.13401200819851106</v>
      </c>
      <c r="AK93" s="65">
        <f t="shared" si="24"/>
        <v>6.4670106398514948E-2</v>
      </c>
      <c r="AL93" s="65">
        <f t="shared" si="25"/>
        <v>4.9971164616143232E-2</v>
      </c>
      <c r="AM93" s="65">
        <f t="shared" si="26"/>
        <v>4.1646450699370285E-2</v>
      </c>
      <c r="AN93" s="66"/>
      <c r="AO93" s="65">
        <f t="shared" si="27"/>
        <v>0.14288685290558401</v>
      </c>
      <c r="AP93" s="65">
        <f t="shared" si="28"/>
        <v>9.9341057298513002E-2</v>
      </c>
      <c r="AQ93" s="65">
        <f t="shared" si="29"/>
        <v>4.5808807657756759E-2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Tab-macro</vt:lpstr>
      <vt:lpstr>Tab-GDP</vt:lpstr>
      <vt:lpstr>Tab-baseline</vt:lpstr>
      <vt:lpstr>Tab-Emploi</vt:lpstr>
      <vt:lpstr>Tab-Production</vt:lpstr>
      <vt:lpstr>Tab-VA</vt:lpstr>
      <vt:lpstr>Tab-Investissement</vt:lpstr>
      <vt:lpstr>Tab-Emploi-rel</vt:lpstr>
      <vt:lpstr>Tab-Production-rel</vt:lpstr>
      <vt:lpstr>Tab-VA-rel</vt:lpstr>
      <vt:lpstr>Tab-Investissement-rel</vt:lpstr>
      <vt:lpstr>List_Sectors</vt:lpstr>
      <vt:lpstr>Macro</vt:lpstr>
      <vt:lpstr>Baseline</vt:lpstr>
      <vt:lpstr>Shock</vt:lpstr>
      <vt:lpstr>Shock_dev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2021-11-09T10:16:13Z</dcterms:modified>
</cp:coreProperties>
</file>