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ul/Documents/Professionnel/EXIOBASE3_HCC/data/shocks/"/>
    </mc:Choice>
  </mc:AlternateContent>
  <xr:revisionPtr revIDLastSave="0" documentId="13_ncr:1_{8D880DFC-4232-524B-840F-C15164F00E01}" xr6:coauthVersionLast="45" xr6:coauthVersionMax="45" xr10:uidLastSave="{00000000-0000-0000-0000-000000000000}"/>
  <bookViews>
    <workbookView xWindow="-38400" yWindow="-7660" windowWidth="38400" windowHeight="21600" activeTab="11" xr2:uid="{00000000-000D-0000-FFFF-FFFF00000000}"/>
  </bookViews>
  <sheets>
    <sheet name="ITA" sheetId="18" r:id="rId1"/>
    <sheet name="USA" sheetId="17" r:id="rId2"/>
    <sheet name="DEU" sheetId="16" r:id="rId3"/>
    <sheet name="GBR" sheetId="15" r:id="rId4"/>
    <sheet name="FRA" sheetId="14" r:id="rId5"/>
    <sheet name="ESP" sheetId="13" r:id="rId6"/>
    <sheet name="CHN" sheetId="5" r:id="rId7"/>
    <sheet name="ZE_" sheetId="8" r:id="rId8"/>
    <sheet name="UE_" sheetId="9" r:id="rId9"/>
    <sheet name="JPN" sheetId="10" r:id="rId10"/>
    <sheet name="PD_" sheetId="12" r:id="rId11"/>
    <sheet name="ROW" sheetId="11" r:id="rId12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4" l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3" i="14"/>
  <c r="O19" i="14" l="1"/>
  <c r="D3" i="15" l="1"/>
  <c r="D4" i="15"/>
  <c r="O4" i="15"/>
  <c r="P4" i="15" s="1"/>
  <c r="D5" i="15"/>
  <c r="O5" i="15"/>
  <c r="P5" i="15"/>
  <c r="D6" i="15"/>
  <c r="O6" i="15" s="1"/>
  <c r="P6" i="15" s="1"/>
  <c r="D7" i="15"/>
  <c r="D8" i="15"/>
  <c r="D9" i="15"/>
  <c r="O9" i="15"/>
  <c r="P9" i="15" s="1"/>
  <c r="D10" i="15"/>
  <c r="D11" i="15"/>
  <c r="D12" i="15"/>
  <c r="O12" i="15" s="1"/>
  <c r="P12" i="15" s="1"/>
  <c r="D13" i="15"/>
  <c r="O13" i="15" s="1"/>
  <c r="P13" i="15" s="1"/>
  <c r="D14" i="15"/>
  <c r="D15" i="15"/>
  <c r="D16" i="15"/>
  <c r="O16" i="15" s="1"/>
  <c r="P16" i="15" s="1"/>
  <c r="D17" i="15"/>
  <c r="O17" i="15" s="1"/>
  <c r="P17" i="15" s="1"/>
  <c r="D18" i="15"/>
  <c r="O18" i="15" s="1"/>
  <c r="P18" i="15" s="1"/>
  <c r="D19" i="15"/>
  <c r="D4" i="18"/>
  <c r="D5" i="18" s="1"/>
  <c r="O3" i="17"/>
  <c r="O4" i="17"/>
  <c r="O5" i="17"/>
  <c r="P5" i="17"/>
  <c r="O6" i="17"/>
  <c r="O7" i="17"/>
  <c r="P7" i="17" s="1"/>
  <c r="O8" i="17"/>
  <c r="P8" i="17" s="1"/>
  <c r="O9" i="17"/>
  <c r="O10" i="17"/>
  <c r="O11" i="17"/>
  <c r="O12" i="17"/>
  <c r="P12" i="17"/>
  <c r="O13" i="17"/>
  <c r="P13" i="17"/>
  <c r="O14" i="17"/>
  <c r="P14" i="17" s="1"/>
  <c r="O15" i="17"/>
  <c r="P15" i="17" s="1"/>
  <c r="O16" i="17"/>
  <c r="O17" i="17"/>
  <c r="P17" i="17" s="1"/>
  <c r="D18" i="17"/>
  <c r="O18" i="17"/>
  <c r="P18" i="17" s="1"/>
  <c r="O19" i="17"/>
  <c r="P19" i="17"/>
  <c r="M20" i="17"/>
  <c r="M20" i="18"/>
  <c r="O3" i="18"/>
  <c r="O4" i="18"/>
  <c r="P4" i="18" s="1"/>
  <c r="O18" i="18"/>
  <c r="P18" i="18" s="1"/>
  <c r="O19" i="18"/>
  <c r="P19" i="18" s="1"/>
  <c r="O3" i="11"/>
  <c r="P3" i="11" s="1"/>
  <c r="O4" i="11"/>
  <c r="P4" i="11"/>
  <c r="O5" i="11"/>
  <c r="P5" i="11" s="1"/>
  <c r="O6" i="11"/>
  <c r="P6" i="11" s="1"/>
  <c r="O7" i="11"/>
  <c r="P7" i="11" s="1"/>
  <c r="O8" i="11"/>
  <c r="P8" i="11"/>
  <c r="O9" i="11"/>
  <c r="P9" i="11" s="1"/>
  <c r="O10" i="11"/>
  <c r="P10" i="11" s="1"/>
  <c r="O11" i="11"/>
  <c r="P11" i="11" s="1"/>
  <c r="O12" i="11"/>
  <c r="P12" i="11"/>
  <c r="O13" i="11"/>
  <c r="P13" i="11" s="1"/>
  <c r="O14" i="11"/>
  <c r="P14" i="11" s="1"/>
  <c r="O15" i="11"/>
  <c r="P15" i="11" s="1"/>
  <c r="O16" i="11"/>
  <c r="P16" i="11"/>
  <c r="O17" i="11"/>
  <c r="P17" i="11" s="1"/>
  <c r="O18" i="11"/>
  <c r="P18" i="11" s="1"/>
  <c r="O19" i="11"/>
  <c r="P19" i="11" s="1"/>
  <c r="M20" i="11"/>
  <c r="O3" i="12"/>
  <c r="P3" i="12" s="1"/>
  <c r="O4" i="12"/>
  <c r="P4" i="12"/>
  <c r="O5" i="12"/>
  <c r="P5" i="12" s="1"/>
  <c r="O6" i="12"/>
  <c r="P6" i="12" s="1"/>
  <c r="O7" i="12"/>
  <c r="P7" i="12" s="1"/>
  <c r="O8" i="12"/>
  <c r="P8" i="12"/>
  <c r="O9" i="12"/>
  <c r="P9" i="12" s="1"/>
  <c r="O10" i="12"/>
  <c r="P10" i="12" s="1"/>
  <c r="O11" i="12"/>
  <c r="P11" i="12" s="1"/>
  <c r="O12" i="12"/>
  <c r="P12" i="12"/>
  <c r="O13" i="12"/>
  <c r="P13" i="12" s="1"/>
  <c r="O14" i="12"/>
  <c r="P14" i="12" s="1"/>
  <c r="O15" i="12"/>
  <c r="P15" i="12" s="1"/>
  <c r="O16" i="12"/>
  <c r="P16" i="12"/>
  <c r="O17" i="12"/>
  <c r="P17" i="12" s="1"/>
  <c r="O18" i="12"/>
  <c r="P18" i="12" s="1"/>
  <c r="O19" i="12"/>
  <c r="P19" i="12" s="1"/>
  <c r="M20" i="12"/>
  <c r="O3" i="10"/>
  <c r="O4" i="10"/>
  <c r="P4" i="10" s="1"/>
  <c r="O5" i="10"/>
  <c r="P5" i="10"/>
  <c r="O6" i="10"/>
  <c r="P6" i="10" s="1"/>
  <c r="O7" i="10"/>
  <c r="P7" i="10" s="1"/>
  <c r="O8" i="10"/>
  <c r="P8" i="10" s="1"/>
  <c r="O9" i="10"/>
  <c r="P9" i="10"/>
  <c r="O10" i="10"/>
  <c r="P10" i="10" s="1"/>
  <c r="O11" i="10"/>
  <c r="P11" i="10" s="1"/>
  <c r="O12" i="10"/>
  <c r="P12" i="10" s="1"/>
  <c r="O13" i="10"/>
  <c r="P13" i="10"/>
  <c r="O14" i="10"/>
  <c r="P14" i="10" s="1"/>
  <c r="O15" i="10"/>
  <c r="P15" i="10" s="1"/>
  <c r="O16" i="10"/>
  <c r="P16" i="10" s="1"/>
  <c r="O17" i="10"/>
  <c r="P17" i="10"/>
  <c r="O18" i="10"/>
  <c r="P18" i="10" s="1"/>
  <c r="O19" i="10"/>
  <c r="P19" i="10" s="1"/>
  <c r="M20" i="10"/>
  <c r="O3" i="9"/>
  <c r="P3" i="9"/>
  <c r="O4" i="9"/>
  <c r="P4" i="9" s="1"/>
  <c r="O5" i="9"/>
  <c r="P5" i="9" s="1"/>
  <c r="O6" i="9"/>
  <c r="O7" i="9"/>
  <c r="P7" i="9" s="1"/>
  <c r="O8" i="9"/>
  <c r="P8" i="9" s="1"/>
  <c r="O9" i="9"/>
  <c r="P9" i="9" s="1"/>
  <c r="O10" i="9"/>
  <c r="O11" i="9"/>
  <c r="P11" i="9" s="1"/>
  <c r="O12" i="9"/>
  <c r="P12" i="9" s="1"/>
  <c r="O13" i="9"/>
  <c r="P13" i="9" s="1"/>
  <c r="O14" i="9"/>
  <c r="O15" i="9"/>
  <c r="P15" i="9" s="1"/>
  <c r="O16" i="9"/>
  <c r="P16" i="9" s="1"/>
  <c r="O17" i="9"/>
  <c r="P17" i="9" s="1"/>
  <c r="O18" i="9"/>
  <c r="O19" i="9"/>
  <c r="P19" i="9" s="1"/>
  <c r="M20" i="9"/>
  <c r="P6" i="9"/>
  <c r="P10" i="9"/>
  <c r="P14" i="9"/>
  <c r="P18" i="9"/>
  <c r="O3" i="8"/>
  <c r="P3" i="8" s="1"/>
  <c r="O4" i="8"/>
  <c r="P4" i="8" s="1"/>
  <c r="O5" i="8"/>
  <c r="P5" i="8" s="1"/>
  <c r="O6" i="8"/>
  <c r="P6" i="8" s="1"/>
  <c r="O7" i="8"/>
  <c r="P7" i="8" s="1"/>
  <c r="O8" i="8"/>
  <c r="P8" i="8" s="1"/>
  <c r="O9" i="8"/>
  <c r="P9" i="8" s="1"/>
  <c r="O10" i="8"/>
  <c r="P10" i="8" s="1"/>
  <c r="O11" i="8"/>
  <c r="P11" i="8" s="1"/>
  <c r="O12" i="8"/>
  <c r="P12" i="8" s="1"/>
  <c r="O13" i="8"/>
  <c r="P13" i="8" s="1"/>
  <c r="O14" i="8"/>
  <c r="P14" i="8" s="1"/>
  <c r="O15" i="8"/>
  <c r="P15" i="8" s="1"/>
  <c r="O16" i="8"/>
  <c r="P16" i="8" s="1"/>
  <c r="O17" i="8"/>
  <c r="P17" i="8" s="1"/>
  <c r="O18" i="8"/>
  <c r="P18" i="8" s="1"/>
  <c r="O19" i="8"/>
  <c r="P19" i="8" s="1"/>
  <c r="M20" i="8"/>
  <c r="O3" i="13"/>
  <c r="P3" i="13"/>
  <c r="O4" i="13"/>
  <c r="P4" i="13"/>
  <c r="O5" i="13"/>
  <c r="P5" i="13"/>
  <c r="O6" i="13"/>
  <c r="P6" i="13"/>
  <c r="O7" i="13"/>
  <c r="P7" i="13"/>
  <c r="O8" i="13"/>
  <c r="P8" i="13"/>
  <c r="O9" i="13"/>
  <c r="P9" i="13"/>
  <c r="O10" i="13"/>
  <c r="P10" i="13"/>
  <c r="O11" i="13"/>
  <c r="P11" i="13"/>
  <c r="O12" i="13"/>
  <c r="P12" i="13"/>
  <c r="O13" i="13"/>
  <c r="P13" i="13" s="1"/>
  <c r="O14" i="13"/>
  <c r="P14" i="13" s="1"/>
  <c r="O15" i="13"/>
  <c r="P15" i="13" s="1"/>
  <c r="O16" i="13"/>
  <c r="P16" i="13"/>
  <c r="O17" i="13"/>
  <c r="P17" i="13" s="1"/>
  <c r="O18" i="13"/>
  <c r="P18" i="13" s="1"/>
  <c r="O19" i="13"/>
  <c r="P19" i="13" s="1"/>
  <c r="M20" i="13"/>
  <c r="O3" i="5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M20" i="5"/>
  <c r="O4" i="14"/>
  <c r="P4" i="14" s="1"/>
  <c r="O5" i="14"/>
  <c r="P5" i="14" s="1"/>
  <c r="O6" i="14"/>
  <c r="P6" i="14" s="1"/>
  <c r="O7" i="14"/>
  <c r="P7" i="14" s="1"/>
  <c r="O8" i="14"/>
  <c r="P8" i="14" s="1"/>
  <c r="O9" i="14"/>
  <c r="P9" i="14" s="1"/>
  <c r="O10" i="14"/>
  <c r="P10" i="14" s="1"/>
  <c r="O11" i="14"/>
  <c r="P11" i="14" s="1"/>
  <c r="O12" i="14"/>
  <c r="P12" i="14" s="1"/>
  <c r="O13" i="14"/>
  <c r="P13" i="14" s="1"/>
  <c r="O15" i="14"/>
  <c r="P15" i="14" s="1"/>
  <c r="O18" i="14"/>
  <c r="P18" i="14" s="1"/>
  <c r="P19" i="14"/>
  <c r="O3" i="15"/>
  <c r="P3" i="15"/>
  <c r="O7" i="15"/>
  <c r="P7" i="15" s="1"/>
  <c r="O8" i="15"/>
  <c r="P8" i="15" s="1"/>
  <c r="O10" i="15"/>
  <c r="P10" i="15"/>
  <c r="O11" i="15"/>
  <c r="P11" i="15" s="1"/>
  <c r="O14" i="15"/>
  <c r="P14" i="15" s="1"/>
  <c r="O15" i="15"/>
  <c r="P15" i="15" s="1"/>
  <c r="O19" i="15"/>
  <c r="P19" i="15" s="1"/>
  <c r="M20" i="15"/>
  <c r="O5" i="16"/>
  <c r="P5" i="16" s="1"/>
  <c r="O8" i="16"/>
  <c r="P8" i="16" s="1"/>
  <c r="O9" i="16"/>
  <c r="P9" i="16"/>
  <c r="O13" i="16"/>
  <c r="P13" i="16"/>
  <c r="O16" i="16"/>
  <c r="P16" i="16"/>
  <c r="O17" i="16"/>
  <c r="P17" i="16" s="1"/>
  <c r="M20" i="16"/>
  <c r="O14" i="14"/>
  <c r="P14" i="14" s="1"/>
  <c r="P3" i="18"/>
  <c r="O16" i="14"/>
  <c r="P16" i="14" s="1"/>
  <c r="O17" i="14"/>
  <c r="P17" i="14" s="1"/>
  <c r="O3" i="14"/>
  <c r="M20" i="14"/>
  <c r="P16" i="17"/>
  <c r="P11" i="17"/>
  <c r="P10" i="17"/>
  <c r="P9" i="17"/>
  <c r="P6" i="17"/>
  <c r="P3" i="17"/>
  <c r="O19" i="16"/>
  <c r="P19" i="16" s="1"/>
  <c r="O18" i="16"/>
  <c r="P18" i="16" s="1"/>
  <c r="O15" i="16"/>
  <c r="P15" i="16" s="1"/>
  <c r="O14" i="16"/>
  <c r="P14" i="16" s="1"/>
  <c r="O12" i="16"/>
  <c r="P12" i="16" s="1"/>
  <c r="O11" i="16"/>
  <c r="P11" i="16"/>
  <c r="O10" i="16"/>
  <c r="P10" i="16" s="1"/>
  <c r="O7" i="16"/>
  <c r="P7" i="16" s="1"/>
  <c r="O6" i="16"/>
  <c r="P6" i="16" s="1"/>
  <c r="O4" i="16"/>
  <c r="P4" i="16" s="1"/>
  <c r="O3" i="16"/>
  <c r="P3" i="16" s="1"/>
  <c r="P4" i="17"/>
  <c r="D6" i="18" l="1"/>
  <c r="O6" i="18" s="1"/>
  <c r="O5" i="18"/>
  <c r="P5" i="18" s="1"/>
  <c r="O20" i="10"/>
  <c r="P20" i="10" s="1"/>
  <c r="O20" i="11"/>
  <c r="P20" i="11" s="1"/>
  <c r="O20" i="17"/>
  <c r="P20" i="17" s="1"/>
  <c r="O20" i="13"/>
  <c r="P20" i="13" s="1"/>
  <c r="P3" i="10"/>
  <c r="O20" i="16"/>
  <c r="P20" i="16" s="1"/>
  <c r="P6" i="18"/>
  <c r="O20" i="15"/>
  <c r="P20" i="15" s="1"/>
  <c r="O20" i="8"/>
  <c r="P20" i="8" s="1"/>
  <c r="D7" i="18"/>
  <c r="O20" i="12"/>
  <c r="P20" i="12" s="1"/>
  <c r="O20" i="9"/>
  <c r="P20" i="9" s="1"/>
  <c r="O20" i="14"/>
  <c r="P20" i="14" s="1"/>
  <c r="P3" i="14"/>
  <c r="O20" i="5"/>
  <c r="P20" i="5" s="1"/>
  <c r="P3" i="5"/>
  <c r="P22" i="16" l="1"/>
  <c r="D8" i="18"/>
  <c r="O7" i="18"/>
  <c r="P7" i="18" l="1"/>
  <c r="O8" i="18"/>
  <c r="P8" i="18" s="1"/>
  <c r="D9" i="18"/>
  <c r="O9" i="18" l="1"/>
  <c r="P9" i="18" s="1"/>
  <c r="D10" i="18"/>
  <c r="O10" i="18" l="1"/>
  <c r="D11" i="18"/>
  <c r="O11" i="18" l="1"/>
  <c r="P11" i="18" s="1"/>
  <c r="D12" i="18"/>
  <c r="P10" i="18"/>
  <c r="D13" i="18" l="1"/>
  <c r="O12" i="18"/>
  <c r="P12" i="18" l="1"/>
  <c r="O13" i="18"/>
  <c r="P13" i="18" s="1"/>
  <c r="D14" i="18"/>
  <c r="O14" i="18" l="1"/>
  <c r="P14" i="18" s="1"/>
  <c r="D15" i="18"/>
  <c r="O15" i="18" l="1"/>
  <c r="P15" i="18" s="1"/>
  <c r="D16" i="18"/>
  <c r="D17" i="18" l="1"/>
  <c r="O17" i="18" s="1"/>
  <c r="O16" i="18"/>
  <c r="P16" i="18" s="1"/>
  <c r="P17" i="18" l="1"/>
  <c r="O20" i="18"/>
  <c r="P20" i="18" s="1"/>
</calcChain>
</file>

<file path=xl/sharedStrings.xml><?xml version="1.0" encoding="utf-8"?>
<sst xmlns="http://schemas.openxmlformats.org/spreadsheetml/2006/main" count="385" uniqueCount="34">
  <si>
    <t>DE</t>
  </si>
  <si>
    <t>C2</t>
  </si>
  <si>
    <t>C3</t>
  </si>
  <si>
    <t>C4</t>
  </si>
  <si>
    <t>C5</t>
  </si>
  <si>
    <t>GZ</t>
  </si>
  <si>
    <t>HZ</t>
  </si>
  <si>
    <t>IZ</t>
  </si>
  <si>
    <t>JZ</t>
  </si>
  <si>
    <t>KZ</t>
  </si>
  <si>
    <t>LZ</t>
  </si>
  <si>
    <t>MN</t>
  </si>
  <si>
    <t>RU</t>
  </si>
  <si>
    <t>AZ</t>
  </si>
  <si>
    <t>C1</t>
  </si>
  <si>
    <t>FZ</t>
  </si>
  <si>
    <t>OQ</t>
  </si>
  <si>
    <t>FBCF</t>
  </si>
  <si>
    <r>
      <t xml:space="preserve">Variation par produits </t>
    </r>
    <r>
      <rPr>
        <sz val="8"/>
        <color rgb="FF000000"/>
        <rFont val="Calibri"/>
        <family val="2"/>
        <scheme val="minor"/>
      </rPr>
      <t>(baisse de la composante par produits en % de la composante)</t>
    </r>
  </si>
  <si>
    <t>Conso_h</t>
  </si>
  <si>
    <t>Conso_g</t>
  </si>
  <si>
    <t>Pondération de chaque composante dans la demande finale domestique dans WIOD</t>
  </si>
  <si>
    <t>nouvelle DFd dans WIOD</t>
  </si>
  <si>
    <t>Total</t>
  </si>
  <si>
    <t>Variation de la demande finale par produit dans WIOD</t>
  </si>
  <si>
    <t>TOTAL</t>
  </si>
  <si>
    <t>CONS_h</t>
  </si>
  <si>
    <t>CONS_np</t>
  </si>
  <si>
    <t>CONS_g</t>
  </si>
  <si>
    <t>GFCF</t>
  </si>
  <si>
    <t>INVEN</t>
  </si>
  <si>
    <t>demande totale</t>
  </si>
  <si>
    <t>Conso_heff</t>
  </si>
  <si>
    <t>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</si>
</sst>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" fontId="4" fillId="0" borderId="0" xfId="0" applyNumberFormat="1" applyFont="1"/>
    <xf numFmtId="0" fontId="4" fillId="0" borderId="0" xfId="0" applyFont="1"/>
    <xf numFmtId="0" fontId="0" fillId="0" borderId="0" xfId="0" applyAlignment="1">
      <alignment wrapText="1"/>
    </xf>
    <xf numFmtId="164" fontId="5" fillId="0" borderId="0" xfId="0" applyNumberFormat="1" applyFont="1"/>
    <xf numFmtId="3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 vertical="center"/>
    </xf>
    <xf numFmtId="164" fontId="4" fillId="0" borderId="0" xfId="0" applyNumberFormat="1" applyFont="1"/>
    <xf numFmtId="0" fontId="7" fillId="2" borderId="0" xfId="0" applyFont="1" applyFill="1" applyAlignment="1">
      <alignment wrapText="1"/>
    </xf>
    <xf numFmtId="0" fontId="8" fillId="0" borderId="0" xfId="0" applyFont="1"/>
    <xf numFmtId="0" fontId="10" fillId="0" borderId="0" xfId="0" applyFont="1"/>
    <xf numFmtId="0" fontId="9" fillId="0" borderId="0" xfId="0" applyFont="1"/>
    <xf numFmtId="165" fontId="9" fillId="0" borderId="0" xfId="1" applyNumberFormat="1" applyFont="1"/>
    <xf numFmtId="10" fontId="9" fillId="0" borderId="0" xfId="1" applyNumberFormat="1" applyFont="1"/>
    <xf numFmtId="164" fontId="0" fillId="0" borderId="0" xfId="0" applyNumberForma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0" fillId="2" borderId="0" xfId="0" applyFont="1" applyFill="1" applyAlignment="1">
      <alignment horizontal="center" vertical="center"/>
    </xf>
    <xf numFmtId="2" fontId="2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165" fontId="0" fillId="2" borderId="0" xfId="1" applyNumberFormat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22"/>
  <sheetViews>
    <sheetView zoomScale="129" zoomScaleNormal="129" workbookViewId="0">
      <selection activeCell="F10" sqref="F10"/>
    </sheetView>
  </sheetViews>
  <sheetFormatPr baseColWidth="10" defaultRowHeight="15" x14ac:dyDescent="0.2"/>
  <cols>
    <col min="12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ht="16" x14ac:dyDescent="0.2">
      <c r="A2" s="4"/>
      <c r="B2" s="4" t="s">
        <v>19</v>
      </c>
      <c r="C2" s="4" t="s">
        <v>17</v>
      </c>
      <c r="D2" s="4" t="s">
        <v>20</v>
      </c>
      <c r="G2" s="16"/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 s="2">
        <v>7</v>
      </c>
      <c r="C3" s="2">
        <v>0</v>
      </c>
      <c r="D3" s="14">
        <v>0</v>
      </c>
      <c r="G3" s="17"/>
      <c r="H3" s="20">
        <v>0.96272826081231899</v>
      </c>
      <c r="I3" s="20">
        <v>6.6366693292897305E-4</v>
      </c>
      <c r="J3" s="20">
        <v>3.3929995187988803E-2</v>
      </c>
      <c r="K3" s="20">
        <v>2.34642784926541E-2</v>
      </c>
      <c r="L3" s="20">
        <v>-2.0786201425890799E-2</v>
      </c>
      <c r="M3" s="18">
        <v>22426.4971067884</v>
      </c>
      <c r="O3" s="12">
        <f>(1+B3%)*H3*M3+(1+C3%)*K3*M3+(1+D3%)*J3*M3+I3*M3+L3*M3</f>
        <v>23937.840685689567</v>
      </c>
      <c r="P3" s="11">
        <f>O3/M3-1</f>
        <v>6.7390978256862466E-2</v>
      </c>
    </row>
    <row r="4" spans="1:16" x14ac:dyDescent="0.2">
      <c r="A4" s="4" t="s">
        <v>0</v>
      </c>
      <c r="B4" s="2">
        <v>5</v>
      </c>
      <c r="C4" s="2">
        <v>0</v>
      </c>
      <c r="D4" s="14">
        <f>D3</f>
        <v>0</v>
      </c>
      <c r="G4" s="17"/>
      <c r="H4" s="20">
        <v>0.93364474505638395</v>
      </c>
      <c r="I4" s="20">
        <v>7.6027205292651201E-4</v>
      </c>
      <c r="J4" s="20">
        <v>1.36269883744599E-2</v>
      </c>
      <c r="K4" s="20">
        <v>5.0435939525996697E-2</v>
      </c>
      <c r="L4" s="20">
        <v>1.53205499023295E-3</v>
      </c>
      <c r="M4" s="18">
        <v>47277.828264632903</v>
      </c>
      <c r="O4" s="12">
        <f t="shared" ref="O4:O19" si="0">(1+B4%)*H4*M4+(1+C4%)*K4*M4+(1+D4%)*J4*M4+I4*M4+L4*M4</f>
        <v>49484.863060480544</v>
      </c>
      <c r="P4" s="11">
        <f t="shared" ref="P4:P19" si="1">O4/M4-1</f>
        <v>4.6682237252819281E-2</v>
      </c>
    </row>
    <row r="5" spans="1:16" x14ac:dyDescent="0.2">
      <c r="A5" s="4" t="s">
        <v>14</v>
      </c>
      <c r="B5" s="2">
        <v>7</v>
      </c>
      <c r="C5" s="2">
        <v>0</v>
      </c>
      <c r="D5" s="14">
        <f t="shared" ref="D5:D17" si="2">D4</f>
        <v>0</v>
      </c>
      <c r="G5" s="17"/>
      <c r="H5" s="20">
        <v>0.98637688508312504</v>
      </c>
      <c r="I5" s="20">
        <v>8.2669727656292701E-5</v>
      </c>
      <c r="J5" s="20">
        <v>1.53448247659199E-3</v>
      </c>
      <c r="K5" s="20">
        <v>7.59176442210168E-3</v>
      </c>
      <c r="L5" s="20">
        <v>4.4141982905245699E-3</v>
      </c>
      <c r="M5" s="18">
        <v>75916.041977129906</v>
      </c>
      <c r="O5" s="12">
        <f t="shared" si="0"/>
        <v>81157.770008056759</v>
      </c>
      <c r="P5" s="11">
        <f t="shared" si="1"/>
        <v>6.904638195581847E-2</v>
      </c>
    </row>
    <row r="6" spans="1:16" x14ac:dyDescent="0.2">
      <c r="A6" s="4" t="s">
        <v>1</v>
      </c>
      <c r="B6" s="2">
        <v>-70</v>
      </c>
      <c r="C6" s="2">
        <v>-30</v>
      </c>
      <c r="D6" s="14">
        <f t="shared" si="2"/>
        <v>0</v>
      </c>
      <c r="G6" s="17"/>
      <c r="H6" s="20">
        <v>1.0646188460449699</v>
      </c>
      <c r="I6" s="20">
        <v>1.4826861352842999E-5</v>
      </c>
      <c r="J6" s="20">
        <v>1.4495739842352001E-3</v>
      </c>
      <c r="K6" s="20">
        <v>3.1505468280064401E-3</v>
      </c>
      <c r="L6" s="20">
        <v>-6.9233793718560005E-2</v>
      </c>
      <c r="M6" s="18">
        <v>18922.604854794699</v>
      </c>
      <c r="O6" s="12">
        <f t="shared" si="0"/>
        <v>4802.9666677103814</v>
      </c>
      <c r="P6" s="11">
        <f t="shared" si="1"/>
        <v>-0.74617835627987639</v>
      </c>
    </row>
    <row r="7" spans="1:16" x14ac:dyDescent="0.2">
      <c r="A7" s="4" t="s">
        <v>2</v>
      </c>
      <c r="B7" s="2">
        <v>-25</v>
      </c>
      <c r="C7" s="2">
        <v>-40</v>
      </c>
      <c r="D7" s="14">
        <f t="shared" si="2"/>
        <v>0</v>
      </c>
      <c r="G7" s="17"/>
      <c r="H7" s="20">
        <v>0.29671642790726699</v>
      </c>
      <c r="I7" s="20">
        <v>9.6424615857999504E-4</v>
      </c>
      <c r="J7" s="20">
        <v>2.7132666206851298E-3</v>
      </c>
      <c r="K7" s="20">
        <v>0.71287303732816798</v>
      </c>
      <c r="L7" s="20">
        <v>-1.32669780146994E-2</v>
      </c>
      <c r="M7" s="18">
        <v>55505.880562483399</v>
      </c>
      <c r="O7" s="12">
        <f t="shared" si="0"/>
        <v>35561.045643935751</v>
      </c>
      <c r="P7" s="11">
        <f t="shared" si="1"/>
        <v>-0.35932832190808306</v>
      </c>
    </row>
    <row r="8" spans="1:16" x14ac:dyDescent="0.2">
      <c r="A8" s="4" t="s">
        <v>3</v>
      </c>
      <c r="B8" s="2">
        <v>-75</v>
      </c>
      <c r="C8" s="2">
        <v>-75</v>
      </c>
      <c r="D8" s="14">
        <f t="shared" si="2"/>
        <v>0</v>
      </c>
      <c r="G8" s="17"/>
      <c r="H8" s="20">
        <v>0.631486593328763</v>
      </c>
      <c r="I8" s="20">
        <v>9.7250751942071602E-4</v>
      </c>
      <c r="J8" s="20">
        <v>2.1898015859708598E-3</v>
      </c>
      <c r="K8" s="20">
        <v>0.42200989647966097</v>
      </c>
      <c r="L8" s="20">
        <v>-5.66587989138157E-2</v>
      </c>
      <c r="M8" s="18">
        <v>35836.728108500101</v>
      </c>
      <c r="O8" s="12">
        <f t="shared" si="0"/>
        <v>7521.3276571072938</v>
      </c>
      <c r="P8" s="11">
        <f t="shared" si="1"/>
        <v>-0.79012236735631813</v>
      </c>
    </row>
    <row r="9" spans="1:16" x14ac:dyDescent="0.2">
      <c r="A9" s="4" t="s">
        <v>4</v>
      </c>
      <c r="B9" s="2">
        <v>-30</v>
      </c>
      <c r="C9" s="2">
        <v>-47.798861480075892</v>
      </c>
      <c r="D9" s="14">
        <f t="shared" si="2"/>
        <v>0</v>
      </c>
      <c r="G9" s="17"/>
      <c r="H9" s="20">
        <v>0.71035614002896796</v>
      </c>
      <c r="I9" s="20">
        <v>8.2081748271074697E-4</v>
      </c>
      <c r="J9" s="20">
        <v>4.1957699275219897E-2</v>
      </c>
      <c r="K9" s="20">
        <v>0.27141581962809103</v>
      </c>
      <c r="L9" s="20">
        <v>-2.4550476414989399E-2</v>
      </c>
      <c r="M9" s="18">
        <v>102969.66695214</v>
      </c>
      <c r="O9" s="12">
        <f t="shared" si="0"/>
        <v>67667.493442072839</v>
      </c>
      <c r="P9" s="11">
        <f t="shared" si="1"/>
        <v>-0.34284051366773394</v>
      </c>
    </row>
    <row r="10" spans="1:16" x14ac:dyDescent="0.2">
      <c r="A10" s="4" t="s">
        <v>15</v>
      </c>
      <c r="B10" s="2">
        <v>-80</v>
      </c>
      <c r="C10" s="2">
        <v>-80</v>
      </c>
      <c r="D10" s="14">
        <f t="shared" si="2"/>
        <v>0</v>
      </c>
      <c r="G10" s="17"/>
      <c r="H10" s="20">
        <v>7.9108238715327295E-2</v>
      </c>
      <c r="I10" s="20">
        <v>7.7274553810275192E-6</v>
      </c>
      <c r="J10" s="20">
        <v>1.23736234053558E-2</v>
      </c>
      <c r="K10" s="20">
        <v>0.90953192913443204</v>
      </c>
      <c r="L10" s="20">
        <v>-1.02151871049603E-3</v>
      </c>
      <c r="M10" s="18">
        <v>157988.74742339601</v>
      </c>
      <c r="O10" s="12">
        <f t="shared" si="0"/>
        <v>33033.530006564455</v>
      </c>
      <c r="P10" s="11">
        <f t="shared" si="1"/>
        <v>-0.79091213427980733</v>
      </c>
    </row>
    <row r="11" spans="1:16" x14ac:dyDescent="0.2">
      <c r="A11" s="4" t="s">
        <v>5</v>
      </c>
      <c r="B11" s="2">
        <v>-60</v>
      </c>
      <c r="C11" s="2">
        <v>0</v>
      </c>
      <c r="D11" s="14">
        <f t="shared" si="2"/>
        <v>0</v>
      </c>
      <c r="G11" s="17"/>
      <c r="H11" s="20">
        <v>0.86658974079034001</v>
      </c>
      <c r="I11" s="20">
        <v>3.7851164596365799E-4</v>
      </c>
      <c r="J11" s="20">
        <v>2.1207510399122099E-2</v>
      </c>
      <c r="K11" s="20">
        <v>0.107411829328558</v>
      </c>
      <c r="L11" s="20">
        <v>4.4124078360164897E-3</v>
      </c>
      <c r="M11" s="18">
        <v>236246.16025826801</v>
      </c>
      <c r="O11" s="12">
        <f t="shared" si="0"/>
        <v>113409.0609897127</v>
      </c>
      <c r="P11" s="11">
        <f t="shared" si="1"/>
        <v>-0.51995384447420379</v>
      </c>
    </row>
    <row r="12" spans="1:16" x14ac:dyDescent="0.2">
      <c r="A12" s="4" t="s">
        <v>6</v>
      </c>
      <c r="B12" s="2">
        <v>-90</v>
      </c>
      <c r="C12" s="2">
        <v>0</v>
      </c>
      <c r="D12" s="14">
        <f t="shared" si="2"/>
        <v>0</v>
      </c>
      <c r="G12" s="17"/>
      <c r="H12" s="20">
        <v>0.85284596450557604</v>
      </c>
      <c r="I12" s="20">
        <v>7.8521540994948302E-4</v>
      </c>
      <c r="J12" s="20">
        <v>0.101972122057728</v>
      </c>
      <c r="K12" s="20">
        <v>4.3103481113200198E-2</v>
      </c>
      <c r="L12" s="20">
        <v>1.2932169135460999E-3</v>
      </c>
      <c r="M12" s="18">
        <v>69612.267966861895</v>
      </c>
      <c r="O12" s="12">
        <f t="shared" si="0"/>
        <v>16180.580332804828</v>
      </c>
      <c r="P12" s="11">
        <f t="shared" si="1"/>
        <v>-0.76756136805501862</v>
      </c>
    </row>
    <row r="13" spans="1:16" x14ac:dyDescent="0.2">
      <c r="A13" s="4" t="s">
        <v>7</v>
      </c>
      <c r="B13" s="2">
        <v>-60.48051071741326</v>
      </c>
      <c r="C13" s="2">
        <v>0</v>
      </c>
      <c r="D13" s="14">
        <f t="shared" si="2"/>
        <v>0</v>
      </c>
      <c r="G13" s="17"/>
      <c r="H13" s="20">
        <v>0.97342088918794201</v>
      </c>
      <c r="I13" s="20">
        <v>1.5327319309198501E-2</v>
      </c>
      <c r="J13" s="20">
        <v>9.9206181628174704E-3</v>
      </c>
      <c r="K13" s="20">
        <v>1.2461699289842601E-3</v>
      </c>
      <c r="L13" s="20">
        <v>8.5003411057901001E-5</v>
      </c>
      <c r="M13" s="18">
        <v>101867.603259592</v>
      </c>
      <c r="O13" s="12">
        <f t="shared" si="0"/>
        <v>41895.096811163596</v>
      </c>
      <c r="P13" s="11">
        <f t="shared" si="1"/>
        <v>-0.58872992521085266</v>
      </c>
    </row>
    <row r="14" spans="1:16" x14ac:dyDescent="0.2">
      <c r="A14" s="4" t="s">
        <v>8</v>
      </c>
      <c r="B14" s="2">
        <v>-5</v>
      </c>
      <c r="C14" s="2">
        <v>0</v>
      </c>
      <c r="D14" s="14">
        <f t="shared" si="2"/>
        <v>0</v>
      </c>
      <c r="G14" s="17"/>
      <c r="H14" s="20">
        <v>0.58077170304112602</v>
      </c>
      <c r="I14" s="20">
        <v>7.6109002322949002E-4</v>
      </c>
      <c r="J14" s="20">
        <v>1.6200144935126701E-2</v>
      </c>
      <c r="K14" s="20">
        <v>0.40193273982482097</v>
      </c>
      <c r="L14" s="20">
        <v>3.3432217569727098E-4</v>
      </c>
      <c r="M14" s="18">
        <v>55316.109314519599</v>
      </c>
      <c r="O14" s="12">
        <f t="shared" si="0"/>
        <v>53709.807763909484</v>
      </c>
      <c r="P14" s="11">
        <f t="shared" si="1"/>
        <v>-2.903858515205604E-2</v>
      </c>
    </row>
    <row r="15" spans="1:16" x14ac:dyDescent="0.2">
      <c r="A15" s="4" t="s">
        <v>9</v>
      </c>
      <c r="B15" s="2">
        <v>0</v>
      </c>
      <c r="C15" s="2">
        <v>0</v>
      </c>
      <c r="D15" s="14">
        <f t="shared" si="2"/>
        <v>0</v>
      </c>
      <c r="G15" s="17"/>
      <c r="H15" s="20">
        <v>0.97158104374629095</v>
      </c>
      <c r="I15" s="20">
        <v>1.5610690472286399E-4</v>
      </c>
      <c r="J15" s="20">
        <v>1.07027433695059E-3</v>
      </c>
      <c r="K15" s="20">
        <v>2.7231269863674801E-2</v>
      </c>
      <c r="L15" s="20">
        <v>-3.8694851638782803E-5</v>
      </c>
      <c r="M15" s="18">
        <v>41597.832330224803</v>
      </c>
      <c r="O15" s="12">
        <f t="shared" si="0"/>
        <v>41597.832330224832</v>
      </c>
      <c r="P15" s="11">
        <f t="shared" si="1"/>
        <v>0</v>
      </c>
    </row>
    <row r="16" spans="1:16" x14ac:dyDescent="0.2">
      <c r="A16" s="4" t="s">
        <v>10</v>
      </c>
      <c r="B16" s="2">
        <v>0</v>
      </c>
      <c r="C16" s="2">
        <v>0</v>
      </c>
      <c r="D16" s="14">
        <f t="shared" si="2"/>
        <v>0</v>
      </c>
      <c r="G16" s="17"/>
      <c r="H16" s="20">
        <v>0.94797597778765497</v>
      </c>
      <c r="I16" s="20">
        <v>3.7722792521382297E-5</v>
      </c>
      <c r="J16" s="20">
        <v>8.1604028220066196E-3</v>
      </c>
      <c r="K16" s="20">
        <v>4.3826586788192699E-2</v>
      </c>
      <c r="L16" s="20">
        <v>-6.9019037558571502E-7</v>
      </c>
      <c r="M16" s="18">
        <v>205804.19020481201</v>
      </c>
      <c r="O16" s="12">
        <f t="shared" si="0"/>
        <v>205804.19020481201</v>
      </c>
      <c r="P16" s="11">
        <f t="shared" si="1"/>
        <v>0</v>
      </c>
    </row>
    <row r="17" spans="1:17" x14ac:dyDescent="0.2">
      <c r="A17" s="4" t="s">
        <v>11</v>
      </c>
      <c r="B17" s="2">
        <v>-30</v>
      </c>
      <c r="C17" s="2">
        <v>-22.80425219941349</v>
      </c>
      <c r="D17" s="14">
        <f t="shared" si="2"/>
        <v>0</v>
      </c>
      <c r="G17" s="17"/>
      <c r="H17" s="20">
        <v>0.53976303751964905</v>
      </c>
      <c r="I17" s="20">
        <v>1.6568548012769801E-2</v>
      </c>
      <c r="J17" s="20">
        <v>8.0778957126244999E-2</v>
      </c>
      <c r="K17" s="20">
        <v>0.37467648390206099</v>
      </c>
      <c r="L17" s="20">
        <v>-1.1787026560724801E-2</v>
      </c>
      <c r="M17" s="18">
        <v>39853.367778155101</v>
      </c>
      <c r="O17" s="12">
        <f t="shared" si="0"/>
        <v>29994.797086394261</v>
      </c>
      <c r="P17" s="11">
        <f t="shared" si="1"/>
        <v>-0.24737108157681564</v>
      </c>
    </row>
    <row r="18" spans="1:17" x14ac:dyDescent="0.2">
      <c r="A18" s="4" t="s">
        <v>16</v>
      </c>
      <c r="B18" s="2">
        <v>-10</v>
      </c>
      <c r="C18" s="2">
        <v>0</v>
      </c>
      <c r="D18" s="14">
        <v>-10</v>
      </c>
      <c r="G18" s="17"/>
      <c r="H18" s="20">
        <v>0.115450433253022</v>
      </c>
      <c r="I18" s="20">
        <v>5.9121965523321E-3</v>
      </c>
      <c r="J18" s="20">
        <v>0.87475081995605297</v>
      </c>
      <c r="K18" s="20">
        <v>3.79217322070384E-3</v>
      </c>
      <c r="L18" s="20">
        <v>9.4377017888501804E-5</v>
      </c>
      <c r="M18" s="18">
        <v>394526.273820373</v>
      </c>
      <c r="O18" s="12">
        <f t="shared" si="0"/>
        <v>355460.23274428886</v>
      </c>
      <c r="P18" s="11">
        <f t="shared" si="1"/>
        <v>-9.902012532090787E-2</v>
      </c>
    </row>
    <row r="19" spans="1:17" x14ac:dyDescent="0.2">
      <c r="A19" s="4" t="s">
        <v>12</v>
      </c>
      <c r="B19" s="2">
        <v>-50</v>
      </c>
      <c r="C19" s="2">
        <v>0</v>
      </c>
      <c r="D19" s="14">
        <v>0</v>
      </c>
      <c r="G19" s="17"/>
      <c r="H19" s="20">
        <v>0.83716767949118198</v>
      </c>
      <c r="I19" s="20">
        <v>6.5564634486262E-2</v>
      </c>
      <c r="J19" s="20">
        <v>8.3393958007370206E-2</v>
      </c>
      <c r="K19" s="20">
        <v>1.1101716761013101E-2</v>
      </c>
      <c r="L19" s="20">
        <v>2.7720112541722401E-3</v>
      </c>
      <c r="M19" s="18">
        <v>92221.657697348594</v>
      </c>
      <c r="O19" s="12">
        <f t="shared" si="0"/>
        <v>53619.162110688841</v>
      </c>
      <c r="P19" s="11">
        <f t="shared" si="1"/>
        <v>-0.41858383974559144</v>
      </c>
    </row>
    <row r="20" spans="1:17" x14ac:dyDescent="0.2">
      <c r="M20" s="10">
        <f>SUM(M3:M19)</f>
        <v>1753889.4578800204</v>
      </c>
      <c r="N20" s="13" t="s">
        <v>23</v>
      </c>
      <c r="O20" s="10">
        <f>SUM(O3:O19)</f>
        <v>1214837.597545617</v>
      </c>
      <c r="P20" s="11">
        <f>O20/M20-1</f>
        <v>-0.30734654223075819</v>
      </c>
      <c r="Q20" t="s">
        <v>25</v>
      </c>
    </row>
    <row r="22" spans="1:17" x14ac:dyDescent="0.2">
      <c r="P22" s="11"/>
    </row>
  </sheetData>
  <mergeCells count="2">
    <mergeCell ref="B1:D1"/>
    <mergeCell ref="H1:M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0"/>
  <sheetViews>
    <sheetView workbookViewId="0">
      <selection activeCell="C19" sqref="C19"/>
    </sheetView>
  </sheetViews>
  <sheetFormatPr baseColWidth="10" defaultRowHeight="15" x14ac:dyDescent="0.2"/>
  <cols>
    <col min="12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x14ac:dyDescent="0.2">
      <c r="A2" s="4"/>
      <c r="B2" s="4" t="s">
        <v>19</v>
      </c>
      <c r="C2" s="4" t="s">
        <v>17</v>
      </c>
      <c r="D2" s="4" t="s">
        <v>20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 s="22">
        <v>0</v>
      </c>
      <c r="C3" s="22">
        <v>0</v>
      </c>
      <c r="D3" s="14">
        <v>0</v>
      </c>
      <c r="H3" s="19">
        <v>1.04494609189243</v>
      </c>
      <c r="I3" s="19">
        <v>7.3508951792822701E-6</v>
      </c>
      <c r="J3" s="19">
        <v>1.03434751837697E-3</v>
      </c>
      <c r="K3" s="19">
        <v>5.3327590245157097E-2</v>
      </c>
      <c r="L3" s="20">
        <v>-9.9315380551139101E-2</v>
      </c>
      <c r="M3" s="18">
        <v>32467.512950029799</v>
      </c>
      <c r="O3" s="12">
        <f>(1+B3%)*H3*M3+(1+C3%)*K3*M3+(1+D3%)*J3*M3+I3*M3+L3*M3</f>
        <v>32467.512950029941</v>
      </c>
      <c r="P3" s="11">
        <f>O3/M3-1</f>
        <v>4.4408920985006262E-15</v>
      </c>
    </row>
    <row r="4" spans="1:16" x14ac:dyDescent="0.2">
      <c r="A4" s="4" t="s">
        <v>0</v>
      </c>
      <c r="B4" s="22">
        <v>0</v>
      </c>
      <c r="C4" s="22">
        <v>0</v>
      </c>
      <c r="D4" s="14">
        <v>0</v>
      </c>
      <c r="H4" s="19">
        <v>1.01774274533427</v>
      </c>
      <c r="I4" s="19">
        <v>2.0767210199434501E-5</v>
      </c>
      <c r="J4" s="19">
        <v>3.5815308847164402E-4</v>
      </c>
      <c r="K4" s="19">
        <v>7.1646769052684097E-3</v>
      </c>
      <c r="L4" s="20">
        <v>-2.52863425382116E-2</v>
      </c>
      <c r="M4" s="18">
        <v>61360.291996443302</v>
      </c>
      <c r="O4" s="12">
        <f t="shared" ref="O4:O19" si="0">(1+B4%)*H4*M4+(1+C4%)*K4*M4+(1+D4%)*J4*M4+I4*M4+L4*M4</f>
        <v>61360.291996443171</v>
      </c>
      <c r="P4" s="11">
        <f t="shared" ref="P4:P20" si="1">O4/M4-1</f>
        <v>-2.1094237467877974E-15</v>
      </c>
    </row>
    <row r="5" spans="1:16" x14ac:dyDescent="0.2">
      <c r="A5" s="4" t="s">
        <v>14</v>
      </c>
      <c r="B5" s="22">
        <v>-10</v>
      </c>
      <c r="C5" s="22">
        <v>0</v>
      </c>
      <c r="D5" s="14">
        <v>-10</v>
      </c>
      <c r="H5" s="19">
        <v>0.99275858025018904</v>
      </c>
      <c r="I5" s="19">
        <v>8.7448215757773606E-5</v>
      </c>
      <c r="J5" s="19">
        <v>1.1726455299288299E-2</v>
      </c>
      <c r="K5" s="19">
        <v>2.83591924428253E-4</v>
      </c>
      <c r="L5" s="20">
        <v>-4.8560756896633799E-3</v>
      </c>
      <c r="M5" s="18">
        <v>221007.94714798301</v>
      </c>
      <c r="O5" s="12">
        <f t="shared" si="0"/>
        <v>198808.02958321714</v>
      </c>
      <c r="P5" s="11">
        <f t="shared" si="1"/>
        <v>-0.10044850355494772</v>
      </c>
    </row>
    <row r="6" spans="1:16" x14ac:dyDescent="0.2">
      <c r="A6" s="4" t="s">
        <v>1</v>
      </c>
      <c r="B6" s="22">
        <v>0</v>
      </c>
      <c r="C6" s="22">
        <v>0</v>
      </c>
      <c r="D6" s="14">
        <v>0</v>
      </c>
      <c r="H6" s="19">
        <v>1.0799563789641899</v>
      </c>
      <c r="I6" s="19">
        <v>2.9075345086652799E-8</v>
      </c>
      <c r="J6" s="19">
        <v>2.8692994784277599E-6</v>
      </c>
      <c r="K6" s="19">
        <v>4.8537075546407497E-4</v>
      </c>
      <c r="L6" s="20">
        <v>-8.0444648094473298E-2</v>
      </c>
      <c r="M6" s="18">
        <v>50506.816138836897</v>
      </c>
      <c r="O6" s="12">
        <f t="shared" si="0"/>
        <v>50506.816138837115</v>
      </c>
      <c r="P6" s="11">
        <f t="shared" si="1"/>
        <v>4.2188474935755949E-15</v>
      </c>
    </row>
    <row r="7" spans="1:16" x14ac:dyDescent="0.2">
      <c r="A7" s="4" t="s">
        <v>2</v>
      </c>
      <c r="B7" s="22">
        <v>0</v>
      </c>
      <c r="C7" s="22">
        <v>0</v>
      </c>
      <c r="D7" s="14">
        <v>0</v>
      </c>
      <c r="H7" s="19">
        <v>0.259550482068579</v>
      </c>
      <c r="I7" s="19">
        <v>4.2369712863202801E-7</v>
      </c>
      <c r="J7" s="19">
        <v>3.3225595950634701E-5</v>
      </c>
      <c r="K7" s="19">
        <v>0.747346166946387</v>
      </c>
      <c r="L7" s="20">
        <v>-6.9302983080447196E-3</v>
      </c>
      <c r="M7" s="18">
        <v>224008.97521445999</v>
      </c>
      <c r="O7" s="12">
        <f t="shared" si="0"/>
        <v>224008.97521446008</v>
      </c>
      <c r="P7" s="11">
        <f t="shared" si="1"/>
        <v>0</v>
      </c>
    </row>
    <row r="8" spans="1:16" x14ac:dyDescent="0.2">
      <c r="A8" s="4" t="s">
        <v>3</v>
      </c>
      <c r="B8" s="22">
        <v>-10</v>
      </c>
      <c r="C8" s="22">
        <v>-10</v>
      </c>
      <c r="D8" s="14">
        <v>-10</v>
      </c>
      <c r="H8" s="19">
        <v>0.40204611434487503</v>
      </c>
      <c r="I8" s="19">
        <v>6.8461260650353998E-7</v>
      </c>
      <c r="J8" s="19">
        <v>4.4402939539978098E-5</v>
      </c>
      <c r="K8" s="19">
        <v>0.61477301495812997</v>
      </c>
      <c r="L8" s="20">
        <v>-1.6864216855151701E-2</v>
      </c>
      <c r="M8" s="18">
        <v>76056.808324789105</v>
      </c>
      <c r="O8" s="12">
        <f t="shared" si="0"/>
        <v>68322.868848365149</v>
      </c>
      <c r="P8" s="11">
        <f t="shared" si="1"/>
        <v>-0.1016863532242549</v>
      </c>
    </row>
    <row r="9" spans="1:16" x14ac:dyDescent="0.2">
      <c r="A9" s="4" t="s">
        <v>4</v>
      </c>
      <c r="B9" s="22">
        <v>-15</v>
      </c>
      <c r="C9" s="22">
        <v>0</v>
      </c>
      <c r="D9" s="14">
        <v>-15</v>
      </c>
      <c r="H9" s="19">
        <v>0.68710842045095599</v>
      </c>
      <c r="I9" s="19">
        <v>2.23107936143522E-6</v>
      </c>
      <c r="J9" s="19">
        <v>4.2857503517437101E-4</v>
      </c>
      <c r="K9" s="19">
        <v>0.35786575996985298</v>
      </c>
      <c r="L9" s="20">
        <v>-4.5404986535345297E-2</v>
      </c>
      <c r="M9" s="18">
        <v>133485.08208990001</v>
      </c>
      <c r="O9" s="12">
        <f t="shared" si="0"/>
        <v>119718.69224755354</v>
      </c>
      <c r="P9" s="11">
        <f t="shared" si="1"/>
        <v>-0.1031305493229201</v>
      </c>
    </row>
    <row r="10" spans="1:16" x14ac:dyDescent="0.2">
      <c r="A10" s="4" t="s">
        <v>15</v>
      </c>
      <c r="B10" s="22">
        <v>0</v>
      </c>
      <c r="C10" s="22">
        <v>-20</v>
      </c>
      <c r="D10" s="14">
        <v>0</v>
      </c>
      <c r="H10" s="19">
        <v>6.8104015006003802E-5</v>
      </c>
      <c r="I10" s="19">
        <v>3.4137249919329699E-9</v>
      </c>
      <c r="J10" s="19">
        <v>3.4553104848917401E-7</v>
      </c>
      <c r="K10" s="19">
        <v>0.99994425427356803</v>
      </c>
      <c r="L10" s="20">
        <v>-1.2707233347222899E-5</v>
      </c>
      <c r="M10" s="18">
        <v>491113.58693408</v>
      </c>
      <c r="O10" s="12">
        <f>(1+B10%)*H10*M10+(1+C10%)*K10*M10+(1+D10%)*J10*M10+I10*M10+L10*M10</f>
        <v>392896.34504399699</v>
      </c>
      <c r="P10" s="11">
        <f t="shared" si="1"/>
        <v>-0.1999888508547133</v>
      </c>
    </row>
    <row r="11" spans="1:16" x14ac:dyDescent="0.2">
      <c r="A11" s="4" t="s">
        <v>5</v>
      </c>
      <c r="B11" s="22">
        <v>-10</v>
      </c>
      <c r="C11" s="22">
        <v>-10</v>
      </c>
      <c r="D11" s="14">
        <v>-10</v>
      </c>
      <c r="H11" s="19">
        <v>0.81130177747333099</v>
      </c>
      <c r="I11" s="19">
        <v>6.3263823547835896E-6</v>
      </c>
      <c r="J11" s="19">
        <v>5.4306254193062903E-4</v>
      </c>
      <c r="K11" s="19">
        <v>0.18994377960168199</v>
      </c>
      <c r="L11" s="20">
        <v>-1.79494599929855E-3</v>
      </c>
      <c r="M11" s="18">
        <v>432433.99806343898</v>
      </c>
      <c r="O11" s="12">
        <f t="shared" si="0"/>
        <v>389113.25226389797</v>
      </c>
      <c r="P11" s="11">
        <f t="shared" si="1"/>
        <v>-0.10017886196169468</v>
      </c>
    </row>
    <row r="12" spans="1:16" x14ac:dyDescent="0.2">
      <c r="A12" s="4" t="s">
        <v>6</v>
      </c>
      <c r="B12" s="22">
        <v>-50</v>
      </c>
      <c r="C12" s="22">
        <v>0</v>
      </c>
      <c r="D12" s="14">
        <v>-50</v>
      </c>
      <c r="H12" s="19">
        <v>0.93178115052851596</v>
      </c>
      <c r="I12" s="19">
        <v>4.3866492027918899E-5</v>
      </c>
      <c r="J12" s="19">
        <v>1.2025155322477499E-3</v>
      </c>
      <c r="K12" s="19">
        <v>6.9983631357191503E-2</v>
      </c>
      <c r="L12" s="20">
        <v>-3.0111639099834999E-3</v>
      </c>
      <c r="M12" s="18">
        <v>118519.23682064599</v>
      </c>
      <c r="O12" s="12">
        <f t="shared" si="0"/>
        <v>63230.980786820874</v>
      </c>
      <c r="P12" s="11">
        <f t="shared" si="1"/>
        <v>-0.46649183303038222</v>
      </c>
    </row>
    <row r="13" spans="1:16" x14ac:dyDescent="0.2">
      <c r="A13" s="4" t="s">
        <v>7</v>
      </c>
      <c r="B13" s="22">
        <v>-70</v>
      </c>
      <c r="C13" s="22">
        <v>0</v>
      </c>
      <c r="D13" s="14">
        <v>-70</v>
      </c>
      <c r="H13" s="19">
        <v>0.999881923619657</v>
      </c>
      <c r="I13" s="19">
        <v>4.8982071223144902E-7</v>
      </c>
      <c r="J13" s="19">
        <v>5.38395606665734E-5</v>
      </c>
      <c r="K13" s="19">
        <v>6.5850612189726594E-5</v>
      </c>
      <c r="L13" s="20">
        <v>-2.1036132252578602E-6</v>
      </c>
      <c r="M13" s="18">
        <v>189183.44386953401</v>
      </c>
      <c r="O13" s="12">
        <f t="shared" si="0"/>
        <v>56763.539940798983</v>
      </c>
      <c r="P13" s="11">
        <f t="shared" si="1"/>
        <v>-0.69995503422622618</v>
      </c>
    </row>
    <row r="14" spans="1:16" x14ac:dyDescent="0.2">
      <c r="A14" s="4" t="s">
        <v>8</v>
      </c>
      <c r="B14" s="22">
        <v>0</v>
      </c>
      <c r="C14" s="22">
        <v>0</v>
      </c>
      <c r="D14" s="14">
        <v>0</v>
      </c>
      <c r="H14" s="19">
        <v>0.61906084168519404</v>
      </c>
      <c r="I14" s="19">
        <v>9.0036243107530394E-6</v>
      </c>
      <c r="J14" s="19">
        <v>1.60580347779328E-3</v>
      </c>
      <c r="K14" s="19">
        <v>0.38114644981367302</v>
      </c>
      <c r="L14" s="20">
        <v>-1.8220986009716399E-3</v>
      </c>
      <c r="M14" s="18">
        <v>146509.65361197499</v>
      </c>
      <c r="O14" s="12">
        <f t="shared" si="0"/>
        <v>146509.65361197491</v>
      </c>
      <c r="P14" s="11">
        <f t="shared" si="1"/>
        <v>0</v>
      </c>
    </row>
    <row r="15" spans="1:16" x14ac:dyDescent="0.2">
      <c r="A15" s="4" t="s">
        <v>9</v>
      </c>
      <c r="B15" s="22">
        <v>0</v>
      </c>
      <c r="C15" s="22">
        <v>0</v>
      </c>
      <c r="D15" s="14">
        <v>0</v>
      </c>
      <c r="H15" s="19">
        <v>0.99982295217462003</v>
      </c>
      <c r="I15" s="19">
        <v>1.68920526456952E-7</v>
      </c>
      <c r="J15" s="19">
        <v>3.35092674174412E-6</v>
      </c>
      <c r="K15" s="19">
        <v>1.7352797811142701E-4</v>
      </c>
      <c r="L15" s="20">
        <v>0</v>
      </c>
      <c r="M15" s="18">
        <v>99710.723272669798</v>
      </c>
      <c r="O15" s="12">
        <f t="shared" si="0"/>
        <v>99710.723272669769</v>
      </c>
      <c r="P15" s="11">
        <f t="shared" si="1"/>
        <v>0</v>
      </c>
    </row>
    <row r="16" spans="1:16" x14ac:dyDescent="0.2">
      <c r="A16" s="4" t="s">
        <v>10</v>
      </c>
      <c r="B16" s="22">
        <v>0</v>
      </c>
      <c r="C16" s="22">
        <v>0</v>
      </c>
      <c r="D16" s="14">
        <v>0</v>
      </c>
      <c r="H16" s="19">
        <v>0.99980827372931902</v>
      </c>
      <c r="I16" s="19">
        <v>1.1682302707107199E-6</v>
      </c>
      <c r="J16" s="19">
        <v>1.80678270068081E-4</v>
      </c>
      <c r="K16" s="19">
        <v>1.5592674546819002E-5</v>
      </c>
      <c r="L16" s="20">
        <v>-5.7129042048766397E-6</v>
      </c>
      <c r="M16" s="18">
        <v>566219.98017295497</v>
      </c>
      <c r="O16" s="12">
        <f t="shared" si="0"/>
        <v>566219.98017295485</v>
      </c>
      <c r="P16" s="11">
        <f t="shared" si="1"/>
        <v>0</v>
      </c>
    </row>
    <row r="17" spans="1:17" x14ac:dyDescent="0.2">
      <c r="A17" s="4" t="s">
        <v>11</v>
      </c>
      <c r="B17" s="22">
        <v>0</v>
      </c>
      <c r="C17" s="22">
        <v>0</v>
      </c>
      <c r="D17" s="14">
        <v>0</v>
      </c>
      <c r="H17" s="19">
        <v>0.183834651858131</v>
      </c>
      <c r="I17" s="19">
        <v>5.4807269331354803E-3</v>
      </c>
      <c r="J17" s="19">
        <v>0.28990000515210801</v>
      </c>
      <c r="K17" s="19">
        <v>0.52080703913919701</v>
      </c>
      <c r="L17" s="20">
        <v>-2.2423082571087001E-5</v>
      </c>
      <c r="M17" s="18">
        <v>47545.737657235899</v>
      </c>
      <c r="O17" s="12">
        <f t="shared" si="0"/>
        <v>47545.737657235921</v>
      </c>
      <c r="P17" s="11">
        <f t="shared" si="1"/>
        <v>0</v>
      </c>
    </row>
    <row r="18" spans="1:17" x14ac:dyDescent="0.2">
      <c r="A18" s="4" t="s">
        <v>16</v>
      </c>
      <c r="B18" s="22">
        <v>0</v>
      </c>
      <c r="C18" s="22">
        <v>0</v>
      </c>
      <c r="D18" s="14">
        <v>0</v>
      </c>
      <c r="H18" s="19">
        <v>0.190004939603832</v>
      </c>
      <c r="I18" s="19">
        <v>5.7445998109358E-2</v>
      </c>
      <c r="J18" s="19">
        <v>0.74945190910501303</v>
      </c>
      <c r="K18" s="19">
        <v>3.0972414320634299E-3</v>
      </c>
      <c r="L18" s="20">
        <v>-8.82502658318942E-8</v>
      </c>
      <c r="M18" s="18">
        <v>1083400.86025667</v>
      </c>
      <c r="O18" s="12">
        <f t="shared" si="0"/>
        <v>1083400.8602566707</v>
      </c>
      <c r="P18" s="11">
        <f t="shared" si="1"/>
        <v>0</v>
      </c>
    </row>
    <row r="19" spans="1:17" x14ac:dyDescent="0.2">
      <c r="A19" s="4" t="s">
        <v>12</v>
      </c>
      <c r="B19" s="22">
        <v>-20</v>
      </c>
      <c r="C19" s="22">
        <v>-20</v>
      </c>
      <c r="D19" s="14">
        <v>-20</v>
      </c>
      <c r="H19" s="19">
        <v>0.99624427869048104</v>
      </c>
      <c r="I19" s="19">
        <v>1.02809993955491E-4</v>
      </c>
      <c r="J19" s="19">
        <v>1.61480868610268E-3</v>
      </c>
      <c r="K19" s="19">
        <v>2.0387655566321602E-3</v>
      </c>
      <c r="L19" s="20">
        <v>-6.6292717146971601E-7</v>
      </c>
      <c r="M19" s="18">
        <v>172872.706051107</v>
      </c>
      <c r="O19" s="12">
        <f t="shared" si="0"/>
        <v>138301.69652885565</v>
      </c>
      <c r="P19" s="11">
        <f t="shared" si="1"/>
        <v>-0.19997957058664306</v>
      </c>
    </row>
    <row r="20" spans="1:17" x14ac:dyDescent="0.2">
      <c r="M20" s="10">
        <f>SUM(M3:M19)</f>
        <v>4146403.3605727535</v>
      </c>
      <c r="N20" s="13" t="s">
        <v>23</v>
      </c>
      <c r="O20" s="10">
        <f>SUM(O3:O19)</f>
        <v>3738885.9565147832</v>
      </c>
      <c r="P20" s="11">
        <f t="shared" si="1"/>
        <v>-9.8282142044588405E-2</v>
      </c>
      <c r="Q20" t="s">
        <v>25</v>
      </c>
    </row>
  </sheetData>
  <mergeCells count="2">
    <mergeCell ref="B1:D1"/>
    <mergeCell ref="H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0"/>
  <sheetViews>
    <sheetView workbookViewId="0">
      <selection activeCell="H11" sqref="H11"/>
    </sheetView>
  </sheetViews>
  <sheetFormatPr baseColWidth="10" defaultRowHeight="15" x14ac:dyDescent="0.2"/>
  <cols>
    <col min="12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x14ac:dyDescent="0.2">
      <c r="A2" s="4"/>
      <c r="B2" s="4" t="s">
        <v>19</v>
      </c>
      <c r="C2" s="4" t="s">
        <v>17</v>
      </c>
      <c r="D2" s="4" t="s">
        <v>20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 s="5">
        <v>7.0467429955813836</v>
      </c>
      <c r="C3" s="5">
        <v>6.8862402127372864</v>
      </c>
      <c r="D3" s="6">
        <v>7.0467429955813836</v>
      </c>
      <c r="H3" s="20">
        <v>0.87845645302511899</v>
      </c>
      <c r="I3" s="20">
        <v>3.69504449505064E-3</v>
      </c>
      <c r="J3" s="20">
        <v>6.60632070638624E-3</v>
      </c>
      <c r="K3" s="20">
        <v>8.1290571583110094E-2</v>
      </c>
      <c r="L3" s="20">
        <v>2.99516101903342E-2</v>
      </c>
      <c r="M3" s="18">
        <v>55204.660307249003</v>
      </c>
      <c r="O3" s="12">
        <f>(1+B3%)*H3*M3+(1+C3%)*K3*M3+(1+D3%)*J3*M3+I3*M3+L3*M3</f>
        <v>58956.698209544935</v>
      </c>
      <c r="P3" s="11">
        <f>O3/M3-1</f>
        <v>6.7965963043943312E-2</v>
      </c>
    </row>
    <row r="4" spans="1:16" x14ac:dyDescent="0.2">
      <c r="A4" s="4" t="s">
        <v>0</v>
      </c>
      <c r="B4" s="5">
        <v>5.4808001076744093</v>
      </c>
      <c r="C4" s="5">
        <v>0</v>
      </c>
      <c r="D4" s="6">
        <v>5.4808001076744093</v>
      </c>
      <c r="H4" s="20">
        <v>0.65900827088409797</v>
      </c>
      <c r="I4" s="20">
        <v>1.7313868036803199E-3</v>
      </c>
      <c r="J4" s="20">
        <v>1.72730803251109E-2</v>
      </c>
      <c r="K4" s="20">
        <v>0.19594278998331699</v>
      </c>
      <c r="L4" s="20">
        <v>0.12604447200379301</v>
      </c>
      <c r="M4" s="18">
        <v>122721.897062505</v>
      </c>
      <c r="O4" s="12">
        <f t="shared" ref="O4:O19" si="0">(1+B4%)*H4*M4+(1+C4%)*K4*M4+(1+D4%)*J4*M4+I4*M4+L4*M4</f>
        <v>127270.66137229938</v>
      </c>
      <c r="P4" s="11">
        <f t="shared" ref="P4:P20" si="1">O4/M4-1</f>
        <v>3.7065629025255342E-2</v>
      </c>
    </row>
    <row r="5" spans="1:16" x14ac:dyDescent="0.2">
      <c r="A5" s="4" t="s">
        <v>14</v>
      </c>
      <c r="B5" s="5">
        <v>7.8297144395348708</v>
      </c>
      <c r="C5" s="5">
        <v>0</v>
      </c>
      <c r="D5" s="6">
        <v>7.8297144395348708</v>
      </c>
      <c r="H5" s="20">
        <v>0.97307458698838201</v>
      </c>
      <c r="I5" s="20">
        <v>3.7252053844924899E-4</v>
      </c>
      <c r="J5" s="20">
        <v>4.0754966011185097E-4</v>
      </c>
      <c r="K5" s="20">
        <v>6.2924463753517602E-3</v>
      </c>
      <c r="L5" s="20">
        <v>1.9852896437705402E-2</v>
      </c>
      <c r="M5" s="18">
        <v>183919.14822387401</v>
      </c>
      <c r="O5" s="12">
        <f t="shared" si="0"/>
        <v>197937.62597222248</v>
      </c>
      <c r="P5" s="11">
        <f t="shared" si="1"/>
        <v>7.6220871419459879E-2</v>
      </c>
    </row>
    <row r="6" spans="1:16" x14ac:dyDescent="0.2">
      <c r="A6" s="4" t="s">
        <v>1</v>
      </c>
      <c r="B6" s="5">
        <v>-53.24205818883712</v>
      </c>
      <c r="C6" s="5">
        <v>0</v>
      </c>
      <c r="D6" s="6">
        <v>-53.24205818883712</v>
      </c>
      <c r="H6" s="20">
        <v>0.91840180899935397</v>
      </c>
      <c r="I6" s="20">
        <v>1.1796776254488701E-3</v>
      </c>
      <c r="J6" s="20">
        <v>1.18383084956132E-3</v>
      </c>
      <c r="K6" s="20">
        <v>9.5805293112261602E-3</v>
      </c>
      <c r="L6" s="20">
        <v>6.9654153214409903E-2</v>
      </c>
      <c r="M6" s="18">
        <v>51549.659942097802</v>
      </c>
      <c r="O6" s="12">
        <f t="shared" si="0"/>
        <v>26310.620565098863</v>
      </c>
      <c r="P6" s="11">
        <f t="shared" si="1"/>
        <v>-0.4896063214645493</v>
      </c>
    </row>
    <row r="7" spans="1:16" x14ac:dyDescent="0.2">
      <c r="A7" s="4" t="s">
        <v>2</v>
      </c>
      <c r="B7" s="5">
        <v>-26.62102909441856</v>
      </c>
      <c r="C7" s="5">
        <v>-32.762731206213161</v>
      </c>
      <c r="D7" s="6">
        <v>-26.62102909441856</v>
      </c>
      <c r="H7" s="20">
        <v>0.30868991878670499</v>
      </c>
      <c r="I7" s="20">
        <v>1.9368134218329101E-3</v>
      </c>
      <c r="J7" s="20">
        <v>1.3018924897505199E-3</v>
      </c>
      <c r="K7" s="20">
        <v>0.68002377026378802</v>
      </c>
      <c r="L7" s="20">
        <v>8.04760503792319E-3</v>
      </c>
      <c r="M7" s="18">
        <v>228384.918785082</v>
      </c>
      <c r="O7" s="12">
        <f t="shared" si="0"/>
        <v>158655.03597455379</v>
      </c>
      <c r="P7" s="11">
        <f t="shared" si="1"/>
        <v>-0.30531737026010208</v>
      </c>
    </row>
    <row r="8" spans="1:16" x14ac:dyDescent="0.2">
      <c r="A8" s="4" t="s">
        <v>3</v>
      </c>
      <c r="B8" s="5">
        <v>-68.118515623953371</v>
      </c>
      <c r="C8" s="5">
        <v>-58.999198219655511</v>
      </c>
      <c r="D8" s="6">
        <v>-68.118515623953371</v>
      </c>
      <c r="H8" s="20">
        <v>0.45759074313915798</v>
      </c>
      <c r="I8" s="20">
        <v>1.07665663222537E-3</v>
      </c>
      <c r="J8" s="20">
        <v>9.7147143054048403E-4</v>
      </c>
      <c r="K8" s="20">
        <v>0.53137513270966796</v>
      </c>
      <c r="L8" s="20">
        <v>8.9859960884086897E-3</v>
      </c>
      <c r="M8" s="18">
        <v>172537.35400855701</v>
      </c>
      <c r="O8" s="12">
        <f t="shared" si="0"/>
        <v>64550.909970567474</v>
      </c>
      <c r="P8" s="11">
        <f t="shared" si="1"/>
        <v>-0.62587284161454071</v>
      </c>
    </row>
    <row r="9" spans="1:16" x14ac:dyDescent="0.2">
      <c r="A9" s="4" t="s">
        <v>4</v>
      </c>
      <c r="B9" s="5">
        <v>-37.582629309767377</v>
      </c>
      <c r="C9" s="5">
        <v>-54.614348630829411</v>
      </c>
      <c r="D9" s="6">
        <v>-37.582629309767377</v>
      </c>
      <c r="H9" s="20">
        <v>0.85356265955741994</v>
      </c>
      <c r="I9" s="20">
        <v>4.8385351956441698E-3</v>
      </c>
      <c r="J9" s="20">
        <v>4.1869023825128998E-2</v>
      </c>
      <c r="K9" s="20">
        <v>0.192530452581887</v>
      </c>
      <c r="L9" s="20">
        <v>-9.28006711600802E-2</v>
      </c>
      <c r="M9" s="18">
        <v>175704.715551462</v>
      </c>
      <c r="O9" s="12">
        <f t="shared" si="0"/>
        <v>98100.155585174245</v>
      </c>
      <c r="P9" s="11">
        <f t="shared" si="1"/>
        <v>-0.44167602288145891</v>
      </c>
    </row>
    <row r="10" spans="1:16" x14ac:dyDescent="0.2">
      <c r="A10" s="4" t="s">
        <v>15</v>
      </c>
      <c r="B10" s="5">
        <v>-62.637715516278966</v>
      </c>
      <c r="C10" s="5">
        <v>-62.637715516278966</v>
      </c>
      <c r="D10" s="6">
        <v>-62.637715516278966</v>
      </c>
      <c r="H10" s="20">
        <v>1.3456050198302E-2</v>
      </c>
      <c r="I10" s="20">
        <v>4.66416316074997E-4</v>
      </c>
      <c r="J10" s="20">
        <v>4.6004219076517302E-3</v>
      </c>
      <c r="K10" s="20">
        <v>0.971791506625586</v>
      </c>
      <c r="L10" s="20">
        <v>9.68560495238561E-3</v>
      </c>
      <c r="M10" s="18">
        <v>671554.24444047303</v>
      </c>
      <c r="O10" s="12">
        <f t="shared" si="0"/>
        <v>255178.41681660194</v>
      </c>
      <c r="P10" s="11">
        <f t="shared" si="1"/>
        <v>-0.62001816096149909</v>
      </c>
    </row>
    <row r="11" spans="1:16" x14ac:dyDescent="0.2">
      <c r="A11" s="4" t="s">
        <v>5</v>
      </c>
      <c r="B11" s="5">
        <v>-35.233714977906921</v>
      </c>
      <c r="C11" s="5">
        <v>-40.714515085581326</v>
      </c>
      <c r="D11" s="6">
        <v>-35.233714977906921</v>
      </c>
      <c r="H11" s="20">
        <v>0.85154796279576195</v>
      </c>
      <c r="I11" s="20">
        <v>2.9106925270027E-3</v>
      </c>
      <c r="J11" s="20">
        <v>1.22482464307063E-2</v>
      </c>
      <c r="K11" s="20">
        <v>0.13324944104120801</v>
      </c>
      <c r="L11" s="20">
        <v>4.3657205320790303E-5</v>
      </c>
      <c r="M11" s="18">
        <v>406325.98916467797</v>
      </c>
      <c r="O11" s="12">
        <f t="shared" si="0"/>
        <v>260617.7502615338</v>
      </c>
      <c r="P11" s="11">
        <f t="shared" si="1"/>
        <v>-0.35859935812299404</v>
      </c>
    </row>
    <row r="12" spans="1:16" x14ac:dyDescent="0.2">
      <c r="A12" s="4" t="s">
        <v>6</v>
      </c>
      <c r="B12" s="5">
        <v>-54.808001076744091</v>
      </c>
      <c r="C12" s="5">
        <v>-46.195315193255738</v>
      </c>
      <c r="D12" s="6">
        <v>-54.808001076744091</v>
      </c>
      <c r="H12" s="20">
        <v>0.81938309234490603</v>
      </c>
      <c r="I12" s="20">
        <v>3.4500343052767798E-3</v>
      </c>
      <c r="J12" s="20">
        <v>9.5754456496688206E-2</v>
      </c>
      <c r="K12" s="20">
        <v>5.9404415627808502E-2</v>
      </c>
      <c r="L12" s="20">
        <v>2.2008001225320699E-2</v>
      </c>
      <c r="M12" s="18">
        <v>121619.465398673</v>
      </c>
      <c r="O12" s="12">
        <f t="shared" si="0"/>
        <v>57281.472388628361</v>
      </c>
      <c r="P12" s="11">
        <f t="shared" si="1"/>
        <v>-0.52901065466076802</v>
      </c>
    </row>
    <row r="13" spans="1:16" x14ac:dyDescent="0.2">
      <c r="A13" s="4" t="s">
        <v>7</v>
      </c>
      <c r="B13" s="5">
        <v>-70.467429955813842</v>
      </c>
      <c r="C13" s="5">
        <v>0</v>
      </c>
      <c r="D13" s="6">
        <v>-70.467429955813842</v>
      </c>
      <c r="H13" s="20">
        <v>0.99046626512898805</v>
      </c>
      <c r="I13" s="20">
        <v>1.45370480001264E-3</v>
      </c>
      <c r="J13" s="20">
        <v>7.9961568057642304E-3</v>
      </c>
      <c r="K13" s="20">
        <v>1.9546085157607302E-3</v>
      </c>
      <c r="L13" s="20">
        <v>-1.8707352505253E-3</v>
      </c>
      <c r="M13" s="18">
        <v>154896.511513807</v>
      </c>
      <c r="O13" s="12">
        <f t="shared" si="0"/>
        <v>45912.749850547749</v>
      </c>
      <c r="P13" s="11">
        <f t="shared" si="1"/>
        <v>-0.70359080781199368</v>
      </c>
    </row>
    <row r="14" spans="1:16" x14ac:dyDescent="0.2">
      <c r="A14" s="4" t="s">
        <v>8</v>
      </c>
      <c r="B14" s="5">
        <v>-3.9148572197674354</v>
      </c>
      <c r="C14" s="5">
        <v>-20.179730447013789</v>
      </c>
      <c r="D14" s="6">
        <v>-3.9148572197674354</v>
      </c>
      <c r="H14" s="20">
        <v>0.62014216289602497</v>
      </c>
      <c r="I14" s="20">
        <v>3.4088007485689E-3</v>
      </c>
      <c r="J14" s="20">
        <v>1.5031379307949601E-2</v>
      </c>
      <c r="K14" s="20">
        <v>0.34871548640799899</v>
      </c>
      <c r="L14" s="20">
        <v>1.2702170639457701E-2</v>
      </c>
      <c r="M14" s="18">
        <v>157807.503204404</v>
      </c>
      <c r="O14" s="12">
        <f t="shared" si="0"/>
        <v>142778.55059730681</v>
      </c>
      <c r="P14" s="11">
        <f t="shared" si="1"/>
        <v>-9.5235982459151991E-2</v>
      </c>
    </row>
    <row r="15" spans="1:16" x14ac:dyDescent="0.2">
      <c r="A15" s="4" t="s">
        <v>9</v>
      </c>
      <c r="B15" s="5">
        <v>0</v>
      </c>
      <c r="C15" s="5">
        <v>0</v>
      </c>
      <c r="D15" s="6">
        <v>0</v>
      </c>
      <c r="H15" s="20">
        <v>0.98495028438143695</v>
      </c>
      <c r="I15" s="20">
        <v>1.0436923405773501E-3</v>
      </c>
      <c r="J15" s="20">
        <v>2.0601579074942199E-3</v>
      </c>
      <c r="K15" s="20">
        <v>9.5421123693409503E-3</v>
      </c>
      <c r="L15" s="20">
        <v>2.4037530011509602E-3</v>
      </c>
      <c r="M15" s="18">
        <v>203265.64498594301</v>
      </c>
      <c r="O15" s="12">
        <f t="shared" si="0"/>
        <v>203265.6449859431</v>
      </c>
      <c r="P15" s="11">
        <f t="shared" si="1"/>
        <v>0</v>
      </c>
    </row>
    <row r="16" spans="1:16" x14ac:dyDescent="0.2">
      <c r="A16" s="4" t="s">
        <v>10</v>
      </c>
      <c r="B16" s="5">
        <v>0</v>
      </c>
      <c r="C16" s="5">
        <v>0</v>
      </c>
      <c r="D16" s="6">
        <v>0</v>
      </c>
      <c r="H16" s="20">
        <v>0.92931132967689101</v>
      </c>
      <c r="I16" s="20">
        <v>1.79558307634602E-4</v>
      </c>
      <c r="J16" s="20">
        <v>7.0290603209753003E-4</v>
      </c>
      <c r="K16" s="20">
        <v>7.03371848467408E-2</v>
      </c>
      <c r="L16" s="20">
        <v>-5.3097886336344897E-4</v>
      </c>
      <c r="M16" s="18">
        <v>485662.25304096797</v>
      </c>
      <c r="O16" s="12">
        <f t="shared" si="0"/>
        <v>485662.25304096821</v>
      </c>
      <c r="P16" s="11">
        <f t="shared" si="1"/>
        <v>0</v>
      </c>
    </row>
    <row r="17" spans="1:17" x14ac:dyDescent="0.2">
      <c r="A17" s="4" t="s">
        <v>11</v>
      </c>
      <c r="B17" s="5">
        <v>-49.327200969069686</v>
      </c>
      <c r="C17" s="5">
        <v>-22.783666785861584</v>
      </c>
      <c r="D17" s="6">
        <v>-49.327200969069686</v>
      </c>
      <c r="H17" s="20">
        <v>0.22948693224299599</v>
      </c>
      <c r="I17" s="20">
        <v>3.6241215376546003E-2</v>
      </c>
      <c r="J17" s="20">
        <v>4.6644549703653698E-2</v>
      </c>
      <c r="K17" s="20">
        <v>0.64368579843736695</v>
      </c>
      <c r="L17" s="20">
        <v>4.3941504239436602E-2</v>
      </c>
      <c r="M17" s="18">
        <v>150869.95946420199</v>
      </c>
      <c r="O17" s="12">
        <f t="shared" si="0"/>
        <v>108194.40620700202</v>
      </c>
      <c r="P17" s="11">
        <f t="shared" si="1"/>
        <v>-0.28286315850257726</v>
      </c>
    </row>
    <row r="18" spans="1:17" x14ac:dyDescent="0.2">
      <c r="A18" s="4" t="s">
        <v>16</v>
      </c>
      <c r="B18" s="5">
        <v>-18.791314654883688</v>
      </c>
      <c r="C18" s="5">
        <v>0</v>
      </c>
      <c r="D18" s="6">
        <v>-18.791314654883688</v>
      </c>
      <c r="H18" s="20">
        <v>0.22730181503289501</v>
      </c>
      <c r="I18" s="20">
        <v>1.05460981880035E-2</v>
      </c>
      <c r="J18" s="20">
        <v>0.744348865795602</v>
      </c>
      <c r="K18" s="20">
        <v>1.78921342220736E-2</v>
      </c>
      <c r="L18" s="20">
        <v>-8.8913238574280402E-5</v>
      </c>
      <c r="M18" s="18">
        <v>1199338.51316651</v>
      </c>
      <c r="O18" s="12">
        <f t="shared" si="0"/>
        <v>980356.16722270777</v>
      </c>
      <c r="P18" s="11">
        <f t="shared" si="1"/>
        <v>-0.1825859367808027</v>
      </c>
    </row>
    <row r="19" spans="1:17" x14ac:dyDescent="0.2">
      <c r="A19" s="4" t="s">
        <v>12</v>
      </c>
      <c r="B19" s="5">
        <v>-55.590972520697584</v>
      </c>
      <c r="C19" s="5">
        <v>-48.80682398656505</v>
      </c>
      <c r="D19" s="6">
        <v>-55.590972520697584</v>
      </c>
      <c r="H19" s="20">
        <v>0.86635254832877695</v>
      </c>
      <c r="I19" s="20">
        <v>7.9384301719360797E-2</v>
      </c>
      <c r="J19" s="20">
        <v>4.45619004835036E-2</v>
      </c>
      <c r="K19" s="20">
        <v>9.6628416478827094E-3</v>
      </c>
      <c r="L19" s="20">
        <v>3.8407820475332599E-5</v>
      </c>
      <c r="M19" s="18">
        <v>156372.11819409201</v>
      </c>
      <c r="O19" s="12">
        <f t="shared" si="0"/>
        <v>76449.96470068593</v>
      </c>
      <c r="P19" s="11">
        <f t="shared" si="1"/>
        <v>-0.51110232704148184</v>
      </c>
    </row>
    <row r="20" spans="1:17" x14ac:dyDescent="0.2">
      <c r="M20" s="10">
        <f>SUM(M3:M19)</f>
        <v>4697734.5564545766</v>
      </c>
      <c r="N20" s="13" t="s">
        <v>23</v>
      </c>
      <c r="O20" s="10">
        <f>SUM(O3:O19)</f>
        <v>3347479.0837213872</v>
      </c>
      <c r="P20" s="11">
        <f t="shared" si="1"/>
        <v>-0.28742694090239096</v>
      </c>
      <c r="Q20" t="s">
        <v>25</v>
      </c>
    </row>
  </sheetData>
  <mergeCells count="2">
    <mergeCell ref="B1:D1"/>
    <mergeCell ref="H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0"/>
  <sheetViews>
    <sheetView tabSelected="1" topLeftCell="A3" workbookViewId="0">
      <selection activeCell="P20" sqref="P20"/>
    </sheetView>
  </sheetViews>
  <sheetFormatPr baseColWidth="10" defaultRowHeight="15" x14ac:dyDescent="0.2"/>
  <cols>
    <col min="12" max="12" width="10.83203125" customWidth="1"/>
    <col min="13" max="13" width="11" customWidth="1"/>
    <col min="14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x14ac:dyDescent="0.2">
      <c r="A2" s="4"/>
      <c r="B2" s="4" t="s">
        <v>19</v>
      </c>
      <c r="C2" s="4" t="s">
        <v>17</v>
      </c>
      <c r="D2" s="4" t="s">
        <v>20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 s="9">
        <v>6.03</v>
      </c>
      <c r="C3" s="9">
        <v>5.8926554450535829</v>
      </c>
      <c r="D3" s="14">
        <v>6.03</v>
      </c>
      <c r="H3" s="20">
        <v>0.90086708896525802</v>
      </c>
      <c r="I3" s="20">
        <v>1.49848505074471E-6</v>
      </c>
      <c r="J3" s="20">
        <v>1.26591944702682E-2</v>
      </c>
      <c r="K3" s="20">
        <v>3.0004850578021599E-2</v>
      </c>
      <c r="L3" s="20">
        <v>5.6467367501401702E-2</v>
      </c>
      <c r="M3" s="18">
        <v>1048275.20579088</v>
      </c>
      <c r="O3" s="12">
        <f>(1+B3%)*H3*M3+(1+C3%)*K3*M3+(1+D3%)*J3*M3+I3*M3+L3*M3</f>
        <v>1107873.5480485782</v>
      </c>
      <c r="P3" s="11">
        <f>O3/M3-1</f>
        <v>5.685371735252831E-2</v>
      </c>
    </row>
    <row r="4" spans="1:16" x14ac:dyDescent="0.2">
      <c r="A4" s="4" t="s">
        <v>0</v>
      </c>
      <c r="B4" s="9">
        <v>4.6900000000000004</v>
      </c>
      <c r="C4" s="9">
        <v>0</v>
      </c>
      <c r="D4" s="14">
        <v>4.6900000000000004</v>
      </c>
      <c r="H4" s="20">
        <v>0.72702047691204996</v>
      </c>
      <c r="I4" s="20">
        <v>5.9852762469695905E-4</v>
      </c>
      <c r="J4" s="20">
        <v>7.8249083987637802E-2</v>
      </c>
      <c r="K4" s="20">
        <v>6.3712315639338393E-2</v>
      </c>
      <c r="L4" s="20">
        <v>0.13041959583627699</v>
      </c>
      <c r="M4" s="18">
        <v>550649.28620392794</v>
      </c>
      <c r="O4" s="12">
        <f t="shared" ref="O4:O19" si="0">(1+B4%)*H4*M4+(1+C4%)*K4*M4+(1+D4%)*J4*M4+I4*M4+L4*M4</f>
        <v>571445.7362118616</v>
      </c>
      <c r="P4" s="11">
        <f t="shared" ref="P4:P20" si="1">O4/M4-1</f>
        <v>3.7767142406195608E-2</v>
      </c>
    </row>
    <row r="5" spans="1:16" x14ac:dyDescent="0.2">
      <c r="A5" s="4" t="s">
        <v>14</v>
      </c>
      <c r="B5" s="9">
        <v>6.7</v>
      </c>
      <c r="C5" s="9">
        <v>0</v>
      </c>
      <c r="D5" s="14">
        <v>6.7</v>
      </c>
      <c r="H5" s="20">
        <v>0.940227542224088</v>
      </c>
      <c r="I5" s="20">
        <v>6.2059488858934501E-7</v>
      </c>
      <c r="J5" s="20">
        <v>1.29435629140151E-2</v>
      </c>
      <c r="K5" s="20">
        <v>1.18060351281971E-3</v>
      </c>
      <c r="L5" s="20">
        <v>4.5647670754188997E-2</v>
      </c>
      <c r="M5" s="18">
        <v>1184606.9894520801</v>
      </c>
      <c r="O5" s="12">
        <f t="shared" si="0"/>
        <v>1260258.9107225346</v>
      </c>
      <c r="P5" s="11">
        <f t="shared" si="1"/>
        <v>6.3862464044253331E-2</v>
      </c>
    </row>
    <row r="6" spans="1:16" x14ac:dyDescent="0.2">
      <c r="A6" s="4" t="s">
        <v>1</v>
      </c>
      <c r="B6" s="9">
        <v>-45.56</v>
      </c>
      <c r="C6" s="9">
        <v>0</v>
      </c>
      <c r="D6" s="14">
        <v>-45.56</v>
      </c>
      <c r="H6" s="20">
        <v>0.70555107673865103</v>
      </c>
      <c r="I6" s="20">
        <v>4.1386841286863001E-7</v>
      </c>
      <c r="J6" s="20">
        <v>1.43959073124886E-2</v>
      </c>
      <c r="K6" s="20">
        <v>1.86329457267536E-3</v>
      </c>
      <c r="L6" s="20">
        <v>0.27818930750777199</v>
      </c>
      <c r="M6" s="18">
        <v>250850.17897453299</v>
      </c>
      <c r="O6" s="12">
        <f t="shared" si="0"/>
        <v>168569.35211701348</v>
      </c>
      <c r="P6" s="11">
        <f t="shared" si="1"/>
        <v>-0.32800784593369925</v>
      </c>
    </row>
    <row r="7" spans="1:16" x14ac:dyDescent="0.2">
      <c r="A7" s="4" t="s">
        <v>2</v>
      </c>
      <c r="B7" s="9">
        <v>-22.78</v>
      </c>
      <c r="C7" s="9">
        <v>-28.035543413083701</v>
      </c>
      <c r="D7" s="14">
        <v>-22.78</v>
      </c>
      <c r="H7" s="20">
        <v>0.37026464858957497</v>
      </c>
      <c r="I7" s="20">
        <v>2.45422073869375E-4</v>
      </c>
      <c r="J7" s="20">
        <v>1.2655596570018199E-2</v>
      </c>
      <c r="K7" s="20">
        <v>0.50335434696944203</v>
      </c>
      <c r="L7" s="20">
        <v>0.11347998579709601</v>
      </c>
      <c r="M7" s="18">
        <v>945070.83214093896</v>
      </c>
      <c r="O7" s="12">
        <f t="shared" si="0"/>
        <v>729266.4042023042</v>
      </c>
      <c r="P7" s="11">
        <f t="shared" si="1"/>
        <v>-0.22834735831361652</v>
      </c>
    </row>
    <row r="8" spans="1:16" x14ac:dyDescent="0.2">
      <c r="A8" s="4" t="s">
        <v>3</v>
      </c>
      <c r="B8" s="9">
        <v>-58.290000000000006</v>
      </c>
      <c r="C8" s="9">
        <v>-50.486468072924339</v>
      </c>
      <c r="D8" s="14">
        <v>-58.290000000000006</v>
      </c>
      <c r="H8" s="20">
        <v>0.52643113844028699</v>
      </c>
      <c r="I8" s="20">
        <v>1.9270539125036499E-6</v>
      </c>
      <c r="J8" s="20">
        <v>8.7064443901455606E-3</v>
      </c>
      <c r="K8" s="20">
        <v>0.37401642958606302</v>
      </c>
      <c r="L8" s="20">
        <v>9.0844060529591597E-2</v>
      </c>
      <c r="M8" s="18">
        <v>839082.74363218795</v>
      </c>
      <c r="O8" s="12">
        <f t="shared" si="0"/>
        <v>418904.18719683529</v>
      </c>
      <c r="P8" s="11">
        <f t="shared" si="1"/>
        <v>-0.50075938234231876</v>
      </c>
    </row>
    <row r="9" spans="1:16" x14ac:dyDescent="0.2">
      <c r="A9" s="4" t="s">
        <v>4</v>
      </c>
      <c r="B9" s="9">
        <v>-32.160000000000004</v>
      </c>
      <c r="C9" s="9">
        <v>-46.734288798442385</v>
      </c>
      <c r="D9" s="14">
        <v>-32.160000000000004</v>
      </c>
      <c r="H9" s="20">
        <v>0.70431863115378202</v>
      </c>
      <c r="I9" s="20">
        <v>3.7097637591056E-6</v>
      </c>
      <c r="J9" s="20">
        <v>1.6734807388881199E-2</v>
      </c>
      <c r="K9" s="20">
        <v>9.5569554436207599E-2</v>
      </c>
      <c r="L9" s="20">
        <v>0.18337329725737</v>
      </c>
      <c r="M9" s="18">
        <v>1342451.4276038299</v>
      </c>
      <c r="O9" s="12">
        <f t="shared" si="0"/>
        <v>971190.39404890512</v>
      </c>
      <c r="P9" s="11">
        <f t="shared" si="1"/>
        <v>-0.27655453740892244</v>
      </c>
    </row>
    <row r="10" spans="1:16" x14ac:dyDescent="0.2">
      <c r="A10" s="4" t="s">
        <v>15</v>
      </c>
      <c r="B10" s="9">
        <v>-53.6</v>
      </c>
      <c r="C10" s="9">
        <v>-53.6</v>
      </c>
      <c r="D10" s="14">
        <v>-53.6</v>
      </c>
      <c r="H10" s="20">
        <v>5.0503807188864002E-3</v>
      </c>
      <c r="I10" s="20">
        <v>2.1197186028042401E-5</v>
      </c>
      <c r="J10" s="20">
        <v>6.2421793780393997E-3</v>
      </c>
      <c r="K10" s="20">
        <v>0.98365104042790896</v>
      </c>
      <c r="L10" s="20">
        <v>5.03520228913694E-3</v>
      </c>
      <c r="M10" s="18">
        <v>2878685.56280876</v>
      </c>
      <c r="O10" s="12">
        <f t="shared" si="0"/>
        <v>1343512.001457822</v>
      </c>
      <c r="P10" s="11">
        <f t="shared" si="1"/>
        <v>-0.53328976988131171</v>
      </c>
    </row>
    <row r="11" spans="1:16" x14ac:dyDescent="0.2">
      <c r="A11" s="4" t="s">
        <v>5</v>
      </c>
      <c r="B11" s="9">
        <v>-30.150000000000002</v>
      </c>
      <c r="C11" s="9">
        <v>-34.840000000000003</v>
      </c>
      <c r="D11" s="14">
        <v>-30.150000000000002</v>
      </c>
      <c r="H11" s="20">
        <v>0.81360982253582803</v>
      </c>
      <c r="I11" s="20">
        <v>8.9670627403271095E-4</v>
      </c>
      <c r="J11" s="20">
        <v>9.6872014025807408E-3</v>
      </c>
      <c r="K11" s="20">
        <v>8.3195416017095403E-2</v>
      </c>
      <c r="L11" s="20">
        <v>9.2610853770463394E-2</v>
      </c>
      <c r="M11" s="18">
        <v>2098437.6598153599</v>
      </c>
      <c r="O11" s="12">
        <f t="shared" si="0"/>
        <v>1516731.1502186644</v>
      </c>
      <c r="P11" s="11">
        <f t="shared" si="1"/>
        <v>-0.27720933565778616</v>
      </c>
    </row>
    <row r="12" spans="1:16" x14ac:dyDescent="0.2">
      <c r="A12" s="4" t="s">
        <v>6</v>
      </c>
      <c r="B12" s="9">
        <v>-46.900000000000006</v>
      </c>
      <c r="C12" s="9">
        <v>-39.53</v>
      </c>
      <c r="D12" s="14">
        <v>-46.900000000000006</v>
      </c>
      <c r="H12" s="20">
        <v>0.81890249041532104</v>
      </c>
      <c r="I12" s="20">
        <v>2.5323402743009499E-5</v>
      </c>
      <c r="J12" s="20">
        <v>4.3692813352653501E-2</v>
      </c>
      <c r="K12" s="20">
        <v>4.4347536898155203E-2</v>
      </c>
      <c r="L12" s="20">
        <v>9.3031835931126905E-2</v>
      </c>
      <c r="M12" s="18">
        <v>1137002.16422723</v>
      </c>
      <c r="O12" s="12">
        <f t="shared" si="0"/>
        <v>657087.44623433065</v>
      </c>
      <c r="P12" s="11">
        <f t="shared" si="1"/>
        <v>-0.42208777880302117</v>
      </c>
    </row>
    <row r="13" spans="1:16" x14ac:dyDescent="0.2">
      <c r="A13" s="4" t="s">
        <v>7</v>
      </c>
      <c r="B13" s="9">
        <v>-60.300000000000004</v>
      </c>
      <c r="C13" s="9">
        <v>0</v>
      </c>
      <c r="D13" s="14">
        <v>-60.300000000000004</v>
      </c>
      <c r="H13" s="20">
        <v>0.96671752793768595</v>
      </c>
      <c r="I13" s="20">
        <v>4.1566548116748201E-4</v>
      </c>
      <c r="J13" s="20">
        <v>5.4940928130442603E-3</v>
      </c>
      <c r="K13" s="20">
        <v>3.1167082567505199E-4</v>
      </c>
      <c r="L13" s="20">
        <v>2.7061042942427099E-2</v>
      </c>
      <c r="M13" s="18">
        <v>558542.32922387903</v>
      </c>
      <c r="O13" s="12">
        <f t="shared" si="0"/>
        <v>231100.45930283976</v>
      </c>
      <c r="P13" s="11">
        <f t="shared" si="1"/>
        <v>-0.58624360731269054</v>
      </c>
    </row>
    <row r="14" spans="1:16" x14ac:dyDescent="0.2">
      <c r="A14" s="4" t="s">
        <v>8</v>
      </c>
      <c r="B14" s="9">
        <v>-3.35</v>
      </c>
      <c r="C14" s="9">
        <v>-17.268087494008824</v>
      </c>
      <c r="D14" s="14">
        <v>-3.35</v>
      </c>
      <c r="H14" s="20">
        <v>0.68823197276567305</v>
      </c>
      <c r="I14" s="20">
        <v>2.0104883548133999E-5</v>
      </c>
      <c r="J14" s="20">
        <v>3.8604891812196403E-2</v>
      </c>
      <c r="K14" s="20">
        <v>0.20920263134738101</v>
      </c>
      <c r="L14" s="20">
        <v>6.3940399191200994E-2</v>
      </c>
      <c r="M14" s="18">
        <v>560800.46995189798</v>
      </c>
      <c r="O14" s="12">
        <f t="shared" si="0"/>
        <v>526886.43817401689</v>
      </c>
      <c r="P14" s="11">
        <f t="shared" si="1"/>
        <v>-6.0474328384193421E-2</v>
      </c>
    </row>
    <row r="15" spans="1:16" x14ac:dyDescent="0.2">
      <c r="A15" s="4" t="s">
        <v>9</v>
      </c>
      <c r="B15" s="9">
        <v>0</v>
      </c>
      <c r="C15" s="9">
        <v>0</v>
      </c>
      <c r="D15" s="14">
        <v>0</v>
      </c>
      <c r="H15" s="20">
        <v>0.79080506912855397</v>
      </c>
      <c r="I15" s="20">
        <v>1.5101155646017599E-3</v>
      </c>
      <c r="J15" s="20">
        <v>0.10785831058173299</v>
      </c>
      <c r="K15" s="20">
        <v>1.15937280666016E-3</v>
      </c>
      <c r="L15" s="20">
        <v>9.8667131918450293E-2</v>
      </c>
      <c r="M15" s="18">
        <v>703174.96081412304</v>
      </c>
      <c r="O15" s="12">
        <f t="shared" si="0"/>
        <v>703174.96081412258</v>
      </c>
      <c r="P15" s="11">
        <f t="shared" si="1"/>
        <v>0</v>
      </c>
    </row>
    <row r="16" spans="1:16" x14ac:dyDescent="0.2">
      <c r="A16" s="4" t="s">
        <v>10</v>
      </c>
      <c r="B16" s="9">
        <v>0</v>
      </c>
      <c r="C16" s="9">
        <v>0</v>
      </c>
      <c r="D16" s="14">
        <v>0</v>
      </c>
      <c r="H16" s="20">
        <v>0.96629690732828899</v>
      </c>
      <c r="I16" s="20">
        <v>1.4501503586025501E-3</v>
      </c>
      <c r="J16" s="20">
        <v>5.1701546902710302E-3</v>
      </c>
      <c r="K16" s="20">
        <v>2.46874753599227E-2</v>
      </c>
      <c r="L16" s="20">
        <v>2.3953122629149998E-3</v>
      </c>
      <c r="M16" s="18">
        <v>1014801.46720274</v>
      </c>
      <c r="O16" s="12">
        <f t="shared" si="0"/>
        <v>1014801.4672027404</v>
      </c>
      <c r="P16" s="11">
        <f t="shared" si="1"/>
        <v>0</v>
      </c>
    </row>
    <row r="17" spans="1:17" x14ac:dyDescent="0.2">
      <c r="A17" s="4" t="s">
        <v>11</v>
      </c>
      <c r="B17" s="9">
        <v>-42.21</v>
      </c>
      <c r="C17" s="9">
        <v>-19.496313517449423</v>
      </c>
      <c r="D17" s="14">
        <v>-42.21</v>
      </c>
      <c r="H17" s="20">
        <v>0.49475971469360402</v>
      </c>
      <c r="I17" s="20">
        <v>2.3487761962864201E-2</v>
      </c>
      <c r="J17" s="20">
        <v>0.274969441548849</v>
      </c>
      <c r="K17" s="20">
        <v>0.15693585059517101</v>
      </c>
      <c r="L17" s="20">
        <v>4.9847231199511899E-2</v>
      </c>
      <c r="M17" s="18">
        <v>533718.584894959</v>
      </c>
      <c r="O17" s="12">
        <f t="shared" si="0"/>
        <v>343981.95764103648</v>
      </c>
      <c r="P17" s="11">
        <f t="shared" si="1"/>
        <v>-0.35549938230324984</v>
      </c>
    </row>
    <row r="18" spans="1:17" x14ac:dyDescent="0.2">
      <c r="A18" s="4" t="s">
        <v>16</v>
      </c>
      <c r="B18" s="9">
        <v>-16.080000000000002</v>
      </c>
      <c r="C18" s="9">
        <v>0</v>
      </c>
      <c r="D18" s="14">
        <v>-16.080000000000002</v>
      </c>
      <c r="H18" s="20">
        <v>0.252057603063987</v>
      </c>
      <c r="I18" s="20">
        <v>4.4165090912115998E-3</v>
      </c>
      <c r="J18" s="20">
        <v>0.73399966014444895</v>
      </c>
      <c r="K18" s="20">
        <v>2.76608123606762E-3</v>
      </c>
      <c r="L18" s="20">
        <v>6.7601464642850799E-3</v>
      </c>
      <c r="M18" s="18">
        <v>3339696.0561109101</v>
      </c>
      <c r="O18" s="12">
        <f t="shared" si="0"/>
        <v>2810160.5023826044</v>
      </c>
      <c r="P18" s="11">
        <f t="shared" si="1"/>
        <v>-0.15855800792391628</v>
      </c>
    </row>
    <row r="19" spans="1:17" x14ac:dyDescent="0.2">
      <c r="A19" s="4" t="s">
        <v>12</v>
      </c>
      <c r="B19" s="9">
        <v>-47.57</v>
      </c>
      <c r="C19" s="9">
        <v>-41.764705882352956</v>
      </c>
      <c r="D19" s="14">
        <v>-47.57</v>
      </c>
      <c r="H19" s="20">
        <v>0.84097321959583504</v>
      </c>
      <c r="I19" s="20">
        <v>6.6097291724332694E-2</v>
      </c>
      <c r="J19" s="20">
        <v>8.79721652247209E-2</v>
      </c>
      <c r="K19" s="20">
        <v>3.8283318241410499E-4</v>
      </c>
      <c r="L19" s="20">
        <v>4.5744902726971301E-3</v>
      </c>
      <c r="M19" s="18">
        <v>485836.93967195501</v>
      </c>
      <c r="O19" s="12">
        <f t="shared" si="0"/>
        <v>271068.24655761104</v>
      </c>
      <c r="P19" s="11">
        <f t="shared" si="1"/>
        <v>-0.44205920871179383</v>
      </c>
    </row>
    <row r="20" spans="1:17" x14ac:dyDescent="0.2">
      <c r="M20" s="10">
        <f>SUM(M3:M19)</f>
        <v>19471682.858520191</v>
      </c>
      <c r="N20" s="13" t="s">
        <v>23</v>
      </c>
      <c r="O20" s="10">
        <f>SUM(O3:O19)</f>
        <v>14646013.16253382</v>
      </c>
      <c r="P20" s="11">
        <f t="shared" si="1"/>
        <v>-0.24783013009452393</v>
      </c>
      <c r="Q20" t="s">
        <v>25</v>
      </c>
    </row>
  </sheetData>
  <mergeCells count="2">
    <mergeCell ref="B1:D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22"/>
  <sheetViews>
    <sheetView workbookViewId="0">
      <selection activeCell="P20" sqref="P20"/>
    </sheetView>
  </sheetViews>
  <sheetFormatPr baseColWidth="10" defaultRowHeight="15" x14ac:dyDescent="0.2"/>
  <cols>
    <col min="12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ht="16" x14ac:dyDescent="0.2">
      <c r="A2" s="4"/>
      <c r="B2" s="4" t="s">
        <v>19</v>
      </c>
      <c r="C2" s="4" t="s">
        <v>17</v>
      </c>
      <c r="D2" s="4" t="s">
        <v>20</v>
      </c>
      <c r="G2" s="16"/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 s="21">
        <v>59.519489282586733</v>
      </c>
      <c r="C3" s="1">
        <v>0</v>
      </c>
      <c r="D3" s="7">
        <v>0</v>
      </c>
      <c r="G3" s="17"/>
      <c r="H3" s="20">
        <v>0.89140032447730799</v>
      </c>
      <c r="I3" s="20">
        <v>0</v>
      </c>
      <c r="J3" s="20">
        <v>8.4732405908395396E-8</v>
      </c>
      <c r="K3" s="20">
        <v>9.5803807444111797E-3</v>
      </c>
      <c r="L3" s="20">
        <v>9.9019210045874703E-2</v>
      </c>
      <c r="M3" s="18">
        <v>79548.973060981807</v>
      </c>
      <c r="O3" s="12">
        <f>(1+B3%)*H3*M3+(1+C3%)*K3*M3+(1+D3%)*J3*M3+I3*M3+L3*M3</f>
        <v>121754.23124448932</v>
      </c>
      <c r="P3" s="11">
        <f t="shared" ref="P3:P19" si="0">O3/M3-1</f>
        <v>0.53055692059221427</v>
      </c>
    </row>
    <row r="4" spans="1:16" x14ac:dyDescent="0.2">
      <c r="A4" s="4" t="s">
        <v>0</v>
      </c>
      <c r="B4" s="21">
        <v>19.519489282586736</v>
      </c>
      <c r="C4" s="1">
        <v>0</v>
      </c>
      <c r="D4" s="7">
        <v>0</v>
      </c>
      <c r="G4" s="17"/>
      <c r="H4" s="20">
        <v>0.73057692553821396</v>
      </c>
      <c r="I4" s="20">
        <v>0</v>
      </c>
      <c r="J4" s="20">
        <v>4.2222373932323401E-3</v>
      </c>
      <c r="K4" s="20">
        <v>0.26367122892595102</v>
      </c>
      <c r="L4" s="20">
        <v>1.52960814260264E-3</v>
      </c>
      <c r="M4" s="18">
        <v>348144.68134624802</v>
      </c>
      <c r="O4" s="12">
        <f t="shared" ref="O4:O19" si="1">(1+B4%)*H4*M4+(1+C4%)*K4*M4+(1+D4%)*J4*M4+I4*M4+L4*M4</f>
        <v>397791.81348210148</v>
      </c>
      <c r="P4" s="11">
        <f t="shared" si="0"/>
        <v>0.14260488468148336</v>
      </c>
    </row>
    <row r="5" spans="1:16" x14ac:dyDescent="0.2">
      <c r="A5" s="4" t="s">
        <v>14</v>
      </c>
      <c r="B5" s="21">
        <v>24.519489282586733</v>
      </c>
      <c r="C5" s="1">
        <v>0</v>
      </c>
      <c r="D5" s="7">
        <v>0</v>
      </c>
      <c r="G5" s="17"/>
      <c r="H5" s="20">
        <v>0.98890113720671702</v>
      </c>
      <c r="I5" s="20">
        <v>0</v>
      </c>
      <c r="J5" s="20">
        <v>3.7599147587838598E-8</v>
      </c>
      <c r="K5" s="20">
        <v>3.80982036699078E-3</v>
      </c>
      <c r="L5" s="20">
        <v>7.2890048271450503E-3</v>
      </c>
      <c r="M5" s="18">
        <v>500430.20624647499</v>
      </c>
      <c r="O5" s="12">
        <f t="shared" si="1"/>
        <v>621771.27404076292</v>
      </c>
      <c r="P5" s="11">
        <f t="shared" si="0"/>
        <v>0.24247350835277981</v>
      </c>
    </row>
    <row r="6" spans="1:16" x14ac:dyDescent="0.2">
      <c r="A6" s="4" t="s">
        <v>1</v>
      </c>
      <c r="B6" s="21">
        <v>-50.48051071741326</v>
      </c>
      <c r="C6" s="1">
        <v>-30</v>
      </c>
      <c r="D6" s="7">
        <v>0</v>
      </c>
      <c r="G6" s="17"/>
      <c r="H6" s="20">
        <v>1.00206120612726</v>
      </c>
      <c r="I6" s="20">
        <v>0</v>
      </c>
      <c r="J6" s="20">
        <v>1.8776087055817099E-8</v>
      </c>
      <c r="K6" s="20">
        <v>6.1849586584223496E-3</v>
      </c>
      <c r="L6" s="20">
        <v>-8.2461835617648905E-3</v>
      </c>
      <c r="M6" s="18">
        <v>248521.64770901401</v>
      </c>
      <c r="O6" s="12">
        <f t="shared" si="1"/>
        <v>122346.93325860742</v>
      </c>
      <c r="P6" s="11">
        <f t="shared" si="0"/>
        <v>-0.50770110215163422</v>
      </c>
    </row>
    <row r="7" spans="1:16" x14ac:dyDescent="0.2">
      <c r="A7" s="4" t="s">
        <v>2</v>
      </c>
      <c r="B7" s="21">
        <v>-23.924366777107572</v>
      </c>
      <c r="C7" s="21">
        <v>-27.130096197892811</v>
      </c>
      <c r="D7" s="7">
        <v>0</v>
      </c>
      <c r="G7" s="17"/>
      <c r="H7" s="20">
        <v>0.24227043629148601</v>
      </c>
      <c r="I7" s="20">
        <v>0</v>
      </c>
      <c r="J7" s="20">
        <v>4.2701646778110102E-8</v>
      </c>
      <c r="K7" s="20">
        <v>0.74176803140805103</v>
      </c>
      <c r="L7" s="20">
        <v>1.59614895988162E-2</v>
      </c>
      <c r="M7" s="18">
        <v>556319.48789272003</v>
      </c>
      <c r="O7" s="12">
        <f t="shared" si="1"/>
        <v>412119.22450661368</v>
      </c>
      <c r="P7" s="11">
        <f t="shared" si="0"/>
        <v>-0.25920404825709387</v>
      </c>
    </row>
    <row r="8" spans="1:16" x14ac:dyDescent="0.2">
      <c r="A8" s="4" t="s">
        <v>3</v>
      </c>
      <c r="B8" s="21">
        <v>-68.480510717413267</v>
      </c>
      <c r="C8" s="21">
        <v>-59.571581578007837</v>
      </c>
      <c r="D8" s="7">
        <v>0</v>
      </c>
      <c r="G8" s="17"/>
      <c r="H8" s="20">
        <v>0.36356087762849698</v>
      </c>
      <c r="I8" s="20">
        <v>0</v>
      </c>
      <c r="J8" s="20">
        <v>2.2275796479615401E-8</v>
      </c>
      <c r="K8" s="20">
        <v>0.60037833546788999</v>
      </c>
      <c r="L8" s="20">
        <v>3.60607646278161E-2</v>
      </c>
      <c r="M8" s="18">
        <v>568350.70692122495</v>
      </c>
      <c r="O8" s="12">
        <f t="shared" si="1"/>
        <v>223575.97346680754</v>
      </c>
      <c r="P8" s="11">
        <f t="shared" si="0"/>
        <v>-0.60662321565864463</v>
      </c>
    </row>
    <row r="9" spans="1:16" x14ac:dyDescent="0.2">
      <c r="A9" s="4" t="s">
        <v>4</v>
      </c>
      <c r="B9" s="21">
        <v>-24.394582134338094</v>
      </c>
      <c r="C9" s="21">
        <v>-47.798861480075892</v>
      </c>
      <c r="D9" s="7">
        <v>0</v>
      </c>
      <c r="G9" s="17"/>
      <c r="H9" s="20">
        <v>0.811256259514891</v>
      </c>
      <c r="I9" s="20">
        <v>0</v>
      </c>
      <c r="J9" s="20">
        <v>1.40497879946541E-7</v>
      </c>
      <c r="K9" s="20">
        <v>0.16545933600707</v>
      </c>
      <c r="L9" s="20">
        <v>2.3284263980158801E-2</v>
      </c>
      <c r="M9" s="18">
        <v>778465.06876560999</v>
      </c>
      <c r="O9" s="12">
        <f t="shared" si="1"/>
        <v>562837.83212760126</v>
      </c>
      <c r="P9" s="11">
        <f t="shared" si="0"/>
        <v>-0.27699025337119199</v>
      </c>
    </row>
    <row r="10" spans="1:16" x14ac:dyDescent="0.2">
      <c r="A10" s="4" t="s">
        <v>15</v>
      </c>
      <c r="B10" s="21">
        <v>0</v>
      </c>
      <c r="C10" s="21">
        <v>-55.727393710163199</v>
      </c>
      <c r="D10" s="7">
        <v>0</v>
      </c>
      <c r="G10" s="17"/>
      <c r="H10" s="20">
        <v>5.4131457531228402E-4</v>
      </c>
      <c r="I10" s="20">
        <v>0</v>
      </c>
      <c r="J10" s="20">
        <v>9.7054548051630799E-10</v>
      </c>
      <c r="K10" s="20">
        <v>0.99944764766585503</v>
      </c>
      <c r="L10" s="20">
        <v>1.1036788287701499E-5</v>
      </c>
      <c r="M10" s="18">
        <v>880319.751556993</v>
      </c>
      <c r="O10" s="12">
        <f t="shared" si="1"/>
        <v>390011.4702944493</v>
      </c>
      <c r="P10" s="11">
        <f t="shared" si="0"/>
        <v>-0.55696612554171521</v>
      </c>
    </row>
    <row r="11" spans="1:16" x14ac:dyDescent="0.2">
      <c r="A11" s="4" t="s">
        <v>5</v>
      </c>
      <c r="B11" s="21">
        <v>-75.480510717413267</v>
      </c>
      <c r="C11" s="21">
        <v>0</v>
      </c>
      <c r="D11" s="7">
        <v>0</v>
      </c>
      <c r="G11" s="17"/>
      <c r="H11" s="20">
        <v>0.88018990046581702</v>
      </c>
      <c r="I11" s="20">
        <v>0</v>
      </c>
      <c r="J11" s="20">
        <v>3.9637086485249399E-7</v>
      </c>
      <c r="K11" s="20">
        <v>0.115687534751615</v>
      </c>
      <c r="L11" s="20">
        <v>4.1221684117038098E-3</v>
      </c>
      <c r="M11" s="18">
        <v>1958686.72529396</v>
      </c>
      <c r="O11" s="12">
        <f t="shared" si="1"/>
        <v>657390.43699334282</v>
      </c>
      <c r="P11" s="11">
        <f t="shared" si="0"/>
        <v>-0.66437183215468942</v>
      </c>
    </row>
    <row r="12" spans="1:16" x14ac:dyDescent="0.2">
      <c r="A12" s="4" t="s">
        <v>6</v>
      </c>
      <c r="B12" s="21">
        <v>-75.480510717413267</v>
      </c>
      <c r="C12" s="21">
        <v>0</v>
      </c>
      <c r="D12" s="7">
        <v>0</v>
      </c>
      <c r="G12" s="17"/>
      <c r="H12" s="20">
        <v>0.866486032227893</v>
      </c>
      <c r="I12" s="20">
        <v>0</v>
      </c>
      <c r="J12" s="20">
        <v>2.29929633147165E-7</v>
      </c>
      <c r="K12" s="20">
        <v>0.126010351338291</v>
      </c>
      <c r="L12" s="20">
        <v>7.5033865041830902E-3</v>
      </c>
      <c r="M12" s="18">
        <v>271444.83002588397</v>
      </c>
      <c r="O12" s="12">
        <f t="shared" si="1"/>
        <v>93912.288361052138</v>
      </c>
      <c r="P12" s="11">
        <f t="shared" si="0"/>
        <v>-0.65402808242066346</v>
      </c>
    </row>
    <row r="13" spans="1:16" x14ac:dyDescent="0.2">
      <c r="A13" s="4" t="s">
        <v>7</v>
      </c>
      <c r="B13" s="21">
        <v>-60.48051071741326</v>
      </c>
      <c r="C13" s="21">
        <v>0</v>
      </c>
      <c r="D13" s="7">
        <v>0</v>
      </c>
      <c r="G13" s="17"/>
      <c r="H13" s="20">
        <v>0.99672870035762695</v>
      </c>
      <c r="I13" s="20">
        <v>0</v>
      </c>
      <c r="J13" s="20">
        <v>4.8185483331542805E-10</v>
      </c>
      <c r="K13" s="20">
        <v>3.2650344333321501E-3</v>
      </c>
      <c r="L13" s="20">
        <v>6.2647271861918899E-6</v>
      </c>
      <c r="M13" s="18">
        <v>629729.38911217696</v>
      </c>
      <c r="O13" s="12">
        <f t="shared" si="1"/>
        <v>250111.75723659431</v>
      </c>
      <c r="P13" s="11">
        <f t="shared" si="0"/>
        <v>-0.60282660844332836</v>
      </c>
    </row>
    <row r="14" spans="1:16" x14ac:dyDescent="0.2">
      <c r="A14" s="4" t="s">
        <v>8</v>
      </c>
      <c r="B14" s="21">
        <v>-8.5863019289956846</v>
      </c>
      <c r="C14" s="21">
        <v>-25</v>
      </c>
      <c r="D14" s="7">
        <v>0</v>
      </c>
      <c r="G14" s="17"/>
      <c r="H14" s="20">
        <v>0.54381606619906597</v>
      </c>
      <c r="I14" s="20">
        <v>0</v>
      </c>
      <c r="J14" s="20">
        <v>2.2363138010319699E-9</v>
      </c>
      <c r="K14" s="20">
        <v>0.454699720122413</v>
      </c>
      <c r="L14" s="20">
        <v>1.4842114422070399E-3</v>
      </c>
      <c r="M14" s="18">
        <v>837126.26283173601</v>
      </c>
      <c r="O14" s="12">
        <f t="shared" si="1"/>
        <v>702877.47978717834</v>
      </c>
      <c r="P14" s="11">
        <f t="shared" si="0"/>
        <v>-0.16036861941284231</v>
      </c>
    </row>
    <row r="15" spans="1:16" x14ac:dyDescent="0.2">
      <c r="A15" s="4" t="s">
        <v>9</v>
      </c>
      <c r="B15" s="21">
        <v>-10.480510717413265</v>
      </c>
      <c r="C15" s="21">
        <v>0</v>
      </c>
      <c r="D15" s="7">
        <v>0</v>
      </c>
      <c r="G15" s="17"/>
      <c r="H15" s="20">
        <v>0.98366277283391301</v>
      </c>
      <c r="I15" s="20">
        <v>0</v>
      </c>
      <c r="J15" s="20">
        <v>4.8295623701624998E-8</v>
      </c>
      <c r="K15" s="20">
        <v>1.6337828846599602E-2</v>
      </c>
      <c r="L15" s="20">
        <v>-6.4997613658952695E-7</v>
      </c>
      <c r="M15" s="18">
        <v>809693.75215009402</v>
      </c>
      <c r="O15" s="12">
        <f t="shared" si="1"/>
        <v>726220.08943629707</v>
      </c>
      <c r="P15" s="11">
        <f t="shared" si="0"/>
        <v>-0.10309288233006308</v>
      </c>
    </row>
    <row r="16" spans="1:16" x14ac:dyDescent="0.2">
      <c r="A16" s="4" t="s">
        <v>10</v>
      </c>
      <c r="B16" s="21">
        <v>-0.48051071741326545</v>
      </c>
      <c r="C16" s="21">
        <v>0</v>
      </c>
      <c r="D16" s="7">
        <v>0</v>
      </c>
      <c r="G16" s="17"/>
      <c r="H16" s="20">
        <v>0.93556267103145896</v>
      </c>
      <c r="I16" s="20">
        <v>0</v>
      </c>
      <c r="J16" s="20">
        <v>4.1161105087741901E-9</v>
      </c>
      <c r="K16" s="20">
        <v>6.4436630584611201E-2</v>
      </c>
      <c r="L16" s="20">
        <v>6.9426781898434695E-7</v>
      </c>
      <c r="M16" s="18">
        <v>1750732.96195524</v>
      </c>
      <c r="O16" s="12">
        <f t="shared" si="1"/>
        <v>1742862.5788609914</v>
      </c>
      <c r="P16" s="11">
        <f t="shared" si="0"/>
        <v>-4.4954789024242992E-3</v>
      </c>
    </row>
    <row r="17" spans="1:17" x14ac:dyDescent="0.2">
      <c r="A17" s="4" t="s">
        <v>11</v>
      </c>
      <c r="B17" s="21">
        <v>-27.126930154753421</v>
      </c>
      <c r="C17" s="21">
        <v>-22.8</v>
      </c>
      <c r="D17" s="7">
        <v>0</v>
      </c>
      <c r="G17" s="17"/>
      <c r="H17" s="20">
        <v>0.39431644485052703</v>
      </c>
      <c r="I17" s="20">
        <v>0</v>
      </c>
      <c r="J17" s="20">
        <v>5.8168942279165302E-8</v>
      </c>
      <c r="K17" s="20">
        <v>0.60559294094415494</v>
      </c>
      <c r="L17" s="20">
        <v>9.0556036376138597E-5</v>
      </c>
      <c r="M17" s="18">
        <v>628899.11953871103</v>
      </c>
      <c r="O17" s="12">
        <f t="shared" si="1"/>
        <v>474792.96415407391</v>
      </c>
      <c r="P17" s="11">
        <f t="shared" si="0"/>
        <v>-0.24504113711857622</v>
      </c>
    </row>
    <row r="18" spans="1:17" x14ac:dyDescent="0.2">
      <c r="A18" s="4" t="s">
        <v>16</v>
      </c>
      <c r="B18" s="21">
        <v>-3.3538437945432755</v>
      </c>
      <c r="C18" s="21">
        <v>-26.9</v>
      </c>
      <c r="D18" s="7">
        <f t="shared" ref="D18" si="2">B18</f>
        <v>-3.3538437945432755</v>
      </c>
      <c r="G18" s="17"/>
      <c r="H18" s="20">
        <v>0.51984740201790103</v>
      </c>
      <c r="I18" s="20">
        <v>0</v>
      </c>
      <c r="J18" s="20">
        <v>0.47273005934465701</v>
      </c>
      <c r="K18" s="20">
        <v>7.3281362296398799E-3</v>
      </c>
      <c r="L18" s="20">
        <v>9.4402407801809596E-5</v>
      </c>
      <c r="M18" s="18">
        <v>4912757.26952451</v>
      </c>
      <c r="O18" s="12">
        <f t="shared" si="1"/>
        <v>4739529.683851338</v>
      </c>
      <c r="P18" s="11">
        <f t="shared" si="0"/>
        <v>-3.5260766239716523E-2</v>
      </c>
    </row>
    <row r="19" spans="1:17" x14ac:dyDescent="0.2">
      <c r="A19" s="4" t="s">
        <v>12</v>
      </c>
      <c r="B19" s="21">
        <v>-39.5758257416459</v>
      </c>
      <c r="C19" s="1">
        <v>0</v>
      </c>
      <c r="D19" s="7">
        <v>0</v>
      </c>
      <c r="G19" s="17"/>
      <c r="H19" s="20">
        <v>0.98826564000700901</v>
      </c>
      <c r="I19" s="20">
        <v>0</v>
      </c>
      <c r="J19" s="20">
        <v>1.0037968620908899E-8</v>
      </c>
      <c r="K19" s="20">
        <v>1.17086888953883E-2</v>
      </c>
      <c r="L19" s="20">
        <v>2.5661059634511298E-5</v>
      </c>
      <c r="M19" s="18">
        <v>511213.04675336601</v>
      </c>
      <c r="O19" s="12">
        <f t="shared" si="1"/>
        <v>311270.32018424902</v>
      </c>
      <c r="P19" s="11">
        <f t="shared" si="0"/>
        <v>-0.39111428755373501</v>
      </c>
    </row>
    <row r="20" spans="1:17" x14ac:dyDescent="0.2">
      <c r="M20" s="10">
        <f>SUM(M3:M19)</f>
        <v>16270383.880684946</v>
      </c>
      <c r="N20" s="13" t="s">
        <v>23</v>
      </c>
      <c r="O20" s="10">
        <f>SUM(O3:O19)</f>
        <v>12551176.351286551</v>
      </c>
      <c r="P20" s="29">
        <f t="shared" ref="P20" si="3">O20/M20-1</f>
        <v>-0.22858757093086024</v>
      </c>
      <c r="Q20" t="s">
        <v>25</v>
      </c>
    </row>
    <row r="22" spans="1:17" x14ac:dyDescent="0.2">
      <c r="P22" s="11"/>
    </row>
  </sheetData>
  <mergeCells count="2">
    <mergeCell ref="B1:D1"/>
    <mergeCell ref="H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22"/>
  <sheetViews>
    <sheetView topLeftCell="A2" workbookViewId="0">
      <selection activeCell="P20" sqref="P20"/>
    </sheetView>
  </sheetViews>
  <sheetFormatPr baseColWidth="10" defaultRowHeight="15" x14ac:dyDescent="0.2"/>
  <cols>
    <col min="12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x14ac:dyDescent="0.2">
      <c r="A2" s="4"/>
      <c r="B2" s="4" t="s">
        <v>19</v>
      </c>
      <c r="C2" s="4" t="s">
        <v>17</v>
      </c>
      <c r="D2" s="4" t="s">
        <v>20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 s="22">
        <v>9.3000000000000007</v>
      </c>
      <c r="C3" s="22">
        <v>9</v>
      </c>
      <c r="D3" s="22">
        <v>0</v>
      </c>
      <c r="H3" s="20">
        <v>0.87735073575715194</v>
      </c>
      <c r="I3" s="20">
        <v>7.0273759764872905E-5</v>
      </c>
      <c r="J3" s="20">
        <v>1.0825684605307901E-3</v>
      </c>
      <c r="K3" s="20">
        <v>4.4772466221634097E-2</v>
      </c>
      <c r="L3" s="20">
        <v>7.67239558009188E-2</v>
      </c>
      <c r="M3" s="18">
        <v>24395.731202975701</v>
      </c>
      <c r="O3" s="12">
        <f>(1+B3%)*H3*M3+(1+C3%)*K3*M3+(1+D3%)*J3*M3+I3*M3+L3*M3</f>
        <v>26484.570320571664</v>
      </c>
      <c r="P3" s="11">
        <f>O3/M3-1</f>
        <v>8.5623140385362673E-2</v>
      </c>
    </row>
    <row r="4" spans="1:16" x14ac:dyDescent="0.2">
      <c r="A4" s="4" t="s">
        <v>0</v>
      </c>
      <c r="B4" s="22">
        <v>6.7</v>
      </c>
      <c r="C4" s="22">
        <v>0</v>
      </c>
      <c r="D4" s="22">
        <v>0</v>
      </c>
      <c r="H4" s="20">
        <v>0.93937210841061103</v>
      </c>
      <c r="I4" s="20">
        <v>1.48520982174599E-3</v>
      </c>
      <c r="J4" s="20">
        <v>1.7858347003773201E-2</v>
      </c>
      <c r="K4" s="20">
        <v>0.120357466828712</v>
      </c>
      <c r="L4" s="20">
        <v>-7.9073132064843094E-2</v>
      </c>
      <c r="M4" s="18">
        <v>80181.500855573206</v>
      </c>
      <c r="O4" s="12">
        <f t="shared" ref="O4:O19" si="0">(1+B4%)*H4*M4+(1+C4%)*K4*M4+(1+D4%)*J4*M4+I4*M4+L4*M4</f>
        <v>85227.95864502636</v>
      </c>
      <c r="P4" s="11">
        <f t="shared" ref="P4:P20" si="1">O4/M4-1</f>
        <v>6.2937931263510327E-2</v>
      </c>
    </row>
    <row r="5" spans="1:16" x14ac:dyDescent="0.2">
      <c r="A5" s="4" t="s">
        <v>14</v>
      </c>
      <c r="B5" s="22">
        <v>10.3</v>
      </c>
      <c r="C5" s="22">
        <v>0</v>
      </c>
      <c r="D5" s="22">
        <v>0</v>
      </c>
      <c r="H5" s="20">
        <v>0.94810666228093499</v>
      </c>
      <c r="I5" s="20">
        <v>3.5600132941612699E-5</v>
      </c>
      <c r="J5" s="20">
        <v>5.5014606797815597E-3</v>
      </c>
      <c r="K5" s="20">
        <v>5.7990227744208703E-3</v>
      </c>
      <c r="L5" s="20">
        <v>4.0557254131921502E-2</v>
      </c>
      <c r="M5" s="18">
        <v>137465.34831559999</v>
      </c>
      <c r="O5" s="12">
        <f t="shared" si="0"/>
        <v>150889.5250103914</v>
      </c>
      <c r="P5" s="11">
        <f t="shared" si="1"/>
        <v>9.7654986214936956E-2</v>
      </c>
    </row>
    <row r="6" spans="1:16" x14ac:dyDescent="0.2">
      <c r="A6" s="4" t="s">
        <v>1</v>
      </c>
      <c r="B6" s="22">
        <v>0</v>
      </c>
      <c r="C6" s="22">
        <v>0</v>
      </c>
      <c r="D6" s="22">
        <v>0</v>
      </c>
      <c r="H6" s="20">
        <v>0.84369002028366902</v>
      </c>
      <c r="I6" s="20">
        <v>1.1128224195090801E-3</v>
      </c>
      <c r="J6" s="20">
        <v>7.4902787204015504E-3</v>
      </c>
      <c r="K6" s="20">
        <v>9.7149246418253496E-3</v>
      </c>
      <c r="L6" s="20">
        <v>0.13799195393459501</v>
      </c>
      <c r="M6" s="18">
        <v>46981.898392733303</v>
      </c>
      <c r="O6" s="12">
        <f t="shared" si="0"/>
        <v>46981.898392733303</v>
      </c>
      <c r="P6" s="11">
        <f t="shared" si="1"/>
        <v>0</v>
      </c>
    </row>
    <row r="7" spans="1:16" x14ac:dyDescent="0.2">
      <c r="A7" s="4" t="s">
        <v>2</v>
      </c>
      <c r="B7" s="22">
        <v>-32.9</v>
      </c>
      <c r="C7" s="22">
        <v>-42.7</v>
      </c>
      <c r="D7" s="22">
        <v>0</v>
      </c>
      <c r="H7" s="20">
        <v>0.26639351086796498</v>
      </c>
      <c r="I7" s="20">
        <v>1.3386016653307901E-3</v>
      </c>
      <c r="J7" s="20">
        <v>9.6145887514877595E-3</v>
      </c>
      <c r="K7" s="20">
        <v>0.69075170542005604</v>
      </c>
      <c r="L7" s="20">
        <v>3.190159329516E-2</v>
      </c>
      <c r="M7" s="18">
        <v>160176.87681918</v>
      </c>
      <c r="O7" s="12">
        <f t="shared" si="0"/>
        <v>98894.093804626958</v>
      </c>
      <c r="P7" s="11">
        <f t="shared" si="1"/>
        <v>-0.38259444328992487</v>
      </c>
    </row>
    <row r="8" spans="1:16" x14ac:dyDescent="0.2">
      <c r="A8" s="4" t="s">
        <v>3</v>
      </c>
      <c r="B8" s="22">
        <v>-70</v>
      </c>
      <c r="C8" s="22">
        <v>-64.2</v>
      </c>
      <c r="D8" s="22">
        <v>0</v>
      </c>
      <c r="H8" s="20">
        <v>0.61024645044826797</v>
      </c>
      <c r="I8" s="20">
        <v>1.4893251074813701E-3</v>
      </c>
      <c r="J8" s="20">
        <v>8.5805127246412708E-3</v>
      </c>
      <c r="K8" s="20">
        <v>0.54920760369534705</v>
      </c>
      <c r="L8" s="20">
        <v>-0.169523891975738</v>
      </c>
      <c r="M8" s="18">
        <v>129296.270379714</v>
      </c>
      <c r="O8" s="12">
        <f t="shared" si="0"/>
        <v>28475.719665203404</v>
      </c>
      <c r="P8" s="11">
        <f t="shared" si="1"/>
        <v>-0.77976379688620068</v>
      </c>
    </row>
    <row r="9" spans="1:16" x14ac:dyDescent="0.2">
      <c r="A9" s="4" t="s">
        <v>4</v>
      </c>
      <c r="B9" s="22">
        <v>-35.4</v>
      </c>
      <c r="C9" s="22">
        <v>-49.5</v>
      </c>
      <c r="D9" s="22">
        <v>0</v>
      </c>
      <c r="H9" s="20">
        <v>0.61736820436853102</v>
      </c>
      <c r="I9" s="20">
        <v>3.0429934130779398E-3</v>
      </c>
      <c r="J9" s="20">
        <v>0.104483626968132</v>
      </c>
      <c r="K9" s="20">
        <v>0.36179658917704999</v>
      </c>
      <c r="L9" s="20">
        <v>-8.6691413926791097E-2</v>
      </c>
      <c r="M9" s="18">
        <v>207858.75595014001</v>
      </c>
      <c r="O9" s="12">
        <f t="shared" si="0"/>
        <v>125206.28745731595</v>
      </c>
      <c r="P9" s="11">
        <f t="shared" si="1"/>
        <v>-0.39763765598909995</v>
      </c>
    </row>
    <row r="10" spans="1:16" x14ac:dyDescent="0.2">
      <c r="A10" s="4" t="s">
        <v>15</v>
      </c>
      <c r="B10" s="22">
        <v>-80</v>
      </c>
      <c r="C10" s="22">
        <v>-80</v>
      </c>
      <c r="D10" s="22">
        <v>0</v>
      </c>
      <c r="H10" s="20">
        <v>3.4211940260123898E-2</v>
      </c>
      <c r="I10" s="20">
        <v>5.1130718213736004E-6</v>
      </c>
      <c r="J10" s="20">
        <v>1.03972236178768E-4</v>
      </c>
      <c r="K10" s="20">
        <v>0.96575505649217697</v>
      </c>
      <c r="L10" s="20">
        <v>-7.6082060300786995E-5</v>
      </c>
      <c r="M10" s="18">
        <v>222130.26735872601</v>
      </c>
      <c r="O10" s="12">
        <f t="shared" si="0"/>
        <v>44431.918287933331</v>
      </c>
      <c r="P10" s="11">
        <f t="shared" si="1"/>
        <v>-0.79997359740184049</v>
      </c>
    </row>
    <row r="11" spans="1:16" x14ac:dyDescent="0.2">
      <c r="A11" s="4" t="s">
        <v>5</v>
      </c>
      <c r="B11" s="22">
        <v>-40</v>
      </c>
      <c r="C11" s="22">
        <v>-40</v>
      </c>
      <c r="D11" s="22">
        <v>0</v>
      </c>
      <c r="H11" s="20">
        <v>0.84770652001818103</v>
      </c>
      <c r="I11" s="20">
        <v>2.4818757139238501E-5</v>
      </c>
      <c r="J11" s="20">
        <v>4.0416564128516699E-2</v>
      </c>
      <c r="K11" s="20">
        <v>0.10638340964818099</v>
      </c>
      <c r="L11" s="20">
        <v>5.4686874479821096E-3</v>
      </c>
      <c r="M11" s="18">
        <v>261095.31973026201</v>
      </c>
      <c r="O11" s="12">
        <f t="shared" si="0"/>
        <v>161451.95363519722</v>
      </c>
      <c r="P11" s="11">
        <f t="shared" si="1"/>
        <v>-0.38163597186654474</v>
      </c>
    </row>
    <row r="12" spans="1:16" x14ac:dyDescent="0.2">
      <c r="A12" s="4" t="s">
        <v>6</v>
      </c>
      <c r="B12" s="22">
        <v>-65.599999999999994</v>
      </c>
      <c r="C12" s="22">
        <v>0</v>
      </c>
      <c r="D12" s="22">
        <v>0</v>
      </c>
      <c r="H12" s="20">
        <v>0.934354293357889</v>
      </c>
      <c r="I12" s="20">
        <v>2.87862973987372E-5</v>
      </c>
      <c r="J12" s="20">
        <v>6.4505102504619105E-2</v>
      </c>
      <c r="K12" s="20">
        <v>2.8868436042551501E-2</v>
      </c>
      <c r="L12" s="20">
        <v>-2.7756618202458699E-2</v>
      </c>
      <c r="M12" s="18">
        <v>66130.503081301402</v>
      </c>
      <c r="O12" s="12">
        <f t="shared" si="0"/>
        <v>25596.709505090599</v>
      </c>
      <c r="P12" s="11">
        <f t="shared" si="1"/>
        <v>-0.61293641644277552</v>
      </c>
    </row>
    <row r="13" spans="1:16" x14ac:dyDescent="0.2">
      <c r="A13" s="4" t="s">
        <v>7</v>
      </c>
      <c r="B13" s="22">
        <v>-66.5</v>
      </c>
      <c r="C13" s="22">
        <v>-66.5</v>
      </c>
      <c r="D13" s="22">
        <v>0</v>
      </c>
      <c r="H13" s="20">
        <v>0.996911715714354</v>
      </c>
      <c r="I13" s="20">
        <v>1.2492553112582001E-3</v>
      </c>
      <c r="J13" s="20">
        <v>1.17779661615974E-3</v>
      </c>
      <c r="K13" s="20">
        <v>5.6228292965451699E-4</v>
      </c>
      <c r="L13" s="20">
        <v>9.89494285736878E-5</v>
      </c>
      <c r="M13" s="18">
        <v>89163.232162492801</v>
      </c>
      <c r="O13" s="12">
        <f t="shared" si="0"/>
        <v>30019.458360590881</v>
      </c>
      <c r="P13" s="11">
        <f t="shared" si="1"/>
        <v>-0.6633202090982655</v>
      </c>
    </row>
    <row r="14" spans="1:16" x14ac:dyDescent="0.2">
      <c r="A14" s="4" t="s">
        <v>8</v>
      </c>
      <c r="B14" s="22">
        <v>-5.8</v>
      </c>
      <c r="C14" s="22">
        <v>-25.1</v>
      </c>
      <c r="D14" s="22">
        <v>0</v>
      </c>
      <c r="H14" s="20">
        <v>0.64404534504812605</v>
      </c>
      <c r="I14" s="20">
        <v>2.5373160811380299E-3</v>
      </c>
      <c r="J14" s="20">
        <v>4.8599527978276302E-3</v>
      </c>
      <c r="K14" s="20">
        <v>0.34825371243992598</v>
      </c>
      <c r="L14" s="20">
        <v>3.0367363298281999E-4</v>
      </c>
      <c r="M14" s="18">
        <v>111536.87468757101</v>
      </c>
      <c r="O14" s="12">
        <f t="shared" si="0"/>
        <v>97620.830199176518</v>
      </c>
      <c r="P14" s="11">
        <f t="shared" si="1"/>
        <v>-0.12476631183521236</v>
      </c>
    </row>
    <row r="15" spans="1:16" x14ac:dyDescent="0.2">
      <c r="A15" s="4" t="s">
        <v>9</v>
      </c>
      <c r="B15" s="22">
        <v>0</v>
      </c>
      <c r="C15" s="22">
        <v>0</v>
      </c>
      <c r="D15" s="22">
        <v>0</v>
      </c>
      <c r="H15" s="20">
        <v>0.99221228955230001</v>
      </c>
      <c r="I15" s="20">
        <v>3.3859866354812003E-5</v>
      </c>
      <c r="J15" s="20">
        <v>4.7576708690525398E-4</v>
      </c>
      <c r="K15" s="20">
        <v>7.1378180019663002E-3</v>
      </c>
      <c r="L15" s="20">
        <v>1.4026549247403501E-4</v>
      </c>
      <c r="M15" s="18">
        <v>109585.665276491</v>
      </c>
      <c r="O15" s="12">
        <f t="shared" si="0"/>
        <v>109585.66527649102</v>
      </c>
      <c r="P15" s="11">
        <f t="shared" si="1"/>
        <v>0</v>
      </c>
    </row>
    <row r="16" spans="1:16" x14ac:dyDescent="0.2">
      <c r="A16" s="4" t="s">
        <v>10</v>
      </c>
      <c r="B16" s="22">
        <v>-0.4</v>
      </c>
      <c r="C16" s="22">
        <v>0</v>
      </c>
      <c r="D16" s="22">
        <v>0</v>
      </c>
      <c r="H16" s="20">
        <v>0.98443728006791598</v>
      </c>
      <c r="I16" s="20">
        <v>9.2764284645051503E-8</v>
      </c>
      <c r="J16" s="20">
        <v>1.51604730257163E-3</v>
      </c>
      <c r="K16" s="20">
        <v>1.4042665712391E-2</v>
      </c>
      <c r="L16" s="20">
        <v>3.9141528369882403E-6</v>
      </c>
      <c r="M16" s="18">
        <v>290747.00287220703</v>
      </c>
      <c r="O16" s="12">
        <f t="shared" si="0"/>
        <v>289602.1141174254</v>
      </c>
      <c r="P16" s="11">
        <f t="shared" si="1"/>
        <v>-3.9377491202715609E-3</v>
      </c>
    </row>
    <row r="17" spans="1:17" x14ac:dyDescent="0.2">
      <c r="A17" s="4" t="s">
        <v>11</v>
      </c>
      <c r="B17" s="22">
        <v>-83.1</v>
      </c>
      <c r="C17" s="22">
        <v>-18.600000000000001</v>
      </c>
      <c r="D17" s="22">
        <v>0</v>
      </c>
      <c r="H17" s="20">
        <v>0.37635262893675903</v>
      </c>
      <c r="I17" s="20">
        <v>5.6591345020624703E-3</v>
      </c>
      <c r="J17" s="20">
        <v>5.0045704106472098E-2</v>
      </c>
      <c r="K17" s="20">
        <v>0.56673283034916999</v>
      </c>
      <c r="L17" s="20">
        <v>1.2097021055369301E-3</v>
      </c>
      <c r="M17" s="18">
        <v>115611.48325455</v>
      </c>
      <c r="O17" s="12">
        <f t="shared" si="0"/>
        <v>67267.230371262383</v>
      </c>
      <c r="P17" s="11">
        <f t="shared" si="1"/>
        <v>-0.4181613410913918</v>
      </c>
    </row>
    <row r="18" spans="1:17" x14ac:dyDescent="0.2">
      <c r="A18" s="4" t="s">
        <v>16</v>
      </c>
      <c r="B18" s="22">
        <v>0</v>
      </c>
      <c r="C18" s="22">
        <v>0</v>
      </c>
      <c r="D18" s="22">
        <v>0</v>
      </c>
      <c r="H18" s="20">
        <v>0.13548094479923001</v>
      </c>
      <c r="I18" s="20">
        <v>3.4588458650656698E-2</v>
      </c>
      <c r="J18" s="20">
        <v>0.80644840678643803</v>
      </c>
      <c r="K18" s="20">
        <v>2.33988192852424E-2</v>
      </c>
      <c r="L18" s="20">
        <v>8.3370478433215798E-5</v>
      </c>
      <c r="M18" s="18">
        <v>744286.89750477194</v>
      </c>
      <c r="O18" s="12">
        <f t="shared" si="0"/>
        <v>744286.89750477229</v>
      </c>
      <c r="P18" s="11">
        <f t="shared" si="1"/>
        <v>0</v>
      </c>
    </row>
    <row r="19" spans="1:17" x14ac:dyDescent="0.2">
      <c r="A19" s="4" t="s">
        <v>12</v>
      </c>
      <c r="B19" s="22">
        <v>-63.7</v>
      </c>
      <c r="C19" s="22">
        <v>-100</v>
      </c>
      <c r="D19" s="22">
        <v>0</v>
      </c>
      <c r="H19" s="20">
        <v>0.60315047036923797</v>
      </c>
      <c r="I19" s="20">
        <v>0.21572208152949099</v>
      </c>
      <c r="J19" s="20">
        <v>0.16434924437677501</v>
      </c>
      <c r="K19" s="20">
        <v>1.6328354362134499E-2</v>
      </c>
      <c r="L19" s="20">
        <v>4.49849362362013E-4</v>
      </c>
      <c r="M19" s="18">
        <v>139637.61318131801</v>
      </c>
      <c r="O19" s="12">
        <f t="shared" si="0"/>
        <v>83707.833301433711</v>
      </c>
      <c r="P19" s="11">
        <f t="shared" si="1"/>
        <v>-0.40053520398733866</v>
      </c>
    </row>
    <row r="20" spans="1:17" x14ac:dyDescent="0.2">
      <c r="M20" s="10">
        <f>SUM(M3:M19)</f>
        <v>2936281.2410256076</v>
      </c>
      <c r="N20" s="13" t="s">
        <v>23</v>
      </c>
      <c r="O20" s="10">
        <f>SUM(O3:O19)</f>
        <v>2215730.663855243</v>
      </c>
      <c r="P20" s="29">
        <f t="shared" si="1"/>
        <v>-0.24539562733394193</v>
      </c>
      <c r="Q20" t="s">
        <v>25</v>
      </c>
    </row>
    <row r="22" spans="1:17" x14ac:dyDescent="0.2">
      <c r="P22" s="11">
        <f>P20/FRA!$P$20</f>
        <v>0.77084846825759989</v>
      </c>
    </row>
  </sheetData>
  <mergeCells count="2">
    <mergeCell ref="B1:D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22"/>
  <sheetViews>
    <sheetView topLeftCell="A2" workbookViewId="0">
      <selection activeCell="C6" sqref="C6"/>
    </sheetView>
  </sheetViews>
  <sheetFormatPr baseColWidth="10" defaultRowHeight="15" x14ac:dyDescent="0.2"/>
  <cols>
    <col min="12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x14ac:dyDescent="0.2">
      <c r="A2" s="4"/>
      <c r="B2" s="4" t="s">
        <v>19</v>
      </c>
      <c r="C2" s="4" t="s">
        <v>17</v>
      </c>
      <c r="D2" s="4" t="s">
        <v>20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>
        <v>10</v>
      </c>
      <c r="C3">
        <v>0</v>
      </c>
      <c r="D3" s="7">
        <f>B3</f>
        <v>10</v>
      </c>
      <c r="H3" s="20">
        <v>0.89545427391420296</v>
      </c>
      <c r="I3" s="20">
        <v>8.9137115625430698E-4</v>
      </c>
      <c r="J3" s="20">
        <v>2.5764656152139302E-4</v>
      </c>
      <c r="K3" s="20">
        <v>8.5029994323300898E-2</v>
      </c>
      <c r="L3" s="20">
        <v>1.8366714044720098E-2</v>
      </c>
      <c r="M3" s="18">
        <v>23417.797463743598</v>
      </c>
      <c r="O3" s="12">
        <f t="shared" ref="O3:O19" si="0">(1+B3%)*H3*M3+(1+C3%)*K3*M3+(1+D3%)*J3*M3+I3*M3+L3*M3</f>
        <v>25515.357497699719</v>
      </c>
      <c r="P3" s="11">
        <f>O3/M3-1</f>
        <v>8.9571192047571913E-2</v>
      </c>
    </row>
    <row r="4" spans="1:16" x14ac:dyDescent="0.2">
      <c r="A4" s="4" t="s">
        <v>0</v>
      </c>
      <c r="B4">
        <v>4.5999999999999996</v>
      </c>
      <c r="C4">
        <v>0</v>
      </c>
      <c r="D4" s="7">
        <f t="shared" ref="D4:D19" si="1">B4</f>
        <v>4.5999999999999996</v>
      </c>
      <c r="H4" s="20">
        <v>0.85285564033405004</v>
      </c>
      <c r="I4" s="20">
        <v>3.7013700171539799E-4</v>
      </c>
      <c r="J4" s="20">
        <v>0.121976626851593</v>
      </c>
      <c r="K4" s="20">
        <v>3.1626554864107002E-2</v>
      </c>
      <c r="L4" s="20">
        <v>-6.8289590514656598E-3</v>
      </c>
      <c r="M4" s="18">
        <v>72864.963219490804</v>
      </c>
      <c r="O4" s="12">
        <f t="shared" si="0"/>
        <v>76132.394614998906</v>
      </c>
      <c r="P4" s="11">
        <f t="shared" ref="P4:P20" si="2">O4/M4-1</f>
        <v>4.484228429053938E-2</v>
      </c>
    </row>
    <row r="5" spans="1:16" x14ac:dyDescent="0.2">
      <c r="A5" s="4" t="s">
        <v>14</v>
      </c>
      <c r="B5">
        <v>5.6</v>
      </c>
      <c r="C5">
        <v>0</v>
      </c>
      <c r="D5" s="7">
        <f t="shared" si="1"/>
        <v>5.6</v>
      </c>
      <c r="H5" s="20">
        <v>0.99125486130597695</v>
      </c>
      <c r="I5" s="20">
        <v>7.6034793310803805E-5</v>
      </c>
      <c r="J5" s="20">
        <v>8.0837962681057301E-7</v>
      </c>
      <c r="K5" s="20">
        <v>9.0278404052662898E-3</v>
      </c>
      <c r="L5" s="20">
        <v>-3.5954488418041898E-4</v>
      </c>
      <c r="M5" s="18">
        <v>70372.083571666197</v>
      </c>
      <c r="O5" s="12">
        <f t="shared" si="0"/>
        <v>74278.460274034413</v>
      </c>
      <c r="P5" s="11">
        <f t="shared" si="2"/>
        <v>5.5510317502394324E-2</v>
      </c>
    </row>
    <row r="6" spans="1:16" x14ac:dyDescent="0.2">
      <c r="A6" s="4" t="s">
        <v>1</v>
      </c>
      <c r="B6">
        <v>-66.5</v>
      </c>
      <c r="C6">
        <v>0</v>
      </c>
      <c r="D6" s="7">
        <f t="shared" si="1"/>
        <v>-66.5</v>
      </c>
      <c r="H6" s="20">
        <v>0.99157696328797196</v>
      </c>
      <c r="I6" s="20">
        <v>1.5914635332782098E-5</v>
      </c>
      <c r="J6" s="20">
        <v>3.3727843578595199E-6</v>
      </c>
      <c r="K6" s="20">
        <v>3.5424947217505501E-3</v>
      </c>
      <c r="L6" s="20">
        <v>4.86125457058723E-3</v>
      </c>
      <c r="M6" s="18">
        <v>26502.5934579227</v>
      </c>
      <c r="O6" s="12">
        <f t="shared" si="0"/>
        <v>9026.7588569388208</v>
      </c>
      <c r="P6" s="11">
        <f t="shared" si="2"/>
        <v>-0.65940092348809898</v>
      </c>
    </row>
    <row r="7" spans="1:16" x14ac:dyDescent="0.2">
      <c r="A7" s="4" t="s">
        <v>2</v>
      </c>
      <c r="B7">
        <v>-25.5</v>
      </c>
      <c r="C7">
        <v>-30</v>
      </c>
      <c r="D7" s="7">
        <f t="shared" si="1"/>
        <v>-25.5</v>
      </c>
      <c r="H7" s="20">
        <v>0.35007613649550201</v>
      </c>
      <c r="I7" s="20">
        <v>6.1364276305994495E-4</v>
      </c>
      <c r="J7" s="20">
        <v>2.5617296080023401E-4</v>
      </c>
      <c r="K7" s="20">
        <v>0.61488244445824702</v>
      </c>
      <c r="L7" s="20">
        <v>3.4171603322390602E-2</v>
      </c>
      <c r="M7" s="18">
        <v>59489.933554941097</v>
      </c>
      <c r="O7" s="12">
        <f t="shared" si="0"/>
        <v>43201.621143480181</v>
      </c>
      <c r="P7" s="11">
        <f t="shared" si="2"/>
        <v>-0.27379947224883139</v>
      </c>
    </row>
    <row r="8" spans="1:16" x14ac:dyDescent="0.2">
      <c r="A8" s="4" t="s">
        <v>3</v>
      </c>
      <c r="B8">
        <v>-63.9</v>
      </c>
      <c r="C8">
        <v>-70</v>
      </c>
      <c r="D8" s="7">
        <f t="shared" si="1"/>
        <v>-63.9</v>
      </c>
      <c r="H8" s="20">
        <v>0.53619596495675803</v>
      </c>
      <c r="I8" s="20">
        <v>4.1942702624110298E-4</v>
      </c>
      <c r="J8" s="20">
        <v>1.7597704670733001E-6</v>
      </c>
      <c r="K8" s="20">
        <v>0.45108304556756401</v>
      </c>
      <c r="L8" s="20">
        <v>1.22998026789702E-2</v>
      </c>
      <c r="M8" s="18">
        <v>93641.177479910402</v>
      </c>
      <c r="O8" s="12">
        <f t="shared" si="0"/>
        <v>31988.905160972423</v>
      </c>
      <c r="P8" s="11">
        <f t="shared" si="2"/>
        <v>-0.65838847799799116</v>
      </c>
    </row>
    <row r="9" spans="1:16" x14ac:dyDescent="0.2">
      <c r="A9" s="4" t="s">
        <v>4</v>
      </c>
      <c r="B9">
        <v>-33.799999999999997</v>
      </c>
      <c r="C9">
        <v>-30</v>
      </c>
      <c r="D9" s="7">
        <f t="shared" si="1"/>
        <v>-33.799999999999997</v>
      </c>
      <c r="H9" s="20">
        <v>0.75720774723093398</v>
      </c>
      <c r="I9" s="20">
        <v>4.0579367964401402E-4</v>
      </c>
      <c r="J9" s="20">
        <v>1.68048391598564E-5</v>
      </c>
      <c r="K9" s="20">
        <v>0.19456362666344601</v>
      </c>
      <c r="L9" s="20">
        <v>4.7806027586816097E-2</v>
      </c>
      <c r="M9" s="18">
        <v>107019.363754602</v>
      </c>
      <c r="O9" s="12">
        <f t="shared" si="0"/>
        <v>73382.001947725148</v>
      </c>
      <c r="P9" s="11">
        <f t="shared" si="2"/>
        <v>-0.31431098659872569</v>
      </c>
    </row>
    <row r="10" spans="1:16" x14ac:dyDescent="0.2">
      <c r="A10" s="4" t="s">
        <v>15</v>
      </c>
      <c r="B10">
        <v>-50</v>
      </c>
      <c r="C10">
        <v>-40</v>
      </c>
      <c r="D10" s="7">
        <f t="shared" si="1"/>
        <v>-50</v>
      </c>
      <c r="H10" s="20">
        <v>1.9529705789952001E-2</v>
      </c>
      <c r="I10" s="20">
        <v>2.61528676196288E-5</v>
      </c>
      <c r="J10" s="20">
        <v>1.1589792811021199E-5</v>
      </c>
      <c r="K10" s="20">
        <v>0.99664688785433198</v>
      </c>
      <c r="L10" s="20">
        <v>-1.62143363047146E-2</v>
      </c>
      <c r="M10" s="18">
        <v>194837.13095686</v>
      </c>
      <c r="O10" s="12">
        <f t="shared" si="0"/>
        <v>115259.91789094867</v>
      </c>
      <c r="P10" s="11">
        <f t="shared" si="2"/>
        <v>-0.40842940293311436</v>
      </c>
    </row>
    <row r="11" spans="1:16" x14ac:dyDescent="0.2">
      <c r="A11" s="4" t="s">
        <v>5</v>
      </c>
      <c r="B11">
        <v>-85</v>
      </c>
      <c r="C11">
        <v>0</v>
      </c>
      <c r="D11" s="7">
        <f t="shared" si="1"/>
        <v>-85</v>
      </c>
      <c r="H11" s="20">
        <v>0.94446156916084101</v>
      </c>
      <c r="I11" s="20">
        <v>2.1876785843389598E-3</v>
      </c>
      <c r="J11" s="20">
        <v>7.2091841224790701E-4</v>
      </c>
      <c r="K11" s="20">
        <v>5.01267727195382E-2</v>
      </c>
      <c r="L11" s="20">
        <v>2.5030611230340799E-3</v>
      </c>
      <c r="M11" s="18">
        <v>307278.709526108</v>
      </c>
      <c r="O11" s="12">
        <f t="shared" si="0"/>
        <v>60409.422735192988</v>
      </c>
      <c r="P11" s="11">
        <f t="shared" si="2"/>
        <v>-0.80340511443712537</v>
      </c>
    </row>
    <row r="12" spans="1:16" x14ac:dyDescent="0.2">
      <c r="A12" s="4" t="s">
        <v>6</v>
      </c>
      <c r="B12">
        <v>-70</v>
      </c>
      <c r="C12">
        <v>0</v>
      </c>
      <c r="D12" s="7">
        <f t="shared" si="1"/>
        <v>-70</v>
      </c>
      <c r="H12" s="20">
        <v>0.95084734135508397</v>
      </c>
      <c r="I12" s="20">
        <v>3.0380525030086498E-4</v>
      </c>
      <c r="J12" s="20">
        <v>5.2334663183130899E-5</v>
      </c>
      <c r="K12" s="20">
        <v>4.7459286038557799E-2</v>
      </c>
      <c r="L12" s="20">
        <v>1.33723269287415E-3</v>
      </c>
      <c r="M12" s="18">
        <v>75282.845166123996</v>
      </c>
      <c r="O12" s="12">
        <f t="shared" si="0"/>
        <v>25172.34201138352</v>
      </c>
      <c r="P12" s="11">
        <f t="shared" si="2"/>
        <v>-0.66562977321278705</v>
      </c>
    </row>
    <row r="13" spans="1:16" x14ac:dyDescent="0.2">
      <c r="A13" s="4" t="s">
        <v>7</v>
      </c>
      <c r="B13">
        <v>-90</v>
      </c>
      <c r="C13">
        <v>0</v>
      </c>
      <c r="D13" s="7">
        <f t="shared" si="1"/>
        <v>-90</v>
      </c>
      <c r="H13" s="20">
        <v>0.99582609666821897</v>
      </c>
      <c r="I13" s="20">
        <v>1.11449860516655E-4</v>
      </c>
      <c r="J13" s="20">
        <v>9.3303420022681997E-5</v>
      </c>
      <c r="K13" s="20">
        <v>3.8703718496433501E-3</v>
      </c>
      <c r="L13" s="20">
        <v>9.8778201598165497E-5</v>
      </c>
      <c r="M13" s="18">
        <v>115020.443817191</v>
      </c>
      <c r="O13" s="12">
        <f t="shared" si="0"/>
        <v>11924.461553320829</v>
      </c>
      <c r="P13" s="11">
        <f t="shared" si="2"/>
        <v>-0.89632746007941766</v>
      </c>
    </row>
    <row r="14" spans="1:16" x14ac:dyDescent="0.2">
      <c r="A14" s="4" t="s">
        <v>8</v>
      </c>
      <c r="B14">
        <v>-13</v>
      </c>
      <c r="C14">
        <v>0</v>
      </c>
      <c r="D14" s="7">
        <f t="shared" si="1"/>
        <v>-13</v>
      </c>
      <c r="H14" s="20">
        <v>0.496092924885631</v>
      </c>
      <c r="I14" s="20">
        <v>8.0089631552245598E-3</v>
      </c>
      <c r="J14" s="20">
        <v>7.0383719931286906E-2</v>
      </c>
      <c r="K14" s="20">
        <v>0.38622171099695601</v>
      </c>
      <c r="L14" s="20">
        <v>3.9292681030900903E-2</v>
      </c>
      <c r="M14" s="18">
        <v>106731.212028104</v>
      </c>
      <c r="O14" s="12">
        <f t="shared" si="0"/>
        <v>98871.315972803888</v>
      </c>
      <c r="P14" s="11">
        <f t="shared" si="2"/>
        <v>-7.3641963826199919E-2</v>
      </c>
    </row>
    <row r="15" spans="1:16" x14ac:dyDescent="0.2">
      <c r="A15" s="4" t="s">
        <v>9</v>
      </c>
      <c r="B15">
        <v>-5</v>
      </c>
      <c r="C15">
        <v>0</v>
      </c>
      <c r="D15" s="7">
        <f t="shared" si="1"/>
        <v>-5</v>
      </c>
      <c r="H15" s="20">
        <v>0.96849760469149504</v>
      </c>
      <c r="I15" s="20">
        <v>3.2841470910775598E-4</v>
      </c>
      <c r="J15" s="20">
        <v>5.6801965047629904E-7</v>
      </c>
      <c r="K15" s="20">
        <v>2.8044831757363799E-2</v>
      </c>
      <c r="L15" s="20">
        <v>3.1285808223828898E-3</v>
      </c>
      <c r="M15" s="18">
        <v>134649.45809343201</v>
      </c>
      <c r="O15" s="12">
        <f t="shared" si="0"/>
        <v>128129.07038743026</v>
      </c>
      <c r="P15" s="11">
        <f t="shared" si="2"/>
        <v>-4.8424908635557373E-2</v>
      </c>
    </row>
    <row r="16" spans="1:16" x14ac:dyDescent="0.2">
      <c r="A16" s="4" t="s">
        <v>10</v>
      </c>
      <c r="B16">
        <v>-5</v>
      </c>
      <c r="C16">
        <v>0</v>
      </c>
      <c r="D16" s="7">
        <f t="shared" si="1"/>
        <v>-5</v>
      </c>
      <c r="H16" s="20">
        <v>0.95630416704315502</v>
      </c>
      <c r="I16" s="20">
        <v>9.20313805640358E-4</v>
      </c>
      <c r="J16" s="20">
        <v>6.7445068533423105E-7</v>
      </c>
      <c r="K16" s="20">
        <v>4.26835819398491E-2</v>
      </c>
      <c r="L16" s="20">
        <v>9.1262760670134094E-5</v>
      </c>
      <c r="M16" s="18">
        <v>341867.39153298701</v>
      </c>
      <c r="O16" s="12">
        <f t="shared" si="0"/>
        <v>325520.91944939364</v>
      </c>
      <c r="P16" s="11">
        <f t="shared" si="2"/>
        <v>-4.7815242074692232E-2</v>
      </c>
    </row>
    <row r="17" spans="1:17" x14ac:dyDescent="0.2">
      <c r="A17" s="4" t="s">
        <v>11</v>
      </c>
      <c r="B17">
        <v>-54</v>
      </c>
      <c r="C17">
        <v>-20</v>
      </c>
      <c r="D17" s="7">
        <f t="shared" si="1"/>
        <v>-54</v>
      </c>
      <c r="H17" s="20">
        <v>0.321741091667264</v>
      </c>
      <c r="I17" s="20">
        <v>4.1938409365623798E-2</v>
      </c>
      <c r="J17" s="20">
        <v>1.2080064692093001E-2</v>
      </c>
      <c r="K17" s="20">
        <v>0.56311220927167704</v>
      </c>
      <c r="L17" s="20">
        <v>6.1128225003342397E-2</v>
      </c>
      <c r="M17" s="18">
        <v>65266.8307720874</v>
      </c>
      <c r="O17" s="12">
        <f t="shared" si="0"/>
        <v>46151.098501506967</v>
      </c>
      <c r="P17" s="11">
        <f t="shared" si="2"/>
        <v>-0.29288586628838797</v>
      </c>
    </row>
    <row r="18" spans="1:17" x14ac:dyDescent="0.2">
      <c r="A18" s="4" t="s">
        <v>16</v>
      </c>
      <c r="B18">
        <v>-2</v>
      </c>
      <c r="C18">
        <v>0</v>
      </c>
      <c r="D18" s="7">
        <f t="shared" si="1"/>
        <v>-2</v>
      </c>
      <c r="H18" s="20">
        <v>9.8931882460840795E-2</v>
      </c>
      <c r="I18" s="20">
        <v>8.92654469416886E-2</v>
      </c>
      <c r="J18" s="20">
        <v>0.78751478218513304</v>
      </c>
      <c r="K18" s="20">
        <v>2.4098525401057599E-2</v>
      </c>
      <c r="L18" s="20">
        <v>1.8936301128052801E-4</v>
      </c>
      <c r="M18" s="18">
        <v>650257.15510716697</v>
      </c>
      <c r="O18" s="12">
        <f t="shared" si="0"/>
        <v>638728.78938102874</v>
      </c>
      <c r="P18" s="11">
        <f t="shared" si="2"/>
        <v>-1.7728933292919025E-2</v>
      </c>
    </row>
    <row r="19" spans="1:17" x14ac:dyDescent="0.2">
      <c r="A19" s="4" t="s">
        <v>12</v>
      </c>
      <c r="B19">
        <v>-1</v>
      </c>
      <c r="C19">
        <v>0</v>
      </c>
      <c r="D19" s="7">
        <f t="shared" si="1"/>
        <v>-1</v>
      </c>
      <c r="H19" s="20">
        <v>0.724329975917267</v>
      </c>
      <c r="I19" s="20">
        <v>0.17137716090687899</v>
      </c>
      <c r="J19" s="20">
        <v>5.8090616123434198E-2</v>
      </c>
      <c r="K19" s="20">
        <v>2.31320977383393E-2</v>
      </c>
      <c r="L19" s="20">
        <v>2.3070149314079701E-2</v>
      </c>
      <c r="M19" s="18">
        <v>123643.115789744</v>
      </c>
      <c r="O19" s="12">
        <f t="shared" si="0"/>
        <v>122675.7065911642</v>
      </c>
      <c r="P19" s="11">
        <f t="shared" si="2"/>
        <v>-7.8242059204080006E-3</v>
      </c>
    </row>
    <row r="20" spans="1:17" x14ac:dyDescent="0.2">
      <c r="M20" s="10">
        <f>SUM(M3:M19)</f>
        <v>2568142.2052920815</v>
      </c>
      <c r="N20" s="13" t="s">
        <v>23</v>
      </c>
      <c r="O20" s="10">
        <f>SUM(O3:O19)</f>
        <v>1906368.5439700233</v>
      </c>
      <c r="P20" s="11">
        <f t="shared" si="2"/>
        <v>-0.25768575430066298</v>
      </c>
      <c r="Q20" t="s">
        <v>25</v>
      </c>
    </row>
    <row r="22" spans="1:17" x14ac:dyDescent="0.2">
      <c r="P22" s="11"/>
    </row>
  </sheetData>
  <mergeCells count="2">
    <mergeCell ref="B1:D1"/>
    <mergeCell ref="H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Q20"/>
  <sheetViews>
    <sheetView workbookViewId="0">
      <selection activeCell="P20" sqref="P20"/>
    </sheetView>
  </sheetViews>
  <sheetFormatPr baseColWidth="10" defaultRowHeight="15" x14ac:dyDescent="0.2"/>
  <cols>
    <col min="5" max="5" width="11.5" style="1"/>
    <col min="12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E1" s="24">
        <v>-4.7</v>
      </c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x14ac:dyDescent="0.2">
      <c r="A2" s="4"/>
      <c r="B2" s="4" t="s">
        <v>32</v>
      </c>
      <c r="C2" s="4" t="s">
        <v>17</v>
      </c>
      <c r="D2" s="4" t="s">
        <v>20</v>
      </c>
      <c r="E2" s="23" t="s">
        <v>33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 s="2">
        <v>4.095008126945646</v>
      </c>
      <c r="C3" s="2">
        <v>8.7950081269456462</v>
      </c>
      <c r="D3" s="7">
        <v>0</v>
      </c>
      <c r="E3" s="1">
        <f>$E$1</f>
        <v>-4.7</v>
      </c>
      <c r="H3" s="20">
        <v>0.72798740206027301</v>
      </c>
      <c r="I3" s="20">
        <v>1.9444295140601301E-6</v>
      </c>
      <c r="J3" s="20">
        <v>7.8595703508768796E-4</v>
      </c>
      <c r="K3" s="20">
        <v>4.060043573957E-2</v>
      </c>
      <c r="L3" s="20">
        <v>0.230624260735555</v>
      </c>
      <c r="M3" s="18">
        <v>29049.640817457901</v>
      </c>
      <c r="O3" s="12">
        <f>(1+B3%)*H3*M3+(1+C3%)*K3*M3+(1+D3%)*J3*M3+I3*M3+L3*M3</f>
        <v>30019.374617098489</v>
      </c>
      <c r="P3" s="11">
        <f>O3/M3-1</f>
        <v>3.3381954900378874E-2</v>
      </c>
    </row>
    <row r="4" spans="1:16" x14ac:dyDescent="0.2">
      <c r="A4" s="4" t="s">
        <v>0</v>
      </c>
      <c r="B4" s="2">
        <v>2.771463712460406</v>
      </c>
      <c r="C4" s="2">
        <v>0</v>
      </c>
      <c r="D4" s="7">
        <v>0</v>
      </c>
      <c r="E4" s="1">
        <f t="shared" ref="E4:E19" si="0">$E$1</f>
        <v>-4.7</v>
      </c>
      <c r="H4" s="20">
        <v>0.99073042913348197</v>
      </c>
      <c r="I4" s="20">
        <v>7.9669575643491996E-7</v>
      </c>
      <c r="J4" s="20">
        <v>9.28562251938875E-4</v>
      </c>
      <c r="K4" s="20">
        <v>2.0836378669075099E-3</v>
      </c>
      <c r="L4" s="20">
        <v>6.2565740519148197E-3</v>
      </c>
      <c r="M4" s="18">
        <v>50125.903148183002</v>
      </c>
      <c r="O4" s="12">
        <f t="shared" ref="O4:O18" si="1">(1+B4%)*H4*M4+(1+C4%)*K4*M4+(1+D4%)*J4*M4+I4*M4+L4*M4</f>
        <v>51502.246879964201</v>
      </c>
      <c r="P4" s="11">
        <f t="shared" ref="P4:P20" si="2">O4/M4-1</f>
        <v>2.745773433173726E-2</v>
      </c>
    </row>
    <row r="5" spans="1:16" x14ac:dyDescent="0.2">
      <c r="A5" s="4" t="s">
        <v>14</v>
      </c>
      <c r="B5" s="2">
        <v>5.5982647016803631</v>
      </c>
      <c r="C5" s="2">
        <v>0</v>
      </c>
      <c r="D5" s="7">
        <v>0</v>
      </c>
      <c r="E5" s="1">
        <f t="shared" si="0"/>
        <v>-4.7</v>
      </c>
      <c r="H5" s="20">
        <v>1.00792694951402</v>
      </c>
      <c r="I5" s="20">
        <v>3.3556010658599098E-7</v>
      </c>
      <c r="J5" s="20">
        <v>2.8889657773206101E-3</v>
      </c>
      <c r="K5" s="20">
        <v>8.3109259357147199E-4</v>
      </c>
      <c r="L5" s="20">
        <v>-1.1647343445017E-2</v>
      </c>
      <c r="M5" s="18">
        <v>107831.276033655</v>
      </c>
      <c r="O5" s="12">
        <f t="shared" si="1"/>
        <v>113915.80875690035</v>
      </c>
      <c r="P5" s="11">
        <f t="shared" si="2"/>
        <v>5.6426418633368725E-2</v>
      </c>
    </row>
    <row r="6" spans="1:16" x14ac:dyDescent="0.2">
      <c r="A6" s="4" t="s">
        <v>1</v>
      </c>
      <c r="B6" s="2">
        <v>-67.618843604173776</v>
      </c>
      <c r="C6" s="2">
        <v>0</v>
      </c>
      <c r="D6" s="7">
        <v>0</v>
      </c>
      <c r="E6" s="1">
        <f t="shared" si="0"/>
        <v>-4.7</v>
      </c>
      <c r="H6" s="20">
        <v>1.00325107630271</v>
      </c>
      <c r="I6" s="20">
        <v>1.10468876294319E-7</v>
      </c>
      <c r="J6" s="20">
        <v>5.9686882465581599E-3</v>
      </c>
      <c r="K6" s="20">
        <v>1.2241167031833301E-3</v>
      </c>
      <c r="L6" s="20">
        <v>-1.04439917213299E-2</v>
      </c>
      <c r="M6" s="18">
        <v>29611.993226286901</v>
      </c>
      <c r="O6" s="12">
        <f t="shared" si="1"/>
        <v>9523.608603396664</v>
      </c>
      <c r="P6" s="11">
        <f t="shared" si="2"/>
        <v>-0.67838677624232169</v>
      </c>
    </row>
    <row r="7" spans="1:16" x14ac:dyDescent="0.2">
      <c r="A7" s="4" t="s">
        <v>2</v>
      </c>
      <c r="B7" s="2">
        <v>-38.324667532628212</v>
      </c>
      <c r="C7" s="2">
        <v>-41.844094646393579</v>
      </c>
      <c r="D7" s="7">
        <v>0</v>
      </c>
      <c r="E7" s="1">
        <f t="shared" si="0"/>
        <v>-4.7</v>
      </c>
      <c r="H7" s="20">
        <v>0.435954536895655</v>
      </c>
      <c r="I7" s="20">
        <v>3.1808277431126999E-6</v>
      </c>
      <c r="J7" s="20">
        <v>9.2008485863941392E-3</v>
      </c>
      <c r="K7" s="20">
        <v>0.54694123211736601</v>
      </c>
      <c r="L7" s="20">
        <v>7.9002015728419396E-3</v>
      </c>
      <c r="M7" s="18">
        <v>40179.419990836701</v>
      </c>
      <c r="O7" s="12">
        <f t="shared" si="1"/>
        <v>24270.750960586469</v>
      </c>
      <c r="P7" s="11">
        <f t="shared" si="2"/>
        <v>-0.39594073368601024</v>
      </c>
    </row>
    <row r="8" spans="1:16" x14ac:dyDescent="0.2">
      <c r="A8" s="4" t="s">
        <v>3</v>
      </c>
      <c r="B8" s="2">
        <v>-91.076643196955303</v>
      </c>
      <c r="C8" s="2">
        <v>-75.352937422275133</v>
      </c>
      <c r="D8" s="7">
        <v>0</v>
      </c>
      <c r="E8" s="1">
        <f t="shared" si="0"/>
        <v>-4.7</v>
      </c>
      <c r="H8" s="20">
        <v>0.60182195782370196</v>
      </c>
      <c r="I8" s="20">
        <v>6.0804981432125599E-7</v>
      </c>
      <c r="J8" s="20">
        <v>4.2314234687856299E-3</v>
      </c>
      <c r="K8" s="20">
        <v>0.39266415585317999</v>
      </c>
      <c r="L8" s="20">
        <v>1.2818548045185E-3</v>
      </c>
      <c r="M8" s="18">
        <v>60437.673832222798</v>
      </c>
      <c r="O8" s="12">
        <f t="shared" si="1"/>
        <v>9428.0829407808542</v>
      </c>
      <c r="P8" s="11">
        <f t="shared" si="2"/>
        <v>-0.84400321284777502</v>
      </c>
    </row>
    <row r="9" spans="1:16" x14ac:dyDescent="0.2">
      <c r="A9" s="4" t="s">
        <v>4</v>
      </c>
      <c r="B9" s="2">
        <v>-42.888347389362828</v>
      </c>
      <c r="C9" s="2">
        <v>-69.752669848421462</v>
      </c>
      <c r="D9" s="7">
        <v>0</v>
      </c>
      <c r="E9" s="1">
        <f t="shared" si="0"/>
        <v>-4.7</v>
      </c>
      <c r="H9" s="20">
        <v>0.50594679939783105</v>
      </c>
      <c r="I9" s="20">
        <v>1.7225033922253801E-6</v>
      </c>
      <c r="J9" s="20">
        <v>0.13475667316196399</v>
      </c>
      <c r="K9" s="20">
        <v>0.33060526971430398</v>
      </c>
      <c r="L9" s="20">
        <v>2.8689535222508201E-2</v>
      </c>
      <c r="M9" s="18">
        <v>112555.317845178</v>
      </c>
      <c r="O9" s="12">
        <f t="shared" si="1"/>
        <v>62175.757564118408</v>
      </c>
      <c r="P9" s="11">
        <f t="shared" si="2"/>
        <v>-0.44759822321640674</v>
      </c>
    </row>
    <row r="10" spans="1:16" x14ac:dyDescent="0.2">
      <c r="A10" s="4" t="s">
        <v>15</v>
      </c>
      <c r="B10" s="2">
        <v>-84.7</v>
      </c>
      <c r="C10" s="2">
        <v>-80</v>
      </c>
      <c r="D10" s="7">
        <v>0</v>
      </c>
      <c r="E10" s="1">
        <f t="shared" si="0"/>
        <v>-4.7</v>
      </c>
      <c r="H10" s="20">
        <v>7.4856759046193905E-2</v>
      </c>
      <c r="I10" s="20">
        <v>4.5868656280349299E-8</v>
      </c>
      <c r="J10" s="20">
        <v>4.91328368551632E-5</v>
      </c>
      <c r="K10" s="20">
        <v>0.92068695904808096</v>
      </c>
      <c r="L10" s="20">
        <v>4.4071032002132504E-3</v>
      </c>
      <c r="M10" s="18">
        <v>254725.062785541</v>
      </c>
      <c r="O10" s="12">
        <f t="shared" si="1"/>
        <v>50956.922953234498</v>
      </c>
      <c r="P10" s="11">
        <f t="shared" si="2"/>
        <v>-0.79995324215059149</v>
      </c>
    </row>
    <row r="11" spans="1:16" x14ac:dyDescent="0.2">
      <c r="A11" s="4" t="s">
        <v>5</v>
      </c>
      <c r="B11" s="2">
        <v>-94.7</v>
      </c>
      <c r="C11" s="2">
        <v>0</v>
      </c>
      <c r="D11" s="7">
        <v>0</v>
      </c>
      <c r="E11" s="1">
        <f t="shared" si="0"/>
        <v>-4.7</v>
      </c>
      <c r="H11" s="20">
        <v>0.83674812028586398</v>
      </c>
      <c r="I11" s="20">
        <v>1.21011702855669E-5</v>
      </c>
      <c r="J11" s="20">
        <v>6.6213406444843706E-2</v>
      </c>
      <c r="K11" s="20">
        <v>9.5166605735409304E-2</v>
      </c>
      <c r="L11" s="20">
        <v>1.8597663635971299E-3</v>
      </c>
      <c r="M11" s="18">
        <v>261444.622019767</v>
      </c>
      <c r="O11" s="12">
        <f t="shared" si="1"/>
        <v>54275.780675674745</v>
      </c>
      <c r="P11" s="11">
        <f t="shared" si="2"/>
        <v>-0.79240046991071356</v>
      </c>
    </row>
    <row r="12" spans="1:16" x14ac:dyDescent="0.2">
      <c r="A12" s="4" t="s">
        <v>6</v>
      </c>
      <c r="B12" s="2">
        <v>-78.462292716496108</v>
      </c>
      <c r="C12" s="2">
        <v>0</v>
      </c>
      <c r="D12" s="7">
        <v>0</v>
      </c>
      <c r="E12" s="1">
        <f t="shared" si="0"/>
        <v>-4.7</v>
      </c>
      <c r="H12" s="20">
        <v>0.90363946960480401</v>
      </c>
      <c r="I12" s="20">
        <v>2.7149630783706599E-6</v>
      </c>
      <c r="J12" s="20">
        <v>6.3908229107997705E-2</v>
      </c>
      <c r="K12" s="20">
        <v>3.1424271847932103E-2</v>
      </c>
      <c r="L12" s="20">
        <v>1.0253144761878999E-3</v>
      </c>
      <c r="M12" s="18">
        <v>54364.509344954902</v>
      </c>
      <c r="O12" s="12">
        <f t="shared" si="1"/>
        <v>15819.189027528535</v>
      </c>
      <c r="P12" s="11">
        <f t="shared" si="2"/>
        <v>-0.70901624574311406</v>
      </c>
    </row>
    <row r="13" spans="1:16" x14ac:dyDescent="0.2">
      <c r="A13" s="4" t="s">
        <v>7</v>
      </c>
      <c r="B13" s="2">
        <v>-94.7</v>
      </c>
      <c r="C13" s="2">
        <v>0</v>
      </c>
      <c r="D13" s="7">
        <v>0</v>
      </c>
      <c r="E13" s="1">
        <f t="shared" si="0"/>
        <v>-4.7</v>
      </c>
      <c r="H13" s="20">
        <v>0.99173555649260103</v>
      </c>
      <c r="I13" s="20">
        <v>4.8596170481666097E-6</v>
      </c>
      <c r="J13" s="20">
        <v>8.19286575830502E-3</v>
      </c>
      <c r="K13" s="20">
        <v>6.5199058673472301E-5</v>
      </c>
      <c r="L13" s="20">
        <v>1.51907337252833E-6</v>
      </c>
      <c r="M13" s="18">
        <v>83537.090367521698</v>
      </c>
      <c r="O13" s="12">
        <f t="shared" si="1"/>
        <v>5081.2628126954396</v>
      </c>
      <c r="P13" s="11">
        <f t="shared" si="2"/>
        <v>-0.93917357199849305</v>
      </c>
    </row>
    <row r="14" spans="1:16" x14ac:dyDescent="0.2">
      <c r="A14" s="4" t="s">
        <v>8</v>
      </c>
      <c r="B14" s="2">
        <v>-8.9561003894606159</v>
      </c>
      <c r="C14" s="2">
        <v>-25.773264916431078</v>
      </c>
      <c r="D14" s="7">
        <v>0</v>
      </c>
      <c r="E14" s="1">
        <f t="shared" si="0"/>
        <v>-4.7</v>
      </c>
      <c r="H14" s="20">
        <v>0.41414307121479599</v>
      </c>
      <c r="I14" s="20">
        <v>9.7554291458413392E-6</v>
      </c>
      <c r="J14" s="20">
        <v>7.01771781782198E-3</v>
      </c>
      <c r="K14" s="20">
        <v>0.57311005354343303</v>
      </c>
      <c r="L14" s="20">
        <v>5.7194019948033801E-3</v>
      </c>
      <c r="M14" s="18">
        <v>117000.310386411</v>
      </c>
      <c r="O14" s="12">
        <f t="shared" si="1"/>
        <v>95378.624762483625</v>
      </c>
      <c r="P14" s="11">
        <f t="shared" si="2"/>
        <v>-0.18480024157644137</v>
      </c>
    </row>
    <row r="15" spans="1:16" x14ac:dyDescent="0.2">
      <c r="A15" s="4" t="s">
        <v>9</v>
      </c>
      <c r="B15" s="2">
        <v>-4.7</v>
      </c>
      <c r="C15" s="2">
        <v>0</v>
      </c>
      <c r="D15" s="7">
        <v>0</v>
      </c>
      <c r="E15" s="1">
        <f t="shared" si="0"/>
        <v>-4.7</v>
      </c>
      <c r="H15" s="20">
        <v>0.99700726434119202</v>
      </c>
      <c r="I15" s="20">
        <v>1.2754276208058899E-6</v>
      </c>
      <c r="J15" s="20">
        <v>7.3956806842013004E-4</v>
      </c>
      <c r="K15" s="20">
        <v>2.2251413524718398E-3</v>
      </c>
      <c r="L15" s="20">
        <v>2.67508102950481E-5</v>
      </c>
      <c r="M15" s="18">
        <v>64681.8865235013</v>
      </c>
      <c r="O15" s="12">
        <f t="shared" si="1"/>
        <v>61650.935918945783</v>
      </c>
      <c r="P15" s="11">
        <f t="shared" si="2"/>
        <v>-4.6859341424036249E-2</v>
      </c>
    </row>
    <row r="16" spans="1:16" x14ac:dyDescent="0.2">
      <c r="A16" s="4" t="s">
        <v>10</v>
      </c>
      <c r="B16" s="2">
        <v>-5.0841127152878611</v>
      </c>
      <c r="C16" s="2">
        <v>0</v>
      </c>
      <c r="D16" s="7">
        <v>0</v>
      </c>
      <c r="E16" s="1">
        <f t="shared" si="0"/>
        <v>-4.7</v>
      </c>
      <c r="H16" s="20">
        <v>0.92003439525552799</v>
      </c>
      <c r="I16" s="20">
        <v>7.9050321820901501E-8</v>
      </c>
      <c r="J16" s="20">
        <v>6.3141063587919696E-2</v>
      </c>
      <c r="K16" s="20">
        <v>1.6824134401080701E-2</v>
      </c>
      <c r="L16" s="20">
        <v>3.2770514964692702E-7</v>
      </c>
      <c r="M16" s="18">
        <v>285131.31163356203</v>
      </c>
      <c r="O16" s="12">
        <f t="shared" si="1"/>
        <v>271794.12753784697</v>
      </c>
      <c r="P16" s="11">
        <f t="shared" si="2"/>
        <v>-4.6775585674208253E-2</v>
      </c>
    </row>
    <row r="17" spans="1:17" x14ac:dyDescent="0.2">
      <c r="A17" s="4" t="s">
        <v>11</v>
      </c>
      <c r="B17" s="2">
        <v>-68.144825931258552</v>
      </c>
      <c r="C17" s="2">
        <v>-29.09897539917824</v>
      </c>
      <c r="D17" s="7">
        <v>0</v>
      </c>
      <c r="E17" s="1">
        <f t="shared" si="0"/>
        <v>-4.7</v>
      </c>
      <c r="H17" s="20">
        <v>0.183468369005994</v>
      </c>
      <c r="I17" s="20">
        <v>6.5019937762555897E-6</v>
      </c>
      <c r="J17" s="20">
        <v>0.109772570219417</v>
      </c>
      <c r="K17" s="20">
        <v>0.70658334267393597</v>
      </c>
      <c r="L17" s="20">
        <v>1.6921610687794001E-4</v>
      </c>
      <c r="M17" s="18">
        <v>130719.49512232401</v>
      </c>
      <c r="O17" s="12">
        <f t="shared" si="1"/>
        <v>87499.353709028583</v>
      </c>
      <c r="P17" s="11">
        <f t="shared" si="2"/>
        <v>-0.33063271375743231</v>
      </c>
    </row>
    <row r="18" spans="1:17" x14ac:dyDescent="0.2">
      <c r="A18" s="4" t="s">
        <v>16</v>
      </c>
      <c r="B18" s="2">
        <v>-10.399886387678247</v>
      </c>
      <c r="C18" s="2">
        <v>0</v>
      </c>
      <c r="D18" s="7">
        <v>0</v>
      </c>
      <c r="E18" s="1">
        <f t="shared" si="0"/>
        <v>-4.7</v>
      </c>
      <c r="H18" s="20">
        <v>0.13443027390411699</v>
      </c>
      <c r="I18" s="20">
        <v>4.9553797082501301E-2</v>
      </c>
      <c r="J18" s="20">
        <v>0.81091655292235099</v>
      </c>
      <c r="K18" s="20">
        <v>4.8921137520201103E-3</v>
      </c>
      <c r="L18" s="20">
        <v>2.0726233901034201E-4</v>
      </c>
      <c r="M18" s="18">
        <v>649177.17116877704</v>
      </c>
      <c r="O18" s="12">
        <f t="shared" si="1"/>
        <v>640101.28756420582</v>
      </c>
      <c r="P18" s="11">
        <f t="shared" si="2"/>
        <v>-1.3980595756673098E-2</v>
      </c>
    </row>
    <row r="19" spans="1:17" x14ac:dyDescent="0.2">
      <c r="A19" s="4" t="s">
        <v>12</v>
      </c>
      <c r="B19" s="2">
        <v>-49.696543141592926</v>
      </c>
      <c r="C19" s="2">
        <v>-62.33538191395963</v>
      </c>
      <c r="D19" s="7">
        <v>0</v>
      </c>
      <c r="E19" s="1">
        <f t="shared" si="0"/>
        <v>-4.7</v>
      </c>
      <c r="H19" s="20">
        <v>0.48575110191484</v>
      </c>
      <c r="I19" s="20">
        <v>0.230109137936997</v>
      </c>
      <c r="J19" s="20">
        <v>0.25169044675272301</v>
      </c>
      <c r="K19" s="20">
        <v>3.2706837231351503E-2</v>
      </c>
      <c r="L19" s="20">
        <v>-2.5752383591167799E-4</v>
      </c>
      <c r="M19" s="18">
        <v>92896.453239634793</v>
      </c>
      <c r="O19" s="12">
        <f>(1+B19%)*H19*M19+(1+C19%)*K19*M19+(1+D19%)*J19*M19+I19*M19+L19*M19</f>
        <v>68577.142970186207</v>
      </c>
      <c r="P19" s="11">
        <f t="shared" si="2"/>
        <v>-0.26178943782401176</v>
      </c>
    </row>
    <row r="20" spans="1:17" x14ac:dyDescent="0.2">
      <c r="M20" s="10">
        <f>SUM(M3:M19)</f>
        <v>2423469.1374858147</v>
      </c>
      <c r="N20" s="13" t="s">
        <v>23</v>
      </c>
      <c r="O20" s="10">
        <f>SUM(O3:O19)</f>
        <v>1651970.2582546757</v>
      </c>
      <c r="P20" s="29">
        <f t="shared" si="2"/>
        <v>-0.31834483356842624</v>
      </c>
      <c r="Q20" t="s">
        <v>25</v>
      </c>
    </row>
  </sheetData>
  <mergeCells count="2">
    <mergeCell ref="B1:D1"/>
    <mergeCell ref="H1: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Q20"/>
  <sheetViews>
    <sheetView workbookViewId="0">
      <selection activeCell="P20" sqref="P20"/>
    </sheetView>
  </sheetViews>
  <sheetFormatPr baseColWidth="10" defaultRowHeight="15" x14ac:dyDescent="0.2"/>
  <cols>
    <col min="12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x14ac:dyDescent="0.2">
      <c r="A2" s="4"/>
      <c r="B2" s="4" t="s">
        <v>19</v>
      </c>
      <c r="C2" s="4" t="s">
        <v>17</v>
      </c>
      <c r="D2" s="4" t="s">
        <v>20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 s="5">
        <v>10</v>
      </c>
      <c r="C3" s="5">
        <v>10</v>
      </c>
      <c r="D3" s="6">
        <v>10</v>
      </c>
      <c r="H3" s="20">
        <v>0.851977262365329</v>
      </c>
      <c r="I3" s="20">
        <v>2.7958992833547699E-3</v>
      </c>
      <c r="J3" s="20">
        <v>1.84138068009203E-2</v>
      </c>
      <c r="K3" s="20">
        <v>0.12566656319787201</v>
      </c>
      <c r="L3" s="20">
        <v>1.1464683525237601E-3</v>
      </c>
      <c r="M3" s="18">
        <v>13962.6631426275</v>
      </c>
      <c r="O3" s="12">
        <f>(1+B3%)*H3*M3+(1+C3%)*K3*M3+(1+D3%)*J3*M3+I3*M3+L3*M3</f>
        <v>15353.42486176183</v>
      </c>
      <c r="P3" s="11">
        <f>O3/M3-1</f>
        <v>9.9605763236412015E-2</v>
      </c>
    </row>
    <row r="4" spans="1:16" x14ac:dyDescent="0.2">
      <c r="A4" s="4" t="s">
        <v>0</v>
      </c>
      <c r="B4" s="5">
        <v>10</v>
      </c>
      <c r="C4" s="5">
        <v>0</v>
      </c>
      <c r="D4" s="6">
        <v>10</v>
      </c>
      <c r="H4" s="20">
        <v>0.78183390594046298</v>
      </c>
      <c r="I4" s="20">
        <v>2.9839324844599001E-5</v>
      </c>
      <c r="J4" s="20">
        <v>0.15079997210597501</v>
      </c>
      <c r="K4" s="20">
        <v>5.0949762670322099E-2</v>
      </c>
      <c r="L4" s="20">
        <v>1.6386519958396E-2</v>
      </c>
      <c r="M4" s="18">
        <v>34466.779741276601</v>
      </c>
      <c r="O4" s="12">
        <f t="shared" ref="O4:O19" si="0">(1+B4%)*H4*M4+(1+C4%)*K4*M4+(1+D4%)*J4*M4+I4*M4+L4*M4</f>
        <v>37681.268386664546</v>
      </c>
      <c r="P4" s="11">
        <f t="shared" ref="P4:P20" si="1">O4/M4-1</f>
        <v>9.3263387804644493E-2</v>
      </c>
    </row>
    <row r="5" spans="1:16" x14ac:dyDescent="0.2">
      <c r="A5" s="4" t="s">
        <v>14</v>
      </c>
      <c r="B5" s="5">
        <v>10</v>
      </c>
      <c r="C5" s="5">
        <v>0</v>
      </c>
      <c r="D5" s="6">
        <v>10</v>
      </c>
      <c r="H5" s="20">
        <v>0.97681593427086899</v>
      </c>
      <c r="I5" s="20">
        <v>8.1216958789036707E-5</v>
      </c>
      <c r="J5" s="20">
        <v>4.6967756168151097E-3</v>
      </c>
      <c r="K5" s="20">
        <v>1.3824388597702599E-2</v>
      </c>
      <c r="L5" s="20">
        <v>4.5816845558241497E-3</v>
      </c>
      <c r="M5" s="18">
        <v>58338.051255623403</v>
      </c>
      <c r="O5" s="12">
        <f t="shared" si="0"/>
        <v>64064.00513337076</v>
      </c>
      <c r="P5" s="11">
        <f t="shared" si="1"/>
        <v>9.8151270988768413E-2</v>
      </c>
    </row>
    <row r="6" spans="1:16" x14ac:dyDescent="0.2">
      <c r="A6" s="4" t="s">
        <v>1</v>
      </c>
      <c r="B6" s="5">
        <v>-70</v>
      </c>
      <c r="C6" s="5">
        <v>0</v>
      </c>
      <c r="D6" s="6">
        <v>-70</v>
      </c>
      <c r="H6" s="20">
        <v>0.968772308050181</v>
      </c>
      <c r="I6" s="20">
        <v>1.02101267878549E-6</v>
      </c>
      <c r="J6" s="20">
        <v>1.16298433375095E-2</v>
      </c>
      <c r="K6" s="20">
        <v>2.1858018441704399E-2</v>
      </c>
      <c r="L6" s="20">
        <v>-2.26119084207386E-3</v>
      </c>
      <c r="M6" s="18">
        <v>13701.598135764099</v>
      </c>
      <c r="O6" s="12">
        <f t="shared" si="0"/>
        <v>4298.4447329372124</v>
      </c>
      <c r="P6" s="11">
        <f t="shared" si="1"/>
        <v>-0.68628150597138349</v>
      </c>
    </row>
    <row r="7" spans="1:16" x14ac:dyDescent="0.2">
      <c r="A7" s="4" t="s">
        <v>2</v>
      </c>
      <c r="B7" s="5">
        <v>-30</v>
      </c>
      <c r="C7" s="5">
        <v>-40</v>
      </c>
      <c r="D7" s="6">
        <v>-30</v>
      </c>
      <c r="H7" s="20">
        <v>0.20203406822172401</v>
      </c>
      <c r="I7" s="20">
        <v>1.4006838276426001E-4</v>
      </c>
      <c r="J7" s="20">
        <v>8.0363412390071099E-3</v>
      </c>
      <c r="K7" s="20">
        <v>0.78230001563610996</v>
      </c>
      <c r="L7" s="20">
        <v>7.4895065203946804E-3</v>
      </c>
      <c r="M7" s="18">
        <v>33690.083285608998</v>
      </c>
      <c r="O7" s="12">
        <f t="shared" si="0"/>
        <v>21024.595335991286</v>
      </c>
      <c r="P7" s="11">
        <f t="shared" si="1"/>
        <v>-0.37594112909266342</v>
      </c>
    </row>
    <row r="8" spans="1:16" x14ac:dyDescent="0.2">
      <c r="A8" s="4" t="s">
        <v>3</v>
      </c>
      <c r="B8" s="5">
        <v>-80</v>
      </c>
      <c r="C8" s="5">
        <v>-75</v>
      </c>
      <c r="D8" s="6">
        <v>-80</v>
      </c>
      <c r="H8" s="20">
        <v>0.46118531926088102</v>
      </c>
      <c r="I8" s="20">
        <v>2.5575658592800901E-4</v>
      </c>
      <c r="J8" s="20">
        <v>1.3709198705751401E-2</v>
      </c>
      <c r="K8" s="20">
        <v>0.53129416768097903</v>
      </c>
      <c r="L8" s="20">
        <v>-6.4444422335391896E-3</v>
      </c>
      <c r="M8" s="18">
        <v>33167.240538780803</v>
      </c>
      <c r="O8" s="12">
        <f t="shared" si="0"/>
        <v>7350.3168801779029</v>
      </c>
      <c r="P8" s="11">
        <f t="shared" si="1"/>
        <v>-0.77838624013404001</v>
      </c>
    </row>
    <row r="9" spans="1:16" x14ac:dyDescent="0.2">
      <c r="A9" s="4" t="s">
        <v>4</v>
      </c>
      <c r="B9" s="5">
        <v>-40</v>
      </c>
      <c r="C9" s="5">
        <v>-70</v>
      </c>
      <c r="D9" s="6">
        <v>-40</v>
      </c>
      <c r="H9" s="20">
        <v>0.639718950601462</v>
      </c>
      <c r="I9" s="20">
        <v>1.7514362157928999E-4</v>
      </c>
      <c r="J9" s="20">
        <v>9.6938766513084695E-2</v>
      </c>
      <c r="K9" s="20">
        <v>0.245006637664692</v>
      </c>
      <c r="L9" s="20">
        <v>1.8160501599182401E-2</v>
      </c>
      <c r="M9" s="18">
        <v>66421.706461199705</v>
      </c>
      <c r="O9" s="12">
        <f t="shared" si="0"/>
        <v>35458.050124168985</v>
      </c>
      <c r="P9" s="11">
        <f t="shared" si="1"/>
        <v>-0.46616773321110272</v>
      </c>
    </row>
    <row r="10" spans="1:16" x14ac:dyDescent="0.2">
      <c r="A10" s="4" t="s">
        <v>15</v>
      </c>
      <c r="B10" s="5">
        <v>-40</v>
      </c>
      <c r="C10" s="5">
        <v>-40</v>
      </c>
      <c r="D10" s="6">
        <v>-40</v>
      </c>
      <c r="H10" s="20">
        <v>6.5893628219144698E-2</v>
      </c>
      <c r="I10" s="20">
        <v>8.9093628945905192E-6</v>
      </c>
      <c r="J10" s="20">
        <v>1.07179087617712E-2</v>
      </c>
      <c r="K10" s="20">
        <v>0.92335005224365596</v>
      </c>
      <c r="L10" s="20">
        <v>2.9501412533585001E-5</v>
      </c>
      <c r="M10" s="18">
        <v>105022.50453486</v>
      </c>
      <c r="O10" s="12">
        <f t="shared" si="0"/>
        <v>63015.116319250636</v>
      </c>
      <c r="P10" s="11">
        <f t="shared" si="1"/>
        <v>-0.39998463568982867</v>
      </c>
    </row>
    <row r="11" spans="1:16" x14ac:dyDescent="0.2">
      <c r="A11" s="4" t="s">
        <v>5</v>
      </c>
      <c r="B11" s="5">
        <v>-40</v>
      </c>
      <c r="C11" s="5">
        <v>-50</v>
      </c>
      <c r="D11" s="6">
        <v>-40</v>
      </c>
      <c r="H11" s="20">
        <v>0.83845896817632004</v>
      </c>
      <c r="I11" s="20">
        <v>4.3713792096571101E-4</v>
      </c>
      <c r="J11" s="20">
        <v>5.1193164127701002E-2</v>
      </c>
      <c r="K11" s="20">
        <v>0.109699910562254</v>
      </c>
      <c r="L11" s="20">
        <v>2.10819212759832E-4</v>
      </c>
      <c r="M11" s="18">
        <v>144804.66666132401</v>
      </c>
      <c r="O11" s="12">
        <f t="shared" si="0"/>
        <v>85331.824985323998</v>
      </c>
      <c r="P11" s="11">
        <f t="shared" si="1"/>
        <v>-0.41071080820273498</v>
      </c>
    </row>
    <row r="12" spans="1:16" x14ac:dyDescent="0.2">
      <c r="A12" s="4" t="s">
        <v>6</v>
      </c>
      <c r="B12" s="5">
        <v>-80</v>
      </c>
      <c r="C12" s="5">
        <v>-50</v>
      </c>
      <c r="D12" s="6">
        <v>-80</v>
      </c>
      <c r="H12" s="20">
        <v>0.69234001494099295</v>
      </c>
      <c r="I12" s="20">
        <v>1.72937103831565E-4</v>
      </c>
      <c r="J12" s="20">
        <v>0.24297418354023601</v>
      </c>
      <c r="K12" s="20">
        <v>6.4506682302996596E-2</v>
      </c>
      <c r="L12" s="20">
        <v>6.1821119424032097E-6</v>
      </c>
      <c r="M12" s="18">
        <v>28347.9844000749</v>
      </c>
      <c r="O12" s="12">
        <f t="shared" si="0"/>
        <v>6222.2493420903684</v>
      </c>
      <c r="P12" s="11">
        <f t="shared" si="1"/>
        <v>-0.78050469993648197</v>
      </c>
    </row>
    <row r="13" spans="1:16" x14ac:dyDescent="0.2">
      <c r="A13" s="4" t="s">
        <v>7</v>
      </c>
      <c r="B13" s="5">
        <v>-90</v>
      </c>
      <c r="C13" s="5">
        <v>0</v>
      </c>
      <c r="D13" s="6">
        <v>-90</v>
      </c>
      <c r="H13" s="20">
        <v>0.98847566917728003</v>
      </c>
      <c r="I13" s="20">
        <v>2.1716704205202702E-3</v>
      </c>
      <c r="J13" s="20">
        <v>7.5086214211430901E-3</v>
      </c>
      <c r="K13" s="20">
        <v>1.8404533213754999E-3</v>
      </c>
      <c r="L13" s="20">
        <v>3.5856596812319498E-6</v>
      </c>
      <c r="M13" s="18">
        <v>115248.768636956</v>
      </c>
      <c r="O13" s="12">
        <f t="shared" si="0"/>
        <v>11941.401871057633</v>
      </c>
      <c r="P13" s="11">
        <f t="shared" si="1"/>
        <v>-0.89638586153858069</v>
      </c>
    </row>
    <row r="14" spans="1:16" x14ac:dyDescent="0.2">
      <c r="A14" s="4" t="s">
        <v>8</v>
      </c>
      <c r="B14" s="5">
        <v>-10</v>
      </c>
      <c r="C14" s="5">
        <v>-25</v>
      </c>
      <c r="D14" s="6">
        <v>-10</v>
      </c>
      <c r="H14" s="20">
        <v>0.51389224809462297</v>
      </c>
      <c r="I14" s="20">
        <v>8.5716574655751796E-4</v>
      </c>
      <c r="J14" s="20">
        <v>8.6549320300275998E-2</v>
      </c>
      <c r="K14" s="20">
        <v>0.39757492180916698</v>
      </c>
      <c r="L14" s="20">
        <v>1.1263440493763E-3</v>
      </c>
      <c r="M14" s="18">
        <v>41446.3267733377</v>
      </c>
      <c r="O14" s="12">
        <f t="shared" si="0"/>
        <v>34838.211996591926</v>
      </c>
      <c r="P14" s="11">
        <f t="shared" si="1"/>
        <v>-0.15943788729178177</v>
      </c>
    </row>
    <row r="15" spans="1:16" x14ac:dyDescent="0.2">
      <c r="A15" s="4" t="s">
        <v>9</v>
      </c>
      <c r="B15" s="5">
        <v>0</v>
      </c>
      <c r="C15" s="5">
        <v>0</v>
      </c>
      <c r="D15" s="6">
        <v>0</v>
      </c>
      <c r="H15" s="20">
        <v>0.98572492937752598</v>
      </c>
      <c r="I15" s="20">
        <v>1.0258602445559299E-6</v>
      </c>
      <c r="J15" s="20">
        <v>3.4233369972954302E-3</v>
      </c>
      <c r="K15" s="20">
        <v>1.0836934666886599E-2</v>
      </c>
      <c r="L15" s="20">
        <v>1.37730980473264E-5</v>
      </c>
      <c r="M15" s="18">
        <v>25255.532880482398</v>
      </c>
      <c r="O15" s="12">
        <f t="shared" si="0"/>
        <v>25255.532880482398</v>
      </c>
      <c r="P15" s="11">
        <f t="shared" si="1"/>
        <v>0</v>
      </c>
    </row>
    <row r="16" spans="1:16" x14ac:dyDescent="0.2">
      <c r="A16" s="4" t="s">
        <v>10</v>
      </c>
      <c r="B16" s="5">
        <v>0</v>
      </c>
      <c r="C16" s="5">
        <v>0</v>
      </c>
      <c r="D16" s="6">
        <v>0</v>
      </c>
      <c r="H16" s="20">
        <v>0.98474210726516698</v>
      </c>
      <c r="I16" s="20">
        <v>1.6502392773747699E-4</v>
      </c>
      <c r="J16" s="20">
        <v>6.0034985887632104E-3</v>
      </c>
      <c r="K16" s="20">
        <v>9.0890319659566801E-3</v>
      </c>
      <c r="L16" s="20">
        <v>3.3825237607845001E-7</v>
      </c>
      <c r="M16" s="18">
        <v>109293.172921495</v>
      </c>
      <c r="O16" s="12">
        <f t="shared" si="0"/>
        <v>109293.17292149505</v>
      </c>
      <c r="P16" s="11">
        <f t="shared" si="1"/>
        <v>0</v>
      </c>
    </row>
    <row r="17" spans="1:17" x14ac:dyDescent="0.2">
      <c r="A17" s="4" t="s">
        <v>11</v>
      </c>
      <c r="B17" s="5">
        <v>-50</v>
      </c>
      <c r="C17" s="5">
        <v>-30</v>
      </c>
      <c r="D17" s="6">
        <v>-50</v>
      </c>
      <c r="H17" s="20">
        <v>0.35834146332401201</v>
      </c>
      <c r="I17" s="20">
        <v>1.4878861877431601E-3</v>
      </c>
      <c r="J17" s="20">
        <v>0.11015664394047001</v>
      </c>
      <c r="K17" s="20">
        <v>0.52990936908532005</v>
      </c>
      <c r="L17" s="20">
        <v>1.0463746245528799E-4</v>
      </c>
      <c r="M17" s="18">
        <v>36278.9789140785</v>
      </c>
      <c r="O17" s="12">
        <f t="shared" si="0"/>
        <v>22013.291188485913</v>
      </c>
      <c r="P17" s="11">
        <f t="shared" si="1"/>
        <v>-0.39322186435783646</v>
      </c>
    </row>
    <row r="18" spans="1:17" x14ac:dyDescent="0.2">
      <c r="A18" s="4" t="s">
        <v>16</v>
      </c>
      <c r="B18" s="5">
        <v>-5</v>
      </c>
      <c r="C18" s="5">
        <v>0</v>
      </c>
      <c r="D18" s="6">
        <v>-5</v>
      </c>
      <c r="H18" s="20">
        <v>0.171761449153055</v>
      </c>
      <c r="I18" s="20">
        <v>3.0183868880006799E-2</v>
      </c>
      <c r="J18" s="20">
        <v>0.75095964341166399</v>
      </c>
      <c r="K18" s="20">
        <v>4.7061216879865503E-2</v>
      </c>
      <c r="L18" s="20">
        <v>3.3821675409265497E-5</v>
      </c>
      <c r="M18" s="18">
        <v>261141.477566332</v>
      </c>
      <c r="O18" s="12">
        <f t="shared" si="0"/>
        <v>249093.44009163359</v>
      </c>
      <c r="P18" s="11">
        <f t="shared" si="1"/>
        <v>-4.6136054628235446E-2</v>
      </c>
    </row>
    <row r="19" spans="1:17" x14ac:dyDescent="0.2">
      <c r="A19" s="4" t="s">
        <v>12</v>
      </c>
      <c r="B19" s="5">
        <v>-80</v>
      </c>
      <c r="C19" s="5">
        <v>-60</v>
      </c>
      <c r="D19" s="6">
        <v>-80</v>
      </c>
      <c r="H19" s="20">
        <v>0.74931507998218505</v>
      </c>
      <c r="I19" s="20">
        <v>8.4061922739817899E-2</v>
      </c>
      <c r="J19" s="20">
        <v>0.15922185813881901</v>
      </c>
      <c r="K19" s="20">
        <v>7.3843299414549299E-3</v>
      </c>
      <c r="L19" s="20">
        <v>1.6809197723424501E-5</v>
      </c>
      <c r="M19" s="18">
        <v>58894.493751731097</v>
      </c>
      <c r="O19" s="12">
        <f t="shared" si="0"/>
        <v>15827.297507264972</v>
      </c>
      <c r="P19" s="11">
        <f t="shared" si="1"/>
        <v>-0.73126014846167586</v>
      </c>
    </row>
    <row r="20" spans="1:17" x14ac:dyDescent="0.2">
      <c r="M20" s="10">
        <f>SUM(M3:M19)</f>
        <v>1179482.0296015528</v>
      </c>
      <c r="N20" s="13" t="s">
        <v>23</v>
      </c>
      <c r="O20" s="10">
        <f>SUM(O3:O19)</f>
        <v>808061.64455874905</v>
      </c>
      <c r="P20" s="29">
        <f t="shared" si="1"/>
        <v>-0.31490126659095874</v>
      </c>
      <c r="Q20" t="s">
        <v>25</v>
      </c>
    </row>
  </sheetData>
  <mergeCells count="2">
    <mergeCell ref="B1:D1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Q20"/>
  <sheetViews>
    <sheetView workbookViewId="0">
      <selection activeCell="P20" sqref="P20"/>
    </sheetView>
  </sheetViews>
  <sheetFormatPr baseColWidth="10" defaultRowHeight="15" x14ac:dyDescent="0.2"/>
  <cols>
    <col min="12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E1" s="8"/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x14ac:dyDescent="0.2">
      <c r="A2" s="4"/>
      <c r="B2" s="4" t="s">
        <v>19</v>
      </c>
      <c r="C2" s="4" t="s">
        <v>17</v>
      </c>
      <c r="D2" s="4" t="s">
        <v>20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 s="12">
        <v>-29.24892159021725</v>
      </c>
      <c r="C3" s="12">
        <v>-24.327272727272728</v>
      </c>
      <c r="D3" s="6">
        <v>0</v>
      </c>
      <c r="E3" s="12"/>
      <c r="F3" s="12"/>
      <c r="H3" s="20">
        <v>0.72462068919287703</v>
      </c>
      <c r="I3" s="20">
        <v>0</v>
      </c>
      <c r="J3" s="20">
        <v>1.40746995990799E-2</v>
      </c>
      <c r="K3" s="20">
        <v>0.10858673886178601</v>
      </c>
      <c r="L3" s="20">
        <v>0.152717872346257</v>
      </c>
      <c r="M3" s="18">
        <v>407390.47442227398</v>
      </c>
      <c r="O3" s="12">
        <f t="shared" ref="O3:O19" si="0">(1+B3%)*H3*M3+(1+C3%)*K3*M3+(1+D3%)*J3*M3+I3*M3+L3*M3</f>
        <v>310284.90973453125</v>
      </c>
      <c r="P3" s="11">
        <f>O3/M3-1</f>
        <v>-0.23835992931707461</v>
      </c>
    </row>
    <row r="4" spans="1:16" x14ac:dyDescent="0.2">
      <c r="A4" s="4" t="s">
        <v>0</v>
      </c>
      <c r="B4" s="12">
        <v>-36.224758321766863</v>
      </c>
      <c r="C4" s="12">
        <v>-20.275041079197198</v>
      </c>
      <c r="D4" s="6">
        <v>0</v>
      </c>
      <c r="E4" s="12"/>
      <c r="F4" s="12"/>
      <c r="H4" s="20">
        <v>0.77106364812620998</v>
      </c>
      <c r="I4" s="20">
        <v>0</v>
      </c>
      <c r="J4" s="20">
        <v>7.0787522774546793E-2</v>
      </c>
      <c r="K4" s="20">
        <v>5.2963103313174401E-2</v>
      </c>
      <c r="L4" s="20">
        <v>0.105185725786069</v>
      </c>
      <c r="M4" s="18">
        <v>90610.252637231693</v>
      </c>
      <c r="O4" s="12">
        <f t="shared" si="0"/>
        <v>64328.365216511076</v>
      </c>
      <c r="P4" s="11">
        <f t="shared" ref="P4:P20" si="1">O4/M4-1</f>
        <v>-0.2900542339942821</v>
      </c>
    </row>
    <row r="5" spans="1:16" x14ac:dyDescent="0.2">
      <c r="A5" s="4" t="s">
        <v>14</v>
      </c>
      <c r="B5" s="12">
        <v>-29.24892159021725</v>
      </c>
      <c r="C5" s="12">
        <v>-34.018181818181823</v>
      </c>
      <c r="D5" s="6">
        <v>0</v>
      </c>
      <c r="E5" s="12"/>
      <c r="F5" s="12"/>
      <c r="H5" s="20">
        <v>0.95023539679368896</v>
      </c>
      <c r="I5" s="20">
        <v>0</v>
      </c>
      <c r="J5" s="20">
        <v>5.46676943470471E-5</v>
      </c>
      <c r="K5" s="20">
        <v>1.0883523926918E-3</v>
      </c>
      <c r="L5" s="20">
        <v>4.8621583119271797E-2</v>
      </c>
      <c r="M5" s="18">
        <v>636122.456421991</v>
      </c>
      <c r="O5" s="12">
        <f t="shared" si="0"/>
        <v>459087.13165543083</v>
      </c>
      <c r="P5" s="11">
        <f t="shared" si="1"/>
        <v>-0.27830384382644469</v>
      </c>
    </row>
    <row r="6" spans="1:16" x14ac:dyDescent="0.2">
      <c r="A6" s="4" t="s">
        <v>1</v>
      </c>
      <c r="B6" s="12">
        <v>-36.224758321766863</v>
      </c>
      <c r="C6" s="12">
        <v>-20.836363636363636</v>
      </c>
      <c r="D6" s="6">
        <v>0</v>
      </c>
      <c r="E6" s="12"/>
      <c r="F6" s="12"/>
      <c r="H6" s="20">
        <v>0.82458686717580798</v>
      </c>
      <c r="I6" s="20">
        <v>0</v>
      </c>
      <c r="J6" s="20">
        <v>2.6009252446653001E-4</v>
      </c>
      <c r="K6" s="20">
        <v>4.8606030729843302E-3</v>
      </c>
      <c r="L6" s="20">
        <v>0.17029243722674101</v>
      </c>
      <c r="M6" s="18">
        <v>41591.879894628102</v>
      </c>
      <c r="O6" s="12">
        <f t="shared" si="0"/>
        <v>29126.070926179586</v>
      </c>
      <c r="P6" s="11">
        <f t="shared" si="1"/>
        <v>-0.2997173727186726</v>
      </c>
    </row>
    <row r="7" spans="1:16" x14ac:dyDescent="0.2">
      <c r="A7" s="4" t="s">
        <v>2</v>
      </c>
      <c r="B7" s="12">
        <v>-36.224758321766863</v>
      </c>
      <c r="C7" s="12">
        <v>-34.709090909090911</v>
      </c>
      <c r="D7" s="6">
        <v>0</v>
      </c>
      <c r="E7" s="12"/>
      <c r="F7" s="12"/>
      <c r="H7" s="20">
        <v>0.156009229376985</v>
      </c>
      <c r="I7" s="20">
        <v>0</v>
      </c>
      <c r="J7" s="20">
        <v>3.2041832542367601E-4</v>
      </c>
      <c r="K7" s="20">
        <v>0.81648162662092005</v>
      </c>
      <c r="L7" s="20">
        <v>2.7188725676671199E-2</v>
      </c>
      <c r="M7" s="18">
        <v>742970.80504239805</v>
      </c>
      <c r="O7" s="12">
        <f t="shared" si="0"/>
        <v>490429.59258046933</v>
      </c>
      <c r="P7" s="11">
        <f t="shared" si="1"/>
        <v>-0.33990731634134308</v>
      </c>
    </row>
    <row r="8" spans="1:16" x14ac:dyDescent="0.2">
      <c r="A8" s="4" t="s">
        <v>3</v>
      </c>
      <c r="B8" s="12">
        <v>-36.224758321766863</v>
      </c>
      <c r="C8" s="12">
        <v>-31.590909090909093</v>
      </c>
      <c r="D8" s="6">
        <v>0</v>
      </c>
      <c r="E8" s="12"/>
      <c r="F8" s="12"/>
      <c r="H8" s="20">
        <v>0.19636479183345401</v>
      </c>
      <c r="I8" s="20">
        <v>0</v>
      </c>
      <c r="J8" s="20">
        <v>1.70728292575831E-4</v>
      </c>
      <c r="K8" s="20">
        <v>0.79817675281392197</v>
      </c>
      <c r="L8" s="20">
        <v>5.28772706004848E-3</v>
      </c>
      <c r="M8" s="18">
        <v>659520.30097593099</v>
      </c>
      <c r="O8" s="12">
        <f t="shared" si="0"/>
        <v>446307.96397741413</v>
      </c>
      <c r="P8" s="11">
        <f t="shared" si="1"/>
        <v>-0.32328396363692524</v>
      </c>
    </row>
    <row r="9" spans="1:16" x14ac:dyDescent="0.2">
      <c r="A9" s="4" t="s">
        <v>4</v>
      </c>
      <c r="B9" s="12">
        <v>-26.597146341832985</v>
      </c>
      <c r="C9" s="12">
        <v>-34.709090909090911</v>
      </c>
      <c r="D9" s="6">
        <v>0</v>
      </c>
      <c r="E9" s="12"/>
      <c r="F9" s="12"/>
      <c r="H9" s="20">
        <v>0.74339196735705404</v>
      </c>
      <c r="I9" s="20">
        <v>0</v>
      </c>
      <c r="J9" s="20">
        <v>5.3564213227586801E-4</v>
      </c>
      <c r="K9" s="20">
        <v>0.19118205463567001</v>
      </c>
      <c r="L9" s="20">
        <v>6.4890335875000704E-2</v>
      </c>
      <c r="M9" s="18">
        <v>375785.597743992</v>
      </c>
      <c r="O9" s="12">
        <f t="shared" si="0"/>
        <v>276548.66221577453</v>
      </c>
      <c r="P9" s="11">
        <f t="shared" si="1"/>
        <v>-0.26407860259674909</v>
      </c>
    </row>
    <row r="10" spans="1:16" x14ac:dyDescent="0.2">
      <c r="A10" s="4" t="s">
        <v>15</v>
      </c>
      <c r="B10" s="12">
        <v>-10.109820494244525</v>
      </c>
      <c r="C10" s="12">
        <v>-58.118181818181824</v>
      </c>
      <c r="D10" s="6">
        <v>0</v>
      </c>
      <c r="E10" s="12"/>
      <c r="F10" s="12"/>
      <c r="H10" s="20">
        <v>2.7827107883438199E-5</v>
      </c>
      <c r="I10" s="20">
        <v>0</v>
      </c>
      <c r="J10" s="20">
        <v>1.0461927228592599E-5</v>
      </c>
      <c r="K10" s="20">
        <v>0.99995688827843798</v>
      </c>
      <c r="L10" s="20">
        <v>4.82268645019243E-6</v>
      </c>
      <c r="M10" s="18">
        <v>2523499.5930655198</v>
      </c>
      <c r="O10" s="12">
        <f t="shared" si="0"/>
        <v>1056943.6402709729</v>
      </c>
      <c r="P10" s="11">
        <f t="shared" si="1"/>
        <v>-0.58115957570375143</v>
      </c>
    </row>
    <row r="11" spans="1:16" ht="15" customHeight="1" x14ac:dyDescent="0.2">
      <c r="A11" s="4" t="s">
        <v>5</v>
      </c>
      <c r="B11" s="12">
        <v>-36.224758321766863</v>
      </c>
      <c r="C11" s="12">
        <v>-21.963636363636358</v>
      </c>
      <c r="D11" s="6">
        <v>0</v>
      </c>
      <c r="E11" s="12"/>
      <c r="F11" s="12"/>
      <c r="H11" s="20">
        <v>0.67991584825914397</v>
      </c>
      <c r="I11" s="20">
        <v>0</v>
      </c>
      <c r="J11" s="20">
        <v>1.13365305286029E-3</v>
      </c>
      <c r="K11" s="20">
        <v>0.27301251279410899</v>
      </c>
      <c r="L11" s="20">
        <v>4.5937985893887097E-2</v>
      </c>
      <c r="M11" s="18">
        <v>341405.88062408002</v>
      </c>
      <c r="O11" s="12">
        <f t="shared" si="0"/>
        <v>236846.45528591468</v>
      </c>
      <c r="P11" s="11">
        <f t="shared" si="1"/>
        <v>-0.30626134836058994</v>
      </c>
    </row>
    <row r="12" spans="1:16" x14ac:dyDescent="0.2">
      <c r="A12" s="4" t="s">
        <v>6</v>
      </c>
      <c r="B12" s="12">
        <v>-36.224758321766863</v>
      </c>
      <c r="C12" s="12">
        <v>-35.345454545454544</v>
      </c>
      <c r="D12" s="6">
        <v>0</v>
      </c>
      <c r="E12" s="12"/>
      <c r="F12" s="12"/>
      <c r="H12" s="20">
        <v>0.62922709901437601</v>
      </c>
      <c r="I12" s="20">
        <v>0</v>
      </c>
      <c r="J12" s="20">
        <v>0.129570952838337</v>
      </c>
      <c r="K12" s="20">
        <v>0.19950050910475201</v>
      </c>
      <c r="L12" s="20">
        <v>4.1701439042535503E-2</v>
      </c>
      <c r="M12" s="18">
        <v>124043.356195906</v>
      </c>
      <c r="O12" s="12">
        <f t="shared" si="0"/>
        <v>87022.5721718329</v>
      </c>
      <c r="P12" s="11">
        <f t="shared" si="1"/>
        <v>-0.29845035767659245</v>
      </c>
    </row>
    <row r="13" spans="1:16" x14ac:dyDescent="0.2">
      <c r="A13" s="4" t="s">
        <v>7</v>
      </c>
      <c r="B13" s="12">
        <v>-10.109820494244525</v>
      </c>
      <c r="C13" s="12">
        <v>-27.872727272727271</v>
      </c>
      <c r="D13" s="6">
        <v>0</v>
      </c>
      <c r="E13" s="12"/>
      <c r="F13" s="12"/>
      <c r="H13" s="20">
        <v>0.99979113591133395</v>
      </c>
      <c r="I13" s="20">
        <v>0</v>
      </c>
      <c r="J13" s="20">
        <v>1.81001714319894E-4</v>
      </c>
      <c r="K13" s="20">
        <v>2.6236480035032999E-5</v>
      </c>
      <c r="L13" s="20">
        <v>1.62589431097267E-6</v>
      </c>
      <c r="M13" s="18">
        <v>216952.842867461</v>
      </c>
      <c r="O13" s="12">
        <f t="shared" si="0"/>
        <v>195022.29448822772</v>
      </c>
      <c r="P13" s="11">
        <f t="shared" si="1"/>
        <v>-0.10108440198053048</v>
      </c>
    </row>
    <row r="14" spans="1:16" x14ac:dyDescent="0.2">
      <c r="A14" s="4" t="s">
        <v>8</v>
      </c>
      <c r="B14" s="12">
        <v>-47.533333333333331</v>
      </c>
      <c r="C14" s="12">
        <v>-42.054545454545448</v>
      </c>
      <c r="D14" s="6">
        <v>0</v>
      </c>
      <c r="E14" s="12"/>
      <c r="F14" s="12"/>
      <c r="H14" s="20">
        <v>0.47715535400305398</v>
      </c>
      <c r="I14" s="20">
        <v>0</v>
      </c>
      <c r="J14" s="20">
        <v>7.9245879548440795E-4</v>
      </c>
      <c r="K14" s="20">
        <v>0.521981904322812</v>
      </c>
      <c r="L14" s="20">
        <v>7.0282878649104296E-5</v>
      </c>
      <c r="M14" s="18">
        <v>215209.95393201101</v>
      </c>
      <c r="O14" s="12">
        <f t="shared" si="0"/>
        <v>119156.37938812967</v>
      </c>
      <c r="P14" s="11">
        <f t="shared" si="1"/>
        <v>-0.44632496215405781</v>
      </c>
    </row>
    <row r="15" spans="1:16" x14ac:dyDescent="0.2">
      <c r="A15" s="4" t="s">
        <v>9</v>
      </c>
      <c r="B15" s="12">
        <v>-21.282738396197804</v>
      </c>
      <c r="C15" s="12">
        <v>-45.145454545454548</v>
      </c>
      <c r="D15" s="6">
        <v>0</v>
      </c>
      <c r="E15" s="12"/>
      <c r="F15" s="12"/>
      <c r="H15" s="20">
        <v>0.94625280461885897</v>
      </c>
      <c r="I15" s="20">
        <v>0</v>
      </c>
      <c r="J15" s="20">
        <v>5.1946869952229302E-2</v>
      </c>
      <c r="K15" s="20">
        <v>1.75637758171617E-3</v>
      </c>
      <c r="L15" s="20">
        <v>4.3947847195697498E-5</v>
      </c>
      <c r="M15" s="18">
        <v>130308.831904936</v>
      </c>
      <c r="O15" s="12">
        <f t="shared" si="0"/>
        <v>103962.80545750237</v>
      </c>
      <c r="P15" s="11">
        <f t="shared" si="1"/>
        <v>-0.20218143361651653</v>
      </c>
    </row>
    <row r="16" spans="1:16" x14ac:dyDescent="0.2">
      <c r="A16" s="4" t="s">
        <v>10</v>
      </c>
      <c r="B16" s="12">
        <v>-10.109820494244525</v>
      </c>
      <c r="C16" s="12">
        <v>-28.463636363636361</v>
      </c>
      <c r="D16" s="6">
        <v>0</v>
      </c>
      <c r="E16" s="12"/>
      <c r="F16" s="12"/>
      <c r="H16" s="20">
        <v>0.68572137091346097</v>
      </c>
      <c r="I16" s="20">
        <v>0</v>
      </c>
      <c r="J16" s="20">
        <v>3.1016579733677001E-5</v>
      </c>
      <c r="K16" s="20">
        <v>0.31424695524577101</v>
      </c>
      <c r="L16" s="20">
        <v>6.5726103400288302E-7</v>
      </c>
      <c r="M16" s="18">
        <v>431761.58417185402</v>
      </c>
      <c r="O16" s="12">
        <f t="shared" si="0"/>
        <v>363210.23170921754</v>
      </c>
      <c r="P16" s="11">
        <f t="shared" si="1"/>
        <v>-0.15877131031497926</v>
      </c>
    </row>
    <row r="17" spans="1:17" x14ac:dyDescent="0.2">
      <c r="A17" s="4" t="s">
        <v>11</v>
      </c>
      <c r="B17" s="12">
        <v>-21.282738396197804</v>
      </c>
      <c r="C17" s="12">
        <v>-42.054545454545448</v>
      </c>
      <c r="D17" s="6">
        <v>0</v>
      </c>
      <c r="E17" s="12"/>
      <c r="F17" s="12"/>
      <c r="H17" s="20">
        <v>0.16793858589654201</v>
      </c>
      <c r="I17" s="20">
        <v>0</v>
      </c>
      <c r="J17" s="20">
        <v>0.73475205299097202</v>
      </c>
      <c r="K17" s="20">
        <v>9.7154633477822799E-2</v>
      </c>
      <c r="L17" s="20">
        <v>1.54727634662717E-4</v>
      </c>
      <c r="M17" s="18">
        <v>154492.73660377701</v>
      </c>
      <c r="O17" s="12">
        <f t="shared" si="0"/>
        <v>142658.61315671564</v>
      </c>
      <c r="P17" s="11">
        <f t="shared" si="1"/>
        <v>-7.6599869399763487E-2</v>
      </c>
    </row>
    <row r="18" spans="1:17" x14ac:dyDescent="0.2">
      <c r="A18" s="4" t="s">
        <v>16</v>
      </c>
      <c r="B18" s="12">
        <v>-60.140350647867564</v>
      </c>
      <c r="C18" s="12">
        <v>-20</v>
      </c>
      <c r="D18" s="6">
        <v>0</v>
      </c>
      <c r="E18" s="12"/>
      <c r="F18" s="12"/>
      <c r="H18" s="20">
        <v>0.31321234253082098</v>
      </c>
      <c r="I18" s="20">
        <v>0</v>
      </c>
      <c r="J18" s="20">
        <v>0.68657596520655395</v>
      </c>
      <c r="K18" s="20">
        <v>1.9042584199432E-4</v>
      </c>
      <c r="L18" s="20">
        <v>2.12664206310125E-5</v>
      </c>
      <c r="M18" s="18">
        <v>1611983.14704359</v>
      </c>
      <c r="O18" s="12">
        <f t="shared" si="0"/>
        <v>1308277.3232092948</v>
      </c>
      <c r="P18" s="11">
        <f t="shared" si="1"/>
        <v>-0.18840508623883434</v>
      </c>
    </row>
    <row r="19" spans="1:17" x14ac:dyDescent="0.2">
      <c r="A19" s="4" t="s">
        <v>12</v>
      </c>
      <c r="B19" s="12">
        <v>-47.533333333333331</v>
      </c>
      <c r="C19" s="12">
        <v>0</v>
      </c>
      <c r="D19" s="6">
        <v>0</v>
      </c>
      <c r="E19" s="12"/>
      <c r="F19" s="12"/>
      <c r="H19" s="20">
        <v>0.89941310876479796</v>
      </c>
      <c r="I19" s="20">
        <v>0</v>
      </c>
      <c r="J19" s="20">
        <v>0.10028528215018</v>
      </c>
      <c r="K19" s="20">
        <v>2.8432932335415502E-4</v>
      </c>
      <c r="L19" s="20">
        <v>1.72797616677186E-5</v>
      </c>
      <c r="M19" s="18">
        <v>220071.40546008799</v>
      </c>
      <c r="O19" s="12">
        <f t="shared" si="0"/>
        <v>125986.25129693894</v>
      </c>
      <c r="P19" s="11">
        <f t="shared" si="1"/>
        <v>-0.42752103103286754</v>
      </c>
    </row>
    <row r="20" spans="1:17" x14ac:dyDescent="0.2">
      <c r="M20" s="10">
        <f>SUM(M3:M19)</f>
        <v>8923721.099007668</v>
      </c>
      <c r="N20" s="13" t="s">
        <v>23</v>
      </c>
      <c r="O20" s="10">
        <f>SUM(O3:O19)</f>
        <v>5815199.2627410581</v>
      </c>
      <c r="P20" s="29">
        <f t="shared" si="1"/>
        <v>-0.34834367880595041</v>
      </c>
      <c r="Q20" t="s">
        <v>25</v>
      </c>
    </row>
  </sheetData>
  <mergeCells count="2">
    <mergeCell ref="B1:D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Q40"/>
  <sheetViews>
    <sheetView workbookViewId="0">
      <selection activeCell="P20" sqref="P20"/>
    </sheetView>
  </sheetViews>
  <sheetFormatPr baseColWidth="10" defaultRowHeight="15" x14ac:dyDescent="0.2"/>
  <cols>
    <col min="12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x14ac:dyDescent="0.2">
      <c r="A2" s="4"/>
      <c r="B2" s="4" t="s">
        <v>19</v>
      </c>
      <c r="C2" s="4" t="s">
        <v>17</v>
      </c>
      <c r="D2" s="4" t="s">
        <v>20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 s="25">
        <v>4.4994533740513889</v>
      </c>
      <c r="C3" s="25">
        <v>9.6636509049155865</v>
      </c>
      <c r="D3" s="25">
        <v>0</v>
      </c>
      <c r="H3" s="20">
        <v>0.88608404302394195</v>
      </c>
      <c r="I3" s="20">
        <v>1.4186253886512899E-3</v>
      </c>
      <c r="J3" s="20">
        <v>1.23914639612639E-2</v>
      </c>
      <c r="K3" s="20">
        <v>9.0513057859720997E-2</v>
      </c>
      <c r="L3" s="20">
        <v>9.5928097664216803E-3</v>
      </c>
      <c r="M3" s="18">
        <v>38472.396826126802</v>
      </c>
      <c r="O3" s="12">
        <f>(1+B3%)*H3*M3+(1+C3%)*K3*M3+(1+D3%)*J3*M3+I3*M3+L3*M3</f>
        <v>40342.763341396989</v>
      </c>
      <c r="P3" s="11">
        <f>O3/M3-1</f>
        <v>4.8615804305699228E-2</v>
      </c>
    </row>
    <row r="4" spans="1:16" x14ac:dyDescent="0.2">
      <c r="A4" s="4" t="s">
        <v>0</v>
      </c>
      <c r="B4" s="25">
        <v>3.0451885235676066</v>
      </c>
      <c r="C4" s="25">
        <v>0</v>
      </c>
      <c r="D4" s="25">
        <v>0</v>
      </c>
      <c r="H4" s="20">
        <v>0.82131218260777705</v>
      </c>
      <c r="I4" s="20">
        <v>2.1299338478389799E-4</v>
      </c>
      <c r="J4" s="20">
        <v>8.0972516999895994E-2</v>
      </c>
      <c r="K4" s="20">
        <v>6.3991888886130499E-2</v>
      </c>
      <c r="L4" s="20">
        <v>3.3510418121412103E-2</v>
      </c>
      <c r="M4" s="18">
        <v>66787.470009016106</v>
      </c>
      <c r="O4" s="12">
        <f t="shared" ref="O4:O19" si="0">(1+B4%)*H4*M4+(1+C4%)*K4*M4+(1+D4%)*J4*M4+I4*M4+L4*M4</f>
        <v>68457.858316694968</v>
      </c>
      <c r="P4" s="11">
        <f t="shared" ref="P4:P20" si="1">O4/M4-1</f>
        <v>2.5010504327434013E-2</v>
      </c>
    </row>
    <row r="5" spans="1:16" x14ac:dyDescent="0.2">
      <c r="A5" s="4" t="s">
        <v>14</v>
      </c>
      <c r="B5" s="25">
        <v>6.1511797339450904</v>
      </c>
      <c r="C5" s="25">
        <v>0</v>
      </c>
      <c r="D5" s="25">
        <v>0</v>
      </c>
      <c r="H5" s="20">
        <v>1.00283999887118</v>
      </c>
      <c r="I5" s="20">
        <v>8.2272894432132296E-4</v>
      </c>
      <c r="J5" s="20">
        <v>3.2681360437710398E-3</v>
      </c>
      <c r="K5" s="20">
        <v>1.30464840756273E-2</v>
      </c>
      <c r="L5" s="20">
        <v>-1.99773479348976E-2</v>
      </c>
      <c r="M5" s="18">
        <v>132823.90729959699</v>
      </c>
      <c r="O5" s="12">
        <f t="shared" si="0"/>
        <v>141017.34803186147</v>
      </c>
      <c r="P5" s="11">
        <f t="shared" si="1"/>
        <v>6.16864907744612E-2</v>
      </c>
    </row>
    <row r="6" spans="1:16" x14ac:dyDescent="0.2">
      <c r="A6" s="4" t="s">
        <v>1</v>
      </c>
      <c r="B6" s="25">
        <v>-74.297247910758841</v>
      </c>
      <c r="C6" s="25">
        <v>0</v>
      </c>
      <c r="D6" s="25">
        <v>0</v>
      </c>
      <c r="H6" s="20">
        <v>0.90772265820850195</v>
      </c>
      <c r="I6" s="20">
        <v>2.6688898976814E-5</v>
      </c>
      <c r="J6" s="20">
        <v>6.0921185100525303E-3</v>
      </c>
      <c r="K6" s="20">
        <v>9.0583718122488992E-3</v>
      </c>
      <c r="L6" s="20">
        <v>7.7100162570220204E-2</v>
      </c>
      <c r="M6" s="18">
        <v>34175.043970325904</v>
      </c>
      <c r="O6" s="12">
        <f t="shared" si="0"/>
        <v>11126.951623084842</v>
      </c>
      <c r="P6" s="11">
        <f t="shared" si="1"/>
        <v>-0.67441295371130039</v>
      </c>
    </row>
    <row r="7" spans="1:16" x14ac:dyDescent="0.2">
      <c r="A7" s="4" t="s">
        <v>2</v>
      </c>
      <c r="B7" s="25">
        <v>-42.109819881529766</v>
      </c>
      <c r="C7" s="25">
        <v>-45.976844734926274</v>
      </c>
      <c r="D7" s="25">
        <v>0</v>
      </c>
      <c r="H7" s="20">
        <v>0.24089286755156999</v>
      </c>
      <c r="I7" s="20">
        <v>6.9921669270795296E-4</v>
      </c>
      <c r="J7" s="20">
        <v>2.4286204128252799E-2</v>
      </c>
      <c r="K7" s="20">
        <v>0.72089136345386096</v>
      </c>
      <c r="L7" s="20">
        <v>1.32303481736084E-2</v>
      </c>
      <c r="M7" s="18">
        <v>134613.98764896201</v>
      </c>
      <c r="O7" s="12">
        <f t="shared" si="0"/>
        <v>76341.927205868822</v>
      </c>
      <c r="P7" s="11">
        <f t="shared" si="1"/>
        <v>-0.43288265551609273</v>
      </c>
    </row>
    <row r="8" spans="1:16" x14ac:dyDescent="0.2">
      <c r="A8" s="4" t="s">
        <v>3</v>
      </c>
      <c r="B8" s="25">
        <v>-100.07186721640768</v>
      </c>
      <c r="C8" s="25">
        <v>-82.795202846697364</v>
      </c>
      <c r="D8" s="25">
        <v>0</v>
      </c>
      <c r="H8" s="20">
        <v>0.452191540930094</v>
      </c>
      <c r="I8" s="20">
        <v>1.4863184685316101E-4</v>
      </c>
      <c r="J8" s="20">
        <v>1.70180364381389E-2</v>
      </c>
      <c r="K8" s="20">
        <v>0.55590687659909299</v>
      </c>
      <c r="L8" s="20">
        <v>-2.5265085814179002E-2</v>
      </c>
      <c r="M8" s="18">
        <v>87580.1236344114</v>
      </c>
      <c r="O8" s="12">
        <f t="shared" si="0"/>
        <v>7638.6731780338923</v>
      </c>
      <c r="P8" s="11">
        <f t="shared" si="1"/>
        <v>-0.91278074452235014</v>
      </c>
    </row>
    <row r="9" spans="1:16" x14ac:dyDescent="0.2">
      <c r="A9" s="4" t="s">
        <v>4</v>
      </c>
      <c r="B9" s="25">
        <v>-47.124233551275204</v>
      </c>
      <c r="C9" s="25">
        <v>-76.641822426043333</v>
      </c>
      <c r="D9" s="25">
        <v>0</v>
      </c>
      <c r="H9" s="20">
        <v>0.65691320224410799</v>
      </c>
      <c r="I9" s="20">
        <v>4.7713309402385898E-4</v>
      </c>
      <c r="J9" s="20">
        <v>0.12957594280912199</v>
      </c>
      <c r="K9" s="20">
        <v>0.234352600240498</v>
      </c>
      <c r="L9" s="20">
        <v>-2.1318878387751101E-2</v>
      </c>
      <c r="M9" s="18">
        <v>170890.58850378401</v>
      </c>
      <c r="O9" s="12">
        <f t="shared" si="0"/>
        <v>87294.772106426288</v>
      </c>
      <c r="P9" s="11">
        <f t="shared" si="1"/>
        <v>-0.48917741538181114</v>
      </c>
    </row>
    <row r="10" spans="1:16" x14ac:dyDescent="0.2">
      <c r="A10" s="4" t="s">
        <v>15</v>
      </c>
      <c r="B10" s="25">
        <v>-93.065432098765442</v>
      </c>
      <c r="C10" s="25">
        <v>-87.901234567901241</v>
      </c>
      <c r="D10" s="25">
        <v>0</v>
      </c>
      <c r="H10" s="20">
        <v>2.9304782785722901E-2</v>
      </c>
      <c r="I10" s="20">
        <v>2.6833207524468301E-5</v>
      </c>
      <c r="J10" s="20">
        <v>5.1727584718918897E-3</v>
      </c>
      <c r="K10" s="20">
        <v>0.97060012726591105</v>
      </c>
      <c r="L10" s="20">
        <v>-5.1045017310505803E-3</v>
      </c>
      <c r="M10" s="18">
        <v>251577.400205171</v>
      </c>
      <c r="O10" s="12">
        <f t="shared" si="0"/>
        <v>30078.061301312217</v>
      </c>
      <c r="P10" s="11">
        <f t="shared" si="1"/>
        <v>-0.8804421173094944</v>
      </c>
    </row>
    <row r="11" spans="1:16" x14ac:dyDescent="0.2">
      <c r="A11" s="4" t="s">
        <v>5</v>
      </c>
      <c r="B11" s="25">
        <v>-104.05308641975309</v>
      </c>
      <c r="C11" s="25">
        <v>0</v>
      </c>
      <c r="D11" s="25">
        <v>0</v>
      </c>
      <c r="H11" s="20">
        <v>0.76154709917126695</v>
      </c>
      <c r="I11" s="20">
        <v>2.0286996613478499E-3</v>
      </c>
      <c r="J11" s="20">
        <v>4.6202990665883702E-2</v>
      </c>
      <c r="K11" s="20">
        <v>0.16239058707151699</v>
      </c>
      <c r="L11" s="20">
        <v>2.7830623429985199E-2</v>
      </c>
      <c r="M11" s="18">
        <v>316187.03218080901</v>
      </c>
      <c r="O11" s="12">
        <f t="shared" si="0"/>
        <v>65636.234852474663</v>
      </c>
      <c r="P11" s="11">
        <f t="shared" si="1"/>
        <v>-0.79241326122780043</v>
      </c>
    </row>
    <row r="12" spans="1:16" x14ac:dyDescent="0.2">
      <c r="A12" s="4" t="s">
        <v>6</v>
      </c>
      <c r="B12" s="25">
        <v>-86.21165496010066</v>
      </c>
      <c r="C12" s="25">
        <v>0</v>
      </c>
      <c r="D12" s="25">
        <v>0</v>
      </c>
      <c r="H12" s="20">
        <v>0.65413270067783602</v>
      </c>
      <c r="I12" s="20">
        <v>2.5564157480387201E-4</v>
      </c>
      <c r="J12" s="20">
        <v>0.27192689447506802</v>
      </c>
      <c r="K12" s="20">
        <v>7.1133716291568894E-2</v>
      </c>
      <c r="L12" s="20">
        <v>2.5510469807231901E-3</v>
      </c>
      <c r="M12" s="18">
        <v>96392.587979356904</v>
      </c>
      <c r="O12" s="12">
        <f t="shared" si="0"/>
        <v>42033.084271946878</v>
      </c>
      <c r="P12" s="11">
        <f t="shared" si="1"/>
        <v>-0.56393862688956409</v>
      </c>
    </row>
    <row r="13" spans="1:16" x14ac:dyDescent="0.2">
      <c r="A13" s="4" t="s">
        <v>7</v>
      </c>
      <c r="B13" s="25">
        <v>-104.05308641975309</v>
      </c>
      <c r="C13" s="25">
        <v>0</v>
      </c>
      <c r="D13" s="25">
        <v>0</v>
      </c>
      <c r="H13" s="20">
        <v>0.98905308541878001</v>
      </c>
      <c r="I13" s="20">
        <v>2.7450629308834302E-3</v>
      </c>
      <c r="J13" s="20">
        <v>4.6564618632043801E-3</v>
      </c>
      <c r="K13" s="20">
        <v>3.2678688504968398E-3</v>
      </c>
      <c r="L13" s="20">
        <v>2.7752093663576598E-4</v>
      </c>
      <c r="M13" s="18">
        <v>131639.01003076299</v>
      </c>
      <c r="O13" s="12">
        <f t="shared" si="0"/>
        <v>-3835.9952032833426</v>
      </c>
      <c r="P13" s="11">
        <f t="shared" si="1"/>
        <v>-1.029140261708037</v>
      </c>
    </row>
    <row r="14" spans="1:16" x14ac:dyDescent="0.2">
      <c r="A14" s="4" t="s">
        <v>8</v>
      </c>
      <c r="B14" s="25">
        <v>-9.8406535143456146</v>
      </c>
      <c r="C14" s="25">
        <v>-28.318772562498346</v>
      </c>
      <c r="D14" s="25">
        <v>0</v>
      </c>
      <c r="H14" s="20">
        <v>0.56500321575565304</v>
      </c>
      <c r="I14" s="20">
        <v>1.1454941939558001E-2</v>
      </c>
      <c r="J14" s="20">
        <v>2.8187365980696901E-2</v>
      </c>
      <c r="K14" s="20">
        <v>0.39691903008455398</v>
      </c>
      <c r="L14" s="20">
        <v>-1.5645537604625701E-3</v>
      </c>
      <c r="M14" s="18">
        <v>111937.685802445</v>
      </c>
      <c r="O14" s="12">
        <f t="shared" si="0"/>
        <v>93131.8628562706</v>
      </c>
      <c r="P14" s="11">
        <f t="shared" si="1"/>
        <v>-0.16800260619434426</v>
      </c>
    </row>
    <row r="15" spans="1:16" x14ac:dyDescent="0.2">
      <c r="A15" s="4" t="s">
        <v>9</v>
      </c>
      <c r="B15" s="25">
        <v>-5.1641975308641976</v>
      </c>
      <c r="C15" s="25">
        <v>0</v>
      </c>
      <c r="D15" s="25">
        <v>0</v>
      </c>
      <c r="H15" s="20">
        <v>0.95655678321641502</v>
      </c>
      <c r="I15" s="20">
        <v>2.5265414233418198E-4</v>
      </c>
      <c r="J15" s="20">
        <v>1.6867897539692599E-2</v>
      </c>
      <c r="K15" s="20">
        <v>2.6515493071518199E-2</v>
      </c>
      <c r="L15" s="20">
        <v>-1.9282796996030401E-4</v>
      </c>
      <c r="M15" s="18">
        <v>83572.635026922697</v>
      </c>
      <c r="O15" s="12">
        <f t="shared" si="0"/>
        <v>79444.273738223899</v>
      </c>
      <c r="P15" s="11">
        <f t="shared" si="1"/>
        <v>-4.9398481780176695E-2</v>
      </c>
    </row>
    <row r="16" spans="1:16" x14ac:dyDescent="0.2">
      <c r="A16" s="4" t="s">
        <v>10</v>
      </c>
      <c r="B16" s="25">
        <v>-5.5862473044520939</v>
      </c>
      <c r="C16" s="25">
        <v>0</v>
      </c>
      <c r="D16" s="25">
        <v>0</v>
      </c>
      <c r="H16" s="20">
        <v>0.95199188718025296</v>
      </c>
      <c r="I16" s="20">
        <v>1.1302237871548999E-3</v>
      </c>
      <c r="J16" s="20">
        <v>1.93738420857659E-2</v>
      </c>
      <c r="K16" s="20">
        <v>2.7468566067653102E-2</v>
      </c>
      <c r="L16" s="20">
        <v>3.54808791729799E-5</v>
      </c>
      <c r="M16" s="18">
        <v>280016.46970559598</v>
      </c>
      <c r="O16" s="12">
        <f t="shared" si="0"/>
        <v>265125.0199182838</v>
      </c>
      <c r="P16" s="11">
        <f t="shared" si="1"/>
        <v>-5.3180621136209472E-2</v>
      </c>
    </row>
    <row r="17" spans="1:17" x14ac:dyDescent="0.2">
      <c r="A17" s="4" t="s">
        <v>11</v>
      </c>
      <c r="B17" s="25">
        <v>-74.875179109654454</v>
      </c>
      <c r="C17" s="25">
        <v>-31.972948278109424</v>
      </c>
      <c r="D17" s="25">
        <v>0</v>
      </c>
      <c r="H17" s="20">
        <v>0.454420000726938</v>
      </c>
      <c r="I17" s="20">
        <v>2.5679021761172301E-3</v>
      </c>
      <c r="J17" s="20">
        <v>8.04338414384798E-2</v>
      </c>
      <c r="K17" s="20">
        <v>0.46192527692433599</v>
      </c>
      <c r="L17" s="20">
        <v>6.5297873412992896E-4</v>
      </c>
      <c r="M17" s="18">
        <v>108791.014356794</v>
      </c>
      <c r="O17" s="12">
        <f t="shared" si="0"/>
        <v>55707.644378843055</v>
      </c>
      <c r="P17" s="11">
        <f t="shared" si="1"/>
        <v>-0.48793891932891864</v>
      </c>
    </row>
    <row r="18" spans="1:17" x14ac:dyDescent="0.2">
      <c r="A18" s="4" t="s">
        <v>16</v>
      </c>
      <c r="B18" s="25">
        <v>-11.427035660535358</v>
      </c>
      <c r="C18" s="25">
        <v>0</v>
      </c>
      <c r="D18" s="25">
        <v>0</v>
      </c>
      <c r="H18" s="20">
        <v>0.132352806347318</v>
      </c>
      <c r="I18" s="20">
        <v>2.20678000797878E-2</v>
      </c>
      <c r="J18" s="20">
        <v>0.82294148050611404</v>
      </c>
      <c r="K18" s="20">
        <v>2.2719546197804499E-2</v>
      </c>
      <c r="L18" s="20">
        <v>-8.1633131024277293E-5</v>
      </c>
      <c r="M18" s="18">
        <v>810547.30989051505</v>
      </c>
      <c r="O18" s="12">
        <f t="shared" si="0"/>
        <v>798288.59044741676</v>
      </c>
      <c r="P18" s="11">
        <f t="shared" si="1"/>
        <v>-1.5124002379027224E-2</v>
      </c>
    </row>
    <row r="19" spans="1:17" x14ac:dyDescent="0.2">
      <c r="A19" s="4" t="s">
        <v>12</v>
      </c>
      <c r="B19" s="25">
        <v>-54.604843698787292</v>
      </c>
      <c r="C19" s="25">
        <v>-68.491962843733418</v>
      </c>
      <c r="D19" s="25">
        <v>0</v>
      </c>
      <c r="H19" s="20">
        <v>0.58689195947552997</v>
      </c>
      <c r="I19" s="20">
        <v>0.25443019204119099</v>
      </c>
      <c r="J19" s="20">
        <v>0.126668876671097</v>
      </c>
      <c r="K19" s="20">
        <v>2.91567575557229E-2</v>
      </c>
      <c r="L19" s="20">
        <v>2.8522142564584999E-3</v>
      </c>
      <c r="M19" s="18">
        <v>115404.662312923</v>
      </c>
      <c r="O19" s="12">
        <f t="shared" si="0"/>
        <v>76116.129118219033</v>
      </c>
      <c r="P19" s="11">
        <f t="shared" si="1"/>
        <v>-0.34044147270386704</v>
      </c>
    </row>
    <row r="20" spans="1:17" x14ac:dyDescent="0.2">
      <c r="M20" s="10">
        <f>SUM(M3:M19)</f>
        <v>2971409.3253835188</v>
      </c>
      <c r="N20" s="13" t="s">
        <v>23</v>
      </c>
      <c r="O20" s="10">
        <f>SUM(O3:O19)</f>
        <v>1933945.1994830749</v>
      </c>
      <c r="P20" s="29">
        <f t="shared" si="1"/>
        <v>-0.34914884228093979</v>
      </c>
      <c r="Q20" t="s">
        <v>25</v>
      </c>
    </row>
    <row r="22" spans="1:17" x14ac:dyDescent="0.2">
      <c r="P22" s="26"/>
    </row>
    <row r="40" spans="7:7" ht="16" x14ac:dyDescent="0.2">
      <c r="G40" s="3"/>
    </row>
  </sheetData>
  <mergeCells count="2">
    <mergeCell ref="B1:D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0"/>
  <sheetViews>
    <sheetView workbookViewId="0">
      <selection activeCell="P20" sqref="P20"/>
    </sheetView>
  </sheetViews>
  <sheetFormatPr baseColWidth="10" defaultRowHeight="15" x14ac:dyDescent="0.2"/>
  <cols>
    <col min="12" max="15" width="10.83203125" customWidth="1"/>
  </cols>
  <sheetData>
    <row r="1" spans="1:16" ht="49.5" customHeight="1" x14ac:dyDescent="0.2">
      <c r="A1" s="4"/>
      <c r="B1" s="27" t="s">
        <v>18</v>
      </c>
      <c r="C1" s="27"/>
      <c r="D1" s="27"/>
      <c r="H1" s="28" t="s">
        <v>21</v>
      </c>
      <c r="I1" s="28"/>
      <c r="J1" s="28"/>
      <c r="K1" s="28"/>
      <c r="L1" s="28"/>
      <c r="M1" s="28"/>
      <c r="O1" t="s">
        <v>22</v>
      </c>
      <c r="P1" s="15" t="s">
        <v>24</v>
      </c>
    </row>
    <row r="2" spans="1:16" x14ac:dyDescent="0.2">
      <c r="A2" s="4"/>
      <c r="B2" s="4" t="s">
        <v>19</v>
      </c>
      <c r="C2" s="4" t="s">
        <v>17</v>
      </c>
      <c r="D2" s="4" t="s">
        <v>20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</row>
    <row r="3" spans="1:16" x14ac:dyDescent="0.2">
      <c r="A3" s="4" t="s">
        <v>13</v>
      </c>
      <c r="B3" s="5">
        <v>8.5725286906500404</v>
      </c>
      <c r="C3" s="5">
        <v>8.3772732780824253</v>
      </c>
      <c r="D3" s="6">
        <v>8.5725286906500404</v>
      </c>
      <c r="H3" s="20">
        <v>0.873548900290674</v>
      </c>
      <c r="I3" s="20">
        <v>2.71494180633165E-4</v>
      </c>
      <c r="J3" s="20">
        <v>3.6386167784157999E-2</v>
      </c>
      <c r="K3" s="20">
        <v>4.37563671075425E-2</v>
      </c>
      <c r="L3" s="20">
        <v>4.6037070636991799E-2</v>
      </c>
      <c r="M3" s="18">
        <v>29570.674482883202</v>
      </c>
      <c r="O3" s="12">
        <f>(1+B3%)*H3*M3+(1+C3%)*K3*M3+(1+D3%)*J3*M3+I3*M3+L3*M3</f>
        <v>31985.712509561588</v>
      </c>
      <c r="P3" s="11">
        <f>O3/M3-1</f>
        <v>8.167003522616012E-2</v>
      </c>
    </row>
    <row r="4" spans="1:16" x14ac:dyDescent="0.2">
      <c r="A4" s="4" t="s">
        <v>0</v>
      </c>
      <c r="B4" s="5">
        <v>6.6675223149500313</v>
      </c>
      <c r="C4" s="5">
        <v>0</v>
      </c>
      <c r="D4" s="6">
        <v>6.6675223149500313</v>
      </c>
      <c r="H4" s="20">
        <v>0.94146717077839603</v>
      </c>
      <c r="I4" s="20">
        <v>6.7190256557575999E-4</v>
      </c>
      <c r="J4" s="20">
        <v>5.2252985511318503E-2</v>
      </c>
      <c r="K4" s="20">
        <v>2.9170674719200401E-2</v>
      </c>
      <c r="L4" s="20">
        <v>-2.3562733574491099E-2</v>
      </c>
      <c r="M4" s="18">
        <v>40783.749404381801</v>
      </c>
      <c r="O4" s="12">
        <f t="shared" ref="O4:O19" si="0">(1+B4%)*H4*M4+(1+C4%)*K4*M4+(1+D4%)*J4*M4+I4*M4+L4*M4</f>
        <v>43485.938433865143</v>
      </c>
      <c r="P4" s="11">
        <f t="shared" ref="P4:P20" si="1">O4/M4-1</f>
        <v>6.6256513168772457E-2</v>
      </c>
    </row>
    <row r="5" spans="1:16" x14ac:dyDescent="0.2">
      <c r="A5" s="4" t="s">
        <v>14</v>
      </c>
      <c r="B5" s="5">
        <v>9.5250318785000445</v>
      </c>
      <c r="C5" s="5">
        <v>0</v>
      </c>
      <c r="D5" s="6">
        <v>9.5250318785000445</v>
      </c>
      <c r="H5" s="20">
        <v>0.98482449359458601</v>
      </c>
      <c r="I5" s="20">
        <v>2.5109718326194499E-4</v>
      </c>
      <c r="J5" s="20">
        <v>3.6522693197215102E-3</v>
      </c>
      <c r="K5" s="20">
        <v>6.7529367560890501E-3</v>
      </c>
      <c r="L5" s="20">
        <v>4.5192031463411704E-3</v>
      </c>
      <c r="M5" s="18">
        <v>84282.956453232095</v>
      </c>
      <c r="O5" s="12">
        <f t="shared" si="0"/>
        <v>92218.426624312473</v>
      </c>
      <c r="P5" s="11">
        <f t="shared" si="1"/>
        <v>9.4152726779152651E-2</v>
      </c>
    </row>
    <row r="6" spans="1:16" x14ac:dyDescent="0.2">
      <c r="A6" s="4" t="s">
        <v>1</v>
      </c>
      <c r="B6" s="5">
        <v>-64.7702167738003</v>
      </c>
      <c r="C6" s="5">
        <v>0</v>
      </c>
      <c r="D6" s="6">
        <v>-64.7702167738003</v>
      </c>
      <c r="H6" s="20">
        <v>0.87532274577038505</v>
      </c>
      <c r="I6" s="20">
        <v>1.3300759055723401E-4</v>
      </c>
      <c r="J6" s="20">
        <v>5.8091734223497098E-3</v>
      </c>
      <c r="K6" s="20">
        <v>1.53345603553197E-2</v>
      </c>
      <c r="L6" s="20">
        <v>0.103400512861388</v>
      </c>
      <c r="M6" s="18">
        <v>19551.051483308998</v>
      </c>
      <c r="O6" s="12">
        <f t="shared" si="0"/>
        <v>8393.0502820316215</v>
      </c>
      <c r="P6" s="11">
        <f t="shared" si="1"/>
        <v>-0.57071105412428147</v>
      </c>
    </row>
    <row r="7" spans="1:16" x14ac:dyDescent="0.2">
      <c r="A7" s="4" t="s">
        <v>2</v>
      </c>
      <c r="B7" s="5">
        <v>-32.38510838690015</v>
      </c>
      <c r="C7" s="5">
        <v>-39.85663354338719</v>
      </c>
      <c r="D7" s="6">
        <v>-32.38510838690015</v>
      </c>
      <c r="H7" s="20">
        <v>0.26396635326189299</v>
      </c>
      <c r="I7" s="20">
        <v>5.8065046280454701E-4</v>
      </c>
      <c r="J7" s="20">
        <v>8.5435570512679103E-3</v>
      </c>
      <c r="K7" s="20">
        <v>0.71525069824787602</v>
      </c>
      <c r="L7" s="20">
        <v>1.1658740976159E-2</v>
      </c>
      <c r="M7" s="18">
        <v>71802.669249604005</v>
      </c>
      <c r="O7" s="12">
        <f t="shared" si="0"/>
        <v>44996.759714610795</v>
      </c>
      <c r="P7" s="11">
        <f t="shared" si="1"/>
        <v>-0.37332747953713497</v>
      </c>
    </row>
    <row r="8" spans="1:16" x14ac:dyDescent="0.2">
      <c r="A8" s="4" t="s">
        <v>3</v>
      </c>
      <c r="B8" s="5">
        <v>-82.86777734295039</v>
      </c>
      <c r="C8" s="5">
        <v>-71.773913108578952</v>
      </c>
      <c r="D8" s="6">
        <v>-82.86777734295039</v>
      </c>
      <c r="H8" s="20">
        <v>0.43801240983339101</v>
      </c>
      <c r="I8" s="20">
        <v>2.7148004190753202E-4</v>
      </c>
      <c r="J8" s="20">
        <v>7.3032218630245298E-3</v>
      </c>
      <c r="K8" s="20">
        <v>0.54640669992817503</v>
      </c>
      <c r="L8" s="20">
        <v>8.0061883335018607E-3</v>
      </c>
      <c r="M8" s="18">
        <v>46774.630933860702</v>
      </c>
      <c r="O8" s="12">
        <f t="shared" si="0"/>
        <v>11169.752110228032</v>
      </c>
      <c r="P8" s="11">
        <f t="shared" si="1"/>
        <v>-0.7612006361734408</v>
      </c>
    </row>
    <row r="9" spans="1:16" x14ac:dyDescent="0.2">
      <c r="A9" s="4" t="s">
        <v>4</v>
      </c>
      <c r="B9" s="5">
        <v>-45.720153016800211</v>
      </c>
      <c r="C9" s="5">
        <v>-66.439640391670324</v>
      </c>
      <c r="D9" s="6">
        <v>-45.720153016800211</v>
      </c>
      <c r="H9" s="20">
        <v>0.67234692743410396</v>
      </c>
      <c r="I9" s="20">
        <v>3.69661972927101E-4</v>
      </c>
      <c r="J9" s="20">
        <v>6.6666227884011803E-2</v>
      </c>
      <c r="K9" s="20">
        <v>0.23515964793447799</v>
      </c>
      <c r="L9" s="20">
        <v>2.54575347744787E-2</v>
      </c>
      <c r="M9" s="18">
        <v>84851.773315616796</v>
      </c>
      <c r="O9" s="12">
        <f t="shared" si="0"/>
        <v>42925.055227326433</v>
      </c>
      <c r="P9" s="11">
        <f t="shared" si="1"/>
        <v>-0.49411716985971155</v>
      </c>
    </row>
    <row r="10" spans="1:16" x14ac:dyDescent="0.2">
      <c r="A10" s="4" t="s">
        <v>15</v>
      </c>
      <c r="B10" s="5">
        <v>-76.200255028000356</v>
      </c>
      <c r="C10" s="5">
        <v>-76.200255028000356</v>
      </c>
      <c r="D10" s="6">
        <v>-76.200255028000356</v>
      </c>
      <c r="H10" s="20">
        <v>0.12144995051234</v>
      </c>
      <c r="I10" s="20">
        <v>1.4836656978698399E-4</v>
      </c>
      <c r="J10" s="20">
        <v>1.0201028543535599E-2</v>
      </c>
      <c r="K10" s="20">
        <v>0.86632463971354501</v>
      </c>
      <c r="L10" s="20">
        <v>1.87601466079243E-3</v>
      </c>
      <c r="M10" s="18">
        <v>131008.282633561</v>
      </c>
      <c r="O10" s="12">
        <f t="shared" si="0"/>
        <v>31381.728395156922</v>
      </c>
      <c r="P10" s="11">
        <f t="shared" si="1"/>
        <v>-0.76045996661956305</v>
      </c>
    </row>
    <row r="11" spans="1:16" x14ac:dyDescent="0.2">
      <c r="A11" s="4" t="s">
        <v>5</v>
      </c>
      <c r="B11" s="5">
        <v>-42.8626434532502</v>
      </c>
      <c r="C11" s="5">
        <v>-49.530165768200227</v>
      </c>
      <c r="D11" s="6">
        <v>-42.8626434532502</v>
      </c>
      <c r="H11" s="20">
        <v>0.770718073488732</v>
      </c>
      <c r="I11" s="20">
        <v>3.0388133096518602E-3</v>
      </c>
      <c r="J11" s="20">
        <v>3.5213351079112901E-2</v>
      </c>
      <c r="K11" s="20">
        <v>0.17796870751599</v>
      </c>
      <c r="L11" s="20">
        <v>1.3061054606513399E-2</v>
      </c>
      <c r="M11" s="18">
        <v>118498.07387192801</v>
      </c>
      <c r="O11" s="12">
        <f t="shared" si="0"/>
        <v>67118.29152773878</v>
      </c>
      <c r="P11" s="11">
        <f t="shared" si="1"/>
        <v>-0.43359170883840847</v>
      </c>
    </row>
    <row r="12" spans="1:16" x14ac:dyDescent="0.2">
      <c r="A12" s="4" t="s">
        <v>6</v>
      </c>
      <c r="B12" s="5">
        <v>-66.675223149500312</v>
      </c>
      <c r="C12" s="5">
        <v>-56.197688083150261</v>
      </c>
      <c r="D12" s="6">
        <v>-66.675223149500312</v>
      </c>
      <c r="H12" s="20">
        <v>0.59199966933169501</v>
      </c>
      <c r="I12" s="20">
        <v>4.6871952703543199E-4</v>
      </c>
      <c r="J12" s="20">
        <v>0.37513132936521099</v>
      </c>
      <c r="K12" s="20">
        <v>3.2377419959324402E-2</v>
      </c>
      <c r="L12" s="20">
        <v>2.2861816733746199E-5</v>
      </c>
      <c r="M12" s="18">
        <v>44885.534500160997</v>
      </c>
      <c r="O12" s="12">
        <f t="shared" si="0"/>
        <v>15124.983717058707</v>
      </c>
      <c r="P12" s="11">
        <f t="shared" si="1"/>
        <v>-0.66303211300726617</v>
      </c>
    </row>
    <row r="13" spans="1:16" x14ac:dyDescent="0.2">
      <c r="A13" s="4" t="s">
        <v>7</v>
      </c>
      <c r="B13" s="5">
        <v>-85.725286906500401</v>
      </c>
      <c r="C13" s="5">
        <v>0</v>
      </c>
      <c r="D13" s="6">
        <v>-85.725286906500401</v>
      </c>
      <c r="H13" s="20">
        <v>0.95665434413763095</v>
      </c>
      <c r="I13" s="20">
        <v>8.0445648839405995E-4</v>
      </c>
      <c r="J13" s="20">
        <v>3.83969709397564E-2</v>
      </c>
      <c r="K13" s="20">
        <v>3.93452566467168E-3</v>
      </c>
      <c r="L13" s="20">
        <v>2.0970276954719499E-4</v>
      </c>
      <c r="M13" s="18">
        <v>34141.008492791203</v>
      </c>
      <c r="O13" s="12">
        <f t="shared" si="0"/>
        <v>5018.3665341173937</v>
      </c>
      <c r="P13" s="11">
        <f t="shared" si="1"/>
        <v>-0.85301059471699525</v>
      </c>
    </row>
    <row r="14" spans="1:16" x14ac:dyDescent="0.2">
      <c r="A14" s="4" t="s">
        <v>8</v>
      </c>
      <c r="B14" s="5">
        <v>-4.7625159392500223</v>
      </c>
      <c r="C14" s="5">
        <v>-24.549116994203281</v>
      </c>
      <c r="D14" s="6">
        <v>-4.7625159392500223</v>
      </c>
      <c r="H14" s="20">
        <v>0.66018863987589005</v>
      </c>
      <c r="I14" s="20">
        <v>1.98509168992772E-3</v>
      </c>
      <c r="J14" s="20">
        <v>3.5444711527092498E-2</v>
      </c>
      <c r="K14" s="20">
        <v>0.30565297889394499</v>
      </c>
      <c r="L14" s="20">
        <v>-3.2714219868560201E-3</v>
      </c>
      <c r="M14" s="18">
        <v>42562.024792567201</v>
      </c>
      <c r="O14" s="12">
        <f t="shared" si="0"/>
        <v>37958.313739443925</v>
      </c>
      <c r="P14" s="11">
        <f t="shared" si="1"/>
        <v>-0.10816475662424885</v>
      </c>
    </row>
    <row r="15" spans="1:16" x14ac:dyDescent="0.2">
      <c r="A15" s="4" t="s">
        <v>9</v>
      </c>
      <c r="B15" s="5">
        <v>0</v>
      </c>
      <c r="C15" s="5">
        <v>0</v>
      </c>
      <c r="D15" s="6">
        <v>0</v>
      </c>
      <c r="H15" s="20">
        <v>0.95211317007168095</v>
      </c>
      <c r="I15" s="20">
        <v>1.8110423394733399E-4</v>
      </c>
      <c r="J15" s="20">
        <v>2.2585150760142E-2</v>
      </c>
      <c r="K15" s="20">
        <v>2.5082668559357701E-2</v>
      </c>
      <c r="L15" s="20">
        <v>3.7906374871875999E-5</v>
      </c>
      <c r="M15" s="18">
        <v>38965.624648374796</v>
      </c>
      <c r="O15" s="12">
        <f t="shared" si="0"/>
        <v>38965.624648374789</v>
      </c>
      <c r="P15" s="11">
        <f t="shared" si="1"/>
        <v>0</v>
      </c>
    </row>
    <row r="16" spans="1:16" x14ac:dyDescent="0.2">
      <c r="A16" s="4" t="s">
        <v>10</v>
      </c>
      <c r="B16" s="5">
        <v>0</v>
      </c>
      <c r="C16" s="5">
        <v>0</v>
      </c>
      <c r="D16" s="6">
        <v>0</v>
      </c>
      <c r="H16" s="20">
        <v>0.93519826117625604</v>
      </c>
      <c r="I16" s="20">
        <v>4.7378506541192599E-4</v>
      </c>
      <c r="J16" s="20">
        <v>2.0777717176032998E-2</v>
      </c>
      <c r="K16" s="20">
        <v>4.3184792774018703E-2</v>
      </c>
      <c r="L16" s="20">
        <v>3.65443808280294E-4</v>
      </c>
      <c r="M16" s="18">
        <v>107695.05931629799</v>
      </c>
      <c r="O16" s="12">
        <f t="shared" si="0"/>
        <v>107695.05931629798</v>
      </c>
      <c r="P16" s="11">
        <f t="shared" si="1"/>
        <v>0</v>
      </c>
    </row>
    <row r="17" spans="1:17" x14ac:dyDescent="0.2">
      <c r="A17" s="4" t="s">
        <v>11</v>
      </c>
      <c r="B17" s="5">
        <v>-60.007700834550278</v>
      </c>
      <c r="C17" s="5">
        <v>-27.716866830886129</v>
      </c>
      <c r="D17" s="6">
        <v>-60.007700834550278</v>
      </c>
      <c r="H17" s="20">
        <v>0.45198193318781399</v>
      </c>
      <c r="I17" s="20">
        <v>3.8486499882459998E-3</v>
      </c>
      <c r="J17" s="20">
        <v>0.16936598718509799</v>
      </c>
      <c r="K17" s="20">
        <v>0.37414366977400498</v>
      </c>
      <c r="L17" s="20">
        <v>6.5975986483753698E-4</v>
      </c>
      <c r="M17" s="18">
        <v>40264.284050080401</v>
      </c>
      <c r="O17" s="12">
        <f t="shared" si="0"/>
        <v>21076.037346590674</v>
      </c>
      <c r="P17" s="11">
        <f t="shared" si="1"/>
        <v>-0.47655750390652762</v>
      </c>
    </row>
    <row r="18" spans="1:17" x14ac:dyDescent="0.2">
      <c r="A18" s="4" t="s">
        <v>16</v>
      </c>
      <c r="B18" s="5">
        <v>-22.860076508400105</v>
      </c>
      <c r="C18" s="5">
        <v>0</v>
      </c>
      <c r="D18" s="6">
        <v>-22.860076508400105</v>
      </c>
      <c r="H18" s="20">
        <v>0.12559737981872901</v>
      </c>
      <c r="I18" s="20">
        <v>1.68919647636099E-2</v>
      </c>
      <c r="J18" s="20">
        <v>0.84456429035768998</v>
      </c>
      <c r="K18" s="20">
        <v>1.2931686055526101E-2</v>
      </c>
      <c r="L18" s="20">
        <v>1.46790044446701E-5</v>
      </c>
      <c r="M18" s="18">
        <v>266456.807585779</v>
      </c>
      <c r="O18" s="12">
        <f t="shared" si="0"/>
        <v>207362.09672112539</v>
      </c>
      <c r="P18" s="11">
        <f t="shared" si="1"/>
        <v>-0.22177970005750203</v>
      </c>
    </row>
    <row r="19" spans="1:17" x14ac:dyDescent="0.2">
      <c r="A19" s="4" t="s">
        <v>12</v>
      </c>
      <c r="B19" s="5">
        <v>-67.62772633735031</v>
      </c>
      <c r="C19" s="5">
        <v>-59.374649988894056</v>
      </c>
      <c r="D19" s="6">
        <v>-67.62772633735031</v>
      </c>
      <c r="H19" s="20">
        <v>0.58781912588182605</v>
      </c>
      <c r="I19" s="20">
        <v>0.18007868161523199</v>
      </c>
      <c r="J19" s="20">
        <v>0.17897647742981801</v>
      </c>
      <c r="K19" s="20">
        <v>5.63894697017212E-2</v>
      </c>
      <c r="L19" s="20">
        <v>-3.2637546285968302E-3</v>
      </c>
      <c r="M19" s="18">
        <v>43694.587869011302</v>
      </c>
      <c r="O19" s="12">
        <f t="shared" si="0"/>
        <v>19573.10063965177</v>
      </c>
      <c r="P19" s="11">
        <f t="shared" si="1"/>
        <v>-0.5520474824404229</v>
      </c>
    </row>
    <row r="20" spans="1:17" x14ac:dyDescent="0.2">
      <c r="M20" s="10">
        <f>SUM(M3:M19)</f>
        <v>1245788.7930834396</v>
      </c>
      <c r="N20" s="13" t="s">
        <v>23</v>
      </c>
      <c r="O20" s="10">
        <f>SUM(O3:O19)</f>
        <v>826448.29748749244</v>
      </c>
      <c r="P20" s="29">
        <f t="shared" si="1"/>
        <v>-0.33660641187664053</v>
      </c>
      <c r="Q20" t="s">
        <v>25</v>
      </c>
    </row>
  </sheetData>
  <mergeCells count="2">
    <mergeCell ref="B1:D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ITA</vt:lpstr>
      <vt:lpstr>USA</vt:lpstr>
      <vt:lpstr>DEU</vt:lpstr>
      <vt:lpstr>GBR</vt:lpstr>
      <vt:lpstr>FRA</vt:lpstr>
      <vt:lpstr>ESP</vt:lpstr>
      <vt:lpstr>CHN</vt:lpstr>
      <vt:lpstr>ZE_</vt:lpstr>
      <vt:lpstr>UE_</vt:lpstr>
      <vt:lpstr>JPN</vt:lpstr>
      <vt:lpstr>PD_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Magali DAUVIN</dc:creator>
  <cp:lastModifiedBy>Paul Malliet</cp:lastModifiedBy>
  <dcterms:created xsi:type="dcterms:W3CDTF">2020-04-10T10:38:08Z</dcterms:created>
  <dcterms:modified xsi:type="dcterms:W3CDTF">2020-04-29T13:54:03Z</dcterms:modified>
</cp:coreProperties>
</file>