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175" windowWidth="20730" windowHeight="8085" tabRatio="470"/>
  </bookViews>
  <sheets>
    <sheet name="Table 1 Review Minutes" sheetId="8" r:id="rId1"/>
    <sheet name="Revision" sheetId="9" r:id="rId2"/>
  </sheets>
  <definedNames>
    <definedName name="_xlnm.Print_Area" localSheetId="0">'Table 1 Review Minutes'!$B$1:$U$54</definedName>
  </definedNames>
  <calcPr calcId="145621"/>
</workbook>
</file>

<file path=xl/calcChain.xml><?xml version="1.0" encoding="utf-8"?>
<calcChain xmlns="http://schemas.openxmlformats.org/spreadsheetml/2006/main">
  <c r="E19" i="8" l="1"/>
  <c r="K17" i="8"/>
  <c r="N6" i="8"/>
  <c r="E17" i="8"/>
  <c r="U50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23" i="8"/>
  <c r="U22" i="8"/>
  <c r="B3" i="8"/>
  <c r="B4" i="8"/>
  <c r="K16" i="8"/>
  <c r="O16" i="8"/>
  <c r="G38" i="8"/>
  <c r="G40" i="8"/>
  <c r="G42" i="8"/>
  <c r="G44" i="8"/>
  <c r="G46" i="8"/>
  <c r="G48" i="8"/>
</calcChain>
</file>

<file path=xl/comments1.xml><?xml version="1.0" encoding="utf-8"?>
<comments xmlns="http://schemas.openxmlformats.org/spreadsheetml/2006/main">
  <authors>
    <author>nguyennguyen2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 xml:space="preserve">SEPG:
</t>
        </r>
        <r>
          <rPr>
            <sz val="9"/>
            <color indexed="81"/>
            <rFont val="Tahoma"/>
            <family val="2"/>
          </rPr>
          <t xml:space="preserve">Review evaluation will be judged only for Peer review type
</t>
        </r>
      </text>
    </comment>
    <comment ref="U21" authorId="0">
      <text>
        <r>
          <rPr>
            <b/>
            <sz val="9"/>
            <color indexed="81"/>
            <rFont val="Tahoma"/>
            <family val="2"/>
          </rPr>
          <t>SEPG:</t>
        </r>
        <r>
          <rPr>
            <sz val="9"/>
            <color indexed="81"/>
            <rFont val="Tahoma"/>
            <family val="2"/>
          </rPr>
          <t xml:space="preserve">
When the Dealine is set, "Not Yet" status will be displayed. 
After P.I.C finished the AI he/she will update the compeleted day to that cell</t>
        </r>
      </text>
    </comment>
  </commentList>
</comments>
</file>

<file path=xl/sharedStrings.xml><?xml version="1.0" encoding="utf-8"?>
<sst xmlns="http://schemas.openxmlformats.org/spreadsheetml/2006/main" count="208" uniqueCount="172">
  <si>
    <t>Completion of AI</t>
    <phoneticPr fontId="3"/>
  </si>
  <si>
    <t>Detail
no.</t>
    <phoneticPr fontId="3"/>
  </si>
  <si>
    <t>Priority</t>
  </si>
  <si>
    <t>Countermeasure</t>
    <phoneticPr fontId="3"/>
  </si>
  <si>
    <t>Action Item Report</t>
    <phoneticPr fontId="3"/>
  </si>
  <si>
    <t>attached table 1</t>
    <phoneticPr fontId="3"/>
  </si>
  <si>
    <t>Checked</t>
    <phoneticPr fontId="3"/>
  </si>
  <si>
    <t>Created</t>
    <phoneticPr fontId="3"/>
  </si>
  <si>
    <t>Number of attendees</t>
    <phoneticPr fontId="3"/>
  </si>
  <si>
    <t>AI Countermeasure list</t>
    <phoneticPr fontId="3"/>
  </si>
  <si>
    <t>No</t>
    <phoneticPr fontId="3"/>
  </si>
  <si>
    <t>Topic</t>
    <phoneticPr fontId="3"/>
  </si>
  <si>
    <t>Minutes</t>
    <phoneticPr fontId="3"/>
  </si>
  <si>
    <t>Deadline</t>
    <phoneticPr fontId="3"/>
  </si>
  <si>
    <t>Person in charge</t>
    <phoneticPr fontId="3"/>
  </si>
  <si>
    <t>Plan</t>
    <phoneticPr fontId="3"/>
  </si>
  <si>
    <t>Evaluation of  review</t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</si>
  <si>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</si>
  <si>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</si>
  <si>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</si>
  <si>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</si>
  <si>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</si>
  <si>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</si>
  <si>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Count items which is required some counter measures after DR (number of AIs).</t>
    <phoneticPr fontId="3"/>
  </si>
  <si>
    <t xml:space="preserve">Re-review is required </t>
    <phoneticPr fontId="3"/>
  </si>
  <si>
    <t>in case that A level issue are pointed out.</t>
    <phoneticPr fontId="3"/>
  </si>
  <si>
    <t>Priority</t>
    <phoneticPr fontId="3"/>
  </si>
  <si>
    <t>(Vst.)</t>
    <phoneticPr fontId="3"/>
  </si>
  <si>
    <t>(Jst.)</t>
    <phoneticPr fontId="3"/>
  </si>
  <si>
    <t>(PM)</t>
    <phoneticPr fontId="3"/>
  </si>
  <si>
    <t>(PL)</t>
    <phoneticPr fontId="3"/>
  </si>
  <si>
    <t>Proposal for review process, comments from attendees of review, etc.</t>
    <phoneticPr fontId="3"/>
  </si>
  <si>
    <t>Venue</t>
    <phoneticPr fontId="3"/>
  </si>
  <si>
    <t>Summary of review</t>
    <phoneticPr fontId="3"/>
  </si>
  <si>
    <t>Approved</t>
    <phoneticPr fontId="3"/>
  </si>
  <si>
    <t>Approved
(PM)</t>
    <phoneticPr fontId="3"/>
  </si>
  <si>
    <t>Checked
(PL)</t>
    <phoneticPr fontId="3"/>
  </si>
  <si>
    <t>Ver/Rev</t>
    <phoneticPr fontId="3"/>
  </si>
  <si>
    <t>Attendees</t>
    <phoneticPr fontId="3"/>
  </si>
  <si>
    <t>Distribu-
tion</t>
    <phoneticPr fontId="3"/>
  </si>
  <si>
    <t xml:space="preserve"> and pointed issues</t>
    <phoneticPr fontId="3"/>
  </si>
  <si>
    <t>Is the DR implementation timing appropriate?</t>
    <phoneticPr fontId="3"/>
  </si>
  <si>
    <t>B: It is not in the enough time which can reflect pointing-out matters.</t>
    <phoneticPr fontId="3"/>
  </si>
  <si>
    <t>C: The pointing-out matters can not be reflected.</t>
    <phoneticPr fontId="3"/>
  </si>
  <si>
    <t>Is the preliminary distribution timing appropriate?</t>
    <phoneticPr fontId="3"/>
  </si>
  <si>
    <t>DR material content sufficiently?</t>
    <phoneticPr fontId="3"/>
  </si>
  <si>
    <t>Is the participant of DR suitable?</t>
    <phoneticPr fontId="3"/>
  </si>
  <si>
    <t>Pointing-out matters importance anyhow</t>
    <phoneticPr fontId="3"/>
  </si>
  <si>
    <t>Count actual pages reviewed when review a part of the object documents</t>
    <phoneticPr fontId="3"/>
  </si>
  <si>
    <t>#</t>
    <phoneticPr fontId="3"/>
  </si>
  <si>
    <t>Criteria for the priority</t>
    <phoneticPr fontId="3"/>
  </si>
  <si>
    <t>Definition of the number of pointing outs</t>
    <phoneticPr fontId="3"/>
  </si>
  <si>
    <t>Definition of the scale for review</t>
    <phoneticPr fontId="3"/>
  </si>
  <si>
    <t>Criteria of re-review</t>
    <phoneticPr fontId="3"/>
  </si>
  <si>
    <t>AI which is transferred to next process</t>
    <phoneticPr fontId="3"/>
  </si>
  <si>
    <t xml:space="preserve">A: It has and it distributes a plenty of leeway in enough minutes. </t>
    <phoneticPr fontId="3"/>
  </si>
  <si>
    <t>B: It distributes in front of 2 days.</t>
  </si>
  <si>
    <t>C: The previous day or the day distribution.</t>
  </si>
  <si>
    <t>B: It is difficult for the problem to be able to be seen.</t>
  </si>
  <si>
    <t>C: It is poor in the contents.</t>
  </si>
  <si>
    <t>A: The attendance of stakeholder has been sufficient.</t>
  </si>
  <si>
    <t>C: The attendance of stakeholder has been not sufficient.</t>
  </si>
  <si>
    <t>A: The important problem was pointed out and it was possible to be prevented by it.</t>
  </si>
  <si>
    <t>B: The problem that there is possibility to have an influence on the product development was pointed out.</t>
  </si>
  <si>
    <t>C: There were not important pointing-out matters.</t>
  </si>
  <si>
    <t>Note</t>
    <phoneticPr fontId="3"/>
  </si>
  <si>
    <t>Chose from A to C</t>
    <phoneticPr fontId="3"/>
  </si>
  <si>
    <t>A</t>
    <phoneticPr fontId="3"/>
  </si>
  <si>
    <t>C</t>
    <phoneticPr fontId="3"/>
  </si>
  <si>
    <t>B</t>
    <phoneticPr fontId="3"/>
  </si>
  <si>
    <t>D</t>
    <phoneticPr fontId="3"/>
  </si>
  <si>
    <t>Object document name</t>
    <phoneticPr fontId="3"/>
  </si>
  <si>
    <t>Purpose</t>
    <phoneticPr fontId="3"/>
  </si>
  <si>
    <t>Review Type</t>
    <phoneticPr fontId="3"/>
  </si>
  <si>
    <t>Review kind</t>
    <phoneticPr fontId="3"/>
  </si>
  <si>
    <t xml:space="preserve">
</t>
    <phoneticPr fontId="3"/>
  </si>
  <si>
    <t>Basic design(BD)</t>
  </si>
  <si>
    <t>Function design(FD)</t>
  </si>
  <si>
    <t>Coding(CD)</t>
  </si>
  <si>
    <t>Manual structure(MS)</t>
  </si>
  <si>
    <t>Manual write(MW)</t>
  </si>
  <si>
    <t>Unit test preparation(UTP)</t>
  </si>
  <si>
    <t>Unit test(UT)</t>
  </si>
  <si>
    <t>Integration test preparation(ITP)</t>
  </si>
  <si>
    <t>Integration test(IT)</t>
  </si>
  <si>
    <t>System test preparation(STP)</t>
  </si>
  <si>
    <t>System test(ST)</t>
  </si>
  <si>
    <t>Software design certification</t>
  </si>
  <si>
    <t>Other</t>
  </si>
  <si>
    <t>Detail design(DD)</t>
    <phoneticPr fontId="3"/>
  </si>
  <si>
    <t>Design</t>
    <phoneticPr fontId="3"/>
  </si>
  <si>
    <t>Peer</t>
    <phoneticPr fontId="3"/>
  </si>
  <si>
    <t xml:space="preserve"> </t>
    <phoneticPr fontId="3"/>
  </si>
  <si>
    <t>[Priority]: Mark A, B, C, D or '-' is written here depending on the priority.</t>
    <phoneticPr fontId="3"/>
  </si>
  <si>
    <t>-</t>
    <phoneticPr fontId="3"/>
  </si>
  <si>
    <t>Defect pointed out</t>
    <phoneticPr fontId="3"/>
  </si>
  <si>
    <t>Pointing-out</t>
    <phoneticPr fontId="3"/>
  </si>
  <si>
    <t>Not pointed out</t>
    <phoneticPr fontId="3"/>
  </si>
  <si>
    <t>Class</t>
    <phoneticPr fontId="3"/>
  </si>
  <si>
    <t>This is (such as missing Review) issue fatal.When you left as,those that affect the performance or quality.</t>
    <phoneticPr fontId="3"/>
  </si>
  <si>
    <t>This is such as typo.</t>
    <phoneticPr fontId="3"/>
  </si>
  <si>
    <t>Such as comments, recommendations.This is no need to change.</t>
    <phoneticPr fontId="3"/>
  </si>
  <si>
    <t>Description</t>
    <phoneticPr fontId="3"/>
  </si>
  <si>
    <t>This is not a problem,
You need explanation and attention, and add comments.</t>
    <phoneticPr fontId="3"/>
  </si>
  <si>
    <t>Re-review</t>
    <phoneticPr fontId="3"/>
  </si>
  <si>
    <t>Re-review</t>
    <phoneticPr fontId="3"/>
  </si>
  <si>
    <t>Necessary</t>
    <phoneticPr fontId="3"/>
  </si>
  <si>
    <t>Unnecessary</t>
    <phoneticPr fontId="3"/>
  </si>
  <si>
    <t>PMs judgment</t>
    <phoneticPr fontId="3"/>
  </si>
  <si>
    <r>
      <rPr>
        <sz val="11"/>
        <rFont val="ＭＳ Ｐゴシック"/>
        <family val="3"/>
        <charset val="128"/>
      </rPr>
      <t>～</t>
    </r>
    <phoneticPr fontId="3"/>
  </si>
  <si>
    <t>Person
in change</t>
  </si>
  <si>
    <t>Items to be transferred to next process should be registered in problem management table, requirement function table or AI list before closing this sheet.</t>
  </si>
  <si>
    <t>This is not matter fatal.When you left as,those that affect the performance or quality.</t>
  </si>
  <si>
    <t>B: Though attendance of stakeholder has been not sufficient, the hearing before DR or distributing the minutes has been done.</t>
  </si>
  <si>
    <t>Prepared</t>
    <phoneticPr fontId="3"/>
  </si>
  <si>
    <t>Product name</t>
    <phoneticPr fontId="3"/>
  </si>
  <si>
    <t>Product part name</t>
    <phoneticPr fontId="3"/>
  </si>
  <si>
    <t>Work product size for review
[pages]</t>
    <phoneticPr fontId="3"/>
  </si>
  <si>
    <t>Number of defects
[cases]</t>
    <phoneticPr fontId="3"/>
  </si>
  <si>
    <r>
      <t>Number of items pointed out</t>
    </r>
    <r>
      <rPr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>[cases]</t>
    </r>
    <phoneticPr fontId="3"/>
  </si>
  <si>
    <t>Date</t>
    <phoneticPr fontId="3"/>
  </si>
  <si>
    <t>Milestone</t>
    <phoneticPr fontId="3"/>
  </si>
  <si>
    <t>Unnecessary</t>
  </si>
  <si>
    <t>Rev.2013/10/7</t>
    <phoneticPr fontId="3"/>
  </si>
  <si>
    <t>Note
(Case except Unnecessary)</t>
    <phoneticPr fontId="3"/>
  </si>
  <si>
    <t>Fix Date</t>
  </si>
  <si>
    <t>Expected Review rate</t>
  </si>
  <si>
    <t>Requirement development(RD)</t>
  </si>
  <si>
    <t>Review evaluation analysis</t>
  </si>
  <si>
    <t>Edition</t>
  </si>
  <si>
    <t>Date of Issue</t>
  </si>
  <si>
    <t>Contents</t>
  </si>
  <si>
    <t>Newly created</t>
  </si>
  <si>
    <t>Nguyen Nguyen</t>
  </si>
  <si>
    <t>Add the Expected Review data and analysis
Add RD phase to the Review kind list
Change the Re-review condition</t>
  </si>
  <si>
    <t>in case that B level issue are pointed out and PM requires.</t>
  </si>
  <si>
    <t>A: It is in the enough time review (compare with expected review) which can reflect pointing-out matters.</t>
  </si>
  <si>
    <t>Make clear description of Acceptable range in the Review performance evaluation</t>
  </si>
  <si>
    <t>Editor</t>
  </si>
  <si>
    <t>in case that the review evaluation analysis are Out of Acceptable Range (for Peer Review only) and PM requires.</t>
  </si>
  <si>
    <t>Change the Density of pointed out to Defect density
Change the formula of Review efficiency to use the data of Defect number</t>
  </si>
  <si>
    <t>Expected Defect density</t>
  </si>
  <si>
    <t>Update the status in Fix date from "Yet" to "Not Yet" and add the comment</t>
  </si>
  <si>
    <t>A: The material contents are sufficent.</t>
  </si>
  <si>
    <t>Do the knowledge of the DR participant fully cover the review items?</t>
  </si>
  <si>
    <t>A: The participant knowledge fully cover the review items.</t>
  </si>
  <si>
    <t>B: Only the involved person have enough understanding.</t>
  </si>
  <si>
    <t>C: The participants only know little about the items.</t>
  </si>
  <si>
    <t>Update the review evaluation question and answer for easy understanding</t>
  </si>
  <si>
    <t>Dan Phan</t>
  </si>
  <si>
    <t>Update the note for expected value for the 2nd review of (Expected Review rate, Expected Defect density, Expected Review efficiency)</t>
  </si>
  <si>
    <t xml:space="preserve">The numbered of review </t>
  </si>
  <si>
    <t>Added cell "The numbered of review" to collect the information of number of review.
This is AI #27 in "CMMI Appraisal Finding (Mar 25)"</t>
  </si>
  <si>
    <t>Review Method</t>
  </si>
  <si>
    <t>Add cell "Review Method" and "Review Format" to match with new standard definition</t>
  </si>
  <si>
    <t>Inspection</t>
  </si>
  <si>
    <t>Walkthrough</t>
  </si>
  <si>
    <t>Defect density
 (O16/H16)</t>
  </si>
  <si>
    <t>Review Format</t>
  </si>
  <si>
    <t>Meeting format</t>
  </si>
  <si>
    <t>Document format</t>
  </si>
  <si>
    <t>Review rate
 (H16/(review time * E16))</t>
  </si>
  <si>
    <t xml:space="preserve">- Revise description in cell B17 for clear formula
- Update format cell in E17, I17, and N17 to automatically fill RED when out of range occur
</t>
  </si>
  <si>
    <t>Add comment to the cell "Attendees" to remind that project must specify the absent attendee(s)</t>
  </si>
  <si>
    <t>Qui La</t>
  </si>
  <si>
    <t>Agrrement of QA</t>
  </si>
  <si>
    <t>Baseline decision</t>
  </si>
  <si>
    <t>Add review time
Unify metric of review time with QC data
Remove review efficiency</t>
  </si>
  <si>
    <t>Review time</t>
  </si>
  <si>
    <t>Peer</t>
  </si>
  <si>
    <t>Training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</si>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</sst>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80" formatCode="0_);[Red]\(0\)"/>
    <numFmt numFmtId="192" formatCode="0.00_);[Red]\(0.00\)"/>
    <numFmt numFmtId="193" formatCode="yyyy/mm/dd"/>
    <numFmt numFmtId="195" formatCode="[$-F800]dddd\,\ mmmm\ dd\,\ yyyy"/>
    <numFmt numFmtId="199" formatCode="[$-409]mmmm\ d\,\ yyyy;@"/>
    <numFmt numFmtId="200" formatCode="h:mm;@"/>
    <numFmt numFmtId="203" formatCode="mmm\ dd\,\ yyyy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Century"/>
      <family val="1"/>
    </font>
    <font>
      <b/>
      <sz val="16"/>
      <name val="Century"/>
      <family val="1"/>
    </font>
    <font>
      <b/>
      <sz val="20"/>
      <name val="Century"/>
      <family val="1"/>
    </font>
    <font>
      <sz val="12"/>
      <name val="Century"/>
      <family val="1"/>
    </font>
    <font>
      <sz val="10"/>
      <name val="Century"/>
      <family val="1"/>
    </font>
    <font>
      <sz val="9"/>
      <name val="Century"/>
      <family val="1"/>
    </font>
    <font>
      <b/>
      <sz val="11"/>
      <name val="Century"/>
      <family val="1"/>
    </font>
    <font>
      <sz val="10"/>
      <name val="ＭＳ Ｐ明朝"/>
      <family val="1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304">
    <xf numFmtId="0" fontId="0" fillId="0" borderId="0" xfId="0">
      <alignment vertical="center"/>
    </xf>
    <xf numFmtId="0" fontId="4" fillId="0" borderId="0" xfId="4" applyFont="1" applyAlignment="1">
      <alignment vertical="center"/>
    </xf>
    <xf numFmtId="0" fontId="4" fillId="0" borderId="0" xfId="4" applyFont="1" applyAlignment="1"/>
    <xf numFmtId="0" fontId="4" fillId="0" borderId="0" xfId="4" applyFont="1" applyBorder="1" applyAlignment="1">
      <alignment vertical="center"/>
    </xf>
    <xf numFmtId="0" fontId="4" fillId="0" borderId="1" xfId="4" applyFont="1" applyBorder="1" applyAlignment="1">
      <alignment vertical="center"/>
    </xf>
    <xf numFmtId="14" fontId="4" fillId="0" borderId="0" xfId="4" applyNumberFormat="1" applyFont="1" applyAlignment="1">
      <alignment horizontal="right"/>
    </xf>
    <xf numFmtId="200" fontId="4" fillId="0" borderId="2" xfId="4" applyNumberFormat="1" applyFont="1" applyFill="1" applyBorder="1" applyAlignment="1">
      <alignment horizontal="right" vertical="center"/>
    </xf>
    <xf numFmtId="200" fontId="4" fillId="0" borderId="2" xfId="4" applyNumberFormat="1" applyFont="1" applyFill="1" applyBorder="1" applyAlignment="1">
      <alignment horizontal="left" vertical="center"/>
    </xf>
    <xf numFmtId="200" fontId="4" fillId="0" borderId="2" xfId="4" applyNumberFormat="1" applyFont="1" applyFill="1" applyBorder="1" applyAlignment="1">
      <alignment vertical="center"/>
    </xf>
    <xf numFmtId="200" fontId="4" fillId="0" borderId="3" xfId="4" applyNumberFormat="1" applyFont="1" applyFill="1" applyBorder="1" applyAlignment="1">
      <alignment vertical="center"/>
    </xf>
    <xf numFmtId="0" fontId="4" fillId="0" borderId="0" xfId="4" applyFont="1" applyBorder="1" applyAlignment="1">
      <alignment horizontal="center"/>
    </xf>
    <xf numFmtId="200" fontId="4" fillId="0" borderId="4" xfId="4" applyNumberFormat="1" applyFont="1" applyFill="1" applyBorder="1" applyAlignment="1">
      <alignment horizontal="right" vertical="center"/>
    </xf>
    <xf numFmtId="200" fontId="4" fillId="0" borderId="4" xfId="4" applyNumberFormat="1" applyFont="1" applyFill="1" applyBorder="1" applyAlignment="1">
      <alignment horizontal="left" vertical="center"/>
    </xf>
    <xf numFmtId="200" fontId="4" fillId="0" borderId="0" xfId="4" applyNumberFormat="1" applyFont="1" applyFill="1" applyBorder="1" applyAlignment="1">
      <alignment vertical="center"/>
    </xf>
    <xf numFmtId="200" fontId="4" fillId="0" borderId="5" xfId="4" applyNumberFormat="1" applyFont="1" applyFill="1" applyBorder="1" applyAlignment="1">
      <alignment horizontal="left" vertical="center"/>
    </xf>
    <xf numFmtId="0" fontId="4" fillId="0" borderId="0" xfId="4" applyFont="1" applyBorder="1" applyAlignment="1"/>
    <xf numFmtId="0" fontId="4" fillId="0" borderId="6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180" fontId="4" fillId="0" borderId="1" xfId="4" applyNumberFormat="1" applyFont="1" applyBorder="1" applyAlignment="1">
      <alignment vertical="center" wrapText="1"/>
    </xf>
    <xf numFmtId="0" fontId="4" fillId="0" borderId="8" xfId="4" applyFont="1" applyBorder="1" applyAlignment="1">
      <alignment vertical="center" wrapText="1"/>
    </xf>
    <xf numFmtId="180" fontId="4" fillId="6" borderId="9" xfId="4" applyNumberFormat="1" applyFont="1" applyFill="1" applyBorder="1" applyAlignment="1">
      <alignment vertical="center" wrapText="1"/>
    </xf>
    <xf numFmtId="0" fontId="4" fillId="0" borderId="0" xfId="4" applyFont="1" applyFill="1" applyAlignment="1">
      <alignment vertical="center"/>
    </xf>
    <xf numFmtId="0" fontId="4" fillId="0" borderId="1" xfId="4" applyFont="1" applyFill="1" applyBorder="1" applyAlignment="1">
      <alignment vertical="center"/>
    </xf>
    <xf numFmtId="0" fontId="4" fillId="0" borderId="0" xfId="4" applyFont="1" applyAlignment="1">
      <alignment horizontal="center" vertical="center"/>
    </xf>
    <xf numFmtId="0" fontId="4" fillId="3" borderId="10" xfId="4" applyFont="1" applyFill="1" applyBorder="1" applyAlignment="1">
      <alignment horizontal="center" vertical="center" wrapText="1"/>
    </xf>
    <xf numFmtId="0" fontId="4" fillId="3" borderId="11" xfId="4" applyFont="1" applyFill="1" applyBorder="1" applyAlignment="1">
      <alignment horizontal="center" vertical="center" wrapText="1"/>
    </xf>
    <xf numFmtId="0" fontId="4" fillId="3" borderId="12" xfId="4" applyFont="1" applyFill="1" applyBorder="1" applyAlignment="1">
      <alignment horizontal="center" vertical="center"/>
    </xf>
    <xf numFmtId="0" fontId="4" fillId="4" borderId="13" xfId="4" applyFont="1" applyFill="1" applyBorder="1" applyAlignment="1">
      <alignment horizontal="center" vertical="center" wrapText="1"/>
    </xf>
    <xf numFmtId="0" fontId="4" fillId="4" borderId="14" xfId="4" applyFont="1" applyFill="1" applyBorder="1" applyAlignment="1">
      <alignment horizontal="center" vertical="center" wrapText="1"/>
    </xf>
    <xf numFmtId="0" fontId="4" fillId="0" borderId="0" xfId="4" applyFont="1" applyFill="1" applyAlignment="1">
      <alignment horizontal="center" vertical="center"/>
    </xf>
    <xf numFmtId="0" fontId="4" fillId="0" borderId="0" xfId="4" applyFont="1" applyBorder="1" applyAlignment="1">
      <alignment vertical="top"/>
    </xf>
    <xf numFmtId="0" fontId="4" fillId="0" borderId="15" xfId="4" applyFont="1" applyBorder="1" applyAlignment="1">
      <alignment vertical="center" wrapText="1"/>
    </xf>
    <xf numFmtId="0" fontId="4" fillId="0" borderId="16" xfId="4" applyFont="1" applyBorder="1" applyAlignment="1">
      <alignment horizontal="left" vertical="center"/>
    </xf>
    <xf numFmtId="0" fontId="4" fillId="0" borderId="17" xfId="4" applyFont="1" applyBorder="1" applyAlignment="1">
      <alignment horizontal="left" vertical="center"/>
    </xf>
    <xf numFmtId="0" fontId="4" fillId="0" borderId="18" xfId="4" applyFont="1" applyBorder="1" applyAlignment="1">
      <alignment horizontal="left" vertical="center"/>
    </xf>
    <xf numFmtId="49" fontId="4" fillId="0" borderId="19" xfId="4" applyNumberFormat="1" applyFont="1" applyBorder="1" applyAlignment="1">
      <alignment horizontal="left" vertical="center"/>
    </xf>
    <xf numFmtId="0" fontId="4" fillId="0" borderId="19" xfId="4" applyFont="1" applyBorder="1" applyAlignment="1">
      <alignment horizontal="center" vertical="center"/>
    </xf>
    <xf numFmtId="0" fontId="4" fillId="0" borderId="18" xfId="4" applyFont="1" applyBorder="1" applyAlignment="1">
      <alignment horizontal="center" vertical="center" wrapText="1"/>
    </xf>
    <xf numFmtId="0" fontId="4" fillId="0" borderId="0" xfId="4" applyFont="1" applyAlignment="1">
      <alignment vertical="top"/>
    </xf>
    <xf numFmtId="0" fontId="4" fillId="0" borderId="20" xfId="4" applyFont="1" applyBorder="1" applyAlignment="1">
      <alignment horizontal="center" vertical="top" wrapText="1"/>
    </xf>
    <xf numFmtId="0" fontId="4" fillId="0" borderId="0" xfId="4" applyFont="1" applyFill="1" applyAlignment="1">
      <alignment vertical="top"/>
    </xf>
    <xf numFmtId="0" fontId="4" fillId="0" borderId="21" xfId="4" applyFont="1" applyBorder="1" applyAlignment="1">
      <alignment vertical="center" wrapText="1"/>
    </xf>
    <xf numFmtId="0" fontId="4" fillId="0" borderId="22" xfId="4" applyFont="1" applyBorder="1" applyAlignment="1">
      <alignment horizontal="left" vertical="center"/>
    </xf>
    <xf numFmtId="0" fontId="4" fillId="0" borderId="23" xfId="4" applyFont="1" applyBorder="1" applyAlignment="1">
      <alignment horizontal="left" vertical="center"/>
    </xf>
    <xf numFmtId="0" fontId="4" fillId="0" borderId="24" xfId="4" applyFont="1" applyBorder="1" applyAlignment="1">
      <alignment horizontal="left" vertical="center"/>
    </xf>
    <xf numFmtId="49" fontId="4" fillId="0" borderId="25" xfId="4" applyNumberFormat="1" applyFont="1" applyBorder="1" applyAlignment="1">
      <alignment horizontal="left" vertical="center"/>
    </xf>
    <xf numFmtId="0" fontId="4" fillId="0" borderId="25" xfId="4" applyFont="1" applyBorder="1" applyAlignment="1">
      <alignment horizontal="center" vertical="center"/>
    </xf>
    <xf numFmtId="0" fontId="4" fillId="0" borderId="24" xfId="4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top" wrapText="1"/>
    </xf>
    <xf numFmtId="49" fontId="4" fillId="0" borderId="25" xfId="4" applyNumberFormat="1" applyFont="1" applyBorder="1" applyAlignment="1">
      <alignment horizontal="center" vertical="center"/>
    </xf>
    <xf numFmtId="0" fontId="4" fillId="0" borderId="22" xfId="4" applyFont="1" applyBorder="1" applyAlignment="1">
      <alignment horizontal="center" vertical="center"/>
    </xf>
    <xf numFmtId="0" fontId="4" fillId="0" borderId="25" xfId="4" applyFont="1" applyBorder="1" applyAlignment="1">
      <alignment horizontal="center" vertical="center" wrapText="1"/>
    </xf>
    <xf numFmtId="0" fontId="4" fillId="0" borderId="23" xfId="4" applyFont="1" applyBorder="1" applyAlignment="1">
      <alignment horizontal="center" vertical="center"/>
    </xf>
    <xf numFmtId="0" fontId="4" fillId="0" borderId="24" xfId="4" applyFont="1" applyBorder="1" applyAlignment="1">
      <alignment horizontal="center" vertical="center"/>
    </xf>
    <xf numFmtId="0" fontId="4" fillId="0" borderId="21" xfId="4" applyFont="1" applyBorder="1" applyAlignment="1">
      <alignment horizontal="right" vertical="center"/>
    </xf>
    <xf numFmtId="0" fontId="4" fillId="0" borderId="22" xfId="4" applyFont="1" applyBorder="1" applyAlignment="1">
      <alignment horizontal="left" vertical="center" wrapText="1"/>
    </xf>
    <xf numFmtId="0" fontId="4" fillId="0" borderId="23" xfId="4" applyFont="1" applyBorder="1" applyAlignment="1">
      <alignment horizontal="left" vertical="center" wrapText="1"/>
    </xf>
    <xf numFmtId="0" fontId="4" fillId="0" borderId="24" xfId="4" applyFont="1" applyBorder="1" applyAlignment="1">
      <alignment horizontal="left" vertical="center" wrapText="1"/>
    </xf>
    <xf numFmtId="0" fontId="4" fillId="0" borderId="22" xfId="4" applyFont="1" applyBorder="1" applyAlignment="1">
      <alignment horizontal="center" vertical="center" wrapText="1"/>
    </xf>
    <xf numFmtId="0" fontId="4" fillId="0" borderId="25" xfId="3" applyFont="1" applyBorder="1" applyAlignment="1"/>
    <xf numFmtId="0" fontId="4" fillId="0" borderId="25" xfId="4" applyFont="1" applyBorder="1" applyAlignment="1">
      <alignment horizontal="left" vertical="center" wrapText="1"/>
    </xf>
    <xf numFmtId="0" fontId="4" fillId="0" borderId="26" xfId="4" applyFont="1" applyBorder="1" applyAlignment="1">
      <alignment horizontal="center" vertical="top" wrapText="1"/>
    </xf>
    <xf numFmtId="0" fontId="4" fillId="0" borderId="0" xfId="4" applyFont="1"/>
    <xf numFmtId="0" fontId="4" fillId="0" borderId="2" xfId="4" applyFont="1" applyBorder="1"/>
    <xf numFmtId="14" fontId="4" fillId="0" borderId="27" xfId="4" quotePrefix="1" applyNumberFormat="1" applyFont="1" applyBorder="1"/>
    <xf numFmtId="0" fontId="4" fillId="0" borderId="0" xfId="4" applyFont="1" applyBorder="1" applyAlignment="1">
      <alignment horizontal="left" vertical="top" wrapText="1"/>
    </xf>
    <xf numFmtId="0" fontId="4" fillId="0" borderId="0" xfId="4" applyFont="1" applyBorder="1" applyAlignment="1">
      <alignment horizontal="center" vertical="top" wrapText="1"/>
    </xf>
    <xf numFmtId="14" fontId="4" fillId="0" borderId="0" xfId="4" applyNumberFormat="1" applyFont="1" applyBorder="1" applyAlignment="1">
      <alignment horizontal="center" vertical="top" wrapText="1"/>
    </xf>
    <xf numFmtId="0" fontId="4" fillId="0" borderId="0" xfId="4" applyFont="1" applyAlignment="1">
      <alignment horizontal="left" vertical="center"/>
    </xf>
    <xf numFmtId="0" fontId="4" fillId="0" borderId="28" xfId="4" applyFont="1" applyBorder="1" applyAlignment="1">
      <alignment horizontal="left" vertical="center"/>
    </xf>
    <xf numFmtId="0" fontId="4" fillId="0" borderId="0" xfId="4" applyFont="1" applyBorder="1" applyAlignment="1" applyProtection="1">
      <alignment horizontal="left" vertical="center"/>
      <protection locked="0"/>
    </xf>
    <xf numFmtId="49" fontId="4" fillId="0" borderId="0" xfId="4" applyNumberFormat="1" applyFont="1" applyBorder="1" applyAlignment="1">
      <alignment horizontal="center" vertical="top"/>
    </xf>
    <xf numFmtId="0" fontId="4" fillId="0" borderId="0" xfId="4" applyFont="1" applyBorder="1" applyAlignment="1">
      <alignment horizontal="center" vertical="top"/>
    </xf>
    <xf numFmtId="0" fontId="4" fillId="0" borderId="0" xfId="4" applyFont="1" applyAlignment="1">
      <alignment horizontal="right" vertical="center"/>
    </xf>
    <xf numFmtId="0" fontId="10" fillId="0" borderId="0" xfId="4" applyFont="1" applyAlignment="1">
      <alignment vertical="center"/>
    </xf>
    <xf numFmtId="0" fontId="4" fillId="0" borderId="0" xfId="4" applyFont="1" applyBorder="1" applyAlignment="1">
      <alignment horizontal="left" vertical="center"/>
    </xf>
    <xf numFmtId="0" fontId="4" fillId="0" borderId="0" xfId="4" applyFont="1" applyBorder="1" applyAlignment="1">
      <alignment vertical="top" wrapText="1"/>
    </xf>
    <xf numFmtId="0" fontId="4" fillId="0" borderId="1" xfId="4" applyFont="1" applyBorder="1" applyAlignment="1">
      <alignment horizontal="center" vertical="center" wrapText="1"/>
    </xf>
    <xf numFmtId="0" fontId="4" fillId="0" borderId="0" xfId="4" applyFont="1" applyAlignment="1">
      <alignment vertical="center" wrapText="1"/>
    </xf>
    <xf numFmtId="0" fontId="4" fillId="0" borderId="0" xfId="4" applyFont="1" applyBorder="1" applyAlignment="1">
      <alignment vertical="center" wrapText="1"/>
    </xf>
    <xf numFmtId="0" fontId="4" fillId="0" borderId="1" xfId="4" applyFont="1" applyBorder="1" applyAlignment="1">
      <alignment horizontal="left" vertical="center" wrapText="1"/>
    </xf>
    <xf numFmtId="0" fontId="4" fillId="0" borderId="29" xfId="2" applyFont="1" applyBorder="1" applyAlignment="1">
      <alignment horizontal="center"/>
    </xf>
    <xf numFmtId="0" fontId="4" fillId="0" borderId="29" xfId="2" applyFont="1" applyBorder="1" applyAlignment="1"/>
    <xf numFmtId="0" fontId="4" fillId="0" borderId="30" xfId="2" applyFont="1" applyBorder="1" applyAlignment="1"/>
    <xf numFmtId="0" fontId="4" fillId="0" borderId="8" xfId="2" applyFont="1" applyBorder="1" applyAlignment="1"/>
    <xf numFmtId="0" fontId="4" fillId="0" borderId="31" xfId="2" applyFont="1" applyBorder="1" applyAlignment="1">
      <alignment horizontal="center"/>
    </xf>
    <xf numFmtId="0" fontId="4" fillId="0" borderId="32" xfId="2" applyFont="1" applyBorder="1" applyAlignment="1">
      <alignment horizontal="left"/>
    </xf>
    <xf numFmtId="0" fontId="4" fillId="0" borderId="33" xfId="1" applyFont="1" applyBorder="1" applyAlignment="1">
      <alignment horizontal="left"/>
    </xf>
    <xf numFmtId="0" fontId="4" fillId="0" borderId="34" xfId="1" applyFont="1" applyBorder="1" applyAlignment="1">
      <alignment horizontal="left"/>
    </xf>
    <xf numFmtId="0" fontId="4" fillId="0" borderId="20" xfId="2" applyFont="1" applyBorder="1" applyAlignment="1">
      <alignment horizontal="center"/>
    </xf>
    <xf numFmtId="0" fontId="4" fillId="0" borderId="0" xfId="2" applyFont="1" applyBorder="1" applyAlignment="1"/>
    <xf numFmtId="0" fontId="4" fillId="0" borderId="35" xfId="2" applyFont="1" applyBorder="1" applyAlignment="1">
      <alignment horizontal="left"/>
    </xf>
    <xf numFmtId="0" fontId="4" fillId="0" borderId="36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37" xfId="1" applyFont="1" applyBorder="1" applyAlignment="1">
      <alignment horizontal="left"/>
    </xf>
    <xf numFmtId="0" fontId="4" fillId="0" borderId="6" xfId="2" applyFont="1" applyBorder="1" applyAlignment="1">
      <alignment horizontal="center"/>
    </xf>
    <xf numFmtId="0" fontId="4" fillId="0" borderId="4" xfId="2" applyFont="1" applyBorder="1" applyAlignment="1"/>
    <xf numFmtId="0" fontId="4" fillId="0" borderId="4" xfId="2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4" fillId="0" borderId="37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4" fillId="0" borderId="0" xfId="2" applyFont="1" applyBorder="1" applyAlignment="1">
      <alignment horizontal="left" vertical="top"/>
    </xf>
    <xf numFmtId="0" fontId="4" fillId="0" borderId="35" xfId="2" applyFont="1" applyBorder="1" applyAlignment="1">
      <alignment horizontal="left" vertical="top"/>
    </xf>
    <xf numFmtId="0" fontId="4" fillId="0" borderId="36" xfId="2" applyFont="1" applyBorder="1" applyAlignment="1">
      <alignment horizontal="left" vertical="top"/>
    </xf>
    <xf numFmtId="0" fontId="4" fillId="0" borderId="0" xfId="2" applyFont="1" applyBorder="1" applyAlignment="1">
      <alignment vertical="top"/>
    </xf>
    <xf numFmtId="0" fontId="4" fillId="0" borderId="0" xfId="1" applyFont="1" applyBorder="1" applyAlignment="1">
      <alignment horizontal="left" vertical="top"/>
    </xf>
    <xf numFmtId="0" fontId="4" fillId="0" borderId="37" xfId="1" applyFont="1" applyBorder="1" applyAlignment="1">
      <alignment horizontal="left" vertical="top"/>
    </xf>
    <xf numFmtId="0" fontId="4" fillId="0" borderId="4" xfId="2" applyFont="1" applyBorder="1" applyAlignment="1">
      <alignment horizontal="left" vertical="top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16" xfId="2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18" xfId="1" applyFont="1" applyBorder="1" applyAlignment="1">
      <alignment horizontal="left"/>
    </xf>
    <xf numFmtId="0" fontId="9" fillId="3" borderId="1" xfId="4" applyFont="1" applyFill="1" applyBorder="1" applyAlignment="1">
      <alignment horizontal="center" vertical="center" wrapText="1"/>
    </xf>
    <xf numFmtId="0" fontId="9" fillId="3" borderId="11" xfId="4" applyFont="1" applyFill="1" applyBorder="1" applyAlignment="1">
      <alignment horizontal="center" vertical="center"/>
    </xf>
    <xf numFmtId="0" fontId="9" fillId="3" borderId="11" xfId="4" applyFont="1" applyFill="1" applyBorder="1" applyAlignment="1">
      <alignment horizontal="center" vertical="center" wrapText="1"/>
    </xf>
    <xf numFmtId="200" fontId="4" fillId="7" borderId="2" xfId="4" applyNumberFormat="1" applyFont="1" applyFill="1" applyBorder="1" applyAlignment="1">
      <alignment horizontal="center" vertical="center"/>
    </xf>
    <xf numFmtId="200" fontId="4" fillId="7" borderId="4" xfId="4" applyNumberFormat="1" applyFont="1" applyFill="1" applyBorder="1" applyAlignment="1">
      <alignment horizontal="center" vertical="center"/>
    </xf>
    <xf numFmtId="0" fontId="7" fillId="7" borderId="31" xfId="4" applyFont="1" applyFill="1" applyBorder="1" applyAlignment="1">
      <alignment horizontal="center" vertical="center"/>
    </xf>
    <xf numFmtId="0" fontId="4" fillId="7" borderId="6" xfId="4" applyFont="1" applyFill="1" applyBorder="1" applyAlignment="1">
      <alignment horizontal="center" vertical="center"/>
    </xf>
    <xf numFmtId="0" fontId="4" fillId="7" borderId="1" xfId="4" applyFont="1" applyFill="1" applyBorder="1" applyAlignment="1">
      <alignment horizontal="center" vertical="center"/>
    </xf>
    <xf numFmtId="0" fontId="4" fillId="7" borderId="38" xfId="4" applyFont="1" applyFill="1" applyBorder="1" applyAlignment="1">
      <alignment vertical="center" shrinkToFit="1"/>
    </xf>
    <xf numFmtId="0" fontId="4" fillId="7" borderId="39" xfId="4" applyFont="1" applyFill="1" applyBorder="1" applyAlignment="1">
      <alignment horizontal="center" vertical="center" wrapText="1"/>
    </xf>
    <xf numFmtId="0" fontId="4" fillId="7" borderId="1" xfId="4" applyFont="1" applyFill="1" applyBorder="1" applyAlignment="1">
      <alignment vertical="center"/>
    </xf>
    <xf numFmtId="0" fontId="4" fillId="0" borderId="40" xfId="4" applyFont="1" applyBorder="1" applyAlignment="1">
      <alignment vertical="top"/>
    </xf>
    <xf numFmtId="0" fontId="4" fillId="0" borderId="41" xfId="4" applyFont="1" applyBorder="1" applyAlignment="1">
      <alignment vertical="top"/>
    </xf>
    <xf numFmtId="0" fontId="4" fillId="0" borderId="42" xfId="4" applyFont="1" applyBorder="1" applyAlignment="1">
      <alignment vertical="top"/>
    </xf>
    <xf numFmtId="0" fontId="4" fillId="0" borderId="43" xfId="4" applyFont="1" applyBorder="1" applyAlignment="1">
      <alignment vertical="top"/>
    </xf>
    <xf numFmtId="0" fontId="4" fillId="0" borderId="23" xfId="4" applyFont="1" applyBorder="1" applyAlignment="1">
      <alignment vertical="top"/>
    </xf>
    <xf numFmtId="0" fontId="4" fillId="0" borderId="24" xfId="4" applyFont="1" applyBorder="1" applyAlignment="1">
      <alignment vertical="top"/>
    </xf>
    <xf numFmtId="0" fontId="4" fillId="0" borderId="44" xfId="4" applyFont="1" applyBorder="1" applyAlignment="1">
      <alignment vertical="top"/>
    </xf>
    <xf numFmtId="0" fontId="4" fillId="0" borderId="45" xfId="4" applyFont="1" applyBorder="1" applyAlignment="1">
      <alignment vertical="top"/>
    </xf>
    <xf numFmtId="0" fontId="4" fillId="0" borderId="46" xfId="4" applyFont="1" applyBorder="1" applyAlignment="1">
      <alignment vertical="top"/>
    </xf>
    <xf numFmtId="0" fontId="4" fillId="0" borderId="0" xfId="4" applyFont="1" applyFill="1" applyBorder="1" applyAlignment="1">
      <alignment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93" fontId="0" fillId="0" borderId="1" xfId="0" applyNumberFormat="1" applyBorder="1" applyAlignment="1">
      <alignment horizontal="center" vertical="center"/>
    </xf>
    <xf numFmtId="193" fontId="4" fillId="0" borderId="47" xfId="4" applyNumberFormat="1" applyFont="1" applyBorder="1" applyAlignment="1">
      <alignment horizontal="center" vertical="center" wrapText="1"/>
    </xf>
    <xf numFmtId="193" fontId="4" fillId="0" borderId="48" xfId="4" applyNumberFormat="1" applyFont="1" applyBorder="1" applyAlignment="1">
      <alignment horizontal="center" vertical="top" wrapText="1"/>
    </xf>
    <xf numFmtId="193" fontId="4" fillId="0" borderId="49" xfId="4" applyNumberFormat="1" applyFont="1" applyBorder="1" applyAlignment="1">
      <alignment horizontal="center" vertical="top" wrapText="1"/>
    </xf>
    <xf numFmtId="0" fontId="4" fillId="7" borderId="29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0" borderId="68" xfId="4" applyFont="1" applyBorder="1" applyAlignment="1">
      <alignment horizontal="center" vertical="center"/>
    </xf>
    <xf numFmtId="0" fontId="4" fillId="0" borderId="27" xfId="4" applyFont="1" applyBorder="1" applyAlignment="1">
      <alignment horizontal="center" vertical="center"/>
    </xf>
    <xf numFmtId="0" fontId="4" fillId="0" borderId="68" xfId="4" applyNumberFormat="1" applyFont="1" applyBorder="1" applyAlignment="1">
      <alignment horizontal="center" vertical="center"/>
    </xf>
    <xf numFmtId="0" fontId="4" fillId="0" borderId="27" xfId="4" applyNumberFormat="1" applyFont="1" applyBorder="1" applyAlignment="1">
      <alignment horizontal="center" vertical="center"/>
    </xf>
    <xf numFmtId="0" fontId="4" fillId="2" borderId="29" xfId="4" applyNumberFormat="1" applyFont="1" applyFill="1" applyBorder="1" applyAlignment="1">
      <alignment horizontal="center" vertical="center" wrapText="1"/>
    </xf>
    <xf numFmtId="0" fontId="4" fillId="2" borderId="30" xfId="4" applyNumberFormat="1" applyFont="1" applyFill="1" applyBorder="1" applyAlignment="1">
      <alignment horizontal="center" vertical="center" wrapText="1"/>
    </xf>
    <xf numFmtId="0" fontId="4" fillId="2" borderId="9" xfId="4" applyNumberFormat="1" applyFont="1" applyFill="1" applyBorder="1" applyAlignment="1">
      <alignment horizontal="center" vertical="center" wrapText="1"/>
    </xf>
    <xf numFmtId="0" fontId="4" fillId="7" borderId="29" xfId="4" applyFont="1" applyFill="1" applyBorder="1" applyAlignment="1">
      <alignment horizontal="center" vertical="center" wrapText="1"/>
    </xf>
    <xf numFmtId="0" fontId="4" fillId="7" borderId="8" xfId="4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left" vertical="center"/>
    </xf>
    <xf numFmtId="0" fontId="4" fillId="5" borderId="78" xfId="4" applyFont="1" applyFill="1" applyBorder="1" applyAlignment="1">
      <alignment horizontal="left" vertical="center"/>
    </xf>
    <xf numFmtId="0" fontId="4" fillId="7" borderId="39" xfId="4" applyFont="1" applyFill="1" applyBorder="1" applyAlignment="1">
      <alignment horizontal="center" vertical="center" wrapText="1"/>
    </xf>
    <xf numFmtId="0" fontId="4" fillId="7" borderId="30" xfId="4" applyFont="1" applyFill="1" applyBorder="1" applyAlignment="1">
      <alignment horizontal="center" vertical="center"/>
    </xf>
    <xf numFmtId="0" fontId="4" fillId="7" borderId="8" xfId="4" applyFont="1" applyFill="1" applyBorder="1" applyAlignment="1">
      <alignment horizontal="center" vertical="center"/>
    </xf>
    <xf numFmtId="0" fontId="8" fillId="5" borderId="1" xfId="4" applyFont="1" applyFill="1" applyBorder="1" applyAlignment="1">
      <alignment horizontal="left" vertical="center" wrapText="1"/>
    </xf>
    <xf numFmtId="0" fontId="4" fillId="2" borderId="8" xfId="4" applyNumberFormat="1" applyFont="1" applyFill="1" applyBorder="1" applyAlignment="1">
      <alignment horizontal="center" vertical="center" wrapText="1"/>
    </xf>
    <xf numFmtId="0" fontId="4" fillId="7" borderId="68" xfId="4" applyFont="1" applyFill="1" applyBorder="1" applyAlignment="1">
      <alignment horizontal="center" vertical="center"/>
    </xf>
    <xf numFmtId="0" fontId="4" fillId="7" borderId="3" xfId="4" applyFont="1" applyFill="1" applyBorder="1" applyAlignment="1">
      <alignment horizontal="center" vertical="center"/>
    </xf>
    <xf numFmtId="0" fontId="4" fillId="0" borderId="22" xfId="4" applyFont="1" applyBorder="1" applyAlignment="1">
      <alignment horizontal="left" vertical="center"/>
    </xf>
    <xf numFmtId="0" fontId="4" fillId="0" borderId="23" xfId="4" applyFont="1" applyBorder="1" applyAlignment="1">
      <alignment horizontal="left" vertical="center"/>
    </xf>
    <xf numFmtId="0" fontId="4" fillId="0" borderId="24" xfId="4" applyFont="1" applyBorder="1" applyAlignment="1">
      <alignment horizontal="left" vertical="center"/>
    </xf>
    <xf numFmtId="0" fontId="4" fillId="0" borderId="22" xfId="4" applyFont="1" applyBorder="1" applyAlignment="1">
      <alignment vertical="center"/>
    </xf>
    <xf numFmtId="0" fontId="4" fillId="0" borderId="23" xfId="4" applyFont="1" applyBorder="1" applyAlignment="1">
      <alignment vertical="center"/>
    </xf>
    <xf numFmtId="0" fontId="4" fillId="0" borderId="24" xfId="4" applyFont="1" applyBorder="1" applyAlignment="1">
      <alignment vertical="center"/>
    </xf>
    <xf numFmtId="0" fontId="4" fillId="7" borderId="3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8" fillId="5" borderId="29" xfId="4" applyFont="1" applyFill="1" applyBorder="1" applyAlignment="1">
      <alignment horizontal="center" vertical="center" wrapText="1"/>
    </xf>
    <xf numFmtId="0" fontId="8" fillId="5" borderId="30" xfId="4" applyFont="1" applyFill="1" applyBorder="1" applyAlignment="1">
      <alignment horizontal="center" vertical="center" wrapText="1"/>
    </xf>
    <xf numFmtId="0" fontId="8" fillId="5" borderId="8" xfId="4" applyFont="1" applyFill="1" applyBorder="1" applyAlignment="1">
      <alignment horizontal="center" vertical="center" wrapText="1"/>
    </xf>
    <xf numFmtId="0" fontId="4" fillId="5" borderId="29" xfId="4" applyFont="1" applyFill="1" applyBorder="1" applyAlignment="1">
      <alignment horizontal="left" vertical="center"/>
    </xf>
    <xf numFmtId="0" fontId="4" fillId="5" borderId="30" xfId="4" applyFont="1" applyFill="1" applyBorder="1" applyAlignment="1">
      <alignment horizontal="left" vertical="center"/>
    </xf>
    <xf numFmtId="0" fontId="8" fillId="7" borderId="1" xfId="4" applyFont="1" applyFill="1" applyBorder="1" applyAlignment="1">
      <alignment horizontal="center" vertical="center" wrapText="1"/>
    </xf>
    <xf numFmtId="0" fontId="4" fillId="0" borderId="29" xfId="4" applyFont="1" applyBorder="1" applyAlignment="1">
      <alignment horizontal="left" vertical="center" wrapText="1"/>
    </xf>
    <xf numFmtId="0" fontId="4" fillId="0" borderId="30" xfId="4" applyFont="1" applyBorder="1" applyAlignment="1">
      <alignment horizontal="left" vertical="center" wrapText="1"/>
    </xf>
    <xf numFmtId="0" fontId="4" fillId="0" borderId="9" xfId="4" applyFont="1" applyBorder="1" applyAlignment="1">
      <alignment horizontal="left" vertical="center" wrapText="1"/>
    </xf>
    <xf numFmtId="0" fontId="4" fillId="7" borderId="54" xfId="4" applyFont="1" applyFill="1" applyBorder="1" applyAlignment="1">
      <alignment horizontal="center" vertical="center"/>
    </xf>
    <xf numFmtId="0" fontId="4" fillId="7" borderId="1" xfId="4" applyFont="1" applyFill="1" applyBorder="1" applyAlignment="1">
      <alignment horizontal="center" vertical="center"/>
    </xf>
    <xf numFmtId="0" fontId="4" fillId="0" borderId="29" xfId="4" applyFont="1" applyFill="1" applyBorder="1" applyAlignment="1">
      <alignment horizontal="left" vertical="center"/>
    </xf>
    <xf numFmtId="0" fontId="4" fillId="0" borderId="30" xfId="4" applyFont="1" applyFill="1" applyBorder="1" applyAlignment="1">
      <alignment horizontal="left" vertical="center"/>
    </xf>
    <xf numFmtId="0" fontId="4" fillId="0" borderId="9" xfId="4" applyFont="1" applyFill="1" applyBorder="1" applyAlignment="1">
      <alignment horizontal="left" vertical="center"/>
    </xf>
    <xf numFmtId="0" fontId="8" fillId="5" borderId="22" xfId="2" applyFont="1" applyFill="1" applyBorder="1" applyAlignment="1">
      <alignment horizontal="left" vertical="center" wrapText="1"/>
    </xf>
    <xf numFmtId="0" fontId="8" fillId="5" borderId="23" xfId="2" applyFont="1" applyFill="1" applyBorder="1" applyAlignment="1">
      <alignment horizontal="left" vertical="center" wrapText="1"/>
    </xf>
    <xf numFmtId="0" fontId="8" fillId="5" borderId="24" xfId="2" applyFont="1" applyFill="1" applyBorder="1" applyAlignment="1">
      <alignment horizontal="left" vertical="center" wrapText="1"/>
    </xf>
    <xf numFmtId="192" fontId="4" fillId="2" borderId="29" xfId="4" applyNumberFormat="1" applyFont="1" applyFill="1" applyBorder="1" applyAlignment="1">
      <alignment horizontal="center" vertical="center" wrapText="1"/>
    </xf>
    <xf numFmtId="192" fontId="4" fillId="2" borderId="30" xfId="4" applyNumberFormat="1" applyFont="1" applyFill="1" applyBorder="1" applyAlignment="1">
      <alignment horizontal="center" vertical="center" wrapText="1"/>
    </xf>
    <xf numFmtId="192" fontId="4" fillId="2" borderId="9" xfId="4" applyNumberFormat="1" applyFont="1" applyFill="1" applyBorder="1" applyAlignment="1">
      <alignment horizontal="center" vertical="center" wrapText="1"/>
    </xf>
    <xf numFmtId="0" fontId="4" fillId="0" borderId="0" xfId="4" applyFont="1" applyBorder="1" applyAlignment="1">
      <alignment horizontal="center"/>
    </xf>
    <xf numFmtId="0" fontId="4" fillId="0" borderId="0" xfId="4" applyFont="1" applyBorder="1" applyAlignment="1">
      <alignment horizontal="left" vertical="top" wrapText="1"/>
    </xf>
    <xf numFmtId="0" fontId="4" fillId="3" borderId="1" xfId="4" applyFont="1" applyFill="1" applyBorder="1" applyAlignment="1">
      <alignment horizontal="left" vertical="center" wrapText="1"/>
    </xf>
    <xf numFmtId="0" fontId="4" fillId="0" borderId="73" xfId="4" applyFont="1" applyBorder="1" applyAlignment="1">
      <alignment horizontal="left"/>
    </xf>
    <xf numFmtId="0" fontId="4" fillId="0" borderId="0" xfId="4" applyFont="1" applyBorder="1" applyAlignment="1">
      <alignment horizontal="left"/>
    </xf>
    <xf numFmtId="0" fontId="4" fillId="0" borderId="74" xfId="4" applyFont="1" applyBorder="1" applyAlignment="1">
      <alignment horizontal="left"/>
    </xf>
    <xf numFmtId="0" fontId="4" fillId="0" borderId="75" xfId="4" applyFont="1" applyBorder="1" applyAlignment="1">
      <alignment horizontal="left"/>
    </xf>
    <xf numFmtId="0" fontId="4" fillId="0" borderId="76" xfId="4" applyFont="1" applyBorder="1" applyAlignment="1">
      <alignment horizontal="left"/>
    </xf>
    <xf numFmtId="0" fontId="4" fillId="0" borderId="77" xfId="4" applyFont="1" applyBorder="1" applyAlignment="1">
      <alignment horizontal="left"/>
    </xf>
    <xf numFmtId="0" fontId="4" fillId="0" borderId="1" xfId="4" applyFont="1" applyBorder="1" applyAlignment="1">
      <alignment horizontal="left" vertical="center" wrapText="1"/>
    </xf>
    <xf numFmtId="0" fontId="4" fillId="3" borderId="1" xfId="4" applyFont="1" applyFill="1" applyBorder="1" applyAlignment="1">
      <alignment horizontal="center" vertical="center" wrapText="1"/>
    </xf>
    <xf numFmtId="0" fontId="5" fillId="2" borderId="70" xfId="4" applyFont="1" applyFill="1" applyBorder="1" applyAlignment="1">
      <alignment horizontal="center" vertical="center" wrapText="1"/>
    </xf>
    <xf numFmtId="0" fontId="5" fillId="2" borderId="28" xfId="4" applyFont="1" applyFill="1" applyBorder="1" applyAlignment="1">
      <alignment horizontal="center" vertical="center" wrapText="1"/>
    </xf>
    <xf numFmtId="0" fontId="5" fillId="2" borderId="71" xfId="4" applyFont="1" applyFill="1" applyBorder="1" applyAlignment="1">
      <alignment horizontal="center" vertical="center" wrapText="1"/>
    </xf>
    <xf numFmtId="0" fontId="4" fillId="0" borderId="69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72" xfId="4" applyFont="1" applyBorder="1" applyAlignment="1">
      <alignment vertical="center"/>
    </xf>
    <xf numFmtId="0" fontId="4" fillId="0" borderId="41" xfId="4" applyFont="1" applyBorder="1" applyAlignment="1">
      <alignment vertical="center"/>
    </xf>
    <xf numFmtId="0" fontId="4" fillId="0" borderId="42" xfId="4" applyFont="1" applyBorder="1" applyAlignment="1">
      <alignment vertical="center"/>
    </xf>
    <xf numFmtId="0" fontId="8" fillId="7" borderId="29" xfId="4" applyFont="1" applyFill="1" applyBorder="1" applyAlignment="1">
      <alignment horizontal="center" vertical="center" wrapText="1"/>
    </xf>
    <xf numFmtId="0" fontId="8" fillId="7" borderId="8" xfId="4" applyFont="1" applyFill="1" applyBorder="1" applyAlignment="1">
      <alignment horizontal="center" vertical="center" wrapText="1"/>
    </xf>
    <xf numFmtId="0" fontId="7" fillId="7" borderId="68" xfId="4" applyFont="1" applyFill="1" applyBorder="1" applyAlignment="1">
      <alignment horizontal="center" vertical="center"/>
    </xf>
    <xf numFmtId="0" fontId="7" fillId="7" borderId="3" xfId="4" applyFont="1" applyFill="1" applyBorder="1" applyAlignment="1">
      <alignment horizontal="center" vertical="center"/>
    </xf>
    <xf numFmtId="0" fontId="4" fillId="3" borderId="11" xfId="4" applyFont="1" applyFill="1" applyBorder="1" applyAlignment="1">
      <alignment horizontal="center" vertical="center"/>
    </xf>
    <xf numFmtId="0" fontId="4" fillId="7" borderId="30" xfId="4" applyFont="1" applyFill="1" applyBorder="1" applyAlignment="1">
      <alignment horizontal="center" vertical="center" wrapText="1"/>
    </xf>
    <xf numFmtId="199" fontId="4" fillId="0" borderId="69" xfId="4" applyNumberFormat="1" applyFont="1" applyFill="1" applyBorder="1" applyAlignment="1">
      <alignment horizontal="center" vertical="center"/>
    </xf>
    <xf numFmtId="199" fontId="4" fillId="0" borderId="4" xfId="4" applyNumberFormat="1" applyFont="1" applyFill="1" applyBorder="1" applyAlignment="1">
      <alignment horizontal="center" vertical="center"/>
    </xf>
    <xf numFmtId="0" fontId="9" fillId="7" borderId="54" xfId="4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center" vertical="center"/>
    </xf>
    <xf numFmtId="0" fontId="4" fillId="0" borderId="1" xfId="4" applyFont="1" applyBorder="1" applyAlignment="1">
      <alignment horizontal="left" vertical="center"/>
    </xf>
    <xf numFmtId="0" fontId="4" fillId="0" borderId="22" xfId="4" applyFont="1" applyBorder="1" applyAlignment="1">
      <alignment horizontal="left" vertical="center" wrapText="1"/>
    </xf>
    <xf numFmtId="0" fontId="4" fillId="0" borderId="23" xfId="4" applyFont="1" applyBorder="1" applyAlignment="1">
      <alignment horizontal="left" vertical="center" wrapText="1"/>
    </xf>
    <xf numFmtId="0" fontId="4" fillId="0" borderId="24" xfId="4" applyFont="1" applyBorder="1" applyAlignment="1">
      <alignment horizontal="left" vertical="center" wrapText="1"/>
    </xf>
    <xf numFmtId="0" fontId="4" fillId="7" borderId="69" xfId="4" applyFont="1" applyFill="1" applyBorder="1" applyAlignment="1">
      <alignment horizontal="center" vertical="center"/>
    </xf>
    <xf numFmtId="0" fontId="4" fillId="7" borderId="5" xfId="4" applyFont="1" applyFill="1" applyBorder="1" applyAlignment="1">
      <alignment horizontal="center" vertical="center"/>
    </xf>
    <xf numFmtId="0" fontId="4" fillId="0" borderId="29" xfId="4" applyFont="1" applyBorder="1" applyAlignment="1">
      <alignment horizontal="left" vertical="center"/>
    </xf>
    <xf numFmtId="0" fontId="4" fillId="0" borderId="30" xfId="4" applyFont="1" applyBorder="1" applyAlignment="1">
      <alignment horizontal="left" vertical="center"/>
    </xf>
    <xf numFmtId="0" fontId="4" fillId="0" borderId="8" xfId="4" applyFont="1" applyBorder="1" applyAlignment="1">
      <alignment horizontal="left" vertical="center"/>
    </xf>
    <xf numFmtId="49" fontId="4" fillId="0" borderId="29" xfId="4" applyNumberFormat="1" applyFont="1" applyBorder="1" applyAlignment="1">
      <alignment horizontal="left" vertical="center"/>
    </xf>
    <xf numFmtId="49" fontId="4" fillId="0" borderId="30" xfId="4" applyNumberFormat="1" applyFont="1" applyBorder="1" applyAlignment="1">
      <alignment horizontal="left" vertical="center"/>
    </xf>
    <xf numFmtId="49" fontId="4" fillId="0" borderId="8" xfId="4" applyNumberFormat="1" applyFont="1" applyBorder="1" applyAlignment="1">
      <alignment horizontal="left" vertical="center"/>
    </xf>
    <xf numFmtId="0" fontId="4" fillId="7" borderId="29" xfId="0" applyFont="1" applyFill="1" applyBorder="1" applyAlignment="1">
      <alignment vertical="top"/>
    </xf>
    <xf numFmtId="0" fontId="4" fillId="7" borderId="30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195" fontId="4" fillId="0" borderId="0" xfId="4" applyNumberFormat="1" applyFont="1" applyAlignment="1">
      <alignment horizontal="right"/>
    </xf>
    <xf numFmtId="0" fontId="4" fillId="0" borderId="0" xfId="4" applyFont="1" applyAlignment="1"/>
    <xf numFmtId="203" fontId="4" fillId="0" borderId="0" xfId="4" applyNumberFormat="1" applyFont="1" applyBorder="1" applyAlignment="1">
      <alignment horizontal="center"/>
    </xf>
    <xf numFmtId="0" fontId="5" fillId="2" borderId="66" xfId="4" applyFont="1" applyFill="1" applyBorder="1" applyAlignment="1">
      <alignment horizontal="center" vertical="center" wrapText="1"/>
    </xf>
    <xf numFmtId="0" fontId="5" fillId="2" borderId="4" xfId="4" applyFont="1" applyFill="1" applyBorder="1" applyAlignment="1">
      <alignment horizontal="center" vertical="center" wrapText="1"/>
    </xf>
    <xf numFmtId="0" fontId="5" fillId="2" borderId="67" xfId="4" applyFont="1" applyFill="1" applyBorder="1" applyAlignment="1">
      <alignment horizontal="center" vertical="center" wrapText="1"/>
    </xf>
    <xf numFmtId="193" fontId="4" fillId="0" borderId="68" xfId="4" applyNumberFormat="1" applyFont="1" applyFill="1" applyBorder="1" applyAlignment="1">
      <alignment horizontal="center" vertical="center"/>
    </xf>
    <xf numFmtId="193" fontId="4" fillId="0" borderId="2" xfId="4" applyNumberFormat="1" applyFont="1" applyFill="1" applyBorder="1" applyAlignment="1">
      <alignment horizontal="center" vertical="center"/>
    </xf>
    <xf numFmtId="0" fontId="4" fillId="0" borderId="38" xfId="4" applyFont="1" applyBorder="1" applyAlignment="1">
      <alignment horizontal="center"/>
    </xf>
    <xf numFmtId="0" fontId="4" fillId="0" borderId="59" xfId="4" applyFont="1" applyBorder="1" applyAlignment="1">
      <alignment horizontal="center"/>
    </xf>
    <xf numFmtId="0" fontId="4" fillId="0" borderId="60" xfId="4" applyFont="1" applyBorder="1" applyAlignment="1">
      <alignment horizontal="center"/>
    </xf>
    <xf numFmtId="0" fontId="4" fillId="3" borderId="61" xfId="4" applyFont="1" applyFill="1" applyBorder="1" applyAlignment="1">
      <alignment horizontal="center" vertical="center" wrapText="1"/>
    </xf>
    <xf numFmtId="0" fontId="4" fillId="3" borderId="62" xfId="4" applyFont="1" applyFill="1" applyBorder="1" applyAlignment="1">
      <alignment horizontal="center" vertical="center" wrapText="1"/>
    </xf>
    <xf numFmtId="0" fontId="4" fillId="0" borderId="22" xfId="3" applyFont="1" applyBorder="1" applyAlignment="1">
      <alignment horizontal="left"/>
    </xf>
    <xf numFmtId="0" fontId="4" fillId="0" borderId="23" xfId="3" applyFont="1" applyBorder="1" applyAlignment="1">
      <alignment horizontal="left"/>
    </xf>
    <xf numFmtId="0" fontId="4" fillId="0" borderId="24" xfId="3" applyFont="1" applyBorder="1" applyAlignment="1">
      <alignment horizontal="left"/>
    </xf>
    <xf numFmtId="0" fontId="4" fillId="0" borderId="63" xfId="4" applyFont="1" applyBorder="1" applyAlignment="1">
      <alignment horizontal="center" vertical="center" wrapText="1"/>
    </xf>
    <xf numFmtId="0" fontId="4" fillId="0" borderId="64" xfId="4" applyFont="1" applyBorder="1" applyAlignment="1">
      <alignment horizontal="center" vertical="center" wrapText="1"/>
    </xf>
    <xf numFmtId="0" fontId="4" fillId="0" borderId="65" xfId="4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7" borderId="5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55" xfId="4" applyFont="1" applyFill="1" applyBorder="1" applyAlignment="1">
      <alignment horizontal="center" vertical="center" wrapText="1"/>
    </xf>
    <xf numFmtId="0" fontId="4" fillId="7" borderId="2" xfId="4" applyFont="1" applyFill="1" applyBorder="1" applyAlignment="1">
      <alignment horizontal="center" vertical="center" wrapText="1"/>
    </xf>
    <xf numFmtId="0" fontId="4" fillId="7" borderId="3" xfId="4" applyFont="1" applyFill="1" applyBorder="1" applyAlignment="1">
      <alignment horizontal="center" vertical="center" wrapText="1"/>
    </xf>
    <xf numFmtId="0" fontId="4" fillId="4" borderId="56" xfId="4" applyFont="1" applyFill="1" applyBorder="1" applyAlignment="1">
      <alignment horizontal="center" vertical="center"/>
    </xf>
    <xf numFmtId="0" fontId="4" fillId="4" borderId="57" xfId="4" applyFont="1" applyFill="1" applyBorder="1" applyAlignment="1">
      <alignment horizontal="center" vertical="center"/>
    </xf>
    <xf numFmtId="0" fontId="4" fillId="4" borderId="58" xfId="4" applyFont="1" applyFill="1" applyBorder="1" applyAlignment="1">
      <alignment horizontal="center" vertical="center"/>
    </xf>
    <xf numFmtId="0" fontId="4" fillId="0" borderId="29" xfId="4" applyNumberFormat="1" applyFont="1" applyBorder="1" applyAlignment="1">
      <alignment horizontal="center" vertical="top" wrapText="1"/>
    </xf>
    <xf numFmtId="0" fontId="4" fillId="0" borderId="30" xfId="4" applyNumberFormat="1" applyFont="1" applyBorder="1" applyAlignment="1">
      <alignment horizontal="center" vertical="top" wrapText="1"/>
    </xf>
    <xf numFmtId="0" fontId="4" fillId="0" borderId="8" xfId="4" applyNumberFormat="1" applyFont="1" applyBorder="1" applyAlignment="1">
      <alignment horizontal="center" vertical="top" wrapText="1"/>
    </xf>
    <xf numFmtId="0" fontId="4" fillId="7" borderId="55" xfId="4" applyFont="1" applyFill="1" applyBorder="1" applyAlignment="1">
      <alignment horizontal="center" vertical="center"/>
    </xf>
    <xf numFmtId="0" fontId="4" fillId="7" borderId="66" xfId="4" applyFont="1" applyFill="1" applyBorder="1" applyAlignment="1">
      <alignment horizontal="center" vertical="center"/>
    </xf>
    <xf numFmtId="0" fontId="8" fillId="7" borderId="39" xfId="4" applyFont="1" applyFill="1" applyBorder="1" applyAlignment="1">
      <alignment horizontal="center" vertical="center" wrapText="1"/>
    </xf>
    <xf numFmtId="0" fontId="8" fillId="7" borderId="30" xfId="4" applyFont="1" applyFill="1" applyBorder="1" applyAlignment="1">
      <alignment horizontal="center" vertical="center" wrapText="1"/>
    </xf>
    <xf numFmtId="0" fontId="4" fillId="4" borderId="51" xfId="4" applyFont="1" applyFill="1" applyBorder="1" applyAlignment="1">
      <alignment horizontal="center" vertical="center" wrapText="1"/>
    </xf>
    <xf numFmtId="0" fontId="4" fillId="4" borderId="52" xfId="4" applyFont="1" applyFill="1" applyBorder="1" applyAlignment="1">
      <alignment horizontal="center" vertical="center" wrapText="1"/>
    </xf>
    <xf numFmtId="0" fontId="4" fillId="4" borderId="53" xfId="4" applyFont="1" applyFill="1" applyBorder="1" applyAlignment="1">
      <alignment horizontal="center" vertical="center" wrapText="1"/>
    </xf>
    <xf numFmtId="0" fontId="4" fillId="0" borderId="29" xfId="4" applyFont="1" applyBorder="1" applyAlignment="1">
      <alignment horizontal="center" vertical="top" wrapText="1"/>
    </xf>
    <xf numFmtId="0" fontId="4" fillId="0" borderId="30" xfId="4" applyFont="1" applyBorder="1" applyAlignment="1">
      <alignment horizontal="center" vertical="top" wrapText="1"/>
    </xf>
    <xf numFmtId="0" fontId="4" fillId="0" borderId="9" xfId="4" applyFont="1" applyBorder="1" applyAlignment="1">
      <alignment horizontal="center" vertical="top" wrapText="1"/>
    </xf>
    <xf numFmtId="0" fontId="4" fillId="0" borderId="22" xfId="4" applyFont="1" applyBorder="1" applyAlignment="1">
      <alignment horizontal="center" vertical="center"/>
    </xf>
    <xf numFmtId="0" fontId="4" fillId="0" borderId="23" xfId="4" applyFont="1" applyBorder="1" applyAlignment="1">
      <alignment horizontal="center" vertical="center"/>
    </xf>
    <xf numFmtId="0" fontId="4" fillId="0" borderId="24" xfId="4" applyFont="1" applyBorder="1" applyAlignment="1">
      <alignment horizontal="center" vertical="center"/>
    </xf>
    <xf numFmtId="0" fontId="4" fillId="0" borderId="29" xfId="4" applyFont="1" applyBorder="1" applyAlignment="1">
      <alignment horizontal="center"/>
    </xf>
    <xf numFmtId="0" fontId="4" fillId="0" borderId="30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0" fontId="7" fillId="0" borderId="31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180" fontId="4" fillId="7" borderId="29" xfId="4" applyNumberFormat="1" applyFont="1" applyFill="1" applyBorder="1" applyAlignment="1">
      <alignment horizontal="center" vertical="center" wrapText="1"/>
    </xf>
    <xf numFmtId="180" fontId="4" fillId="7" borderId="8" xfId="4" applyNumberFormat="1" applyFont="1" applyFill="1" applyBorder="1" applyAlignment="1">
      <alignment horizontal="center" vertical="center" wrapText="1"/>
    </xf>
    <xf numFmtId="180" fontId="4" fillId="6" borderId="29" xfId="4" applyNumberFormat="1" applyFont="1" applyFill="1" applyBorder="1" applyAlignment="1">
      <alignment horizontal="right" vertical="center" wrapText="1"/>
    </xf>
    <xf numFmtId="180" fontId="4" fillId="6" borderId="8" xfId="4" applyNumberFormat="1" applyFont="1" applyFill="1" applyBorder="1" applyAlignment="1">
      <alignment horizontal="right" vertical="center" wrapText="1"/>
    </xf>
    <xf numFmtId="0" fontId="7" fillId="0" borderId="31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7" fillId="7" borderId="50" xfId="4" applyFont="1" applyFill="1" applyBorder="1" applyAlignment="1">
      <alignment horizontal="center" vertical="center"/>
    </xf>
    <xf numFmtId="0" fontId="7" fillId="7" borderId="7" xfId="4" applyFont="1" applyFill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4" fillId="0" borderId="0" xfId="4" applyFont="1" applyFill="1" applyBorder="1" applyAlignment="1">
      <alignment horizontal="right"/>
    </xf>
    <xf numFmtId="0" fontId="4" fillId="0" borderId="0" xfId="4" applyFont="1" applyAlignment="1">
      <alignment horizontal="left" vertical="top" wrapText="1"/>
    </xf>
    <xf numFmtId="0" fontId="6" fillId="0" borderId="0" xfId="4" applyFont="1" applyBorder="1" applyAlignment="1">
      <alignment horizontal="center" vertical="center" wrapText="1"/>
    </xf>
  </cellXfs>
  <cellStyles count="5">
    <cellStyle name="Normal" xfId="0" builtinId="0"/>
    <cellStyle name="標準_08mmdd_小林_RS-SSDD-0106_別表1-2DR議事録テンプレート" xfId="1"/>
    <cellStyle name="標準_DR評価チェックリスト" xfId="2"/>
    <cellStyle name="標準_DR評価チェックリスト_提案_RS-SSDD-0106_別表1-2DR議事録テンプレート" xfId="3"/>
    <cellStyle name="標準_提案_RS-SSDD-0106_別表1-2DR議事録テンプレート" xfId="4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2"/>
  <sheetViews>
    <sheetView showGridLines="0" tabSelected="1" view="pageBreakPreview" topLeftCell="A13" zoomScale="85" zoomScaleNormal="75" zoomScaleSheetLayoutView="85" workbookViewId="0">
      <selection activeCell="R10" sqref="R10"/>
    </sheetView>
  </sheetViews>
  <sheetFormatPr defaultRowHeight="14.25"/>
  <cols>
    <col min="1" max="1" width="0.625" style="1" customWidth="1"/>
    <col min="2" max="2" width="9" style="1"/>
    <col min="3" max="3" width="7.375" style="1" customWidth="1"/>
    <col min="4" max="4" width="6.125" style="1" customWidth="1"/>
    <col min="5" max="5" width="11" style="1" customWidth="1"/>
    <col min="6" max="6" width="5.5" style="1" customWidth="1"/>
    <col min="7" max="7" width="8.875" style="1" customWidth="1"/>
    <col min="8" max="8" width="13.375" style="1" customWidth="1"/>
    <col min="9" max="9" width="9" style="1"/>
    <col min="10" max="10" width="6.375" style="1" customWidth="1"/>
    <col min="11" max="13" width="6.625" style="1" customWidth="1"/>
    <col min="14" max="14" width="13.5" style="1" customWidth="1"/>
    <col min="15" max="15" width="13.25" style="1" customWidth="1"/>
    <col min="16" max="16" width="1.25" style="1" customWidth="1"/>
    <col min="17" max="17" width="6.875" style="1" customWidth="1"/>
    <col min="18" max="18" width="63.375" style="1" customWidth="1"/>
    <col min="19" max="19" width="13.875" style="1" customWidth="1"/>
    <col min="20" max="20" width="14.625" style="1" customWidth="1"/>
    <col min="21" max="21" width="13.875" style="1" customWidth="1"/>
    <col min="22" max="22" width="9" style="1"/>
    <col min="23" max="23" width="28.75" style="1" bestFit="1" customWidth="1"/>
    <col min="24" max="24" width="29.25" style="1" customWidth="1"/>
    <col min="25" max="16384" width="9" style="1"/>
  </cols>
  <sheetData>
    <row r="1" spans="2:41">
      <c r="K1" s="2"/>
      <c r="L1" s="2"/>
      <c r="M1" s="241"/>
      <c r="N1" s="242"/>
      <c r="O1" s="242"/>
      <c r="Q1" s="3"/>
      <c r="R1" s="3"/>
      <c r="S1" s="3"/>
      <c r="T1" s="3"/>
      <c r="U1" s="3"/>
      <c r="W1" s="4"/>
      <c r="X1" s="4"/>
      <c r="Y1" s="1" t="s">
        <v>92</v>
      </c>
    </row>
    <row r="2" spans="2:41" ht="18" customHeight="1" thickBot="1">
      <c r="B2" s="1" t="s">
        <v>5</v>
      </c>
      <c r="L2" s="2"/>
      <c r="M2" s="5"/>
      <c r="N2" s="243"/>
      <c r="O2" s="243"/>
      <c r="R2" s="3"/>
      <c r="S2" s="3"/>
      <c r="T2" s="3"/>
      <c r="U2" s="3"/>
      <c r="W2" s="4" t="s">
        <v>91</v>
      </c>
      <c r="X2" s="4" t="s">
        <v>127</v>
      </c>
      <c r="Y2" s="1" t="s">
        <v>92</v>
      </c>
    </row>
    <row r="3" spans="2:41" ht="25.5">
      <c r="B3" s="206" t="str">
        <f>CONCATENATE(D7,"(",D8,")","Ver.",I8)</f>
        <v>Training(Training)Ver.1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8"/>
      <c r="Q3" s="300" t="s">
        <v>4</v>
      </c>
      <c r="R3" s="300"/>
      <c r="S3" s="300"/>
      <c r="T3" s="300"/>
      <c r="U3" s="300"/>
      <c r="W3" s="4" t="s">
        <v>90</v>
      </c>
      <c r="X3" s="4" t="s">
        <v>76</v>
      </c>
      <c r="Y3" s="1" t="s">
        <v>92</v>
      </c>
    </row>
    <row r="4" spans="2:41" ht="46.5" customHeight="1">
      <c r="B4" s="244" t="str">
        <f>CONCATENATE(IF(OR(I12=X15,  I12=X16),"",I12)," ",E12," Review Minutes")</f>
        <v xml:space="preserve"> Peer Review Minutes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6"/>
      <c r="Q4" s="3"/>
      <c r="R4" s="303" t="s">
        <v>75</v>
      </c>
      <c r="S4" s="300"/>
      <c r="T4" s="3"/>
      <c r="U4" s="3"/>
      <c r="W4" s="4" t="s">
        <v>121</v>
      </c>
      <c r="X4" s="4" t="s">
        <v>77</v>
      </c>
      <c r="Y4" s="1" t="s">
        <v>92</v>
      </c>
    </row>
    <row r="5" spans="2:41" ht="19.5" customHeight="1">
      <c r="B5" s="274" t="s">
        <v>120</v>
      </c>
      <c r="C5" s="165"/>
      <c r="D5" s="247">
        <v>39965</v>
      </c>
      <c r="E5" s="248"/>
      <c r="F5" s="248"/>
      <c r="G5" s="6">
        <v>0.625</v>
      </c>
      <c r="H5" s="118" t="s">
        <v>109</v>
      </c>
      <c r="I5" s="7">
        <v>0.65625</v>
      </c>
      <c r="J5" s="8" t="s">
        <v>27</v>
      </c>
      <c r="K5" s="9"/>
      <c r="L5" s="164" t="s">
        <v>32</v>
      </c>
      <c r="M5" s="165"/>
      <c r="N5" s="148"/>
      <c r="O5" s="149"/>
      <c r="Q5" s="3"/>
      <c r="R5" s="3"/>
      <c r="S5" s="195"/>
      <c r="T5" s="195"/>
      <c r="U5" s="195"/>
      <c r="W5" s="4" t="s">
        <v>87</v>
      </c>
      <c r="X5" s="4" t="s">
        <v>89</v>
      </c>
      <c r="Y5" s="1" t="s">
        <v>92</v>
      </c>
    </row>
    <row r="6" spans="2:41" ht="19.5" customHeight="1">
      <c r="B6" s="275"/>
      <c r="C6" s="231"/>
      <c r="D6" s="222"/>
      <c r="E6" s="223"/>
      <c r="F6" s="223"/>
      <c r="G6" s="11">
        <v>0.70833333333333337</v>
      </c>
      <c r="H6" s="119" t="s">
        <v>109</v>
      </c>
      <c r="I6" s="12">
        <v>0.73958333333333337</v>
      </c>
      <c r="J6" s="13" t="s">
        <v>28</v>
      </c>
      <c r="K6" s="14"/>
      <c r="L6" s="164" t="s">
        <v>168</v>
      </c>
      <c r="M6" s="165"/>
      <c r="N6" s="150" t="str">
        <f>CONCATENATE(HOUR(I5-G5)+MINUTE(I5-G5)/60, " hours")</f>
        <v>0.75 hours</v>
      </c>
      <c r="O6" s="151"/>
      <c r="Q6" s="3"/>
      <c r="R6" s="3"/>
      <c r="S6" s="287" t="s">
        <v>0</v>
      </c>
      <c r="T6" s="288"/>
      <c r="U6" s="289"/>
      <c r="W6" s="4"/>
      <c r="X6" s="4" t="s">
        <v>78</v>
      </c>
      <c r="Y6" s="1" t="s">
        <v>92</v>
      </c>
    </row>
    <row r="7" spans="2:41" ht="18.75" customHeight="1">
      <c r="B7" s="224" t="s">
        <v>115</v>
      </c>
      <c r="C7" s="225"/>
      <c r="D7" s="232" t="s">
        <v>170</v>
      </c>
      <c r="E7" s="233"/>
      <c r="F7" s="233"/>
      <c r="G7" s="233"/>
      <c r="H7" s="233"/>
      <c r="I7" s="233"/>
      <c r="J7" s="233"/>
      <c r="K7" s="234"/>
      <c r="L7" s="218" t="s">
        <v>34</v>
      </c>
      <c r="M7" s="219"/>
      <c r="N7" s="120" t="s">
        <v>6</v>
      </c>
      <c r="O7" s="298" t="s">
        <v>114</v>
      </c>
      <c r="Q7" s="3"/>
      <c r="R7" s="3"/>
      <c r="S7" s="296" t="s">
        <v>35</v>
      </c>
      <c r="T7" s="296" t="s">
        <v>36</v>
      </c>
      <c r="U7" s="290" t="s">
        <v>7</v>
      </c>
      <c r="W7" s="4" t="s">
        <v>156</v>
      </c>
      <c r="X7" s="4" t="s">
        <v>79</v>
      </c>
      <c r="Y7" s="1" t="s">
        <v>92</v>
      </c>
    </row>
    <row r="8" spans="2:41" ht="19.5" customHeight="1">
      <c r="B8" s="224" t="s">
        <v>116</v>
      </c>
      <c r="C8" s="225"/>
      <c r="D8" s="226" t="s">
        <v>170</v>
      </c>
      <c r="E8" s="226"/>
      <c r="F8" s="226"/>
      <c r="G8" s="226"/>
      <c r="H8" s="122" t="s">
        <v>37</v>
      </c>
      <c r="I8" s="235" t="s">
        <v>171</v>
      </c>
      <c r="J8" s="236"/>
      <c r="K8" s="237"/>
      <c r="L8" s="230" t="s">
        <v>29</v>
      </c>
      <c r="M8" s="231"/>
      <c r="N8" s="121" t="s">
        <v>30</v>
      </c>
      <c r="O8" s="299"/>
      <c r="Q8" s="3"/>
      <c r="R8" s="15"/>
      <c r="S8" s="297"/>
      <c r="T8" s="297"/>
      <c r="U8" s="291"/>
      <c r="W8" s="4" t="s">
        <v>155</v>
      </c>
      <c r="X8" s="4" t="s">
        <v>80</v>
      </c>
      <c r="Y8" s="1" t="s">
        <v>92</v>
      </c>
    </row>
    <row r="9" spans="2:41" ht="78" customHeight="1">
      <c r="B9" s="123" t="s">
        <v>38</v>
      </c>
      <c r="C9" s="271"/>
      <c r="D9" s="272"/>
      <c r="E9" s="272"/>
      <c r="F9" s="272"/>
      <c r="G9" s="272"/>
      <c r="H9" s="272"/>
      <c r="I9" s="272"/>
      <c r="J9" s="272"/>
      <c r="K9" s="273"/>
      <c r="L9" s="209"/>
      <c r="M9" s="210"/>
      <c r="N9" s="16"/>
      <c r="O9" s="17"/>
      <c r="Q9" s="3"/>
      <c r="R9" s="15"/>
      <c r="S9" s="16"/>
      <c r="T9" s="16"/>
      <c r="U9" s="16"/>
      <c r="W9" s="4"/>
      <c r="X9" s="4" t="s">
        <v>81</v>
      </c>
      <c r="Y9" s="1" t="s">
        <v>92</v>
      </c>
    </row>
    <row r="10" spans="2:41" ht="20.25" customHeight="1">
      <c r="B10" s="184" t="s">
        <v>104</v>
      </c>
      <c r="C10" s="185"/>
      <c r="D10" s="185"/>
      <c r="E10" s="178" t="s">
        <v>122</v>
      </c>
      <c r="F10" s="179"/>
      <c r="G10" s="179"/>
      <c r="H10" s="179"/>
      <c r="I10" s="179"/>
      <c r="J10" s="179"/>
      <c r="K10" s="179"/>
      <c r="L10" s="180" t="s">
        <v>151</v>
      </c>
      <c r="M10" s="180"/>
      <c r="N10" s="180"/>
      <c r="O10" s="19">
        <v>1</v>
      </c>
      <c r="Q10" s="3"/>
      <c r="R10" s="15"/>
      <c r="S10" s="15"/>
      <c r="T10" s="15"/>
      <c r="U10" s="15"/>
      <c r="W10" s="4" t="s">
        <v>159</v>
      </c>
      <c r="X10" s="4" t="s">
        <v>82</v>
      </c>
      <c r="Y10" s="1" t="s">
        <v>92</v>
      </c>
    </row>
    <row r="11" spans="2:41" ht="40.5" customHeight="1">
      <c r="B11" s="159" t="s">
        <v>124</v>
      </c>
      <c r="C11" s="160"/>
      <c r="D11" s="161"/>
      <c r="E11" s="186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Q11" s="3"/>
      <c r="R11" s="15"/>
      <c r="S11" s="195"/>
      <c r="T11" s="195"/>
      <c r="U11" s="199"/>
      <c r="W11" s="4" t="s">
        <v>160</v>
      </c>
      <c r="X11" s="4" t="s">
        <v>83</v>
      </c>
      <c r="Y11" s="1" t="s">
        <v>92</v>
      </c>
    </row>
    <row r="12" spans="2:41" ht="19.5" customHeight="1">
      <c r="B12" s="263" t="s">
        <v>73</v>
      </c>
      <c r="C12" s="264"/>
      <c r="D12" s="264"/>
      <c r="E12" s="162" t="s">
        <v>169</v>
      </c>
      <c r="F12" s="162"/>
      <c r="G12" s="162"/>
      <c r="H12" s="125" t="s">
        <v>74</v>
      </c>
      <c r="I12" s="157"/>
      <c r="J12" s="157"/>
      <c r="K12" s="157"/>
      <c r="L12" s="157"/>
      <c r="M12" s="157"/>
      <c r="N12" s="157"/>
      <c r="O12" s="158"/>
      <c r="Q12" s="3"/>
      <c r="R12" s="3"/>
      <c r="S12" s="195"/>
      <c r="T12" s="195"/>
      <c r="U12" s="199"/>
      <c r="W12" s="4"/>
      <c r="X12" s="4" t="s">
        <v>84</v>
      </c>
      <c r="Y12" s="1" t="s">
        <v>92</v>
      </c>
    </row>
    <row r="13" spans="2:41" ht="19.5" customHeight="1">
      <c r="B13" s="172" t="s">
        <v>72</v>
      </c>
      <c r="C13" s="173"/>
      <c r="D13" s="174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3"/>
      <c r="Q13" s="3"/>
      <c r="R13" s="3"/>
      <c r="S13" s="195"/>
      <c r="T13" s="195"/>
      <c r="U13" s="199"/>
      <c r="W13" s="4"/>
      <c r="X13" s="4" t="s">
        <v>85</v>
      </c>
      <c r="Y13" s="1" t="s">
        <v>92</v>
      </c>
    </row>
    <row r="14" spans="2:41" ht="19.5" customHeight="1">
      <c r="B14" s="172" t="s">
        <v>153</v>
      </c>
      <c r="C14" s="173"/>
      <c r="D14" s="174"/>
      <c r="E14" s="162"/>
      <c r="F14" s="162"/>
      <c r="G14" s="162"/>
      <c r="H14" s="144" t="s">
        <v>158</v>
      </c>
      <c r="I14" s="175"/>
      <c r="J14" s="176"/>
      <c r="K14" s="176"/>
      <c r="L14" s="176"/>
      <c r="M14" s="176"/>
      <c r="N14" s="176"/>
      <c r="O14" s="177"/>
      <c r="Q14" s="3"/>
      <c r="R14" s="3"/>
      <c r="S14" s="195"/>
      <c r="T14" s="195"/>
      <c r="U14" s="199"/>
      <c r="W14" s="4"/>
      <c r="X14" s="4" t="s">
        <v>86</v>
      </c>
    </row>
    <row r="15" spans="2:41" ht="43.15" customHeight="1">
      <c r="B15" s="276" t="s">
        <v>71</v>
      </c>
      <c r="C15" s="277"/>
      <c r="D15" s="217"/>
      <c r="E15" s="181"/>
      <c r="F15" s="182"/>
      <c r="G15" s="182"/>
      <c r="H15" s="182"/>
      <c r="I15" s="182"/>
      <c r="J15" s="182"/>
      <c r="K15" s="182"/>
      <c r="L15" s="182"/>
      <c r="M15" s="182"/>
      <c r="N15" s="182"/>
      <c r="O15" s="183"/>
      <c r="Q15" s="3"/>
      <c r="R15" s="3"/>
      <c r="S15" s="195"/>
      <c r="T15" s="195"/>
      <c r="U15" s="199"/>
      <c r="W15" s="4"/>
      <c r="X15" s="4" t="s">
        <v>87</v>
      </c>
      <c r="Y15" s="1" t="s">
        <v>92</v>
      </c>
    </row>
    <row r="16" spans="2:41" ht="43.15" customHeight="1">
      <c r="B16" s="159" t="s">
        <v>8</v>
      </c>
      <c r="C16" s="221"/>
      <c r="D16" s="156"/>
      <c r="E16" s="18">
        <v>1</v>
      </c>
      <c r="F16" s="216" t="s">
        <v>117</v>
      </c>
      <c r="G16" s="217"/>
      <c r="H16" s="19">
        <v>1</v>
      </c>
      <c r="I16" s="216" t="s">
        <v>119</v>
      </c>
      <c r="J16" s="217"/>
      <c r="K16" s="294">
        <f>+COUNTIF(M22:M49,"A")+COUNTIF(M22:M49,"B")+COUNTIF(M22:M49,"C")+COUNTIF(M22:M49,"D")</f>
        <v>0</v>
      </c>
      <c r="L16" s="295"/>
      <c r="M16" s="292" t="s">
        <v>118</v>
      </c>
      <c r="N16" s="293"/>
      <c r="O16" s="20">
        <f>+COUNTIF(M22:M49,"A")+COUNTIF(M22:M49,"B")</f>
        <v>0</v>
      </c>
      <c r="Q16" s="301"/>
      <c r="R16" s="301"/>
      <c r="S16" s="301"/>
      <c r="T16" s="301"/>
      <c r="U16" s="301"/>
      <c r="V16" s="21"/>
      <c r="W16" s="22"/>
      <c r="X16" s="22" t="s">
        <v>88</v>
      </c>
      <c r="Y16" s="1" t="s">
        <v>92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43.15" customHeight="1">
      <c r="A17" s="3"/>
      <c r="B17" s="265" t="s">
        <v>161</v>
      </c>
      <c r="C17" s="266"/>
      <c r="D17" s="267"/>
      <c r="E17" s="152">
        <f>(H16)/((HOUR(I5-G5)+MINUTE(I5-G5)/60)*E16)</f>
        <v>1.3333333333333333</v>
      </c>
      <c r="F17" s="153"/>
      <c r="G17" s="153"/>
      <c r="H17" s="163"/>
      <c r="I17" s="155" t="s">
        <v>157</v>
      </c>
      <c r="J17" s="156"/>
      <c r="K17" s="152">
        <f>(O16)/(H16)</f>
        <v>0</v>
      </c>
      <c r="L17" s="153"/>
      <c r="M17" s="153"/>
      <c r="N17" s="153"/>
      <c r="O17" s="154"/>
    </row>
    <row r="18" spans="1:41" ht="43.15" customHeight="1">
      <c r="A18" s="3"/>
      <c r="B18" s="159" t="s">
        <v>126</v>
      </c>
      <c r="C18" s="221"/>
      <c r="D18" s="156"/>
      <c r="E18" s="152">
        <v>1.3333299999999999</v>
      </c>
      <c r="F18" s="153"/>
      <c r="G18" s="153"/>
      <c r="H18" s="163"/>
      <c r="I18" s="155" t="s">
        <v>141</v>
      </c>
      <c r="J18" s="156"/>
      <c r="K18" s="152">
        <v>1</v>
      </c>
      <c r="L18" s="153"/>
      <c r="M18" s="153"/>
      <c r="N18" s="153"/>
      <c r="O18" s="154"/>
      <c r="W18" s="135"/>
    </row>
    <row r="19" spans="1:41" ht="43.15" customHeight="1" thickBot="1">
      <c r="A19" s="3"/>
      <c r="B19" s="159" t="s">
        <v>128</v>
      </c>
      <c r="C19" s="221"/>
      <c r="D19" s="156"/>
      <c r="E19" s="192" t="str">
        <f>IF(E12="Peer",IF(AND(AND(E17&gt;=(E18*0.7),E17&lt;=(E18*1.3)),AND(K17&gt;=(K18*0.7),K17&lt;=(K18*1.3))),"Review performance is acceptable range (within +-30%)","Review data is out of acceptable range (within +-30%)"),IF(E12="","-",CONCATENATE("Not applicable for ",E12," Review")))</f>
        <v>Review data is out of acceptable range (within +-30%)</v>
      </c>
      <c r="F19" s="193"/>
      <c r="G19" s="193"/>
      <c r="H19" s="193"/>
      <c r="I19" s="193"/>
      <c r="J19" s="193"/>
      <c r="K19" s="193"/>
      <c r="L19" s="193"/>
      <c r="M19" s="193"/>
      <c r="N19" s="193"/>
      <c r="O19" s="194"/>
      <c r="W19" s="135"/>
    </row>
    <row r="20" spans="1:41" s="23" customFormat="1" ht="29.25" customHeight="1">
      <c r="B20" s="124" t="s">
        <v>39</v>
      </c>
      <c r="C20" s="281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3"/>
      <c r="Q20" s="268" t="s">
        <v>9</v>
      </c>
      <c r="R20" s="269"/>
      <c r="S20" s="269"/>
      <c r="T20" s="269"/>
      <c r="U20" s="270"/>
      <c r="V20" s="29"/>
      <c r="W20" s="1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s="38" customFormat="1" ht="43.5" customHeight="1" thickBot="1">
      <c r="A21" s="30"/>
      <c r="B21" s="24" t="s">
        <v>10</v>
      </c>
      <c r="C21" s="220" t="s">
        <v>11</v>
      </c>
      <c r="D21" s="220"/>
      <c r="E21" s="220"/>
      <c r="F21" s="117" t="s">
        <v>1</v>
      </c>
      <c r="G21" s="252" t="s">
        <v>12</v>
      </c>
      <c r="H21" s="253"/>
      <c r="I21" s="253"/>
      <c r="J21" s="253"/>
      <c r="K21" s="253"/>
      <c r="L21" s="253"/>
      <c r="M21" s="116" t="s">
        <v>2</v>
      </c>
      <c r="N21" s="25" t="s">
        <v>110</v>
      </c>
      <c r="O21" s="26" t="s">
        <v>13</v>
      </c>
      <c r="Q21" s="278" t="s">
        <v>3</v>
      </c>
      <c r="R21" s="279"/>
      <c r="S21" s="280"/>
      <c r="T21" s="27" t="s">
        <v>14</v>
      </c>
      <c r="U21" s="28" t="s">
        <v>125</v>
      </c>
      <c r="V21" s="40"/>
      <c r="W21" s="2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</row>
    <row r="22" spans="1:41" s="38" customFormat="1" ht="20.25" customHeight="1" thickTop="1">
      <c r="A22" s="30"/>
      <c r="B22" s="31">
        <v>1</v>
      </c>
      <c r="C22" s="32" t="s">
        <v>33</v>
      </c>
      <c r="D22" s="33"/>
      <c r="E22" s="34"/>
      <c r="F22" s="35"/>
      <c r="G22" s="213"/>
      <c r="H22" s="214"/>
      <c r="I22" s="214"/>
      <c r="J22" s="214"/>
      <c r="K22" s="214"/>
      <c r="L22" s="215"/>
      <c r="M22" s="36"/>
      <c r="N22" s="37"/>
      <c r="O22" s="141"/>
      <c r="Q22" s="126"/>
      <c r="R22" s="127"/>
      <c r="S22" s="128"/>
      <c r="T22" s="39"/>
      <c r="U22" s="142" t="str">
        <f>IF(O22&lt;&gt;"","Not yet","")</f>
        <v/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</row>
    <row r="23" spans="1:41" s="38" customFormat="1" ht="20.25" customHeight="1">
      <c r="A23" s="30"/>
      <c r="B23" s="41"/>
      <c r="C23" s="42" t="s">
        <v>40</v>
      </c>
      <c r="D23" s="43"/>
      <c r="E23" s="44"/>
      <c r="F23" s="45"/>
      <c r="G23" s="169"/>
      <c r="H23" s="170"/>
      <c r="I23" s="170"/>
      <c r="J23" s="170"/>
      <c r="K23" s="170"/>
      <c r="L23" s="171"/>
      <c r="M23" s="46"/>
      <c r="N23" s="47"/>
      <c r="O23" s="141"/>
      <c r="Q23" s="129"/>
      <c r="R23" s="130"/>
      <c r="S23" s="131"/>
      <c r="T23" s="48"/>
      <c r="U23" s="141" t="str">
        <f>IF(O23&lt;&gt;"","Not yet","")</f>
        <v/>
      </c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</row>
    <row r="24" spans="1:41" s="38" customFormat="1" ht="20.25" customHeight="1">
      <c r="A24" s="30"/>
      <c r="B24" s="41"/>
      <c r="C24" s="42"/>
      <c r="D24" s="43"/>
      <c r="E24" s="44"/>
      <c r="F24" s="45"/>
      <c r="G24" s="169"/>
      <c r="H24" s="170"/>
      <c r="I24" s="170"/>
      <c r="J24" s="170"/>
      <c r="K24" s="170"/>
      <c r="L24" s="171"/>
      <c r="M24" s="46"/>
      <c r="N24" s="47"/>
      <c r="O24" s="141"/>
      <c r="Q24" s="129"/>
      <c r="R24" s="130"/>
      <c r="S24" s="131"/>
      <c r="T24" s="48"/>
      <c r="U24" s="141" t="str">
        <f t="shared" ref="U24:U49" si="0">IF(O24&lt;&gt;"","Not yet","")</f>
        <v/>
      </c>
      <c r="W24" s="40"/>
    </row>
    <row r="25" spans="1:41" s="38" customFormat="1" ht="20.25" customHeight="1">
      <c r="A25" s="30"/>
      <c r="B25" s="41"/>
      <c r="C25" s="42"/>
      <c r="D25" s="43"/>
      <c r="E25" s="44"/>
      <c r="F25" s="45"/>
      <c r="G25" s="260"/>
      <c r="H25" s="261"/>
      <c r="I25" s="261"/>
      <c r="J25" s="261"/>
      <c r="K25" s="261"/>
      <c r="L25" s="262"/>
      <c r="M25" s="46"/>
      <c r="N25" s="47"/>
      <c r="O25" s="141"/>
      <c r="Q25" s="129"/>
      <c r="R25" s="130"/>
      <c r="S25" s="131"/>
      <c r="T25" s="48"/>
      <c r="U25" s="141" t="str">
        <f t="shared" si="0"/>
        <v/>
      </c>
    </row>
    <row r="26" spans="1:41" s="38" customFormat="1" ht="20.25" customHeight="1">
      <c r="A26" s="30"/>
      <c r="B26" s="41"/>
      <c r="C26" s="42"/>
      <c r="D26" s="43"/>
      <c r="E26" s="44"/>
      <c r="F26" s="45"/>
      <c r="G26" s="169"/>
      <c r="H26" s="170"/>
      <c r="I26" s="170"/>
      <c r="J26" s="170"/>
      <c r="K26" s="170"/>
      <c r="L26" s="171"/>
      <c r="M26" s="46"/>
      <c r="N26" s="47"/>
      <c r="O26" s="141"/>
      <c r="Q26" s="129"/>
      <c r="R26" s="130"/>
      <c r="S26" s="131"/>
      <c r="T26" s="48"/>
      <c r="U26" s="141" t="str">
        <f t="shared" si="0"/>
        <v/>
      </c>
    </row>
    <row r="27" spans="1:41" s="38" customFormat="1" ht="20.25" customHeight="1">
      <c r="A27" s="30"/>
      <c r="B27" s="41"/>
      <c r="C27" s="42"/>
      <c r="D27" s="43"/>
      <c r="E27" s="44"/>
      <c r="F27" s="45"/>
      <c r="G27" s="169"/>
      <c r="H27" s="170"/>
      <c r="I27" s="170"/>
      <c r="J27" s="170"/>
      <c r="K27" s="170"/>
      <c r="L27" s="171"/>
      <c r="M27" s="46"/>
      <c r="N27" s="47"/>
      <c r="O27" s="141"/>
      <c r="Q27" s="129"/>
      <c r="R27" s="130"/>
      <c r="S27" s="131"/>
      <c r="T27" s="48"/>
      <c r="U27" s="141" t="str">
        <f t="shared" si="0"/>
        <v/>
      </c>
    </row>
    <row r="28" spans="1:41" s="38" customFormat="1" ht="20.25" customHeight="1">
      <c r="A28" s="30"/>
      <c r="B28" s="41">
        <v>2</v>
      </c>
      <c r="C28" s="42" t="s">
        <v>165</v>
      </c>
      <c r="D28" s="43"/>
      <c r="E28" s="44"/>
      <c r="F28" s="45"/>
      <c r="G28" s="169"/>
      <c r="H28" s="170"/>
      <c r="I28" s="170"/>
      <c r="J28" s="170"/>
      <c r="K28" s="170"/>
      <c r="L28" s="171"/>
      <c r="M28" s="46"/>
      <c r="N28" s="47"/>
      <c r="O28" s="141"/>
      <c r="Q28" s="129"/>
      <c r="R28" s="130"/>
      <c r="S28" s="131"/>
      <c r="T28" s="48"/>
      <c r="U28" s="141" t="str">
        <f t="shared" si="0"/>
        <v/>
      </c>
    </row>
    <row r="29" spans="1:41" s="38" customFormat="1" ht="20.25" customHeight="1">
      <c r="A29" s="30"/>
      <c r="B29" s="41"/>
      <c r="C29" s="42"/>
      <c r="D29" s="43"/>
      <c r="E29" s="44"/>
      <c r="F29" s="45"/>
      <c r="G29" s="169"/>
      <c r="H29" s="170"/>
      <c r="I29" s="170"/>
      <c r="J29" s="170"/>
      <c r="K29" s="170"/>
      <c r="L29" s="171"/>
      <c r="M29" s="46"/>
      <c r="N29" s="47"/>
      <c r="O29" s="141"/>
      <c r="Q29" s="129"/>
      <c r="R29" s="130"/>
      <c r="S29" s="131"/>
      <c r="T29" s="48"/>
      <c r="U29" s="141" t="str">
        <f t="shared" si="0"/>
        <v/>
      </c>
    </row>
    <row r="30" spans="1:41" s="38" customFormat="1" ht="20.25" customHeight="1">
      <c r="A30" s="30"/>
      <c r="B30" s="41"/>
      <c r="C30" s="42"/>
      <c r="D30" s="43"/>
      <c r="E30" s="44"/>
      <c r="F30" s="45"/>
      <c r="G30" s="169"/>
      <c r="H30" s="170"/>
      <c r="I30" s="170"/>
      <c r="J30" s="170"/>
      <c r="K30" s="170"/>
      <c r="L30" s="171"/>
      <c r="M30" s="46"/>
      <c r="N30" s="47"/>
      <c r="O30" s="141"/>
      <c r="Q30" s="129"/>
      <c r="R30" s="130"/>
      <c r="S30" s="131"/>
      <c r="T30" s="48"/>
      <c r="U30" s="141" t="str">
        <f t="shared" si="0"/>
        <v/>
      </c>
    </row>
    <row r="31" spans="1:41" s="38" customFormat="1" ht="20.25" customHeight="1">
      <c r="A31" s="30"/>
      <c r="B31" s="41"/>
      <c r="C31" s="42"/>
      <c r="D31" s="43"/>
      <c r="E31" s="44"/>
      <c r="F31" s="45"/>
      <c r="G31" s="166"/>
      <c r="H31" s="167"/>
      <c r="I31" s="167"/>
      <c r="J31" s="167"/>
      <c r="K31" s="167"/>
      <c r="L31" s="168"/>
      <c r="M31" s="46"/>
      <c r="N31" s="47"/>
      <c r="O31" s="141"/>
      <c r="Q31" s="129"/>
      <c r="R31" s="130"/>
      <c r="S31" s="131"/>
      <c r="T31" s="48"/>
      <c r="U31" s="141" t="str">
        <f t="shared" si="0"/>
        <v/>
      </c>
    </row>
    <row r="32" spans="1:41" s="38" customFormat="1" ht="20.25" customHeight="1">
      <c r="A32" s="30"/>
      <c r="B32" s="41">
        <v>3</v>
      </c>
      <c r="C32" s="42" t="s">
        <v>15</v>
      </c>
      <c r="D32" s="43"/>
      <c r="E32" s="44"/>
      <c r="F32" s="45"/>
      <c r="G32" s="166"/>
      <c r="H32" s="167"/>
      <c r="I32" s="167"/>
      <c r="J32" s="167"/>
      <c r="K32" s="167"/>
      <c r="L32" s="168"/>
      <c r="M32" s="46"/>
      <c r="N32" s="47"/>
      <c r="O32" s="141"/>
      <c r="Q32" s="129"/>
      <c r="R32" s="130"/>
      <c r="S32" s="131"/>
      <c r="T32" s="48"/>
      <c r="U32" s="141" t="str">
        <f t="shared" si="0"/>
        <v/>
      </c>
    </row>
    <row r="33" spans="1:29" s="38" customFormat="1" ht="20.25" customHeight="1">
      <c r="A33" s="30"/>
      <c r="B33" s="41"/>
      <c r="C33" s="42"/>
      <c r="D33" s="43"/>
      <c r="E33" s="44"/>
      <c r="F33" s="45"/>
      <c r="G33" s="166"/>
      <c r="H33" s="167"/>
      <c r="I33" s="167"/>
      <c r="J33" s="167"/>
      <c r="K33" s="167"/>
      <c r="L33" s="168"/>
      <c r="M33" s="46"/>
      <c r="N33" s="47"/>
      <c r="O33" s="141"/>
      <c r="Q33" s="129"/>
      <c r="R33" s="130"/>
      <c r="S33" s="131"/>
      <c r="T33" s="48"/>
      <c r="U33" s="141" t="str">
        <f t="shared" si="0"/>
        <v/>
      </c>
    </row>
    <row r="34" spans="1:29" s="38" customFormat="1" ht="20.25" customHeight="1">
      <c r="A34" s="30"/>
      <c r="B34" s="41"/>
      <c r="C34" s="42"/>
      <c r="D34" s="43"/>
      <c r="E34" s="44"/>
      <c r="F34" s="45"/>
      <c r="G34" s="166"/>
      <c r="H34" s="167"/>
      <c r="I34" s="167"/>
      <c r="J34" s="167"/>
      <c r="K34" s="167"/>
      <c r="L34" s="168"/>
      <c r="M34" s="46"/>
      <c r="N34" s="47"/>
      <c r="O34" s="141"/>
      <c r="Q34" s="129"/>
      <c r="R34" s="130"/>
      <c r="S34" s="131"/>
      <c r="T34" s="48"/>
      <c r="U34" s="141" t="str">
        <f t="shared" si="0"/>
        <v/>
      </c>
    </row>
    <row r="35" spans="1:29" s="38" customFormat="1" ht="20.25" customHeight="1">
      <c r="A35" s="30"/>
      <c r="B35" s="41">
        <v>4</v>
      </c>
      <c r="C35" s="42" t="s">
        <v>166</v>
      </c>
      <c r="D35" s="43"/>
      <c r="E35" s="44"/>
      <c r="F35" s="49"/>
      <c r="G35" s="166"/>
      <c r="H35" s="167"/>
      <c r="I35" s="167"/>
      <c r="J35" s="167"/>
      <c r="K35" s="167"/>
      <c r="L35" s="168"/>
      <c r="M35" s="50"/>
      <c r="N35" s="51"/>
      <c r="O35" s="141"/>
      <c r="Q35" s="129"/>
      <c r="R35" s="130"/>
      <c r="S35" s="131"/>
      <c r="T35" s="48"/>
      <c r="U35" s="141" t="str">
        <f t="shared" si="0"/>
        <v/>
      </c>
    </row>
    <row r="36" spans="1:29" s="38" customFormat="1" ht="20.25" customHeight="1">
      <c r="A36" s="30"/>
      <c r="B36" s="41"/>
      <c r="C36" s="50"/>
      <c r="D36" s="52"/>
      <c r="E36" s="53"/>
      <c r="F36" s="49"/>
      <c r="G36" s="284"/>
      <c r="H36" s="285"/>
      <c r="I36" s="285"/>
      <c r="J36" s="285"/>
      <c r="K36" s="285"/>
      <c r="L36" s="286"/>
      <c r="M36" s="50"/>
      <c r="N36" s="51"/>
      <c r="O36" s="141"/>
      <c r="Q36" s="129"/>
      <c r="R36" s="130"/>
      <c r="S36" s="131"/>
      <c r="T36" s="48"/>
      <c r="U36" s="141" t="str">
        <f t="shared" si="0"/>
        <v/>
      </c>
    </row>
    <row r="37" spans="1:29" s="38" customFormat="1" ht="25.5" customHeight="1">
      <c r="B37" s="41"/>
      <c r="C37" s="50"/>
      <c r="D37" s="52"/>
      <c r="E37" s="53"/>
      <c r="F37" s="49"/>
      <c r="G37" s="166"/>
      <c r="H37" s="167"/>
      <c r="I37" s="167"/>
      <c r="J37" s="167"/>
      <c r="K37" s="167"/>
      <c r="L37" s="168"/>
      <c r="M37" s="50"/>
      <c r="N37" s="51"/>
      <c r="O37" s="141"/>
      <c r="Q37" s="129"/>
      <c r="R37" s="130"/>
      <c r="S37" s="131"/>
      <c r="T37" s="48"/>
      <c r="U37" s="141" t="str">
        <f t="shared" si="0"/>
        <v/>
      </c>
      <c r="V37" s="30"/>
      <c r="X37" s="30"/>
      <c r="Y37" s="30"/>
      <c r="Z37" s="30"/>
      <c r="AA37" s="30"/>
      <c r="AB37" s="30"/>
      <c r="AC37" s="30"/>
    </row>
    <row r="38" spans="1:29" s="38" customFormat="1" ht="25.5" customHeight="1">
      <c r="B38" s="54">
        <v>5</v>
      </c>
      <c r="C38" s="227" t="s">
        <v>16</v>
      </c>
      <c r="D38" s="228"/>
      <c r="E38" s="229"/>
      <c r="F38" s="49" t="s">
        <v>17</v>
      </c>
      <c r="G38" s="227" t="str">
        <f>$D$79</f>
        <v>Is the DR implementation timing appropriate?</v>
      </c>
      <c r="H38" s="228"/>
      <c r="I38" s="228"/>
      <c r="J38" s="228"/>
      <c r="K38" s="228"/>
      <c r="L38" s="229"/>
      <c r="M38" s="58"/>
      <c r="N38" s="46"/>
      <c r="O38" s="141"/>
      <c r="Q38" s="129"/>
      <c r="R38" s="130"/>
      <c r="S38" s="131"/>
      <c r="T38" s="48"/>
      <c r="U38" s="141" t="str">
        <f t="shared" si="0"/>
        <v/>
      </c>
      <c r="V38" s="30"/>
      <c r="W38" s="30"/>
      <c r="X38" s="30"/>
      <c r="Y38" s="30"/>
      <c r="Z38" s="30"/>
      <c r="AA38" s="30"/>
      <c r="AB38" s="30"/>
      <c r="AC38" s="30"/>
    </row>
    <row r="39" spans="1:29" s="38" customFormat="1" ht="25.5" customHeight="1">
      <c r="B39" s="54"/>
      <c r="C39" s="55"/>
      <c r="D39" s="56"/>
      <c r="E39" s="57"/>
      <c r="F39" s="49"/>
      <c r="G39" s="189" t="s">
        <v>66</v>
      </c>
      <c r="H39" s="190"/>
      <c r="I39" s="190"/>
      <c r="J39" s="190"/>
      <c r="K39" s="190"/>
      <c r="L39" s="191"/>
      <c r="M39" s="58"/>
      <c r="N39" s="46"/>
      <c r="O39" s="141"/>
      <c r="Q39" s="129"/>
      <c r="R39" s="130"/>
      <c r="S39" s="131"/>
      <c r="T39" s="48"/>
      <c r="U39" s="141" t="str">
        <f t="shared" si="0"/>
        <v/>
      </c>
      <c r="V39" s="30"/>
      <c r="W39" s="30"/>
      <c r="X39" s="30"/>
      <c r="Y39" s="30"/>
      <c r="Z39" s="30"/>
      <c r="AA39" s="30"/>
      <c r="AB39" s="30"/>
      <c r="AC39" s="30"/>
    </row>
    <row r="40" spans="1:29" s="38" customFormat="1" ht="25.5" customHeight="1">
      <c r="B40" s="54"/>
      <c r="C40" s="227"/>
      <c r="D40" s="228"/>
      <c r="E40" s="229"/>
      <c r="F40" s="49" t="s">
        <v>18</v>
      </c>
      <c r="G40" s="211" t="str">
        <f>$D$83</f>
        <v>Is the preliminary distribution timing appropriate?</v>
      </c>
      <c r="H40" s="212"/>
      <c r="I40" s="212"/>
      <c r="J40" s="212"/>
      <c r="K40" s="212"/>
      <c r="L40" s="212"/>
      <c r="M40" s="51"/>
      <c r="N40" s="46"/>
      <c r="O40" s="141"/>
      <c r="Q40" s="129"/>
      <c r="R40" s="130"/>
      <c r="S40" s="131"/>
      <c r="T40" s="48"/>
      <c r="U40" s="141" t="str">
        <f t="shared" si="0"/>
        <v/>
      </c>
      <c r="V40" s="30"/>
      <c r="W40" s="30"/>
      <c r="X40" s="30"/>
      <c r="Y40" s="30"/>
      <c r="Z40" s="30"/>
      <c r="AA40" s="30"/>
      <c r="AB40" s="30"/>
      <c r="AC40" s="30"/>
    </row>
    <row r="41" spans="1:29" s="38" customFormat="1" ht="25.5" customHeight="1">
      <c r="B41" s="54"/>
      <c r="C41" s="55"/>
      <c r="D41" s="56"/>
      <c r="E41" s="57"/>
      <c r="F41" s="49"/>
      <c r="G41" s="189" t="s">
        <v>66</v>
      </c>
      <c r="H41" s="190"/>
      <c r="I41" s="190"/>
      <c r="J41" s="190"/>
      <c r="K41" s="190"/>
      <c r="L41" s="191"/>
      <c r="M41" s="51"/>
      <c r="N41" s="46"/>
      <c r="O41" s="141"/>
      <c r="Q41" s="129"/>
      <c r="R41" s="130"/>
      <c r="S41" s="131"/>
      <c r="T41" s="48"/>
      <c r="U41" s="141" t="str">
        <f t="shared" si="0"/>
        <v/>
      </c>
      <c r="V41" s="30"/>
      <c r="W41" s="30"/>
      <c r="X41" s="30"/>
      <c r="Y41" s="30"/>
      <c r="Z41" s="30"/>
      <c r="AA41" s="30"/>
      <c r="AB41" s="30"/>
      <c r="AC41" s="30"/>
    </row>
    <row r="42" spans="1:29" s="38" customFormat="1" ht="25.5" customHeight="1">
      <c r="B42" s="54"/>
      <c r="C42" s="227"/>
      <c r="D42" s="228"/>
      <c r="E42" s="229"/>
      <c r="F42" s="49" t="s">
        <v>19</v>
      </c>
      <c r="G42" s="211" t="str">
        <f>$D$87</f>
        <v>DR material content sufficiently?</v>
      </c>
      <c r="H42" s="212"/>
      <c r="I42" s="212"/>
      <c r="J42" s="212"/>
      <c r="K42" s="212"/>
      <c r="L42" s="212"/>
      <c r="M42" s="59"/>
      <c r="N42" s="46"/>
      <c r="O42" s="141"/>
      <c r="Q42" s="129"/>
      <c r="R42" s="130"/>
      <c r="S42" s="131"/>
      <c r="T42" s="48"/>
      <c r="U42" s="141" t="str">
        <f t="shared" si="0"/>
        <v/>
      </c>
      <c r="V42" s="30"/>
      <c r="W42" s="30"/>
      <c r="X42" s="30"/>
      <c r="Y42" s="30"/>
      <c r="Z42" s="30"/>
      <c r="AA42" s="30"/>
      <c r="AB42" s="30"/>
      <c r="AC42" s="30"/>
    </row>
    <row r="43" spans="1:29" s="38" customFormat="1" ht="25.5" customHeight="1">
      <c r="B43" s="54"/>
      <c r="C43" s="55"/>
      <c r="D43" s="56"/>
      <c r="E43" s="57"/>
      <c r="F43" s="49"/>
      <c r="G43" s="189" t="s">
        <v>66</v>
      </c>
      <c r="H43" s="190"/>
      <c r="I43" s="190"/>
      <c r="J43" s="190"/>
      <c r="K43" s="190"/>
      <c r="L43" s="191"/>
      <c r="M43" s="59"/>
      <c r="N43" s="46"/>
      <c r="O43" s="141"/>
      <c r="Q43" s="129"/>
      <c r="R43" s="130"/>
      <c r="S43" s="131"/>
      <c r="T43" s="48"/>
      <c r="U43" s="141" t="str">
        <f t="shared" si="0"/>
        <v/>
      </c>
      <c r="V43" s="30"/>
      <c r="W43" s="30"/>
      <c r="X43" s="30"/>
      <c r="Y43" s="30"/>
      <c r="Z43" s="30"/>
      <c r="AA43" s="30"/>
      <c r="AB43" s="30"/>
      <c r="AC43" s="30"/>
    </row>
    <row r="44" spans="1:29" s="38" customFormat="1" ht="25.5" customHeight="1">
      <c r="B44" s="54"/>
      <c r="C44" s="227"/>
      <c r="D44" s="228"/>
      <c r="E44" s="229"/>
      <c r="F44" s="49" t="s">
        <v>20</v>
      </c>
      <c r="G44" s="211" t="str">
        <f>$D$91</f>
        <v>Is the participant of DR suitable?</v>
      </c>
      <c r="H44" s="212"/>
      <c r="I44" s="212"/>
      <c r="J44" s="212"/>
      <c r="K44" s="212"/>
      <c r="L44" s="212"/>
      <c r="M44" s="60"/>
      <c r="N44" s="46"/>
      <c r="O44" s="141"/>
      <c r="Q44" s="129"/>
      <c r="R44" s="130"/>
      <c r="S44" s="131"/>
      <c r="T44" s="48"/>
      <c r="U44" s="141" t="str">
        <f t="shared" si="0"/>
        <v/>
      </c>
      <c r="V44" s="30"/>
      <c r="W44" s="30"/>
      <c r="X44" s="30"/>
      <c r="Y44" s="30"/>
      <c r="Z44" s="30"/>
      <c r="AA44" s="30"/>
      <c r="AB44" s="30"/>
      <c r="AC44" s="30"/>
    </row>
    <row r="45" spans="1:29" s="38" customFormat="1" ht="25.5" customHeight="1">
      <c r="B45" s="54"/>
      <c r="C45" s="55"/>
      <c r="D45" s="56"/>
      <c r="E45" s="57"/>
      <c r="F45" s="49"/>
      <c r="G45" s="189" t="s">
        <v>66</v>
      </c>
      <c r="H45" s="190"/>
      <c r="I45" s="190"/>
      <c r="J45" s="190"/>
      <c r="K45" s="190"/>
      <c r="L45" s="191"/>
      <c r="M45" s="60"/>
      <c r="N45" s="46"/>
      <c r="O45" s="141"/>
      <c r="Q45" s="129"/>
      <c r="R45" s="130"/>
      <c r="S45" s="131"/>
      <c r="T45" s="48"/>
      <c r="U45" s="141" t="str">
        <f t="shared" si="0"/>
        <v/>
      </c>
      <c r="V45" s="30"/>
      <c r="W45" s="30"/>
      <c r="X45" s="30"/>
      <c r="Y45" s="30"/>
      <c r="Z45" s="30"/>
      <c r="AA45" s="30"/>
      <c r="AB45" s="30"/>
      <c r="AC45" s="30"/>
    </row>
    <row r="46" spans="1:29" s="38" customFormat="1" ht="25.5" customHeight="1">
      <c r="B46" s="54"/>
      <c r="C46" s="227"/>
      <c r="D46" s="228"/>
      <c r="E46" s="229"/>
      <c r="F46" s="49" t="s">
        <v>21</v>
      </c>
      <c r="G46" s="211" t="str">
        <f>$D$95</f>
        <v>Do the knowledge of the DR participant fully cover the review items?</v>
      </c>
      <c r="H46" s="212"/>
      <c r="I46" s="212"/>
      <c r="J46" s="212"/>
      <c r="K46" s="212"/>
      <c r="L46" s="212"/>
      <c r="M46" s="60"/>
      <c r="N46" s="46"/>
      <c r="O46" s="141"/>
      <c r="Q46" s="129"/>
      <c r="R46" s="130"/>
      <c r="S46" s="131"/>
      <c r="T46" s="48"/>
      <c r="U46" s="141" t="str">
        <f t="shared" si="0"/>
        <v/>
      </c>
      <c r="V46" s="30"/>
      <c r="W46" s="30"/>
      <c r="X46" s="30"/>
      <c r="Y46" s="30"/>
      <c r="Z46" s="30"/>
      <c r="AA46" s="30"/>
      <c r="AB46" s="30"/>
      <c r="AC46" s="30"/>
    </row>
    <row r="47" spans="1:29" s="38" customFormat="1" ht="25.5" customHeight="1">
      <c r="B47" s="54"/>
      <c r="C47" s="55"/>
      <c r="D47" s="56"/>
      <c r="E47" s="57"/>
      <c r="F47" s="49"/>
      <c r="G47" s="189" t="s">
        <v>66</v>
      </c>
      <c r="H47" s="190"/>
      <c r="I47" s="190"/>
      <c r="J47" s="190"/>
      <c r="K47" s="190"/>
      <c r="L47" s="191"/>
      <c r="M47" s="60"/>
      <c r="N47" s="46"/>
      <c r="O47" s="141"/>
      <c r="Q47" s="129"/>
      <c r="R47" s="130"/>
      <c r="S47" s="131"/>
      <c r="T47" s="48"/>
      <c r="U47" s="141" t="str">
        <f t="shared" si="0"/>
        <v/>
      </c>
      <c r="V47" s="30"/>
      <c r="W47" s="30"/>
      <c r="X47" s="30"/>
      <c r="Y47" s="30"/>
      <c r="Z47" s="30"/>
      <c r="AA47" s="30"/>
      <c r="AB47" s="30"/>
      <c r="AC47" s="30"/>
    </row>
    <row r="48" spans="1:29" s="38" customFormat="1" ht="25.5" customHeight="1">
      <c r="B48" s="54"/>
      <c r="C48" s="227"/>
      <c r="D48" s="228"/>
      <c r="E48" s="229"/>
      <c r="F48" s="49" t="s">
        <v>22</v>
      </c>
      <c r="G48" s="211" t="str">
        <f>$D$99</f>
        <v>Pointing-out matters importance anyhow</v>
      </c>
      <c r="H48" s="212"/>
      <c r="I48" s="212"/>
      <c r="J48" s="212"/>
      <c r="K48" s="212"/>
      <c r="L48" s="212"/>
      <c r="M48" s="60"/>
      <c r="N48" s="46"/>
      <c r="O48" s="141"/>
      <c r="Q48" s="129"/>
      <c r="R48" s="130"/>
      <c r="S48" s="131"/>
      <c r="T48" s="48"/>
      <c r="U48" s="141" t="str">
        <f t="shared" si="0"/>
        <v/>
      </c>
      <c r="V48" s="30"/>
      <c r="W48" s="30"/>
      <c r="X48" s="30"/>
      <c r="Y48" s="30"/>
      <c r="Z48" s="30"/>
      <c r="AA48" s="30"/>
      <c r="AB48" s="30"/>
      <c r="AC48" s="30"/>
    </row>
    <row r="49" spans="2:29" s="38" customFormat="1" ht="20.25" customHeight="1">
      <c r="B49" s="54"/>
      <c r="C49" s="55"/>
      <c r="D49" s="56"/>
      <c r="E49" s="57"/>
      <c r="F49" s="49"/>
      <c r="G49" s="189" t="s">
        <v>66</v>
      </c>
      <c r="H49" s="190"/>
      <c r="I49" s="190"/>
      <c r="J49" s="190"/>
      <c r="K49" s="190"/>
      <c r="L49" s="191"/>
      <c r="M49" s="60"/>
      <c r="N49" s="46"/>
      <c r="O49" s="141"/>
      <c r="Q49" s="129"/>
      <c r="R49" s="130"/>
      <c r="S49" s="131"/>
      <c r="T49" s="48"/>
      <c r="U49" s="141" t="str">
        <f t="shared" si="0"/>
        <v/>
      </c>
      <c r="V49" s="30"/>
      <c r="W49" s="30"/>
      <c r="X49" s="30"/>
      <c r="Y49" s="30"/>
      <c r="Z49" s="30"/>
      <c r="AA49" s="30"/>
      <c r="AB49" s="30"/>
      <c r="AC49" s="30"/>
    </row>
    <row r="50" spans="2:29" s="62" customFormat="1" ht="18.75" customHeight="1" thickBot="1">
      <c r="B50" s="54"/>
      <c r="C50" s="257"/>
      <c r="D50" s="258"/>
      <c r="E50" s="259"/>
      <c r="F50" s="49"/>
      <c r="G50" s="254"/>
      <c r="H50" s="255"/>
      <c r="I50" s="255"/>
      <c r="J50" s="255"/>
      <c r="K50" s="255"/>
      <c r="L50" s="256"/>
      <c r="M50" s="59"/>
      <c r="N50" s="46"/>
      <c r="O50" s="141"/>
      <c r="Q50" s="132"/>
      <c r="R50" s="133"/>
      <c r="S50" s="134"/>
      <c r="T50" s="61"/>
      <c r="U50" s="143" t="str">
        <f>IF(O50&lt;&gt;"","Not yet","")</f>
        <v/>
      </c>
      <c r="W50" s="30"/>
    </row>
    <row r="51" spans="2:29" s="62" customFormat="1" ht="12" customHeight="1">
      <c r="B51" s="249"/>
      <c r="C51" s="238" t="s">
        <v>31</v>
      </c>
      <c r="D51" s="239"/>
      <c r="E51" s="239"/>
      <c r="F51" s="239"/>
      <c r="G51" s="239"/>
      <c r="H51" s="239"/>
      <c r="I51" s="239"/>
      <c r="J51" s="240"/>
      <c r="K51" s="63"/>
      <c r="L51" s="63"/>
      <c r="M51" s="63"/>
      <c r="N51" s="63"/>
      <c r="O51" s="64"/>
      <c r="Q51" s="196"/>
      <c r="R51" s="196"/>
      <c r="S51" s="196"/>
      <c r="T51" s="66"/>
      <c r="U51" s="67"/>
    </row>
    <row r="52" spans="2:29" s="62" customFormat="1" ht="12" customHeight="1">
      <c r="B52" s="250"/>
      <c r="C52" s="198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200"/>
      <c r="Q52" s="196"/>
      <c r="R52" s="196"/>
      <c r="S52" s="196"/>
      <c r="T52" s="66"/>
      <c r="U52" s="67"/>
    </row>
    <row r="53" spans="2:29" ht="15" thickBot="1">
      <c r="B53" s="251"/>
      <c r="C53" s="201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3"/>
      <c r="Q53" s="196"/>
      <c r="R53" s="196"/>
      <c r="S53" s="196"/>
      <c r="T53" s="66"/>
      <c r="U53" s="67"/>
      <c r="W53" s="62"/>
    </row>
    <row r="54" spans="2:29" s="38" customFormat="1">
      <c r="B54" s="1"/>
      <c r="C54" s="1"/>
      <c r="D54" s="1"/>
      <c r="E54" s="1"/>
      <c r="F54" s="1"/>
      <c r="H54" s="68"/>
      <c r="I54" s="68"/>
      <c r="J54" s="68"/>
      <c r="K54" s="68"/>
      <c r="L54" s="68"/>
      <c r="M54" s="68"/>
      <c r="N54" s="69"/>
      <c r="O54" s="69"/>
      <c r="U54" s="73"/>
      <c r="W54" s="1"/>
    </row>
    <row r="55" spans="2:29">
      <c r="B55" s="30"/>
      <c r="C55" s="70"/>
      <c r="D55" s="70"/>
      <c r="E55" s="70"/>
      <c r="F55" s="71"/>
      <c r="G55" s="65"/>
      <c r="H55" s="65"/>
      <c r="I55" s="65"/>
      <c r="J55" s="65"/>
      <c r="K55" s="65"/>
      <c r="L55" s="65"/>
      <c r="M55" s="72"/>
      <c r="N55" s="38"/>
      <c r="O55" s="30" t="s">
        <v>123</v>
      </c>
      <c r="Q55" s="76"/>
      <c r="R55" s="74" t="s">
        <v>54</v>
      </c>
      <c r="S55" s="76"/>
      <c r="T55" s="66"/>
      <c r="U55" s="67"/>
      <c r="W55" s="38"/>
    </row>
    <row r="56" spans="2:29" ht="16.5" customHeight="1">
      <c r="C56" s="74" t="s">
        <v>51</v>
      </c>
      <c r="E56" s="3"/>
      <c r="F56" s="3"/>
      <c r="G56" s="30"/>
      <c r="H56" s="75"/>
      <c r="I56" s="75"/>
      <c r="J56" s="75"/>
      <c r="K56" s="75"/>
      <c r="L56" s="75"/>
      <c r="M56" s="68"/>
      <c r="N56" s="68"/>
      <c r="O56" s="68"/>
      <c r="Q56" s="76"/>
      <c r="R56" s="302" t="s">
        <v>111</v>
      </c>
      <c r="S56" s="302"/>
      <c r="T56" s="302"/>
      <c r="U56" s="302"/>
    </row>
    <row r="57" spans="2:29" ht="11.25" customHeight="1">
      <c r="C57" s="1" t="s">
        <v>23</v>
      </c>
      <c r="E57" s="3"/>
      <c r="F57" s="3"/>
      <c r="G57" s="30"/>
      <c r="H57" s="75"/>
      <c r="I57" s="75"/>
      <c r="J57" s="75"/>
      <c r="K57" s="75"/>
      <c r="L57" s="75"/>
      <c r="M57" s="68"/>
      <c r="N57" s="68"/>
      <c r="O57" s="68"/>
      <c r="Q57" s="76"/>
      <c r="R57" s="302"/>
      <c r="S57" s="302"/>
      <c r="T57" s="302"/>
      <c r="U57" s="302"/>
    </row>
    <row r="58" spans="2:29" ht="13.5" customHeight="1">
      <c r="E58" s="3"/>
      <c r="F58" s="3"/>
      <c r="G58" s="30"/>
      <c r="H58" s="75"/>
      <c r="I58" s="75"/>
      <c r="J58" s="75"/>
      <c r="K58" s="75"/>
      <c r="L58" s="75"/>
      <c r="M58" s="68"/>
      <c r="N58" s="68"/>
      <c r="O58" s="68"/>
      <c r="Q58" s="76"/>
      <c r="R58" s="302"/>
      <c r="S58" s="302"/>
      <c r="T58" s="302"/>
      <c r="U58" s="302"/>
    </row>
    <row r="59" spans="2:29" ht="12.75" customHeight="1">
      <c r="C59" s="74" t="s">
        <v>52</v>
      </c>
      <c r="E59" s="3"/>
      <c r="F59" s="3"/>
      <c r="G59" s="30"/>
      <c r="H59" s="75"/>
      <c r="I59" s="75"/>
      <c r="J59" s="75"/>
      <c r="K59" s="75"/>
      <c r="L59" s="75"/>
      <c r="M59" s="68"/>
      <c r="N59" s="68"/>
      <c r="O59" s="68"/>
      <c r="Q59" s="76"/>
      <c r="R59" s="302"/>
      <c r="S59" s="302"/>
      <c r="T59" s="302"/>
      <c r="U59" s="302"/>
    </row>
    <row r="60" spans="2:29" ht="10.5" customHeight="1">
      <c r="C60" s="1" t="s">
        <v>48</v>
      </c>
      <c r="E60" s="3"/>
      <c r="F60" s="3"/>
      <c r="G60" s="30"/>
      <c r="H60" s="75"/>
      <c r="I60" s="75"/>
      <c r="J60" s="75"/>
      <c r="K60" s="75"/>
      <c r="L60" s="75"/>
      <c r="M60" s="68"/>
      <c r="N60" s="68"/>
      <c r="O60" s="68"/>
      <c r="Q60" s="76"/>
      <c r="R60" s="302"/>
      <c r="S60" s="302"/>
      <c r="T60" s="302"/>
      <c r="U60" s="302"/>
    </row>
    <row r="61" spans="2:29">
      <c r="E61" s="3"/>
      <c r="F61" s="3"/>
      <c r="G61" s="30"/>
      <c r="H61" s="75"/>
      <c r="I61" s="75"/>
      <c r="J61" s="75"/>
      <c r="K61" s="75"/>
      <c r="L61" s="75"/>
      <c r="M61" s="68"/>
      <c r="N61" s="68"/>
      <c r="O61" s="68"/>
      <c r="Q61" s="76"/>
      <c r="R61" s="302"/>
      <c r="S61" s="302"/>
      <c r="T61" s="302"/>
      <c r="U61" s="302"/>
      <c r="V61" s="75"/>
      <c r="X61" s="75"/>
      <c r="Y61" s="75"/>
    </row>
    <row r="62" spans="2:29">
      <c r="C62" s="74" t="s">
        <v>53</v>
      </c>
      <c r="E62" s="3"/>
      <c r="F62" s="3"/>
      <c r="G62" s="30"/>
      <c r="H62" s="75"/>
      <c r="I62" s="75"/>
      <c r="J62" s="75"/>
      <c r="K62" s="75"/>
      <c r="L62" s="75"/>
      <c r="M62" s="68"/>
      <c r="N62" s="68"/>
      <c r="O62" s="68"/>
      <c r="Q62" s="76"/>
      <c r="R62" s="76"/>
      <c r="S62" s="10"/>
      <c r="T62" s="10"/>
      <c r="U62" s="10"/>
      <c r="W62" s="75"/>
    </row>
    <row r="63" spans="2:29">
      <c r="C63" s="1" t="s">
        <v>24</v>
      </c>
      <c r="G63" s="38"/>
      <c r="H63" s="68"/>
      <c r="I63" s="68"/>
      <c r="J63" s="68"/>
      <c r="K63" s="68"/>
      <c r="L63" s="68"/>
      <c r="M63" s="68"/>
      <c r="N63" s="68"/>
      <c r="O63" s="68"/>
      <c r="Q63" s="76"/>
      <c r="R63" s="76"/>
      <c r="S63" s="195"/>
      <c r="T63" s="195"/>
      <c r="U63" s="195"/>
    </row>
    <row r="64" spans="2:29">
      <c r="D64" s="1" t="s">
        <v>25</v>
      </c>
      <c r="G64" s="38"/>
      <c r="H64" s="68"/>
      <c r="I64" s="68"/>
      <c r="J64" s="68"/>
      <c r="K64" s="68"/>
      <c r="L64" s="68"/>
      <c r="M64" s="68"/>
      <c r="N64" s="68"/>
      <c r="O64" s="68"/>
      <c r="Q64" s="76"/>
      <c r="R64" s="76"/>
      <c r="S64" s="195"/>
      <c r="T64" s="195"/>
      <c r="U64" s="195"/>
    </row>
    <row r="65" spans="2:23">
      <c r="D65" s="1" t="s">
        <v>135</v>
      </c>
      <c r="G65" s="38"/>
      <c r="H65" s="68"/>
      <c r="I65" s="68"/>
      <c r="J65" s="68"/>
      <c r="K65" s="68"/>
      <c r="L65" s="68"/>
      <c r="M65" s="68"/>
      <c r="N65" s="68"/>
      <c r="O65" s="68"/>
      <c r="Q65" s="76"/>
      <c r="R65" s="76"/>
      <c r="S65" s="195"/>
      <c r="T65" s="195"/>
      <c r="U65" s="195"/>
    </row>
    <row r="66" spans="2:23">
      <c r="D66" s="1" t="s">
        <v>139</v>
      </c>
      <c r="G66" s="38"/>
      <c r="H66" s="68"/>
      <c r="I66" s="68"/>
      <c r="J66" s="68"/>
      <c r="K66" s="68"/>
      <c r="L66" s="68"/>
      <c r="M66" s="68"/>
      <c r="N66" s="68"/>
      <c r="O66" s="68"/>
      <c r="Q66" s="76"/>
      <c r="R66" s="76"/>
      <c r="S66" s="195"/>
      <c r="T66" s="195"/>
      <c r="U66" s="195"/>
    </row>
    <row r="67" spans="2:23">
      <c r="G67" s="38"/>
      <c r="H67" s="68"/>
      <c r="I67" s="68"/>
      <c r="J67" s="68"/>
      <c r="K67" s="68"/>
      <c r="L67" s="68"/>
      <c r="M67" s="68"/>
      <c r="N67" s="68"/>
      <c r="O67" s="68"/>
      <c r="R67" s="3"/>
      <c r="S67" s="195"/>
      <c r="T67" s="195"/>
      <c r="U67" s="195"/>
    </row>
    <row r="68" spans="2:23">
      <c r="C68" s="74" t="s">
        <v>93</v>
      </c>
      <c r="G68" s="38"/>
      <c r="H68" s="68"/>
      <c r="I68" s="68"/>
      <c r="J68" s="68"/>
      <c r="K68" s="68"/>
      <c r="L68" s="68"/>
      <c r="M68" s="68"/>
      <c r="N68" s="68"/>
      <c r="O68" s="68"/>
      <c r="R68" s="3"/>
      <c r="S68" s="195"/>
      <c r="T68" s="195"/>
      <c r="U68" s="195"/>
    </row>
    <row r="69" spans="2:23" s="78" customFormat="1" ht="19.149999999999999" customHeight="1">
      <c r="B69" s="1"/>
      <c r="C69" s="74" t="s">
        <v>50</v>
      </c>
      <c r="D69" s="1"/>
      <c r="E69" s="1"/>
      <c r="F69" s="1"/>
      <c r="G69" s="38"/>
      <c r="H69" s="68"/>
      <c r="I69" s="68"/>
      <c r="J69" s="68"/>
      <c r="K69" s="68"/>
      <c r="L69" s="68"/>
      <c r="M69" s="68"/>
      <c r="N69" s="68"/>
      <c r="O69" s="68"/>
      <c r="R69" s="79"/>
      <c r="S69" s="79"/>
      <c r="T69" s="79"/>
      <c r="U69" s="79"/>
      <c r="W69" s="1"/>
    </row>
    <row r="70" spans="2:23" s="78" customFormat="1" ht="29.45" customHeight="1">
      <c r="C70" s="115" t="s">
        <v>26</v>
      </c>
      <c r="D70" s="205" t="s">
        <v>98</v>
      </c>
      <c r="E70" s="205"/>
      <c r="F70" s="205" t="s">
        <v>102</v>
      </c>
      <c r="G70" s="205"/>
      <c r="H70" s="205"/>
      <c r="I70" s="205"/>
      <c r="J70" s="205"/>
      <c r="K70" s="205"/>
      <c r="L70" s="205"/>
      <c r="M70" s="205"/>
      <c r="N70" s="205"/>
      <c r="O70" s="77" t="s">
        <v>105</v>
      </c>
      <c r="R70" s="79"/>
      <c r="S70" s="79"/>
      <c r="T70" s="79"/>
      <c r="U70" s="79"/>
    </row>
    <row r="71" spans="2:23" s="78" customFormat="1" ht="29.45" customHeight="1">
      <c r="C71" s="77" t="s">
        <v>67</v>
      </c>
      <c r="D71" s="197" t="s">
        <v>95</v>
      </c>
      <c r="E71" s="197"/>
      <c r="F71" s="197" t="s">
        <v>99</v>
      </c>
      <c r="G71" s="197"/>
      <c r="H71" s="197"/>
      <c r="I71" s="197"/>
      <c r="J71" s="197"/>
      <c r="K71" s="197"/>
      <c r="L71" s="197"/>
      <c r="M71" s="197"/>
      <c r="N71" s="197"/>
      <c r="O71" s="80" t="s">
        <v>106</v>
      </c>
    </row>
    <row r="72" spans="2:23" s="78" customFormat="1" ht="29.45" customHeight="1">
      <c r="C72" s="77" t="s">
        <v>69</v>
      </c>
      <c r="D72" s="197" t="s">
        <v>95</v>
      </c>
      <c r="E72" s="197"/>
      <c r="F72" s="197" t="s">
        <v>112</v>
      </c>
      <c r="G72" s="197"/>
      <c r="H72" s="197"/>
      <c r="I72" s="197"/>
      <c r="J72" s="197"/>
      <c r="K72" s="197"/>
      <c r="L72" s="197"/>
      <c r="M72" s="197"/>
      <c r="N72" s="197"/>
      <c r="O72" s="80" t="s">
        <v>108</v>
      </c>
    </row>
    <row r="73" spans="2:23" s="78" customFormat="1" ht="29.45" customHeight="1">
      <c r="C73" s="77" t="s">
        <v>68</v>
      </c>
      <c r="D73" s="197" t="s">
        <v>96</v>
      </c>
      <c r="E73" s="197"/>
      <c r="F73" s="197" t="s">
        <v>103</v>
      </c>
      <c r="G73" s="197"/>
      <c r="H73" s="197"/>
      <c r="I73" s="197"/>
      <c r="J73" s="197"/>
      <c r="K73" s="197"/>
      <c r="L73" s="197"/>
      <c r="M73" s="197"/>
      <c r="N73" s="197"/>
      <c r="O73" s="80" t="s">
        <v>107</v>
      </c>
    </row>
    <row r="74" spans="2:23" s="78" customFormat="1" ht="29.45" customHeight="1">
      <c r="C74" s="77" t="s">
        <v>70</v>
      </c>
      <c r="D74" s="197" t="s">
        <v>96</v>
      </c>
      <c r="E74" s="197"/>
      <c r="F74" s="197" t="s">
        <v>100</v>
      </c>
      <c r="G74" s="197"/>
      <c r="H74" s="197"/>
      <c r="I74" s="197"/>
      <c r="J74" s="197"/>
      <c r="K74" s="197"/>
      <c r="L74" s="197"/>
      <c r="M74" s="197"/>
      <c r="N74" s="197"/>
      <c r="O74" s="80" t="s">
        <v>107</v>
      </c>
    </row>
    <row r="75" spans="2:23">
      <c r="B75" s="78"/>
      <c r="C75" s="77" t="s">
        <v>94</v>
      </c>
      <c r="D75" s="197" t="s">
        <v>97</v>
      </c>
      <c r="E75" s="197"/>
      <c r="F75" s="204" t="s">
        <v>101</v>
      </c>
      <c r="G75" s="204"/>
      <c r="H75" s="204"/>
      <c r="I75" s="204"/>
      <c r="J75" s="204"/>
      <c r="K75" s="204"/>
      <c r="L75" s="204"/>
      <c r="M75" s="204"/>
      <c r="N75" s="204"/>
      <c r="O75" s="80" t="s">
        <v>107</v>
      </c>
      <c r="W75" s="78"/>
    </row>
    <row r="76" spans="2:23">
      <c r="G76" s="38"/>
      <c r="H76" s="68"/>
      <c r="I76" s="68"/>
      <c r="J76" s="68"/>
      <c r="K76" s="68"/>
      <c r="L76" s="68"/>
      <c r="M76" s="68"/>
      <c r="N76" s="68"/>
      <c r="O76" s="68"/>
    </row>
    <row r="77" spans="2:23">
      <c r="C77" s="74" t="s">
        <v>16</v>
      </c>
    </row>
    <row r="78" spans="2:23">
      <c r="C78" s="81" t="s">
        <v>49</v>
      </c>
      <c r="D78" s="82" t="s">
        <v>65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4"/>
    </row>
    <row r="79" spans="2:23">
      <c r="C79" s="85">
        <v>1</v>
      </c>
      <c r="D79" s="86" t="s">
        <v>41</v>
      </c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8"/>
    </row>
    <row r="80" spans="2:23">
      <c r="C80" s="89"/>
      <c r="D80" s="90"/>
      <c r="E80" s="91" t="s">
        <v>136</v>
      </c>
      <c r="F80" s="91"/>
      <c r="G80" s="91"/>
      <c r="H80" s="91"/>
      <c r="I80" s="91"/>
      <c r="J80" s="91"/>
      <c r="K80" s="91"/>
      <c r="L80" s="91"/>
      <c r="M80" s="91"/>
      <c r="N80" s="91"/>
      <c r="O80" s="92"/>
    </row>
    <row r="81" spans="3:15">
      <c r="C81" s="89"/>
      <c r="D81" s="90"/>
      <c r="E81" s="93" t="s">
        <v>42</v>
      </c>
      <c r="F81" s="94"/>
      <c r="G81" s="94"/>
      <c r="H81" s="94"/>
      <c r="I81" s="94"/>
      <c r="J81" s="94"/>
      <c r="K81" s="94"/>
      <c r="L81" s="94"/>
      <c r="M81" s="94"/>
      <c r="N81" s="94"/>
      <c r="O81" s="95"/>
    </row>
    <row r="82" spans="3:15">
      <c r="C82" s="96"/>
      <c r="D82" s="97"/>
      <c r="E82" s="98" t="s">
        <v>43</v>
      </c>
      <c r="F82" s="99"/>
      <c r="G82" s="99"/>
      <c r="H82" s="99"/>
      <c r="I82" s="99"/>
      <c r="J82" s="99"/>
      <c r="K82" s="99"/>
      <c r="L82" s="99"/>
      <c r="M82" s="99"/>
      <c r="N82" s="99"/>
      <c r="O82" s="100"/>
    </row>
    <row r="83" spans="3:15">
      <c r="C83" s="85">
        <v>2</v>
      </c>
      <c r="D83" s="86" t="s">
        <v>44</v>
      </c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8"/>
    </row>
    <row r="84" spans="3:15">
      <c r="C84" s="89"/>
      <c r="D84" s="90"/>
      <c r="E84" s="91" t="s">
        <v>55</v>
      </c>
      <c r="F84" s="91"/>
      <c r="G84" s="91"/>
      <c r="H84" s="91"/>
      <c r="I84" s="91"/>
      <c r="J84" s="91"/>
      <c r="K84" s="91"/>
      <c r="L84" s="91"/>
      <c r="M84" s="91"/>
      <c r="N84" s="91"/>
      <c r="O84" s="92"/>
    </row>
    <row r="85" spans="3:15">
      <c r="C85" s="89"/>
      <c r="D85" s="90"/>
      <c r="E85" s="93" t="s">
        <v>56</v>
      </c>
      <c r="F85" s="93"/>
      <c r="G85" s="93"/>
      <c r="H85" s="93"/>
      <c r="I85" s="93"/>
      <c r="J85" s="93"/>
      <c r="K85" s="93"/>
      <c r="L85" s="93"/>
      <c r="M85" s="93"/>
      <c r="N85" s="93"/>
      <c r="O85" s="101"/>
    </row>
    <row r="86" spans="3:15">
      <c r="C86" s="96"/>
      <c r="D86" s="97"/>
      <c r="E86" s="98" t="s">
        <v>57</v>
      </c>
      <c r="F86" s="98"/>
      <c r="G86" s="98"/>
      <c r="H86" s="98"/>
      <c r="I86" s="98"/>
      <c r="J86" s="98"/>
      <c r="K86" s="98"/>
      <c r="L86" s="98"/>
      <c r="M86" s="98"/>
      <c r="N86" s="98"/>
      <c r="O86" s="102"/>
    </row>
    <row r="87" spans="3:15">
      <c r="C87" s="85">
        <v>3</v>
      </c>
      <c r="D87" s="86" t="s">
        <v>45</v>
      </c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8"/>
    </row>
    <row r="88" spans="3:15">
      <c r="C88" s="89"/>
      <c r="D88" s="90"/>
      <c r="E88" s="91" t="s">
        <v>143</v>
      </c>
      <c r="F88" s="91"/>
      <c r="G88" s="91"/>
      <c r="H88" s="91"/>
      <c r="I88" s="91"/>
      <c r="J88" s="91"/>
      <c r="K88" s="91"/>
      <c r="L88" s="91"/>
      <c r="M88" s="91"/>
      <c r="N88" s="91"/>
      <c r="O88" s="92"/>
    </row>
    <row r="89" spans="3:15">
      <c r="C89" s="89"/>
      <c r="D89" s="90"/>
      <c r="E89" s="93" t="s">
        <v>58</v>
      </c>
      <c r="F89" s="93"/>
      <c r="G89" s="93"/>
      <c r="H89" s="93"/>
      <c r="I89" s="93"/>
      <c r="J89" s="93"/>
      <c r="K89" s="93"/>
      <c r="L89" s="93"/>
      <c r="M89" s="93"/>
      <c r="N89" s="93"/>
      <c r="O89" s="101"/>
    </row>
    <row r="90" spans="3:15">
      <c r="C90" s="96"/>
      <c r="D90" s="97"/>
      <c r="E90" s="98" t="s">
        <v>59</v>
      </c>
      <c r="F90" s="98"/>
      <c r="G90" s="98"/>
      <c r="H90" s="98"/>
      <c r="I90" s="98"/>
      <c r="J90" s="98"/>
      <c r="K90" s="98"/>
      <c r="L90" s="98"/>
      <c r="M90" s="98"/>
      <c r="N90" s="98"/>
      <c r="O90" s="102"/>
    </row>
    <row r="91" spans="3:15">
      <c r="C91" s="85">
        <v>4</v>
      </c>
      <c r="D91" s="86" t="s">
        <v>46</v>
      </c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8"/>
    </row>
    <row r="92" spans="3:15">
      <c r="C92" s="89"/>
      <c r="D92" s="103"/>
      <c r="E92" s="104" t="s">
        <v>60</v>
      </c>
      <c r="F92" s="104"/>
      <c r="G92" s="104"/>
      <c r="H92" s="104"/>
      <c r="I92" s="104"/>
      <c r="J92" s="104"/>
      <c r="K92" s="104"/>
      <c r="L92" s="104"/>
      <c r="M92" s="104"/>
      <c r="N92" s="104"/>
      <c r="O92" s="105"/>
    </row>
    <row r="93" spans="3:15">
      <c r="C93" s="89"/>
      <c r="D93" s="106"/>
      <c r="E93" s="103" t="s">
        <v>113</v>
      </c>
      <c r="F93" s="103"/>
      <c r="G93" s="103"/>
      <c r="H93" s="107"/>
      <c r="I93" s="107"/>
      <c r="J93" s="107"/>
      <c r="K93" s="107"/>
      <c r="L93" s="107"/>
      <c r="M93" s="107"/>
      <c r="N93" s="107"/>
      <c r="O93" s="108"/>
    </row>
    <row r="94" spans="3:15">
      <c r="C94" s="96"/>
      <c r="D94" s="97"/>
      <c r="E94" s="109" t="s">
        <v>61</v>
      </c>
      <c r="F94" s="109"/>
      <c r="G94" s="109"/>
      <c r="H94" s="110"/>
      <c r="I94" s="110"/>
      <c r="J94" s="110"/>
      <c r="K94" s="110"/>
      <c r="L94" s="110"/>
      <c r="M94" s="110"/>
      <c r="N94" s="110"/>
      <c r="O94" s="111"/>
    </row>
    <row r="95" spans="3:15">
      <c r="C95" s="85">
        <v>5</v>
      </c>
      <c r="D95" s="87" t="s">
        <v>144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8"/>
    </row>
    <row r="96" spans="3:15">
      <c r="C96" s="89"/>
      <c r="D96" s="90"/>
      <c r="E96" s="91" t="s">
        <v>145</v>
      </c>
      <c r="F96" s="91"/>
      <c r="G96" s="91"/>
      <c r="H96" s="91"/>
      <c r="I96" s="91"/>
      <c r="J96" s="91"/>
      <c r="K96" s="91"/>
      <c r="L96" s="91"/>
      <c r="M96" s="91"/>
      <c r="N96" s="91"/>
      <c r="O96" s="92"/>
    </row>
    <row r="97" spans="3:15">
      <c r="C97" s="89"/>
      <c r="D97" s="90"/>
      <c r="E97" s="93" t="s">
        <v>146</v>
      </c>
      <c r="F97" s="93"/>
      <c r="G97" s="93"/>
      <c r="H97" s="93"/>
      <c r="I97" s="93"/>
      <c r="J97" s="93"/>
      <c r="K97" s="93"/>
      <c r="L97" s="93"/>
      <c r="M97" s="93"/>
      <c r="N97" s="93"/>
      <c r="O97" s="101"/>
    </row>
    <row r="98" spans="3:15">
      <c r="C98" s="96"/>
      <c r="D98" s="97"/>
      <c r="E98" s="98" t="s">
        <v>147</v>
      </c>
      <c r="F98" s="98"/>
      <c r="G98" s="98"/>
      <c r="H98" s="98"/>
      <c r="I98" s="98"/>
      <c r="J98" s="98"/>
      <c r="K98" s="98"/>
      <c r="L98" s="98"/>
      <c r="M98" s="98"/>
      <c r="N98" s="98"/>
      <c r="O98" s="102"/>
    </row>
    <row r="99" spans="3:15">
      <c r="C99" s="89">
        <v>6</v>
      </c>
      <c r="D99" s="112" t="s">
        <v>47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4"/>
    </row>
    <row r="100" spans="3:15">
      <c r="C100" s="89"/>
      <c r="D100" s="90"/>
      <c r="E100" s="91" t="s">
        <v>62</v>
      </c>
      <c r="F100" s="91"/>
      <c r="G100" s="91"/>
      <c r="H100" s="91"/>
      <c r="I100" s="91"/>
      <c r="J100" s="91"/>
      <c r="K100" s="91"/>
      <c r="L100" s="91"/>
      <c r="M100" s="91"/>
      <c r="N100" s="91"/>
      <c r="O100" s="92"/>
    </row>
    <row r="101" spans="3:15">
      <c r="C101" s="89"/>
      <c r="D101" s="90"/>
      <c r="E101" s="93" t="s">
        <v>63</v>
      </c>
      <c r="F101" s="93"/>
      <c r="G101" s="93"/>
      <c r="H101" s="93"/>
      <c r="I101" s="93"/>
      <c r="J101" s="93"/>
      <c r="K101" s="93"/>
      <c r="L101" s="93"/>
      <c r="M101" s="93"/>
      <c r="N101" s="93"/>
      <c r="O101" s="101"/>
    </row>
    <row r="102" spans="3:15">
      <c r="C102" s="96"/>
      <c r="D102" s="97"/>
      <c r="E102" s="98" t="s">
        <v>64</v>
      </c>
      <c r="F102" s="98"/>
      <c r="G102" s="98"/>
      <c r="H102" s="98"/>
      <c r="I102" s="98"/>
      <c r="J102" s="98"/>
      <c r="K102" s="98"/>
      <c r="L102" s="98"/>
      <c r="M102" s="98"/>
      <c r="N102" s="98"/>
      <c r="O102" s="102"/>
    </row>
    <row r="122" spans="3:3">
      <c r="C122" s="74"/>
    </row>
  </sheetData>
  <mergeCells count="125">
    <mergeCell ref="F74:N74"/>
    <mergeCell ref="Q3:U3"/>
    <mergeCell ref="T11:T15"/>
    <mergeCell ref="Q16:U16"/>
    <mergeCell ref="U11:U15"/>
    <mergeCell ref="S11:S15"/>
    <mergeCell ref="R56:U61"/>
    <mergeCell ref="R4:S4"/>
    <mergeCell ref="Q51:S51"/>
    <mergeCell ref="T7:T8"/>
    <mergeCell ref="S6:U6"/>
    <mergeCell ref="U7:U8"/>
    <mergeCell ref="I17:J17"/>
    <mergeCell ref="M16:N16"/>
    <mergeCell ref="K16:L16"/>
    <mergeCell ref="S7:S8"/>
    <mergeCell ref="O7:O8"/>
    <mergeCell ref="C44:E44"/>
    <mergeCell ref="G44:L44"/>
    <mergeCell ref="B16:D16"/>
    <mergeCell ref="G26:L26"/>
    <mergeCell ref="Q21:S21"/>
    <mergeCell ref="F16:G16"/>
    <mergeCell ref="G27:L27"/>
    <mergeCell ref="C20:O20"/>
    <mergeCell ref="G36:L36"/>
    <mergeCell ref="G33:L33"/>
    <mergeCell ref="S5:U5"/>
    <mergeCell ref="C42:E42"/>
    <mergeCell ref="E15:O15"/>
    <mergeCell ref="B12:D12"/>
    <mergeCell ref="B17:D17"/>
    <mergeCell ref="Q20:U20"/>
    <mergeCell ref="C9:K9"/>
    <mergeCell ref="B7:C7"/>
    <mergeCell ref="B5:C6"/>
    <mergeCell ref="B15:D15"/>
    <mergeCell ref="C40:E40"/>
    <mergeCell ref="B51:B53"/>
    <mergeCell ref="C48:E48"/>
    <mergeCell ref="G39:L39"/>
    <mergeCell ref="G21:L21"/>
    <mergeCell ref="G41:L41"/>
    <mergeCell ref="G50:L50"/>
    <mergeCell ref="C50:E50"/>
    <mergeCell ref="G25:L25"/>
    <mergeCell ref="G42:L42"/>
    <mergeCell ref="D7:K7"/>
    <mergeCell ref="I8:K8"/>
    <mergeCell ref="C51:J51"/>
    <mergeCell ref="C46:E46"/>
    <mergeCell ref="M1:O1"/>
    <mergeCell ref="N2:O2"/>
    <mergeCell ref="B4:O4"/>
    <mergeCell ref="C38:E38"/>
    <mergeCell ref="D5:F5"/>
    <mergeCell ref="G49:L49"/>
    <mergeCell ref="B19:D19"/>
    <mergeCell ref="B13:D13"/>
    <mergeCell ref="G48:L48"/>
    <mergeCell ref="D6:F6"/>
    <mergeCell ref="B8:C8"/>
    <mergeCell ref="D8:G8"/>
    <mergeCell ref="G43:L43"/>
    <mergeCell ref="B18:D18"/>
    <mergeCell ref="G38:L38"/>
    <mergeCell ref="L8:M8"/>
    <mergeCell ref="D71:E71"/>
    <mergeCell ref="D73:E73"/>
    <mergeCell ref="B3:O3"/>
    <mergeCell ref="L9:M9"/>
    <mergeCell ref="G46:L46"/>
    <mergeCell ref="G22:L22"/>
    <mergeCell ref="I16:J16"/>
    <mergeCell ref="G23:L23"/>
    <mergeCell ref="L7:M7"/>
    <mergeCell ref="C21:E21"/>
    <mergeCell ref="D72:E72"/>
    <mergeCell ref="C52:O53"/>
    <mergeCell ref="D74:E74"/>
    <mergeCell ref="F75:N75"/>
    <mergeCell ref="F70:N70"/>
    <mergeCell ref="D75:E75"/>
    <mergeCell ref="F71:N71"/>
    <mergeCell ref="F72:N72"/>
    <mergeCell ref="F73:N73"/>
    <mergeCell ref="D70:E70"/>
    <mergeCell ref="G30:L30"/>
    <mergeCell ref="U63:U68"/>
    <mergeCell ref="T63:T68"/>
    <mergeCell ref="S63:S68"/>
    <mergeCell ref="Q52:S52"/>
    <mergeCell ref="Q53:S53"/>
    <mergeCell ref="G40:L40"/>
    <mergeCell ref="G45:L45"/>
    <mergeCell ref="E11:O11"/>
    <mergeCell ref="G35:L35"/>
    <mergeCell ref="K18:O18"/>
    <mergeCell ref="G47:L47"/>
    <mergeCell ref="G24:L24"/>
    <mergeCell ref="E19:O19"/>
    <mergeCell ref="G34:L34"/>
    <mergeCell ref="G32:L32"/>
    <mergeCell ref="G29:L29"/>
    <mergeCell ref="G37:L37"/>
    <mergeCell ref="L6:M6"/>
    <mergeCell ref="G31:L31"/>
    <mergeCell ref="G28:L28"/>
    <mergeCell ref="B14:D14"/>
    <mergeCell ref="E14:G14"/>
    <mergeCell ref="I14:O14"/>
    <mergeCell ref="E10:K10"/>
    <mergeCell ref="L10:N10"/>
    <mergeCell ref="E13:O13"/>
    <mergeCell ref="B10:D10"/>
    <mergeCell ref="N5:O5"/>
    <mergeCell ref="N6:O6"/>
    <mergeCell ref="K17:O17"/>
    <mergeCell ref="I18:J18"/>
    <mergeCell ref="I12:O12"/>
    <mergeCell ref="B11:D11"/>
    <mergeCell ref="E12:G12"/>
    <mergeCell ref="E17:H17"/>
    <mergeCell ref="E18:H18"/>
    <mergeCell ref="L5:M5"/>
  </mergeCells>
  <phoneticPr fontId="3"/>
  <conditionalFormatting sqref="U51:U65536 U1:U2 U4:U16 U20:U21">
    <cfRule type="cellIs" dxfId="3" priority="9" stopIfTrue="1" operator="equal">
      <formula>"unfinished"</formula>
    </cfRule>
  </conditionalFormatting>
  <conditionalFormatting sqref="U22 U50">
    <cfRule type="cellIs" dxfId="2" priority="11" stopIfTrue="1" operator="equal">
      <formula>"yet"</formula>
    </cfRule>
  </conditionalFormatting>
  <conditionalFormatting sqref="E17">
    <cfRule type="expression" dxfId="1" priority="5" stopIfTrue="1">
      <formula>AND($E$12="Peer", OR($E$17&lt;$E$18*0.7,$E$17&gt;$E$18*1.3))</formula>
    </cfRule>
  </conditionalFormatting>
  <conditionalFormatting sqref="K17">
    <cfRule type="expression" dxfId="0" priority="2" stopIfTrue="1">
      <formula>AND($E$12="Peer", OR($K$17&lt;$K$18*0.7,$K$17&gt;$K$18*1.3))</formula>
    </cfRule>
  </conditionalFormatting>
  <dataValidations xWindow="231" yWindow="1016" count="15">
    <dataValidation allowBlank="1" showErrorMessage="1" sqref="R62:U65536 D10 M38:M61 W18:IV65536 C39:E61 T4:U4 G50:L61 N9 L7 S5:S7 F15:G15 C3:C4 C15:D17 B3:B5 C107:E65536 L3:M4 T7:U7 N7:O7 H20:M21 R51:R60 E62:N69 C62:C77 D76:E77 D62:D75 F75:F77 G76:N77 N20:N54 O20:O77 G20:G37 N56:N61 R20:S20 A3:A65536 O3:O4 C7:C10 P3:P65536 S51:S55 A2:W2 Q20:Q65536 Q3:Q16 S10:U16 R4:R16 F20:F61 J17 C20:D37 B7:B65536 F16 I16:I18 K16:K18 T20:U55 A1:X1 V3:V65536 W3:X16 C12:D13 I15:O15 I13:O13 H13:H15 E13:G13 Y1:IV17 F103:O65536 C103:E103 N3:N5 D3:K8 E15:E37"/>
    <dataValidation allowBlank="1" showInputMessage="1" showErrorMessage="1" prompt="Chose from A to C" sqref="C38:E38 G38:L38 G40:L40 G42:L42 G44:L44 G46:L46 G48:L48"/>
    <dataValidation type="list" allowBlank="1" showInputMessage="1" showErrorMessage="1" prompt="Chose from A to C" sqref="G39:L39">
      <formula1>$E$80:$E$82</formula1>
    </dataValidation>
    <dataValidation type="list" allowBlank="1" showInputMessage="1" showErrorMessage="1" prompt="Chose from A to C" sqref="G41:L41">
      <formula1>$E$84:$E$86</formula1>
    </dataValidation>
    <dataValidation type="list" allowBlank="1" showInputMessage="1" showErrorMessage="1" prompt="Chose from A to C" sqref="G43:L43">
      <formula1>$E$88:$E$90</formula1>
    </dataValidation>
    <dataValidation type="list" allowBlank="1" showInputMessage="1" showErrorMessage="1" prompt="Chose from A to C" sqref="G45:L45">
      <formula1>$E$92:$E$94</formula1>
    </dataValidation>
    <dataValidation type="list" allowBlank="1" showInputMessage="1" showErrorMessage="1" prompt="Chose from A to C" sqref="G47:L47">
      <formula1>$E$96:$E$98</formula1>
    </dataValidation>
    <dataValidation type="list" allowBlank="1" showInputMessage="1" showErrorMessage="1" prompt="Chose from A to C" sqref="G49:L49">
      <formula1>$E$100:$E$102</formula1>
    </dataValidation>
    <dataValidation type="list" allowBlank="1" showInputMessage="1" showErrorMessage="1" prompt="Chose from drop down list" sqref="E10">
      <formula1>"Unnecessary,Unnecessary(conditional),Necessary"</formula1>
    </dataValidation>
    <dataValidation allowBlank="1" showInputMessage="1" showErrorMessage="1" prompt="Chose from drop down list" sqref="H12"/>
    <dataValidation type="list" allowBlank="1" showErrorMessage="1" sqref="M22:M37">
      <formula1>"A,B,C,D,-"</formula1>
    </dataValidation>
    <dataValidation type="list" allowBlank="1" showInputMessage="1" showErrorMessage="1" prompt="Choose from drop down list" sqref="E12:G12">
      <formula1>$W$2:$W$5</formula1>
    </dataValidation>
    <dataValidation type="list" allowBlank="1" showInputMessage="1" prompt="Chose from drop down list or input the name of the milestone in case of Milestone Review." sqref="I12:O12">
      <formula1>$X$2:$X$16</formula1>
    </dataValidation>
    <dataValidation type="list" showInputMessage="1" showErrorMessage="1" prompt="Choose from drop down list when Review type is Peer Review" sqref="E14:G14">
      <formula1>$W$6:$W$8</formula1>
    </dataValidation>
    <dataValidation type="list" allowBlank="1" showInputMessage="1" prompt="Choose from drop down list" sqref="I14:O14">
      <formula1>$W$9:$W$11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3" fitToHeight="2" orientation="portrait" r:id="rId1"/>
  <headerFooter alignWithMargins="0"/>
  <colBreaks count="1" manualBreakCount="1">
    <brk id="15" max="6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D16" sqref="D16"/>
    </sheetView>
  </sheetViews>
  <sheetFormatPr defaultRowHeight="13.5"/>
  <cols>
    <col min="3" max="3" width="13.75" bestFit="1" customWidth="1"/>
    <col min="4" max="4" width="38" customWidth="1"/>
    <col min="5" max="5" width="13.625" bestFit="1" customWidth="1"/>
  </cols>
  <sheetData>
    <row r="3" spans="2:5">
      <c r="B3" s="137" t="s">
        <v>129</v>
      </c>
      <c r="C3" s="137" t="s">
        <v>130</v>
      </c>
      <c r="D3" s="137" t="s">
        <v>131</v>
      </c>
      <c r="E3" s="137" t="s">
        <v>138</v>
      </c>
    </row>
    <row r="4" spans="2:5">
      <c r="B4" s="138">
        <v>1</v>
      </c>
      <c r="C4" s="140">
        <v>41862</v>
      </c>
      <c r="D4" s="136" t="s">
        <v>132</v>
      </c>
      <c r="E4" s="136" t="s">
        <v>133</v>
      </c>
    </row>
    <row r="5" spans="2:5" ht="40.5">
      <c r="B5" s="138">
        <v>2</v>
      </c>
      <c r="C5" s="140">
        <v>41955</v>
      </c>
      <c r="D5" s="139" t="s">
        <v>134</v>
      </c>
      <c r="E5" s="136" t="s">
        <v>133</v>
      </c>
    </row>
    <row r="6" spans="2:5" ht="27">
      <c r="B6" s="138">
        <v>3</v>
      </c>
      <c r="C6" s="140">
        <v>41961</v>
      </c>
      <c r="D6" s="139" t="s">
        <v>137</v>
      </c>
      <c r="E6" s="136" t="s">
        <v>133</v>
      </c>
    </row>
    <row r="7" spans="2:5" ht="54">
      <c r="B7" s="138">
        <v>4</v>
      </c>
      <c r="C7" s="140">
        <v>41975</v>
      </c>
      <c r="D7" s="139" t="s">
        <v>140</v>
      </c>
      <c r="E7" s="136" t="s">
        <v>133</v>
      </c>
    </row>
    <row r="8" spans="2:5" ht="27">
      <c r="B8" s="138">
        <v>5</v>
      </c>
      <c r="C8" s="140">
        <v>42011</v>
      </c>
      <c r="D8" s="139" t="s">
        <v>142</v>
      </c>
      <c r="E8" s="136" t="s">
        <v>133</v>
      </c>
    </row>
    <row r="9" spans="2:5" ht="27">
      <c r="B9" s="138">
        <v>6</v>
      </c>
      <c r="C9" s="140">
        <v>42136</v>
      </c>
      <c r="D9" s="139" t="s">
        <v>148</v>
      </c>
      <c r="E9" s="136" t="s">
        <v>133</v>
      </c>
    </row>
    <row r="10" spans="2:5" ht="54">
      <c r="B10" s="138">
        <v>7</v>
      </c>
      <c r="C10" s="140">
        <v>42143</v>
      </c>
      <c r="D10" s="139" t="s">
        <v>150</v>
      </c>
      <c r="E10" s="136" t="s">
        <v>149</v>
      </c>
    </row>
    <row r="11" spans="2:5" ht="54">
      <c r="B11" s="138">
        <v>8</v>
      </c>
      <c r="C11" s="140">
        <v>42181</v>
      </c>
      <c r="D11" s="139" t="s">
        <v>152</v>
      </c>
      <c r="E11" s="136" t="s">
        <v>149</v>
      </c>
    </row>
    <row r="12" spans="2:5" ht="40.5">
      <c r="B12" s="138">
        <v>9</v>
      </c>
      <c r="C12" s="140">
        <v>42241</v>
      </c>
      <c r="D12" s="139" t="s">
        <v>154</v>
      </c>
      <c r="E12" s="136" t="s">
        <v>133</v>
      </c>
    </row>
    <row r="13" spans="2:5" ht="81">
      <c r="B13" s="145">
        <v>10</v>
      </c>
      <c r="C13" s="140">
        <v>42360</v>
      </c>
      <c r="D13" s="146" t="s">
        <v>162</v>
      </c>
      <c r="E13" s="147" t="s">
        <v>133</v>
      </c>
    </row>
    <row r="14" spans="2:5" ht="40.5">
      <c r="B14" s="145">
        <v>11</v>
      </c>
      <c r="C14" s="140">
        <v>42375</v>
      </c>
      <c r="D14" s="146" t="s">
        <v>163</v>
      </c>
      <c r="E14" s="147" t="s">
        <v>164</v>
      </c>
    </row>
    <row r="15" spans="2:5" ht="40.5">
      <c r="B15" s="145">
        <v>12</v>
      </c>
      <c r="C15" s="140">
        <v>42503</v>
      </c>
      <c r="D15" s="146" t="s">
        <v>167</v>
      </c>
      <c r="E15" s="147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 Review Minutes</vt:lpstr>
      <vt:lpstr>Revision</vt:lpstr>
      <vt:lpstr>'Table 1 Review Minutes'!Print_Area</vt:lpstr>
    </vt:vector>
  </TitlesOfParts>
  <Company>Renesas Technology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 minutes</dc:title>
  <dc:creator>System Design Devision</dc:creator>
  <cp:lastModifiedBy>Quynh Vy Nguyen. Tran</cp:lastModifiedBy>
  <cp:lastPrinted>2009-06-02T03:36:47Z</cp:lastPrinted>
  <dcterms:created xsi:type="dcterms:W3CDTF">2006-01-06T02:46:05Z</dcterms:created>
  <dcterms:modified xsi:type="dcterms:W3CDTF">2016-10-05T03:49:09Z</dcterms:modified>
</cp:coreProperties>
</file>