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xr:revisionPtr revIDLastSave="0" documentId="13_ncr:1_{0E0D3D74-E85F-4122-9744-0952BDA689D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ource_data_mapping" sheetId="7" r:id="rId1"/>
    <sheet name="tailored_settings" sheetId="2" r:id="rId2"/>
    <sheet name="codelists" sheetId="4" r:id="rId3"/>
    <sheet name="codelist_mapping" sheetId="5" r:id="rId4"/>
    <sheet name="geo_data" sheetId="6" r:id="rId5"/>
    <sheet name="source_data" sheetId="1" r:id="rId6"/>
    <sheet name="360_data" sheetId="3" r:id="rId7"/>
  </sheets>
  <definedNames>
    <definedName name="_xlnm._FilterDatabase" localSheetId="6" hidden="1">'360_data'!$A$1:$AI$1</definedName>
    <definedName name="_xlnm._FilterDatabase" localSheetId="3" hidden="1">codelist_mapping!$A$2:$H$2</definedName>
    <definedName name="_xlnm._FilterDatabase" localSheetId="4" hidden="1">geo_data!$B$1:$C$1</definedName>
    <definedName name="_xlnm._FilterDatabase" localSheetId="5" hidden="1">source_data!$A$3:$N$3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H9" i="5"/>
  <c r="H10" i="5"/>
  <c r="H11" i="5"/>
  <c r="H12" i="5"/>
  <c r="H13" i="5"/>
  <c r="H14" i="5"/>
  <c r="H15" i="5"/>
  <c r="H16" i="5"/>
  <c r="H17" i="5"/>
  <c r="Z3" i="3"/>
  <c r="AA3" i="3"/>
  <c r="AB3" i="3"/>
  <c r="AC3" i="3"/>
  <c r="AD3" i="3"/>
  <c r="AE3" i="3"/>
  <c r="AF3" i="3"/>
  <c r="AG3" i="3"/>
  <c r="AH3" i="3"/>
  <c r="AI3" i="3"/>
  <c r="Z4" i="3"/>
  <c r="AA4" i="3"/>
  <c r="AB4" i="3"/>
  <c r="AC4" i="3"/>
  <c r="AD4" i="3"/>
  <c r="AE4" i="3"/>
  <c r="AF4" i="3"/>
  <c r="AG4" i="3"/>
  <c r="AH4" i="3"/>
  <c r="AI4" i="3"/>
  <c r="Z5" i="3"/>
  <c r="AA5" i="3"/>
  <c r="AB5" i="3"/>
  <c r="AC5" i="3"/>
  <c r="AD5" i="3"/>
  <c r="AE5" i="3"/>
  <c r="AF5" i="3"/>
  <c r="AG5" i="3"/>
  <c r="AH5" i="3"/>
  <c r="AI5" i="3"/>
  <c r="Z6" i="3"/>
  <c r="AA6" i="3"/>
  <c r="AB6" i="3"/>
  <c r="AC6" i="3"/>
  <c r="AD6" i="3"/>
  <c r="AE6" i="3"/>
  <c r="AF6" i="3"/>
  <c r="AG6" i="3"/>
  <c r="AH6" i="3"/>
  <c r="AI6" i="3"/>
  <c r="Z7" i="3"/>
  <c r="AA7" i="3"/>
  <c r="AB7" i="3"/>
  <c r="AC7" i="3"/>
  <c r="AD7" i="3"/>
  <c r="AE7" i="3"/>
  <c r="AF7" i="3"/>
  <c r="AG7" i="3"/>
  <c r="AH7" i="3"/>
  <c r="AI7" i="3"/>
  <c r="Z8" i="3"/>
  <c r="AA8" i="3"/>
  <c r="AB8" i="3"/>
  <c r="AC8" i="3"/>
  <c r="AD8" i="3"/>
  <c r="AE8" i="3"/>
  <c r="AF8" i="3"/>
  <c r="AG8" i="3"/>
  <c r="AH8" i="3"/>
  <c r="AI8" i="3"/>
  <c r="Z9" i="3"/>
  <c r="AA9" i="3"/>
  <c r="AB9" i="3"/>
  <c r="AC9" i="3"/>
  <c r="AD9" i="3"/>
  <c r="AE9" i="3"/>
  <c r="AF9" i="3"/>
  <c r="AG9" i="3"/>
  <c r="AH9" i="3"/>
  <c r="AI9" i="3"/>
  <c r="Z10" i="3"/>
  <c r="AA10" i="3"/>
  <c r="AB10" i="3"/>
  <c r="AC10" i="3"/>
  <c r="AD10" i="3"/>
  <c r="AE10" i="3"/>
  <c r="AF10" i="3"/>
  <c r="AG10" i="3"/>
  <c r="AH10" i="3"/>
  <c r="AI10" i="3"/>
  <c r="Z11" i="3"/>
  <c r="AA11" i="3"/>
  <c r="AB11" i="3"/>
  <c r="AC11" i="3"/>
  <c r="AD11" i="3"/>
  <c r="AE11" i="3"/>
  <c r="AF11" i="3"/>
  <c r="AG11" i="3"/>
  <c r="AH11" i="3"/>
  <c r="AI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Z14" i="3"/>
  <c r="AA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Z16" i="3"/>
  <c r="AA16" i="3"/>
  <c r="AB16" i="3"/>
  <c r="AC16" i="3"/>
  <c r="AD16" i="3"/>
  <c r="AE16" i="3"/>
  <c r="AF16" i="3"/>
  <c r="AG16" i="3"/>
  <c r="AH16" i="3"/>
  <c r="AI1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Z25" i="3"/>
  <c r="AA25" i="3"/>
  <c r="AB25" i="3"/>
  <c r="AC25" i="3"/>
  <c r="AD25" i="3"/>
  <c r="AE25" i="3"/>
  <c r="AF25" i="3"/>
  <c r="AG25" i="3"/>
  <c r="AH25" i="3"/>
  <c r="AI25" i="3"/>
  <c r="Z26" i="3"/>
  <c r="AA26" i="3"/>
  <c r="AB26" i="3"/>
  <c r="AC26" i="3"/>
  <c r="AD26" i="3"/>
  <c r="AE26" i="3"/>
  <c r="AF26" i="3"/>
  <c r="AG26" i="3"/>
  <c r="AH26" i="3"/>
  <c r="AI26" i="3"/>
  <c r="Z27" i="3"/>
  <c r="AA27" i="3"/>
  <c r="AB27" i="3"/>
  <c r="AC27" i="3"/>
  <c r="AD27" i="3"/>
  <c r="AE27" i="3"/>
  <c r="AF27" i="3"/>
  <c r="AG27" i="3"/>
  <c r="AH27" i="3"/>
  <c r="AI27" i="3"/>
  <c r="Z28" i="3"/>
  <c r="AA28" i="3"/>
  <c r="AB28" i="3"/>
  <c r="AC28" i="3"/>
  <c r="AD28" i="3"/>
  <c r="AE28" i="3"/>
  <c r="AF28" i="3"/>
  <c r="AG28" i="3"/>
  <c r="AH28" i="3"/>
  <c r="AI28" i="3"/>
  <c r="Z29" i="3"/>
  <c r="AA29" i="3"/>
  <c r="AB29" i="3"/>
  <c r="AC29" i="3"/>
  <c r="AD29" i="3"/>
  <c r="AE29" i="3"/>
  <c r="AF29" i="3"/>
  <c r="AG29" i="3"/>
  <c r="AH29" i="3"/>
  <c r="AI29" i="3"/>
  <c r="Z30" i="3"/>
  <c r="AA30" i="3"/>
  <c r="AB30" i="3"/>
  <c r="AC30" i="3"/>
  <c r="AD30" i="3"/>
  <c r="AE30" i="3"/>
  <c r="AF30" i="3"/>
  <c r="AG30" i="3"/>
  <c r="AH30" i="3"/>
  <c r="AI30" i="3"/>
  <c r="Z31" i="3"/>
  <c r="AA31" i="3"/>
  <c r="AB31" i="3"/>
  <c r="AC31" i="3"/>
  <c r="AD31" i="3"/>
  <c r="AE31" i="3"/>
  <c r="AF31" i="3"/>
  <c r="AG31" i="3"/>
  <c r="AH31" i="3"/>
  <c r="AI31" i="3"/>
  <c r="Z32" i="3"/>
  <c r="AA32" i="3"/>
  <c r="AB32" i="3"/>
  <c r="AC32" i="3"/>
  <c r="AD32" i="3"/>
  <c r="AE32" i="3"/>
  <c r="AF32" i="3"/>
  <c r="AG32" i="3"/>
  <c r="AH32" i="3"/>
  <c r="AI32" i="3"/>
  <c r="Z33" i="3"/>
  <c r="AA33" i="3"/>
  <c r="AB33" i="3"/>
  <c r="AC33" i="3"/>
  <c r="AD33" i="3"/>
  <c r="AE33" i="3"/>
  <c r="AF33" i="3"/>
  <c r="AG33" i="3"/>
  <c r="AH33" i="3"/>
  <c r="AI33" i="3"/>
  <c r="Z34" i="3"/>
  <c r="AA34" i="3"/>
  <c r="AB34" i="3"/>
  <c r="AC34" i="3"/>
  <c r="AD34" i="3"/>
  <c r="AE34" i="3"/>
  <c r="AF34" i="3"/>
  <c r="AG34" i="3"/>
  <c r="AH34" i="3"/>
  <c r="AI34" i="3"/>
  <c r="Z35" i="3"/>
  <c r="AA35" i="3"/>
  <c r="AB35" i="3"/>
  <c r="AC35" i="3"/>
  <c r="AD35" i="3"/>
  <c r="AE35" i="3"/>
  <c r="AF35" i="3"/>
  <c r="AG35" i="3"/>
  <c r="AH35" i="3"/>
  <c r="AI35" i="3"/>
  <c r="Z36" i="3"/>
  <c r="AA36" i="3"/>
  <c r="AB36" i="3"/>
  <c r="AC36" i="3"/>
  <c r="AD36" i="3"/>
  <c r="AE36" i="3"/>
  <c r="AF36" i="3"/>
  <c r="AG36" i="3"/>
  <c r="AH36" i="3"/>
  <c r="AI36" i="3"/>
  <c r="Z37" i="3"/>
  <c r="AA37" i="3"/>
  <c r="AB37" i="3"/>
  <c r="AC37" i="3"/>
  <c r="AD37" i="3"/>
  <c r="AE37" i="3"/>
  <c r="AF37" i="3"/>
  <c r="AG37" i="3"/>
  <c r="AH37" i="3"/>
  <c r="AI37" i="3"/>
  <c r="Z38" i="3"/>
  <c r="AA38" i="3"/>
  <c r="AB38" i="3"/>
  <c r="AC38" i="3"/>
  <c r="AD38" i="3"/>
  <c r="AE38" i="3"/>
  <c r="AF38" i="3"/>
  <c r="AG38" i="3"/>
  <c r="AH38" i="3"/>
  <c r="AI38" i="3"/>
  <c r="Z39" i="3"/>
  <c r="AA39" i="3"/>
  <c r="AB39" i="3"/>
  <c r="AC39" i="3"/>
  <c r="AD39" i="3"/>
  <c r="AE39" i="3"/>
  <c r="AF39" i="3"/>
  <c r="AG39" i="3"/>
  <c r="AH39" i="3"/>
  <c r="AI39" i="3"/>
  <c r="Z40" i="3"/>
  <c r="AA40" i="3"/>
  <c r="AB40" i="3"/>
  <c r="AC40" i="3"/>
  <c r="AD40" i="3"/>
  <c r="AE40" i="3"/>
  <c r="AF40" i="3"/>
  <c r="AG40" i="3"/>
  <c r="AH40" i="3"/>
  <c r="AI40" i="3"/>
  <c r="Z41" i="3"/>
  <c r="AA41" i="3"/>
  <c r="AB41" i="3"/>
  <c r="AC41" i="3"/>
  <c r="AD41" i="3"/>
  <c r="AE41" i="3"/>
  <c r="AF41" i="3"/>
  <c r="AG41" i="3"/>
  <c r="AH41" i="3"/>
  <c r="AI41" i="3"/>
  <c r="Z42" i="3"/>
  <c r="AA42" i="3"/>
  <c r="AB42" i="3"/>
  <c r="AC42" i="3"/>
  <c r="AD42" i="3"/>
  <c r="AE42" i="3"/>
  <c r="AF42" i="3"/>
  <c r="AG42" i="3"/>
  <c r="AH42" i="3"/>
  <c r="AI42" i="3"/>
  <c r="Z43" i="3"/>
  <c r="AA43" i="3"/>
  <c r="AB43" i="3"/>
  <c r="AC43" i="3"/>
  <c r="AD43" i="3"/>
  <c r="AE43" i="3"/>
  <c r="AF43" i="3"/>
  <c r="AG43" i="3"/>
  <c r="AH43" i="3"/>
  <c r="AI43" i="3"/>
  <c r="Z44" i="3"/>
  <c r="AA44" i="3"/>
  <c r="AB44" i="3"/>
  <c r="AC44" i="3"/>
  <c r="AD44" i="3"/>
  <c r="AE44" i="3"/>
  <c r="AF44" i="3"/>
  <c r="AG44" i="3"/>
  <c r="AH44" i="3"/>
  <c r="AI44" i="3"/>
  <c r="Z45" i="3"/>
  <c r="AA45" i="3"/>
  <c r="AB45" i="3"/>
  <c r="AC45" i="3"/>
  <c r="AD45" i="3"/>
  <c r="AE45" i="3"/>
  <c r="AF45" i="3"/>
  <c r="AG45" i="3"/>
  <c r="AH45" i="3"/>
  <c r="AI45" i="3"/>
  <c r="Z46" i="3"/>
  <c r="AA46" i="3"/>
  <c r="AB46" i="3"/>
  <c r="AC46" i="3"/>
  <c r="AD46" i="3"/>
  <c r="AE46" i="3"/>
  <c r="AF46" i="3"/>
  <c r="AG46" i="3"/>
  <c r="AH46" i="3"/>
  <c r="AI46" i="3"/>
  <c r="Z47" i="3"/>
  <c r="AA47" i="3"/>
  <c r="AB47" i="3"/>
  <c r="AC47" i="3"/>
  <c r="AD47" i="3"/>
  <c r="AE47" i="3"/>
  <c r="AF47" i="3"/>
  <c r="AG47" i="3"/>
  <c r="AH47" i="3"/>
  <c r="AI47" i="3"/>
  <c r="Z48" i="3"/>
  <c r="AA48" i="3"/>
  <c r="AB48" i="3"/>
  <c r="AC48" i="3"/>
  <c r="AD48" i="3"/>
  <c r="AE48" i="3"/>
  <c r="AF48" i="3"/>
  <c r="AG48" i="3"/>
  <c r="AH48" i="3"/>
  <c r="AI48" i="3"/>
  <c r="Z49" i="3"/>
  <c r="AA49" i="3"/>
  <c r="AB49" i="3"/>
  <c r="AC49" i="3"/>
  <c r="AD49" i="3"/>
  <c r="AE49" i="3"/>
  <c r="AF49" i="3"/>
  <c r="AG49" i="3"/>
  <c r="AH49" i="3"/>
  <c r="AI49" i="3"/>
  <c r="Z50" i="3"/>
  <c r="AA50" i="3"/>
  <c r="AB50" i="3"/>
  <c r="AC50" i="3"/>
  <c r="AD50" i="3"/>
  <c r="AE50" i="3"/>
  <c r="AF50" i="3"/>
  <c r="AG50" i="3"/>
  <c r="AH50" i="3"/>
  <c r="AI50" i="3"/>
  <c r="Z51" i="3"/>
  <c r="AA51" i="3"/>
  <c r="AB51" i="3"/>
  <c r="AC51" i="3"/>
  <c r="AD51" i="3"/>
  <c r="AE51" i="3"/>
  <c r="AF51" i="3"/>
  <c r="AG51" i="3"/>
  <c r="AH51" i="3"/>
  <c r="AI51" i="3"/>
  <c r="Z52" i="3"/>
  <c r="AA52" i="3"/>
  <c r="AB52" i="3"/>
  <c r="AC52" i="3"/>
  <c r="AD52" i="3"/>
  <c r="AE52" i="3"/>
  <c r="AF52" i="3"/>
  <c r="AG52" i="3"/>
  <c r="AH52" i="3"/>
  <c r="AI52" i="3"/>
  <c r="Z53" i="3"/>
  <c r="AA53" i="3"/>
  <c r="AB53" i="3"/>
  <c r="AC53" i="3"/>
  <c r="AD53" i="3"/>
  <c r="AE53" i="3"/>
  <c r="AF53" i="3"/>
  <c r="AG53" i="3"/>
  <c r="AH53" i="3"/>
  <c r="AI53" i="3"/>
  <c r="Z54" i="3"/>
  <c r="AA54" i="3"/>
  <c r="AB54" i="3"/>
  <c r="AC54" i="3"/>
  <c r="AD54" i="3"/>
  <c r="AE54" i="3"/>
  <c r="AF54" i="3"/>
  <c r="AG54" i="3"/>
  <c r="AH54" i="3"/>
  <c r="AI54" i="3"/>
  <c r="Z55" i="3"/>
  <c r="AA55" i="3"/>
  <c r="AB55" i="3"/>
  <c r="AC55" i="3"/>
  <c r="AD55" i="3"/>
  <c r="AE55" i="3"/>
  <c r="AF55" i="3"/>
  <c r="AG55" i="3"/>
  <c r="AH55" i="3"/>
  <c r="AI55" i="3"/>
  <c r="Z56" i="3"/>
  <c r="AA56" i="3"/>
  <c r="AB56" i="3"/>
  <c r="AC56" i="3"/>
  <c r="AD56" i="3"/>
  <c r="AE56" i="3"/>
  <c r="AF56" i="3"/>
  <c r="AG56" i="3"/>
  <c r="AH56" i="3"/>
  <c r="AI56" i="3"/>
  <c r="Z57" i="3"/>
  <c r="AA57" i="3"/>
  <c r="AB57" i="3"/>
  <c r="AC57" i="3"/>
  <c r="AD57" i="3"/>
  <c r="AE57" i="3"/>
  <c r="AF57" i="3"/>
  <c r="AG57" i="3"/>
  <c r="AH57" i="3"/>
  <c r="AI57" i="3"/>
  <c r="Z58" i="3"/>
  <c r="AA58" i="3"/>
  <c r="AB58" i="3"/>
  <c r="AC58" i="3"/>
  <c r="AD58" i="3"/>
  <c r="AE58" i="3"/>
  <c r="AF58" i="3"/>
  <c r="AG58" i="3"/>
  <c r="AH58" i="3"/>
  <c r="AI58" i="3"/>
  <c r="Z59" i="3"/>
  <c r="AA59" i="3"/>
  <c r="AB59" i="3"/>
  <c r="AC59" i="3"/>
  <c r="AD59" i="3"/>
  <c r="AE59" i="3"/>
  <c r="AF59" i="3"/>
  <c r="AG59" i="3"/>
  <c r="AH59" i="3"/>
  <c r="AI59" i="3"/>
  <c r="Z60" i="3"/>
  <c r="AA60" i="3"/>
  <c r="AB60" i="3"/>
  <c r="AC60" i="3"/>
  <c r="AD60" i="3"/>
  <c r="AE60" i="3"/>
  <c r="AF60" i="3"/>
  <c r="AG60" i="3"/>
  <c r="AH60" i="3"/>
  <c r="AI60" i="3"/>
  <c r="Z61" i="3"/>
  <c r="AA61" i="3"/>
  <c r="AB61" i="3"/>
  <c r="AC61" i="3"/>
  <c r="AD61" i="3"/>
  <c r="AE61" i="3"/>
  <c r="AF61" i="3"/>
  <c r="AG61" i="3"/>
  <c r="AH61" i="3"/>
  <c r="AI61" i="3"/>
  <c r="Z62" i="3"/>
  <c r="AA62" i="3"/>
  <c r="AB62" i="3"/>
  <c r="AC62" i="3"/>
  <c r="AD62" i="3"/>
  <c r="AE62" i="3"/>
  <c r="AF62" i="3"/>
  <c r="AG62" i="3"/>
  <c r="AH62" i="3"/>
  <c r="AI62" i="3"/>
  <c r="Z63" i="3"/>
  <c r="AA63" i="3"/>
  <c r="AB63" i="3"/>
  <c r="AC63" i="3"/>
  <c r="AD63" i="3"/>
  <c r="AE63" i="3"/>
  <c r="AF63" i="3"/>
  <c r="AG63" i="3"/>
  <c r="AH63" i="3"/>
  <c r="AI63" i="3"/>
  <c r="Z64" i="3"/>
  <c r="AA64" i="3"/>
  <c r="AB64" i="3"/>
  <c r="AC64" i="3"/>
  <c r="AD64" i="3"/>
  <c r="AE64" i="3"/>
  <c r="AF64" i="3"/>
  <c r="AG64" i="3"/>
  <c r="AH64" i="3"/>
  <c r="AI64" i="3"/>
  <c r="Z65" i="3"/>
  <c r="AA65" i="3"/>
  <c r="AB65" i="3"/>
  <c r="AC65" i="3"/>
  <c r="AD65" i="3"/>
  <c r="AE65" i="3"/>
  <c r="AF65" i="3"/>
  <c r="AG65" i="3"/>
  <c r="AH65" i="3"/>
  <c r="AI65" i="3"/>
  <c r="Z66" i="3"/>
  <c r="AA66" i="3"/>
  <c r="AB66" i="3"/>
  <c r="AC66" i="3"/>
  <c r="AD66" i="3"/>
  <c r="AE66" i="3"/>
  <c r="AF66" i="3"/>
  <c r="AG66" i="3"/>
  <c r="AH66" i="3"/>
  <c r="AI66" i="3"/>
  <c r="Z67" i="3"/>
  <c r="AA67" i="3"/>
  <c r="AB67" i="3"/>
  <c r="AC67" i="3"/>
  <c r="AD67" i="3"/>
  <c r="AE67" i="3"/>
  <c r="AF67" i="3"/>
  <c r="AG67" i="3"/>
  <c r="AH67" i="3"/>
  <c r="AI67" i="3"/>
  <c r="Z68" i="3"/>
  <c r="AA68" i="3"/>
  <c r="AB68" i="3"/>
  <c r="AC68" i="3"/>
  <c r="AD68" i="3"/>
  <c r="AE68" i="3"/>
  <c r="AF68" i="3"/>
  <c r="AG68" i="3"/>
  <c r="AH68" i="3"/>
  <c r="AI68" i="3"/>
  <c r="Z69" i="3"/>
  <c r="AA69" i="3"/>
  <c r="AB69" i="3"/>
  <c r="AC69" i="3"/>
  <c r="AD69" i="3"/>
  <c r="AE69" i="3"/>
  <c r="AF69" i="3"/>
  <c r="AG69" i="3"/>
  <c r="AH69" i="3"/>
  <c r="AI69" i="3"/>
  <c r="Z70" i="3"/>
  <c r="AA70" i="3"/>
  <c r="AB70" i="3"/>
  <c r="AC70" i="3"/>
  <c r="AD70" i="3"/>
  <c r="AE70" i="3"/>
  <c r="AF70" i="3"/>
  <c r="AG70" i="3"/>
  <c r="AH70" i="3"/>
  <c r="AI70" i="3"/>
  <c r="Z71" i="3"/>
  <c r="AA71" i="3"/>
  <c r="AB71" i="3"/>
  <c r="AC71" i="3"/>
  <c r="AD71" i="3"/>
  <c r="AE71" i="3"/>
  <c r="AF71" i="3"/>
  <c r="AG71" i="3"/>
  <c r="AH71" i="3"/>
  <c r="AI71" i="3"/>
  <c r="Z72" i="3"/>
  <c r="AA72" i="3"/>
  <c r="AB72" i="3"/>
  <c r="AC72" i="3"/>
  <c r="AD72" i="3"/>
  <c r="AE72" i="3"/>
  <c r="AF72" i="3"/>
  <c r="AG72" i="3"/>
  <c r="AH72" i="3"/>
  <c r="AI72" i="3"/>
  <c r="Z73" i="3"/>
  <c r="AA73" i="3"/>
  <c r="AB73" i="3"/>
  <c r="AC73" i="3"/>
  <c r="AD73" i="3"/>
  <c r="AE73" i="3"/>
  <c r="AF73" i="3"/>
  <c r="AG73" i="3"/>
  <c r="AH73" i="3"/>
  <c r="AI73" i="3"/>
  <c r="Z74" i="3"/>
  <c r="AA74" i="3"/>
  <c r="AB74" i="3"/>
  <c r="AC74" i="3"/>
  <c r="AD74" i="3"/>
  <c r="AE74" i="3"/>
  <c r="AF74" i="3"/>
  <c r="AG74" i="3"/>
  <c r="AH74" i="3"/>
  <c r="AI74" i="3"/>
  <c r="Z75" i="3"/>
  <c r="AA75" i="3"/>
  <c r="AB75" i="3"/>
  <c r="AC75" i="3"/>
  <c r="AD75" i="3"/>
  <c r="AE75" i="3"/>
  <c r="AF75" i="3"/>
  <c r="AG75" i="3"/>
  <c r="AH75" i="3"/>
  <c r="AI75" i="3"/>
  <c r="Z76" i="3"/>
  <c r="AA76" i="3"/>
  <c r="AB76" i="3"/>
  <c r="AC76" i="3"/>
  <c r="AD76" i="3"/>
  <c r="AE76" i="3"/>
  <c r="AF76" i="3"/>
  <c r="AG76" i="3"/>
  <c r="AH76" i="3"/>
  <c r="AI76" i="3"/>
  <c r="Z77" i="3"/>
  <c r="AA77" i="3"/>
  <c r="AB77" i="3"/>
  <c r="AC77" i="3"/>
  <c r="AD77" i="3"/>
  <c r="AE77" i="3"/>
  <c r="AF77" i="3"/>
  <c r="AG77" i="3"/>
  <c r="AH77" i="3"/>
  <c r="AI77" i="3"/>
  <c r="Z78" i="3"/>
  <c r="AA78" i="3"/>
  <c r="AB78" i="3"/>
  <c r="AC78" i="3"/>
  <c r="AD78" i="3"/>
  <c r="AE78" i="3"/>
  <c r="AF78" i="3"/>
  <c r="AG78" i="3"/>
  <c r="AH78" i="3"/>
  <c r="AI78" i="3"/>
  <c r="Z79" i="3"/>
  <c r="AA79" i="3"/>
  <c r="AB79" i="3"/>
  <c r="AC79" i="3"/>
  <c r="AD79" i="3"/>
  <c r="AE79" i="3"/>
  <c r="AF79" i="3"/>
  <c r="AG79" i="3"/>
  <c r="AH79" i="3"/>
  <c r="AI79" i="3"/>
  <c r="Z80" i="3"/>
  <c r="AA80" i="3"/>
  <c r="AB80" i="3"/>
  <c r="AC80" i="3"/>
  <c r="AD80" i="3"/>
  <c r="AE80" i="3"/>
  <c r="AF80" i="3"/>
  <c r="AG80" i="3"/>
  <c r="AH80" i="3"/>
  <c r="AI80" i="3"/>
  <c r="Z81" i="3"/>
  <c r="AA81" i="3"/>
  <c r="AB81" i="3"/>
  <c r="AC81" i="3"/>
  <c r="AD81" i="3"/>
  <c r="AE81" i="3"/>
  <c r="AF81" i="3"/>
  <c r="AG81" i="3"/>
  <c r="AH81" i="3"/>
  <c r="AI81" i="3"/>
  <c r="Z82" i="3"/>
  <c r="AA82" i="3"/>
  <c r="AB82" i="3"/>
  <c r="AC82" i="3"/>
  <c r="AD82" i="3"/>
  <c r="AE82" i="3"/>
  <c r="AF82" i="3"/>
  <c r="AG82" i="3"/>
  <c r="AH82" i="3"/>
  <c r="AI82" i="3"/>
  <c r="Z83" i="3"/>
  <c r="AA83" i="3"/>
  <c r="AB83" i="3"/>
  <c r="AC83" i="3"/>
  <c r="AD83" i="3"/>
  <c r="AE83" i="3"/>
  <c r="AF83" i="3"/>
  <c r="AG83" i="3"/>
  <c r="AH83" i="3"/>
  <c r="AI83" i="3"/>
  <c r="Z84" i="3"/>
  <c r="AA84" i="3"/>
  <c r="AB84" i="3"/>
  <c r="AC84" i="3"/>
  <c r="AD84" i="3"/>
  <c r="AE84" i="3"/>
  <c r="AF84" i="3"/>
  <c r="AG84" i="3"/>
  <c r="AH84" i="3"/>
  <c r="AI84" i="3"/>
  <c r="Z85" i="3"/>
  <c r="AA85" i="3"/>
  <c r="AB85" i="3"/>
  <c r="AC85" i="3"/>
  <c r="AD85" i="3"/>
  <c r="AE85" i="3"/>
  <c r="AF85" i="3"/>
  <c r="AG85" i="3"/>
  <c r="AH85" i="3"/>
  <c r="AI85" i="3"/>
  <c r="Z86" i="3"/>
  <c r="AA86" i="3"/>
  <c r="AB86" i="3"/>
  <c r="AC86" i="3"/>
  <c r="AD86" i="3"/>
  <c r="AE86" i="3"/>
  <c r="AF86" i="3"/>
  <c r="AG86" i="3"/>
  <c r="AH86" i="3"/>
  <c r="AI86" i="3"/>
  <c r="Z87" i="3"/>
  <c r="AA87" i="3"/>
  <c r="AB87" i="3"/>
  <c r="AC87" i="3"/>
  <c r="AD87" i="3"/>
  <c r="AE87" i="3"/>
  <c r="AF87" i="3"/>
  <c r="AG87" i="3"/>
  <c r="AH87" i="3"/>
  <c r="AI87" i="3"/>
  <c r="Z88" i="3"/>
  <c r="AA88" i="3"/>
  <c r="AB88" i="3"/>
  <c r="AC88" i="3"/>
  <c r="AD88" i="3"/>
  <c r="AE88" i="3"/>
  <c r="AF88" i="3"/>
  <c r="AG88" i="3"/>
  <c r="AH88" i="3"/>
  <c r="AI88" i="3"/>
  <c r="Z89" i="3"/>
  <c r="AA89" i="3"/>
  <c r="AB89" i="3"/>
  <c r="AC89" i="3"/>
  <c r="AD89" i="3"/>
  <c r="AE89" i="3"/>
  <c r="AF89" i="3"/>
  <c r="AG89" i="3"/>
  <c r="AH89" i="3"/>
  <c r="AI89" i="3"/>
  <c r="Z90" i="3"/>
  <c r="AA90" i="3"/>
  <c r="AB90" i="3"/>
  <c r="AC90" i="3"/>
  <c r="AD90" i="3"/>
  <c r="AE90" i="3"/>
  <c r="AF90" i="3"/>
  <c r="AG90" i="3"/>
  <c r="AH90" i="3"/>
  <c r="AI90" i="3"/>
  <c r="Z91" i="3"/>
  <c r="AA91" i="3"/>
  <c r="AB91" i="3"/>
  <c r="AC91" i="3"/>
  <c r="AD91" i="3"/>
  <c r="AE91" i="3"/>
  <c r="AF91" i="3"/>
  <c r="AG91" i="3"/>
  <c r="AH91" i="3"/>
  <c r="AI91" i="3"/>
  <c r="Z92" i="3"/>
  <c r="AA92" i="3"/>
  <c r="AB92" i="3"/>
  <c r="AC92" i="3"/>
  <c r="AD92" i="3"/>
  <c r="AE92" i="3"/>
  <c r="AF92" i="3"/>
  <c r="AG92" i="3"/>
  <c r="AH92" i="3"/>
  <c r="AI92" i="3"/>
  <c r="Z93" i="3"/>
  <c r="AA93" i="3"/>
  <c r="AB93" i="3"/>
  <c r="AC93" i="3"/>
  <c r="AD93" i="3"/>
  <c r="AE93" i="3"/>
  <c r="AF93" i="3"/>
  <c r="AG93" i="3"/>
  <c r="AH93" i="3"/>
  <c r="AI93" i="3"/>
  <c r="Z94" i="3"/>
  <c r="AA94" i="3"/>
  <c r="AB94" i="3"/>
  <c r="AC94" i="3"/>
  <c r="AD94" i="3"/>
  <c r="AE94" i="3"/>
  <c r="AF94" i="3"/>
  <c r="AG94" i="3"/>
  <c r="AH94" i="3"/>
  <c r="AI94" i="3"/>
  <c r="Z95" i="3"/>
  <c r="AA95" i="3"/>
  <c r="AB95" i="3"/>
  <c r="AC95" i="3"/>
  <c r="AD95" i="3"/>
  <c r="AE95" i="3"/>
  <c r="AF95" i="3"/>
  <c r="AG95" i="3"/>
  <c r="AH95" i="3"/>
  <c r="AI95" i="3"/>
  <c r="Z96" i="3"/>
  <c r="AA96" i="3"/>
  <c r="AB96" i="3"/>
  <c r="AC96" i="3"/>
  <c r="AD96" i="3"/>
  <c r="AE96" i="3"/>
  <c r="AF96" i="3"/>
  <c r="AG96" i="3"/>
  <c r="AH96" i="3"/>
  <c r="AI96" i="3"/>
  <c r="Z97" i="3"/>
  <c r="AA97" i="3"/>
  <c r="AB97" i="3"/>
  <c r="AC97" i="3"/>
  <c r="AD97" i="3"/>
  <c r="AE97" i="3"/>
  <c r="AF97" i="3"/>
  <c r="AG97" i="3"/>
  <c r="AH97" i="3"/>
  <c r="AI97" i="3"/>
  <c r="Z98" i="3"/>
  <c r="AA98" i="3"/>
  <c r="AB98" i="3"/>
  <c r="AC98" i="3"/>
  <c r="AD98" i="3"/>
  <c r="AE98" i="3"/>
  <c r="AF98" i="3"/>
  <c r="AG98" i="3"/>
  <c r="AH98" i="3"/>
  <c r="AI98" i="3"/>
  <c r="Z99" i="3"/>
  <c r="AA99" i="3"/>
  <c r="AB99" i="3"/>
  <c r="AC99" i="3"/>
  <c r="AD99" i="3"/>
  <c r="AE99" i="3"/>
  <c r="AF99" i="3"/>
  <c r="AG99" i="3"/>
  <c r="AH99" i="3"/>
  <c r="AI99" i="3"/>
  <c r="Z100" i="3"/>
  <c r="AA100" i="3"/>
  <c r="AB100" i="3"/>
  <c r="AC100" i="3"/>
  <c r="AD100" i="3"/>
  <c r="AE100" i="3"/>
  <c r="AF100" i="3"/>
  <c r="AG100" i="3"/>
  <c r="AH100" i="3"/>
  <c r="AI100" i="3"/>
  <c r="Z101" i="3"/>
  <c r="AA101" i="3"/>
  <c r="AB101" i="3"/>
  <c r="AC101" i="3"/>
  <c r="AD101" i="3"/>
  <c r="AE101" i="3"/>
  <c r="AF101" i="3"/>
  <c r="AG101" i="3"/>
  <c r="AH101" i="3"/>
  <c r="AI101" i="3"/>
  <c r="AI2" i="3"/>
  <c r="AH2" i="3"/>
  <c r="AG2" i="3"/>
  <c r="AF2" i="3"/>
  <c r="AE2" i="3"/>
  <c r="AD2" i="3"/>
  <c r="AC2" i="3"/>
  <c r="AB2" i="3"/>
  <c r="AA2" i="3"/>
  <c r="Z2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Y101" i="3"/>
  <c r="R2" i="3"/>
  <c r="S2" i="3" s="1"/>
  <c r="Q2" i="3"/>
  <c r="O2" i="3"/>
  <c r="N2" i="3"/>
  <c r="B3" i="3" l="1"/>
  <c r="D3" i="3"/>
  <c r="E3" i="3"/>
  <c r="F3" i="3"/>
  <c r="H3" i="3" s="1"/>
  <c r="G3" i="3"/>
  <c r="I3" i="3"/>
  <c r="J3" i="3"/>
  <c r="K3" i="3"/>
  <c r="N3" i="3"/>
  <c r="O3" i="3"/>
  <c r="P3" i="3" s="1"/>
  <c r="Q3" i="3"/>
  <c r="R3" i="3"/>
  <c r="S3" i="3" s="1"/>
  <c r="T3" i="3"/>
  <c r="V3" i="3"/>
  <c r="W3" i="3"/>
  <c r="X3" i="3"/>
  <c r="Y3" i="3"/>
  <c r="B4" i="3"/>
  <c r="D4" i="3"/>
  <c r="E4" i="3"/>
  <c r="F4" i="3"/>
  <c r="A4" i="3" s="1"/>
  <c r="G4" i="3"/>
  <c r="I4" i="3"/>
  <c r="J4" i="3"/>
  <c r="K4" i="3"/>
  <c r="N4" i="3"/>
  <c r="O4" i="3"/>
  <c r="P4" i="3"/>
  <c r="Q4" i="3"/>
  <c r="R4" i="3"/>
  <c r="S4" i="3" s="1"/>
  <c r="T4" i="3"/>
  <c r="V4" i="3"/>
  <c r="W4" i="3"/>
  <c r="X4" i="3"/>
  <c r="Y4" i="3"/>
  <c r="B5" i="3"/>
  <c r="D5" i="3"/>
  <c r="E5" i="3"/>
  <c r="F5" i="3"/>
  <c r="H5" i="3" s="1"/>
  <c r="G5" i="3"/>
  <c r="I5" i="3"/>
  <c r="J5" i="3"/>
  <c r="K5" i="3"/>
  <c r="N5" i="3"/>
  <c r="O5" i="3"/>
  <c r="P5" i="3"/>
  <c r="Q5" i="3"/>
  <c r="R5" i="3"/>
  <c r="S5" i="3" s="1"/>
  <c r="T5" i="3"/>
  <c r="V5" i="3"/>
  <c r="W5" i="3"/>
  <c r="X5" i="3"/>
  <c r="Y5" i="3"/>
  <c r="B6" i="3"/>
  <c r="D6" i="3"/>
  <c r="E6" i="3"/>
  <c r="F6" i="3"/>
  <c r="H6" i="3" s="1"/>
  <c r="G6" i="3"/>
  <c r="I6" i="3"/>
  <c r="J6" i="3"/>
  <c r="K6" i="3"/>
  <c r="N6" i="3"/>
  <c r="O6" i="3"/>
  <c r="P6" i="3" s="1"/>
  <c r="Q6" i="3"/>
  <c r="R6" i="3"/>
  <c r="S6" i="3" s="1"/>
  <c r="T6" i="3"/>
  <c r="V6" i="3"/>
  <c r="W6" i="3"/>
  <c r="X6" i="3"/>
  <c r="Y6" i="3"/>
  <c r="A7" i="3"/>
  <c r="B7" i="3"/>
  <c r="D7" i="3"/>
  <c r="E7" i="3"/>
  <c r="F7" i="3"/>
  <c r="G7" i="3"/>
  <c r="H7" i="3"/>
  <c r="I7" i="3"/>
  <c r="J7" i="3"/>
  <c r="K7" i="3"/>
  <c r="L7" i="3"/>
  <c r="N7" i="3"/>
  <c r="O7" i="3"/>
  <c r="P7" i="3"/>
  <c r="Q7" i="3"/>
  <c r="R7" i="3"/>
  <c r="S7" i="3"/>
  <c r="T7" i="3"/>
  <c r="U7" i="3"/>
  <c r="V7" i="3"/>
  <c r="W7" i="3"/>
  <c r="X7" i="3"/>
  <c r="Y7" i="3"/>
  <c r="A8" i="3"/>
  <c r="B8" i="3"/>
  <c r="D8" i="3"/>
  <c r="E8" i="3"/>
  <c r="F8" i="3"/>
  <c r="G8" i="3"/>
  <c r="H8" i="3"/>
  <c r="I8" i="3"/>
  <c r="J8" i="3"/>
  <c r="K8" i="3"/>
  <c r="L8" i="3"/>
  <c r="N8" i="3"/>
  <c r="O8" i="3"/>
  <c r="P8" i="3"/>
  <c r="Q8" i="3"/>
  <c r="R8" i="3"/>
  <c r="S8" i="3"/>
  <c r="T8" i="3"/>
  <c r="U8" i="3"/>
  <c r="V8" i="3"/>
  <c r="W8" i="3"/>
  <c r="X8" i="3"/>
  <c r="Y8" i="3"/>
  <c r="A9" i="3"/>
  <c r="B9" i="3"/>
  <c r="D9" i="3"/>
  <c r="E9" i="3"/>
  <c r="F9" i="3"/>
  <c r="G9" i="3"/>
  <c r="H9" i="3"/>
  <c r="I9" i="3"/>
  <c r="J9" i="3"/>
  <c r="K9" i="3"/>
  <c r="L9" i="3"/>
  <c r="N9" i="3"/>
  <c r="O9" i="3"/>
  <c r="P9" i="3"/>
  <c r="Q9" i="3"/>
  <c r="R9" i="3"/>
  <c r="S9" i="3"/>
  <c r="T9" i="3"/>
  <c r="U9" i="3"/>
  <c r="V9" i="3"/>
  <c r="W9" i="3"/>
  <c r="X9" i="3"/>
  <c r="Y9" i="3"/>
  <c r="A10" i="3"/>
  <c r="B10" i="3"/>
  <c r="D10" i="3"/>
  <c r="E10" i="3"/>
  <c r="F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U10" i="3"/>
  <c r="V10" i="3"/>
  <c r="W10" i="3"/>
  <c r="X10" i="3"/>
  <c r="Y10" i="3"/>
  <c r="A11" i="3"/>
  <c r="B11" i="3"/>
  <c r="D11" i="3"/>
  <c r="E11" i="3"/>
  <c r="F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U11" i="3"/>
  <c r="V11" i="3"/>
  <c r="W11" i="3"/>
  <c r="X11" i="3"/>
  <c r="Y11" i="3"/>
  <c r="A12" i="3"/>
  <c r="B12" i="3"/>
  <c r="D12" i="3"/>
  <c r="E12" i="3"/>
  <c r="F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U12" i="3"/>
  <c r="V12" i="3"/>
  <c r="W12" i="3"/>
  <c r="X12" i="3"/>
  <c r="Y12" i="3"/>
  <c r="A13" i="3"/>
  <c r="B13" i="3"/>
  <c r="D13" i="3"/>
  <c r="E13" i="3"/>
  <c r="F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U13" i="3"/>
  <c r="V13" i="3"/>
  <c r="W13" i="3"/>
  <c r="X13" i="3"/>
  <c r="Y13" i="3"/>
  <c r="A14" i="3"/>
  <c r="B14" i="3"/>
  <c r="D14" i="3"/>
  <c r="E14" i="3"/>
  <c r="F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U14" i="3"/>
  <c r="V14" i="3"/>
  <c r="W14" i="3"/>
  <c r="X14" i="3"/>
  <c r="Y14" i="3"/>
  <c r="A15" i="3"/>
  <c r="B15" i="3"/>
  <c r="D15" i="3"/>
  <c r="E15" i="3"/>
  <c r="F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U15" i="3"/>
  <c r="V15" i="3"/>
  <c r="W15" i="3"/>
  <c r="X15" i="3"/>
  <c r="Y15" i="3"/>
  <c r="A16" i="3"/>
  <c r="B16" i="3"/>
  <c r="D16" i="3"/>
  <c r="E16" i="3"/>
  <c r="F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U16" i="3"/>
  <c r="V16" i="3"/>
  <c r="W16" i="3"/>
  <c r="X16" i="3"/>
  <c r="Y16" i="3"/>
  <c r="A17" i="3"/>
  <c r="B17" i="3"/>
  <c r="D17" i="3"/>
  <c r="E17" i="3"/>
  <c r="F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U17" i="3"/>
  <c r="V17" i="3"/>
  <c r="W17" i="3"/>
  <c r="X17" i="3"/>
  <c r="Y17" i="3"/>
  <c r="A18" i="3"/>
  <c r="B18" i="3"/>
  <c r="D18" i="3"/>
  <c r="E18" i="3"/>
  <c r="F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U18" i="3"/>
  <c r="V18" i="3"/>
  <c r="W18" i="3"/>
  <c r="X18" i="3"/>
  <c r="Y18" i="3"/>
  <c r="A19" i="3"/>
  <c r="B19" i="3"/>
  <c r="D19" i="3"/>
  <c r="E19" i="3"/>
  <c r="F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U19" i="3"/>
  <c r="V19" i="3"/>
  <c r="W19" i="3"/>
  <c r="X19" i="3"/>
  <c r="Y19" i="3"/>
  <c r="A20" i="3"/>
  <c r="B20" i="3"/>
  <c r="D20" i="3"/>
  <c r="E20" i="3"/>
  <c r="F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U20" i="3"/>
  <c r="V20" i="3"/>
  <c r="W20" i="3"/>
  <c r="X20" i="3"/>
  <c r="Y20" i="3"/>
  <c r="A21" i="3"/>
  <c r="B21" i="3"/>
  <c r="D21" i="3"/>
  <c r="E21" i="3"/>
  <c r="F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U21" i="3"/>
  <c r="V21" i="3"/>
  <c r="W21" i="3"/>
  <c r="X21" i="3"/>
  <c r="Y21" i="3"/>
  <c r="A22" i="3"/>
  <c r="B22" i="3"/>
  <c r="D22" i="3"/>
  <c r="E22" i="3"/>
  <c r="F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U22" i="3"/>
  <c r="V22" i="3"/>
  <c r="W22" i="3"/>
  <c r="X22" i="3"/>
  <c r="Y22" i="3"/>
  <c r="A23" i="3"/>
  <c r="B23" i="3"/>
  <c r="D23" i="3"/>
  <c r="E23" i="3"/>
  <c r="F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U23" i="3"/>
  <c r="V23" i="3"/>
  <c r="W23" i="3"/>
  <c r="X23" i="3"/>
  <c r="Y23" i="3"/>
  <c r="A24" i="3"/>
  <c r="B24" i="3"/>
  <c r="D24" i="3"/>
  <c r="E24" i="3"/>
  <c r="F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U24" i="3"/>
  <c r="V24" i="3"/>
  <c r="W24" i="3"/>
  <c r="X24" i="3"/>
  <c r="Y24" i="3"/>
  <c r="A25" i="3"/>
  <c r="B25" i="3"/>
  <c r="D25" i="3"/>
  <c r="E25" i="3"/>
  <c r="F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U25" i="3"/>
  <c r="V25" i="3"/>
  <c r="W25" i="3"/>
  <c r="X25" i="3"/>
  <c r="Y25" i="3"/>
  <c r="A26" i="3"/>
  <c r="B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U26" i="3"/>
  <c r="V26" i="3"/>
  <c r="W26" i="3"/>
  <c r="X26" i="3"/>
  <c r="Y26" i="3"/>
  <c r="A27" i="3"/>
  <c r="B27" i="3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/>
  <c r="A28" i="3"/>
  <c r="B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U28" i="3"/>
  <c r="V28" i="3"/>
  <c r="W28" i="3"/>
  <c r="X28" i="3"/>
  <c r="Y28" i="3"/>
  <c r="A29" i="3"/>
  <c r="B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V29" i="3"/>
  <c r="W29" i="3"/>
  <c r="X29" i="3"/>
  <c r="Y29" i="3"/>
  <c r="A30" i="3"/>
  <c r="B30" i="3"/>
  <c r="D30" i="3"/>
  <c r="E30" i="3"/>
  <c r="F30" i="3"/>
  <c r="G30" i="3"/>
  <c r="H30" i="3"/>
  <c r="I30" i="3"/>
  <c r="J30" i="3"/>
  <c r="K30" i="3"/>
  <c r="L30" i="3"/>
  <c r="N30" i="3"/>
  <c r="O30" i="3"/>
  <c r="P30" i="3"/>
  <c r="Q30" i="3"/>
  <c r="R30" i="3"/>
  <c r="S30" i="3"/>
  <c r="T30" i="3"/>
  <c r="U30" i="3"/>
  <c r="V30" i="3"/>
  <c r="W30" i="3"/>
  <c r="X30" i="3"/>
  <c r="Y30" i="3"/>
  <c r="A31" i="3"/>
  <c r="B31" i="3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R31" i="3"/>
  <c r="S31" i="3"/>
  <c r="T31" i="3"/>
  <c r="U31" i="3"/>
  <c r="V31" i="3"/>
  <c r="W31" i="3"/>
  <c r="X31" i="3"/>
  <c r="Y31" i="3"/>
  <c r="A32" i="3"/>
  <c r="B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V32" i="3"/>
  <c r="W32" i="3"/>
  <c r="X32" i="3"/>
  <c r="Y32" i="3"/>
  <c r="A33" i="3"/>
  <c r="B33" i="3"/>
  <c r="D33" i="3"/>
  <c r="E33" i="3"/>
  <c r="F33" i="3"/>
  <c r="G33" i="3"/>
  <c r="H33" i="3"/>
  <c r="I33" i="3"/>
  <c r="J33" i="3"/>
  <c r="K33" i="3"/>
  <c r="L33" i="3"/>
  <c r="N33" i="3"/>
  <c r="O33" i="3"/>
  <c r="P33" i="3"/>
  <c r="Q33" i="3"/>
  <c r="R33" i="3"/>
  <c r="S33" i="3"/>
  <c r="T33" i="3"/>
  <c r="U33" i="3"/>
  <c r="V33" i="3"/>
  <c r="W33" i="3"/>
  <c r="X33" i="3"/>
  <c r="Y33" i="3"/>
  <c r="A34" i="3"/>
  <c r="B34" i="3"/>
  <c r="D34" i="3"/>
  <c r="E34" i="3"/>
  <c r="F34" i="3"/>
  <c r="G34" i="3"/>
  <c r="H34" i="3"/>
  <c r="I34" i="3"/>
  <c r="J34" i="3"/>
  <c r="K34" i="3"/>
  <c r="L34" i="3"/>
  <c r="N34" i="3"/>
  <c r="O34" i="3"/>
  <c r="P34" i="3"/>
  <c r="Q34" i="3"/>
  <c r="R34" i="3"/>
  <c r="S34" i="3"/>
  <c r="T34" i="3"/>
  <c r="U34" i="3"/>
  <c r="V34" i="3"/>
  <c r="W34" i="3"/>
  <c r="X34" i="3"/>
  <c r="Y34" i="3"/>
  <c r="A35" i="3"/>
  <c r="B35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T35" i="3"/>
  <c r="U35" i="3"/>
  <c r="V35" i="3"/>
  <c r="W35" i="3"/>
  <c r="X35" i="3"/>
  <c r="Y35" i="3"/>
  <c r="A36" i="3"/>
  <c r="B36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T36" i="3"/>
  <c r="U36" i="3"/>
  <c r="V36" i="3"/>
  <c r="W36" i="3"/>
  <c r="X36" i="3"/>
  <c r="Y36" i="3"/>
  <c r="A37" i="3"/>
  <c r="B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V37" i="3"/>
  <c r="W37" i="3"/>
  <c r="X37" i="3"/>
  <c r="Y37" i="3"/>
  <c r="A38" i="3"/>
  <c r="B38" i="3"/>
  <c r="D38" i="3"/>
  <c r="E38" i="3"/>
  <c r="F38" i="3"/>
  <c r="G38" i="3"/>
  <c r="H38" i="3"/>
  <c r="I38" i="3"/>
  <c r="J38" i="3"/>
  <c r="K38" i="3"/>
  <c r="L38" i="3"/>
  <c r="N38" i="3"/>
  <c r="O38" i="3"/>
  <c r="P38" i="3"/>
  <c r="Q38" i="3"/>
  <c r="R38" i="3"/>
  <c r="S38" i="3"/>
  <c r="T38" i="3"/>
  <c r="U38" i="3"/>
  <c r="V38" i="3"/>
  <c r="W38" i="3"/>
  <c r="X38" i="3"/>
  <c r="Y38" i="3"/>
  <c r="A39" i="3"/>
  <c r="B39" i="3"/>
  <c r="D39" i="3"/>
  <c r="E39" i="3"/>
  <c r="F39" i="3"/>
  <c r="G39" i="3"/>
  <c r="H39" i="3"/>
  <c r="I39" i="3"/>
  <c r="J39" i="3"/>
  <c r="K39" i="3"/>
  <c r="L39" i="3"/>
  <c r="N39" i="3"/>
  <c r="O39" i="3"/>
  <c r="P39" i="3"/>
  <c r="Q39" i="3"/>
  <c r="R39" i="3"/>
  <c r="S39" i="3"/>
  <c r="T39" i="3"/>
  <c r="U39" i="3"/>
  <c r="V39" i="3"/>
  <c r="W39" i="3"/>
  <c r="X39" i="3"/>
  <c r="Y39" i="3"/>
  <c r="A40" i="3"/>
  <c r="B40" i="3"/>
  <c r="D40" i="3"/>
  <c r="E40" i="3"/>
  <c r="F40" i="3"/>
  <c r="G40" i="3"/>
  <c r="H40" i="3"/>
  <c r="I40" i="3"/>
  <c r="J40" i="3"/>
  <c r="K40" i="3"/>
  <c r="L40" i="3"/>
  <c r="N40" i="3"/>
  <c r="O40" i="3"/>
  <c r="P40" i="3"/>
  <c r="Q40" i="3"/>
  <c r="R40" i="3"/>
  <c r="S40" i="3"/>
  <c r="T40" i="3"/>
  <c r="U40" i="3"/>
  <c r="V40" i="3"/>
  <c r="W40" i="3"/>
  <c r="X40" i="3"/>
  <c r="Y40" i="3"/>
  <c r="A41" i="3"/>
  <c r="B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T41" i="3"/>
  <c r="U41" i="3"/>
  <c r="V41" i="3"/>
  <c r="W41" i="3"/>
  <c r="X41" i="3"/>
  <c r="Y41" i="3"/>
  <c r="A42" i="3"/>
  <c r="B42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R42" i="3"/>
  <c r="S42" i="3"/>
  <c r="T42" i="3"/>
  <c r="U42" i="3"/>
  <c r="V42" i="3"/>
  <c r="W42" i="3"/>
  <c r="X42" i="3"/>
  <c r="Y42" i="3"/>
  <c r="A43" i="3"/>
  <c r="B43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R43" i="3"/>
  <c r="S43" i="3"/>
  <c r="T43" i="3"/>
  <c r="U43" i="3"/>
  <c r="V43" i="3"/>
  <c r="W43" i="3"/>
  <c r="X43" i="3"/>
  <c r="Y43" i="3"/>
  <c r="A44" i="3"/>
  <c r="B44" i="3"/>
  <c r="D44" i="3"/>
  <c r="E44" i="3"/>
  <c r="F44" i="3"/>
  <c r="G44" i="3"/>
  <c r="H44" i="3"/>
  <c r="I44" i="3"/>
  <c r="J44" i="3"/>
  <c r="K44" i="3"/>
  <c r="L44" i="3"/>
  <c r="N44" i="3"/>
  <c r="O44" i="3"/>
  <c r="P44" i="3"/>
  <c r="Q44" i="3"/>
  <c r="R44" i="3"/>
  <c r="S44" i="3"/>
  <c r="T44" i="3"/>
  <c r="U44" i="3"/>
  <c r="V44" i="3"/>
  <c r="W44" i="3"/>
  <c r="X44" i="3"/>
  <c r="Y44" i="3"/>
  <c r="A45" i="3"/>
  <c r="B45" i="3"/>
  <c r="D45" i="3"/>
  <c r="E45" i="3"/>
  <c r="F45" i="3"/>
  <c r="G45" i="3"/>
  <c r="H45" i="3"/>
  <c r="I45" i="3"/>
  <c r="J45" i="3"/>
  <c r="K45" i="3"/>
  <c r="L45" i="3"/>
  <c r="N45" i="3"/>
  <c r="O45" i="3"/>
  <c r="P45" i="3"/>
  <c r="Q45" i="3"/>
  <c r="R45" i="3"/>
  <c r="S45" i="3"/>
  <c r="T45" i="3"/>
  <c r="U45" i="3"/>
  <c r="V45" i="3"/>
  <c r="W45" i="3"/>
  <c r="X45" i="3"/>
  <c r="Y45" i="3"/>
  <c r="A46" i="3"/>
  <c r="B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R46" i="3"/>
  <c r="S46" i="3"/>
  <c r="T46" i="3"/>
  <c r="U46" i="3"/>
  <c r="V46" i="3"/>
  <c r="W46" i="3"/>
  <c r="X46" i="3"/>
  <c r="Y46" i="3"/>
  <c r="A47" i="3"/>
  <c r="B47" i="3"/>
  <c r="D47" i="3"/>
  <c r="E47" i="3"/>
  <c r="F47" i="3"/>
  <c r="G47" i="3"/>
  <c r="H47" i="3"/>
  <c r="I47" i="3"/>
  <c r="J47" i="3"/>
  <c r="K47" i="3"/>
  <c r="L47" i="3"/>
  <c r="N47" i="3"/>
  <c r="O47" i="3"/>
  <c r="P47" i="3"/>
  <c r="Q47" i="3"/>
  <c r="R47" i="3"/>
  <c r="S47" i="3"/>
  <c r="T47" i="3"/>
  <c r="U47" i="3"/>
  <c r="V47" i="3"/>
  <c r="W47" i="3"/>
  <c r="X47" i="3"/>
  <c r="Y47" i="3"/>
  <c r="A48" i="3"/>
  <c r="B48" i="3"/>
  <c r="D48" i="3"/>
  <c r="E48" i="3"/>
  <c r="F48" i="3"/>
  <c r="G48" i="3"/>
  <c r="H48" i="3"/>
  <c r="I48" i="3"/>
  <c r="J48" i="3"/>
  <c r="K48" i="3"/>
  <c r="L48" i="3"/>
  <c r="N48" i="3"/>
  <c r="O48" i="3"/>
  <c r="P48" i="3"/>
  <c r="Q48" i="3"/>
  <c r="R48" i="3"/>
  <c r="S48" i="3"/>
  <c r="T48" i="3"/>
  <c r="U48" i="3"/>
  <c r="V48" i="3"/>
  <c r="W48" i="3"/>
  <c r="X48" i="3"/>
  <c r="Y48" i="3"/>
  <c r="A49" i="3"/>
  <c r="B49" i="3"/>
  <c r="D49" i="3"/>
  <c r="E49" i="3"/>
  <c r="F49" i="3"/>
  <c r="G49" i="3"/>
  <c r="H49" i="3"/>
  <c r="I49" i="3"/>
  <c r="J49" i="3"/>
  <c r="K49" i="3"/>
  <c r="L49" i="3"/>
  <c r="N49" i="3"/>
  <c r="O49" i="3"/>
  <c r="P49" i="3"/>
  <c r="Q49" i="3"/>
  <c r="R49" i="3"/>
  <c r="S49" i="3"/>
  <c r="T49" i="3"/>
  <c r="U49" i="3"/>
  <c r="V49" i="3"/>
  <c r="W49" i="3"/>
  <c r="X49" i="3"/>
  <c r="Y49" i="3"/>
  <c r="A50" i="3"/>
  <c r="B50" i="3"/>
  <c r="D50" i="3"/>
  <c r="E50" i="3"/>
  <c r="F50" i="3"/>
  <c r="G50" i="3"/>
  <c r="H50" i="3"/>
  <c r="I50" i="3"/>
  <c r="J50" i="3"/>
  <c r="K50" i="3"/>
  <c r="L50" i="3"/>
  <c r="N50" i="3"/>
  <c r="O50" i="3"/>
  <c r="P50" i="3"/>
  <c r="Q50" i="3"/>
  <c r="R50" i="3"/>
  <c r="S50" i="3"/>
  <c r="T50" i="3"/>
  <c r="U50" i="3"/>
  <c r="V50" i="3"/>
  <c r="W50" i="3"/>
  <c r="X50" i="3"/>
  <c r="Y50" i="3"/>
  <c r="A51" i="3"/>
  <c r="B51" i="3"/>
  <c r="D51" i="3"/>
  <c r="E51" i="3"/>
  <c r="F51" i="3"/>
  <c r="G51" i="3"/>
  <c r="H51" i="3"/>
  <c r="I51" i="3"/>
  <c r="J51" i="3"/>
  <c r="K51" i="3"/>
  <c r="L51" i="3"/>
  <c r="N51" i="3"/>
  <c r="O51" i="3"/>
  <c r="P51" i="3"/>
  <c r="Q51" i="3"/>
  <c r="R51" i="3"/>
  <c r="S51" i="3"/>
  <c r="T51" i="3"/>
  <c r="U51" i="3"/>
  <c r="V51" i="3"/>
  <c r="W51" i="3"/>
  <c r="X51" i="3"/>
  <c r="Y51" i="3"/>
  <c r="A52" i="3"/>
  <c r="B52" i="3"/>
  <c r="D52" i="3"/>
  <c r="E52" i="3"/>
  <c r="F52" i="3"/>
  <c r="G52" i="3"/>
  <c r="H52" i="3"/>
  <c r="I52" i="3"/>
  <c r="J52" i="3"/>
  <c r="K52" i="3"/>
  <c r="L52" i="3"/>
  <c r="N52" i="3"/>
  <c r="O52" i="3"/>
  <c r="P52" i="3"/>
  <c r="Q52" i="3"/>
  <c r="R52" i="3"/>
  <c r="S52" i="3"/>
  <c r="T52" i="3"/>
  <c r="U52" i="3"/>
  <c r="V52" i="3"/>
  <c r="W52" i="3"/>
  <c r="X52" i="3"/>
  <c r="Y52" i="3"/>
  <c r="A53" i="3"/>
  <c r="B53" i="3"/>
  <c r="D53" i="3"/>
  <c r="E53" i="3"/>
  <c r="F53" i="3"/>
  <c r="G53" i="3"/>
  <c r="H53" i="3"/>
  <c r="I53" i="3"/>
  <c r="J53" i="3"/>
  <c r="K53" i="3"/>
  <c r="L53" i="3"/>
  <c r="N53" i="3"/>
  <c r="O53" i="3"/>
  <c r="P53" i="3"/>
  <c r="Q53" i="3"/>
  <c r="R53" i="3"/>
  <c r="S53" i="3"/>
  <c r="T53" i="3"/>
  <c r="U53" i="3"/>
  <c r="V53" i="3"/>
  <c r="W53" i="3"/>
  <c r="X53" i="3"/>
  <c r="Y53" i="3"/>
  <c r="A54" i="3"/>
  <c r="B54" i="3"/>
  <c r="D54" i="3"/>
  <c r="E54" i="3"/>
  <c r="F54" i="3"/>
  <c r="G54" i="3"/>
  <c r="H54" i="3"/>
  <c r="I54" i="3"/>
  <c r="J54" i="3"/>
  <c r="K54" i="3"/>
  <c r="L54" i="3"/>
  <c r="N54" i="3"/>
  <c r="O54" i="3"/>
  <c r="P54" i="3"/>
  <c r="Q54" i="3"/>
  <c r="R54" i="3"/>
  <c r="S54" i="3"/>
  <c r="T54" i="3"/>
  <c r="U54" i="3"/>
  <c r="V54" i="3"/>
  <c r="W54" i="3"/>
  <c r="X54" i="3"/>
  <c r="Y54" i="3"/>
  <c r="A55" i="3"/>
  <c r="B55" i="3"/>
  <c r="D55" i="3"/>
  <c r="E55" i="3"/>
  <c r="F55" i="3"/>
  <c r="G55" i="3"/>
  <c r="H55" i="3"/>
  <c r="I55" i="3"/>
  <c r="J55" i="3"/>
  <c r="K55" i="3"/>
  <c r="L55" i="3"/>
  <c r="N55" i="3"/>
  <c r="O55" i="3"/>
  <c r="P55" i="3"/>
  <c r="Q55" i="3"/>
  <c r="R55" i="3"/>
  <c r="S55" i="3"/>
  <c r="T55" i="3"/>
  <c r="U55" i="3"/>
  <c r="V55" i="3"/>
  <c r="W55" i="3"/>
  <c r="X55" i="3"/>
  <c r="Y55" i="3"/>
  <c r="A56" i="3"/>
  <c r="B56" i="3"/>
  <c r="D56" i="3"/>
  <c r="E56" i="3"/>
  <c r="F56" i="3"/>
  <c r="G56" i="3"/>
  <c r="H56" i="3"/>
  <c r="I56" i="3"/>
  <c r="J56" i="3"/>
  <c r="K56" i="3"/>
  <c r="L56" i="3"/>
  <c r="N56" i="3"/>
  <c r="O56" i="3"/>
  <c r="P56" i="3"/>
  <c r="Q56" i="3"/>
  <c r="R56" i="3"/>
  <c r="S56" i="3"/>
  <c r="T56" i="3"/>
  <c r="U56" i="3"/>
  <c r="V56" i="3"/>
  <c r="W56" i="3"/>
  <c r="X56" i="3"/>
  <c r="Y56" i="3"/>
  <c r="A57" i="3"/>
  <c r="B57" i="3"/>
  <c r="D57" i="3"/>
  <c r="E57" i="3"/>
  <c r="F57" i="3"/>
  <c r="G57" i="3"/>
  <c r="H57" i="3"/>
  <c r="I57" i="3"/>
  <c r="J57" i="3"/>
  <c r="K57" i="3"/>
  <c r="L57" i="3"/>
  <c r="N57" i="3"/>
  <c r="O57" i="3"/>
  <c r="P57" i="3"/>
  <c r="Q57" i="3"/>
  <c r="R57" i="3"/>
  <c r="S57" i="3"/>
  <c r="T57" i="3"/>
  <c r="U57" i="3"/>
  <c r="V57" i="3"/>
  <c r="W57" i="3"/>
  <c r="X57" i="3"/>
  <c r="Y57" i="3"/>
  <c r="A58" i="3"/>
  <c r="B58" i="3"/>
  <c r="D58" i="3"/>
  <c r="E58" i="3"/>
  <c r="F58" i="3"/>
  <c r="G58" i="3"/>
  <c r="H58" i="3"/>
  <c r="I58" i="3"/>
  <c r="J58" i="3"/>
  <c r="K58" i="3"/>
  <c r="L58" i="3"/>
  <c r="N58" i="3"/>
  <c r="O58" i="3"/>
  <c r="P58" i="3"/>
  <c r="Q58" i="3"/>
  <c r="R58" i="3"/>
  <c r="S58" i="3"/>
  <c r="T58" i="3"/>
  <c r="U58" i="3"/>
  <c r="V58" i="3"/>
  <c r="W58" i="3"/>
  <c r="X58" i="3"/>
  <c r="Y58" i="3"/>
  <c r="A59" i="3"/>
  <c r="B59" i="3"/>
  <c r="D59" i="3"/>
  <c r="E59" i="3"/>
  <c r="F59" i="3"/>
  <c r="G59" i="3"/>
  <c r="H59" i="3"/>
  <c r="I59" i="3"/>
  <c r="J59" i="3"/>
  <c r="K59" i="3"/>
  <c r="L59" i="3"/>
  <c r="N59" i="3"/>
  <c r="O59" i="3"/>
  <c r="P59" i="3"/>
  <c r="Q59" i="3"/>
  <c r="R59" i="3"/>
  <c r="S59" i="3"/>
  <c r="T59" i="3"/>
  <c r="U59" i="3"/>
  <c r="V59" i="3"/>
  <c r="W59" i="3"/>
  <c r="X59" i="3"/>
  <c r="Y59" i="3"/>
  <c r="A60" i="3"/>
  <c r="B60" i="3"/>
  <c r="D60" i="3"/>
  <c r="E60" i="3"/>
  <c r="F60" i="3"/>
  <c r="G60" i="3"/>
  <c r="H60" i="3"/>
  <c r="I60" i="3"/>
  <c r="J60" i="3"/>
  <c r="K60" i="3"/>
  <c r="L60" i="3"/>
  <c r="N60" i="3"/>
  <c r="O60" i="3"/>
  <c r="P60" i="3"/>
  <c r="Q60" i="3"/>
  <c r="R60" i="3"/>
  <c r="S60" i="3"/>
  <c r="T60" i="3"/>
  <c r="U60" i="3"/>
  <c r="V60" i="3"/>
  <c r="W60" i="3"/>
  <c r="X60" i="3"/>
  <c r="Y60" i="3"/>
  <c r="A61" i="3"/>
  <c r="B61" i="3"/>
  <c r="D61" i="3"/>
  <c r="E61" i="3"/>
  <c r="F61" i="3"/>
  <c r="G61" i="3"/>
  <c r="H61" i="3"/>
  <c r="I61" i="3"/>
  <c r="J61" i="3"/>
  <c r="K61" i="3"/>
  <c r="L61" i="3"/>
  <c r="N61" i="3"/>
  <c r="O61" i="3"/>
  <c r="P61" i="3"/>
  <c r="Q61" i="3"/>
  <c r="R61" i="3"/>
  <c r="S61" i="3"/>
  <c r="T61" i="3"/>
  <c r="U61" i="3"/>
  <c r="V61" i="3"/>
  <c r="W61" i="3"/>
  <c r="X61" i="3"/>
  <c r="Y61" i="3"/>
  <c r="A62" i="3"/>
  <c r="B62" i="3"/>
  <c r="D62" i="3"/>
  <c r="E62" i="3"/>
  <c r="F62" i="3"/>
  <c r="G62" i="3"/>
  <c r="H62" i="3"/>
  <c r="I62" i="3"/>
  <c r="J62" i="3"/>
  <c r="K62" i="3"/>
  <c r="L62" i="3"/>
  <c r="N62" i="3"/>
  <c r="O62" i="3"/>
  <c r="P62" i="3"/>
  <c r="Q62" i="3"/>
  <c r="R62" i="3"/>
  <c r="S62" i="3"/>
  <c r="T62" i="3"/>
  <c r="U62" i="3"/>
  <c r="V62" i="3"/>
  <c r="W62" i="3"/>
  <c r="X62" i="3"/>
  <c r="Y62" i="3"/>
  <c r="A63" i="3"/>
  <c r="B63" i="3"/>
  <c r="D63" i="3"/>
  <c r="E63" i="3"/>
  <c r="F63" i="3"/>
  <c r="G63" i="3"/>
  <c r="H63" i="3"/>
  <c r="I63" i="3"/>
  <c r="J63" i="3"/>
  <c r="K63" i="3"/>
  <c r="L63" i="3"/>
  <c r="N63" i="3"/>
  <c r="O63" i="3"/>
  <c r="P63" i="3"/>
  <c r="Q63" i="3"/>
  <c r="R63" i="3"/>
  <c r="S63" i="3"/>
  <c r="T63" i="3"/>
  <c r="U63" i="3"/>
  <c r="V63" i="3"/>
  <c r="W63" i="3"/>
  <c r="X63" i="3"/>
  <c r="Y63" i="3"/>
  <c r="A64" i="3"/>
  <c r="B64" i="3"/>
  <c r="D64" i="3"/>
  <c r="E64" i="3"/>
  <c r="F64" i="3"/>
  <c r="G64" i="3"/>
  <c r="H64" i="3"/>
  <c r="I64" i="3"/>
  <c r="J64" i="3"/>
  <c r="K64" i="3"/>
  <c r="L64" i="3"/>
  <c r="N64" i="3"/>
  <c r="O64" i="3"/>
  <c r="P64" i="3"/>
  <c r="Q64" i="3"/>
  <c r="R64" i="3"/>
  <c r="S64" i="3"/>
  <c r="T64" i="3"/>
  <c r="U64" i="3"/>
  <c r="V64" i="3"/>
  <c r="W64" i="3"/>
  <c r="X64" i="3"/>
  <c r="Y64" i="3"/>
  <c r="A65" i="3"/>
  <c r="B65" i="3"/>
  <c r="D65" i="3"/>
  <c r="E65" i="3"/>
  <c r="F65" i="3"/>
  <c r="G65" i="3"/>
  <c r="H65" i="3"/>
  <c r="I65" i="3"/>
  <c r="J65" i="3"/>
  <c r="K65" i="3"/>
  <c r="L65" i="3"/>
  <c r="N65" i="3"/>
  <c r="O65" i="3"/>
  <c r="P65" i="3"/>
  <c r="Q65" i="3"/>
  <c r="R65" i="3"/>
  <c r="S65" i="3"/>
  <c r="T65" i="3"/>
  <c r="U65" i="3"/>
  <c r="V65" i="3"/>
  <c r="W65" i="3"/>
  <c r="X65" i="3"/>
  <c r="Y65" i="3"/>
  <c r="A66" i="3"/>
  <c r="B66" i="3"/>
  <c r="D66" i="3"/>
  <c r="E66" i="3"/>
  <c r="F66" i="3"/>
  <c r="G66" i="3"/>
  <c r="H66" i="3"/>
  <c r="I66" i="3"/>
  <c r="J66" i="3"/>
  <c r="K66" i="3"/>
  <c r="L66" i="3"/>
  <c r="N66" i="3"/>
  <c r="O66" i="3"/>
  <c r="P66" i="3"/>
  <c r="Q66" i="3"/>
  <c r="R66" i="3"/>
  <c r="S66" i="3"/>
  <c r="T66" i="3"/>
  <c r="U66" i="3"/>
  <c r="V66" i="3"/>
  <c r="W66" i="3"/>
  <c r="X66" i="3"/>
  <c r="Y66" i="3"/>
  <c r="A67" i="3"/>
  <c r="B67" i="3"/>
  <c r="D67" i="3"/>
  <c r="E67" i="3"/>
  <c r="F67" i="3"/>
  <c r="G67" i="3"/>
  <c r="H67" i="3"/>
  <c r="I67" i="3"/>
  <c r="J67" i="3"/>
  <c r="K67" i="3"/>
  <c r="L67" i="3"/>
  <c r="N67" i="3"/>
  <c r="O67" i="3"/>
  <c r="P67" i="3"/>
  <c r="Q67" i="3"/>
  <c r="R67" i="3"/>
  <c r="S67" i="3"/>
  <c r="T67" i="3"/>
  <c r="U67" i="3"/>
  <c r="V67" i="3"/>
  <c r="W67" i="3"/>
  <c r="X67" i="3"/>
  <c r="Y67" i="3"/>
  <c r="A68" i="3"/>
  <c r="B68" i="3"/>
  <c r="D68" i="3"/>
  <c r="E68" i="3"/>
  <c r="F68" i="3"/>
  <c r="G68" i="3"/>
  <c r="H68" i="3"/>
  <c r="I68" i="3"/>
  <c r="J68" i="3"/>
  <c r="K68" i="3"/>
  <c r="L68" i="3"/>
  <c r="N68" i="3"/>
  <c r="O68" i="3"/>
  <c r="P68" i="3"/>
  <c r="Q68" i="3"/>
  <c r="R68" i="3"/>
  <c r="S68" i="3"/>
  <c r="T68" i="3"/>
  <c r="U68" i="3"/>
  <c r="V68" i="3"/>
  <c r="W68" i="3"/>
  <c r="X68" i="3"/>
  <c r="Y68" i="3"/>
  <c r="A69" i="3"/>
  <c r="B69" i="3"/>
  <c r="D69" i="3"/>
  <c r="E69" i="3"/>
  <c r="F69" i="3"/>
  <c r="G69" i="3"/>
  <c r="H69" i="3"/>
  <c r="I69" i="3"/>
  <c r="J69" i="3"/>
  <c r="K69" i="3"/>
  <c r="L69" i="3"/>
  <c r="N69" i="3"/>
  <c r="O69" i="3"/>
  <c r="P69" i="3"/>
  <c r="Q69" i="3"/>
  <c r="R69" i="3"/>
  <c r="S69" i="3"/>
  <c r="T69" i="3"/>
  <c r="U69" i="3"/>
  <c r="V69" i="3"/>
  <c r="W69" i="3"/>
  <c r="X69" i="3"/>
  <c r="Y69" i="3"/>
  <c r="A70" i="3"/>
  <c r="B70" i="3"/>
  <c r="D70" i="3"/>
  <c r="E70" i="3"/>
  <c r="F70" i="3"/>
  <c r="G70" i="3"/>
  <c r="H70" i="3"/>
  <c r="I70" i="3"/>
  <c r="J70" i="3"/>
  <c r="K70" i="3"/>
  <c r="L70" i="3"/>
  <c r="N70" i="3"/>
  <c r="O70" i="3"/>
  <c r="P70" i="3"/>
  <c r="Q70" i="3"/>
  <c r="R70" i="3"/>
  <c r="S70" i="3"/>
  <c r="T70" i="3"/>
  <c r="U70" i="3"/>
  <c r="V70" i="3"/>
  <c r="W70" i="3"/>
  <c r="X70" i="3"/>
  <c r="Y70" i="3"/>
  <c r="A71" i="3"/>
  <c r="B71" i="3"/>
  <c r="D71" i="3"/>
  <c r="E71" i="3"/>
  <c r="F71" i="3"/>
  <c r="G71" i="3"/>
  <c r="H71" i="3"/>
  <c r="I71" i="3"/>
  <c r="J71" i="3"/>
  <c r="K71" i="3"/>
  <c r="L71" i="3"/>
  <c r="N71" i="3"/>
  <c r="O71" i="3"/>
  <c r="P71" i="3"/>
  <c r="Q71" i="3"/>
  <c r="R71" i="3"/>
  <c r="S71" i="3"/>
  <c r="T71" i="3"/>
  <c r="U71" i="3"/>
  <c r="V71" i="3"/>
  <c r="W71" i="3"/>
  <c r="X71" i="3"/>
  <c r="Y71" i="3"/>
  <c r="A72" i="3"/>
  <c r="B72" i="3"/>
  <c r="D72" i="3"/>
  <c r="E72" i="3"/>
  <c r="F72" i="3"/>
  <c r="G72" i="3"/>
  <c r="H72" i="3"/>
  <c r="I72" i="3"/>
  <c r="J72" i="3"/>
  <c r="K72" i="3"/>
  <c r="L72" i="3"/>
  <c r="N72" i="3"/>
  <c r="O72" i="3"/>
  <c r="P72" i="3"/>
  <c r="Q72" i="3"/>
  <c r="R72" i="3"/>
  <c r="S72" i="3"/>
  <c r="T72" i="3"/>
  <c r="U72" i="3"/>
  <c r="V72" i="3"/>
  <c r="W72" i="3"/>
  <c r="X72" i="3"/>
  <c r="Y72" i="3"/>
  <c r="A73" i="3"/>
  <c r="B73" i="3"/>
  <c r="D73" i="3"/>
  <c r="E73" i="3"/>
  <c r="F73" i="3"/>
  <c r="G73" i="3"/>
  <c r="H73" i="3"/>
  <c r="I73" i="3"/>
  <c r="J73" i="3"/>
  <c r="K73" i="3"/>
  <c r="L73" i="3"/>
  <c r="N73" i="3"/>
  <c r="O73" i="3"/>
  <c r="P73" i="3"/>
  <c r="Q73" i="3"/>
  <c r="R73" i="3"/>
  <c r="S73" i="3"/>
  <c r="T73" i="3"/>
  <c r="U73" i="3"/>
  <c r="V73" i="3"/>
  <c r="W73" i="3"/>
  <c r="X73" i="3"/>
  <c r="Y73" i="3"/>
  <c r="A74" i="3"/>
  <c r="B74" i="3"/>
  <c r="D74" i="3"/>
  <c r="E74" i="3"/>
  <c r="F74" i="3"/>
  <c r="G74" i="3"/>
  <c r="H74" i="3"/>
  <c r="I74" i="3"/>
  <c r="J74" i="3"/>
  <c r="K74" i="3"/>
  <c r="L74" i="3"/>
  <c r="N74" i="3"/>
  <c r="O74" i="3"/>
  <c r="P74" i="3"/>
  <c r="Q74" i="3"/>
  <c r="R74" i="3"/>
  <c r="S74" i="3"/>
  <c r="T74" i="3"/>
  <c r="U74" i="3"/>
  <c r="V74" i="3"/>
  <c r="W74" i="3"/>
  <c r="X74" i="3"/>
  <c r="Y74" i="3"/>
  <c r="A75" i="3"/>
  <c r="B75" i="3"/>
  <c r="D75" i="3"/>
  <c r="E75" i="3"/>
  <c r="F75" i="3"/>
  <c r="G75" i="3"/>
  <c r="H75" i="3"/>
  <c r="I75" i="3"/>
  <c r="J75" i="3"/>
  <c r="K75" i="3"/>
  <c r="L75" i="3"/>
  <c r="N75" i="3"/>
  <c r="O75" i="3"/>
  <c r="P75" i="3"/>
  <c r="Q75" i="3"/>
  <c r="R75" i="3"/>
  <c r="S75" i="3"/>
  <c r="T75" i="3"/>
  <c r="U75" i="3"/>
  <c r="V75" i="3"/>
  <c r="W75" i="3"/>
  <c r="X75" i="3"/>
  <c r="Y75" i="3"/>
  <c r="A76" i="3"/>
  <c r="B76" i="3"/>
  <c r="D76" i="3"/>
  <c r="E76" i="3"/>
  <c r="F76" i="3"/>
  <c r="G76" i="3"/>
  <c r="H76" i="3"/>
  <c r="I76" i="3"/>
  <c r="J76" i="3"/>
  <c r="K76" i="3"/>
  <c r="L76" i="3"/>
  <c r="N76" i="3"/>
  <c r="O76" i="3"/>
  <c r="P76" i="3"/>
  <c r="Q76" i="3"/>
  <c r="R76" i="3"/>
  <c r="S76" i="3"/>
  <c r="T76" i="3"/>
  <c r="U76" i="3"/>
  <c r="V76" i="3"/>
  <c r="W76" i="3"/>
  <c r="X76" i="3"/>
  <c r="Y76" i="3"/>
  <c r="A77" i="3"/>
  <c r="B77" i="3"/>
  <c r="D77" i="3"/>
  <c r="E77" i="3"/>
  <c r="F77" i="3"/>
  <c r="G77" i="3"/>
  <c r="H77" i="3"/>
  <c r="I77" i="3"/>
  <c r="J77" i="3"/>
  <c r="K77" i="3"/>
  <c r="L77" i="3"/>
  <c r="N77" i="3"/>
  <c r="O77" i="3"/>
  <c r="P77" i="3"/>
  <c r="Q77" i="3"/>
  <c r="R77" i="3"/>
  <c r="S77" i="3"/>
  <c r="T77" i="3"/>
  <c r="U77" i="3"/>
  <c r="V77" i="3"/>
  <c r="W77" i="3"/>
  <c r="X77" i="3"/>
  <c r="Y77" i="3"/>
  <c r="A78" i="3"/>
  <c r="B78" i="3"/>
  <c r="D78" i="3"/>
  <c r="E78" i="3"/>
  <c r="F78" i="3"/>
  <c r="G78" i="3"/>
  <c r="H78" i="3"/>
  <c r="I78" i="3"/>
  <c r="J78" i="3"/>
  <c r="K78" i="3"/>
  <c r="L78" i="3"/>
  <c r="N78" i="3"/>
  <c r="O78" i="3"/>
  <c r="P78" i="3"/>
  <c r="Q78" i="3"/>
  <c r="R78" i="3"/>
  <c r="S78" i="3"/>
  <c r="T78" i="3"/>
  <c r="U78" i="3"/>
  <c r="V78" i="3"/>
  <c r="W78" i="3"/>
  <c r="X78" i="3"/>
  <c r="Y78" i="3"/>
  <c r="A79" i="3"/>
  <c r="B79" i="3"/>
  <c r="D79" i="3"/>
  <c r="E79" i="3"/>
  <c r="F79" i="3"/>
  <c r="G79" i="3"/>
  <c r="H79" i="3"/>
  <c r="I79" i="3"/>
  <c r="J79" i="3"/>
  <c r="K79" i="3"/>
  <c r="L79" i="3"/>
  <c r="N79" i="3"/>
  <c r="O79" i="3"/>
  <c r="P79" i="3"/>
  <c r="Q79" i="3"/>
  <c r="R79" i="3"/>
  <c r="S79" i="3"/>
  <c r="T79" i="3"/>
  <c r="U79" i="3"/>
  <c r="V79" i="3"/>
  <c r="W79" i="3"/>
  <c r="X79" i="3"/>
  <c r="Y79" i="3"/>
  <c r="A80" i="3"/>
  <c r="B80" i="3"/>
  <c r="D80" i="3"/>
  <c r="E80" i="3"/>
  <c r="F80" i="3"/>
  <c r="G80" i="3"/>
  <c r="H80" i="3"/>
  <c r="I80" i="3"/>
  <c r="J80" i="3"/>
  <c r="K80" i="3"/>
  <c r="L80" i="3"/>
  <c r="N80" i="3"/>
  <c r="O80" i="3"/>
  <c r="P80" i="3"/>
  <c r="Q80" i="3"/>
  <c r="R80" i="3"/>
  <c r="S80" i="3"/>
  <c r="T80" i="3"/>
  <c r="U80" i="3"/>
  <c r="V80" i="3"/>
  <c r="W80" i="3"/>
  <c r="X80" i="3"/>
  <c r="Y80" i="3"/>
  <c r="A81" i="3"/>
  <c r="B81" i="3"/>
  <c r="D81" i="3"/>
  <c r="E81" i="3"/>
  <c r="F81" i="3"/>
  <c r="G81" i="3"/>
  <c r="H81" i="3"/>
  <c r="I81" i="3"/>
  <c r="J81" i="3"/>
  <c r="K81" i="3"/>
  <c r="L81" i="3"/>
  <c r="N81" i="3"/>
  <c r="O81" i="3"/>
  <c r="P81" i="3"/>
  <c r="Q81" i="3"/>
  <c r="R81" i="3"/>
  <c r="S81" i="3"/>
  <c r="T81" i="3"/>
  <c r="U81" i="3"/>
  <c r="V81" i="3"/>
  <c r="W81" i="3"/>
  <c r="X81" i="3"/>
  <c r="Y81" i="3"/>
  <c r="A82" i="3"/>
  <c r="B82" i="3"/>
  <c r="D82" i="3"/>
  <c r="E82" i="3"/>
  <c r="F82" i="3"/>
  <c r="G82" i="3"/>
  <c r="H82" i="3"/>
  <c r="I82" i="3"/>
  <c r="J82" i="3"/>
  <c r="K82" i="3"/>
  <c r="L82" i="3"/>
  <c r="N82" i="3"/>
  <c r="O82" i="3"/>
  <c r="P82" i="3"/>
  <c r="Q82" i="3"/>
  <c r="R82" i="3"/>
  <c r="S82" i="3"/>
  <c r="T82" i="3"/>
  <c r="U82" i="3"/>
  <c r="V82" i="3"/>
  <c r="W82" i="3"/>
  <c r="X82" i="3"/>
  <c r="Y82" i="3"/>
  <c r="A83" i="3"/>
  <c r="B83" i="3"/>
  <c r="D83" i="3"/>
  <c r="E83" i="3"/>
  <c r="F83" i="3"/>
  <c r="G83" i="3"/>
  <c r="H83" i="3"/>
  <c r="I83" i="3"/>
  <c r="J83" i="3"/>
  <c r="K83" i="3"/>
  <c r="L83" i="3"/>
  <c r="N83" i="3"/>
  <c r="O83" i="3"/>
  <c r="P83" i="3"/>
  <c r="Q83" i="3"/>
  <c r="R83" i="3"/>
  <c r="S83" i="3"/>
  <c r="T83" i="3"/>
  <c r="U83" i="3"/>
  <c r="V83" i="3"/>
  <c r="W83" i="3"/>
  <c r="X83" i="3"/>
  <c r="Y83" i="3"/>
  <c r="A84" i="3"/>
  <c r="B84" i="3"/>
  <c r="D84" i="3"/>
  <c r="E84" i="3"/>
  <c r="F84" i="3"/>
  <c r="G84" i="3"/>
  <c r="H84" i="3"/>
  <c r="I84" i="3"/>
  <c r="J84" i="3"/>
  <c r="K84" i="3"/>
  <c r="L84" i="3"/>
  <c r="N84" i="3"/>
  <c r="O84" i="3"/>
  <c r="P84" i="3"/>
  <c r="Q84" i="3"/>
  <c r="R84" i="3"/>
  <c r="S84" i="3"/>
  <c r="T84" i="3"/>
  <c r="U84" i="3"/>
  <c r="V84" i="3"/>
  <c r="W84" i="3"/>
  <c r="X84" i="3"/>
  <c r="Y84" i="3"/>
  <c r="A85" i="3"/>
  <c r="B85" i="3"/>
  <c r="D85" i="3"/>
  <c r="E85" i="3"/>
  <c r="F85" i="3"/>
  <c r="G85" i="3"/>
  <c r="H85" i="3"/>
  <c r="I85" i="3"/>
  <c r="J85" i="3"/>
  <c r="K85" i="3"/>
  <c r="L85" i="3"/>
  <c r="N85" i="3"/>
  <c r="O85" i="3"/>
  <c r="P85" i="3"/>
  <c r="Q85" i="3"/>
  <c r="R85" i="3"/>
  <c r="S85" i="3"/>
  <c r="T85" i="3"/>
  <c r="U85" i="3"/>
  <c r="V85" i="3"/>
  <c r="W85" i="3"/>
  <c r="X85" i="3"/>
  <c r="Y85" i="3"/>
  <c r="A86" i="3"/>
  <c r="B86" i="3"/>
  <c r="D86" i="3"/>
  <c r="E86" i="3"/>
  <c r="F86" i="3"/>
  <c r="G86" i="3"/>
  <c r="H86" i="3"/>
  <c r="I86" i="3"/>
  <c r="J86" i="3"/>
  <c r="K86" i="3"/>
  <c r="L86" i="3"/>
  <c r="N86" i="3"/>
  <c r="O86" i="3"/>
  <c r="P86" i="3"/>
  <c r="Q86" i="3"/>
  <c r="R86" i="3"/>
  <c r="S86" i="3"/>
  <c r="T86" i="3"/>
  <c r="U86" i="3"/>
  <c r="V86" i="3"/>
  <c r="W86" i="3"/>
  <c r="X86" i="3"/>
  <c r="Y86" i="3"/>
  <c r="A87" i="3"/>
  <c r="B87" i="3"/>
  <c r="D87" i="3"/>
  <c r="E87" i="3"/>
  <c r="F87" i="3"/>
  <c r="G87" i="3"/>
  <c r="H87" i="3"/>
  <c r="I87" i="3"/>
  <c r="J87" i="3"/>
  <c r="K87" i="3"/>
  <c r="L87" i="3"/>
  <c r="N87" i="3"/>
  <c r="O87" i="3"/>
  <c r="P87" i="3"/>
  <c r="Q87" i="3"/>
  <c r="R87" i="3"/>
  <c r="S87" i="3"/>
  <c r="T87" i="3"/>
  <c r="U87" i="3"/>
  <c r="V87" i="3"/>
  <c r="W87" i="3"/>
  <c r="X87" i="3"/>
  <c r="Y87" i="3"/>
  <c r="A88" i="3"/>
  <c r="B88" i="3"/>
  <c r="D88" i="3"/>
  <c r="E88" i="3"/>
  <c r="F88" i="3"/>
  <c r="G88" i="3"/>
  <c r="H88" i="3"/>
  <c r="I88" i="3"/>
  <c r="J88" i="3"/>
  <c r="K88" i="3"/>
  <c r="L88" i="3"/>
  <c r="N88" i="3"/>
  <c r="O88" i="3"/>
  <c r="P88" i="3"/>
  <c r="Q88" i="3"/>
  <c r="R88" i="3"/>
  <c r="S88" i="3"/>
  <c r="T88" i="3"/>
  <c r="U88" i="3"/>
  <c r="V88" i="3"/>
  <c r="W88" i="3"/>
  <c r="X88" i="3"/>
  <c r="Y88" i="3"/>
  <c r="A89" i="3"/>
  <c r="B89" i="3"/>
  <c r="D89" i="3"/>
  <c r="E89" i="3"/>
  <c r="F89" i="3"/>
  <c r="G89" i="3"/>
  <c r="H89" i="3"/>
  <c r="I89" i="3"/>
  <c r="J89" i="3"/>
  <c r="K89" i="3"/>
  <c r="L89" i="3"/>
  <c r="N89" i="3"/>
  <c r="O89" i="3"/>
  <c r="P89" i="3"/>
  <c r="Q89" i="3"/>
  <c r="R89" i="3"/>
  <c r="S89" i="3"/>
  <c r="T89" i="3"/>
  <c r="U89" i="3"/>
  <c r="V89" i="3"/>
  <c r="W89" i="3"/>
  <c r="X89" i="3"/>
  <c r="Y89" i="3"/>
  <c r="A90" i="3"/>
  <c r="B90" i="3"/>
  <c r="D90" i="3"/>
  <c r="E90" i="3"/>
  <c r="F90" i="3"/>
  <c r="G90" i="3"/>
  <c r="H90" i="3"/>
  <c r="I90" i="3"/>
  <c r="J90" i="3"/>
  <c r="K90" i="3"/>
  <c r="L90" i="3"/>
  <c r="N90" i="3"/>
  <c r="O90" i="3"/>
  <c r="P90" i="3"/>
  <c r="Q90" i="3"/>
  <c r="R90" i="3"/>
  <c r="S90" i="3"/>
  <c r="T90" i="3"/>
  <c r="U90" i="3"/>
  <c r="V90" i="3"/>
  <c r="W90" i="3"/>
  <c r="X90" i="3"/>
  <c r="Y90" i="3"/>
  <c r="A91" i="3"/>
  <c r="B91" i="3"/>
  <c r="D91" i="3"/>
  <c r="E91" i="3"/>
  <c r="F91" i="3"/>
  <c r="G91" i="3"/>
  <c r="H91" i="3"/>
  <c r="I91" i="3"/>
  <c r="J91" i="3"/>
  <c r="K91" i="3"/>
  <c r="L91" i="3"/>
  <c r="N91" i="3"/>
  <c r="O91" i="3"/>
  <c r="P91" i="3"/>
  <c r="Q91" i="3"/>
  <c r="R91" i="3"/>
  <c r="S91" i="3"/>
  <c r="T91" i="3"/>
  <c r="U91" i="3"/>
  <c r="V91" i="3"/>
  <c r="W91" i="3"/>
  <c r="X91" i="3"/>
  <c r="Y91" i="3"/>
  <c r="A92" i="3"/>
  <c r="B92" i="3"/>
  <c r="D92" i="3"/>
  <c r="E92" i="3"/>
  <c r="F92" i="3"/>
  <c r="G92" i="3"/>
  <c r="H92" i="3"/>
  <c r="I92" i="3"/>
  <c r="J92" i="3"/>
  <c r="K92" i="3"/>
  <c r="L92" i="3"/>
  <c r="N92" i="3"/>
  <c r="O92" i="3"/>
  <c r="P92" i="3"/>
  <c r="Q92" i="3"/>
  <c r="R92" i="3"/>
  <c r="S92" i="3"/>
  <c r="T92" i="3"/>
  <c r="U92" i="3"/>
  <c r="V92" i="3"/>
  <c r="W92" i="3"/>
  <c r="X92" i="3"/>
  <c r="Y92" i="3"/>
  <c r="A93" i="3"/>
  <c r="B93" i="3"/>
  <c r="D93" i="3"/>
  <c r="E93" i="3"/>
  <c r="F93" i="3"/>
  <c r="G93" i="3"/>
  <c r="H93" i="3"/>
  <c r="I93" i="3"/>
  <c r="J93" i="3"/>
  <c r="K93" i="3"/>
  <c r="L93" i="3"/>
  <c r="N93" i="3"/>
  <c r="O93" i="3"/>
  <c r="P93" i="3"/>
  <c r="Q93" i="3"/>
  <c r="R93" i="3"/>
  <c r="S93" i="3"/>
  <c r="T93" i="3"/>
  <c r="U93" i="3"/>
  <c r="V93" i="3"/>
  <c r="W93" i="3"/>
  <c r="X93" i="3"/>
  <c r="Y93" i="3"/>
  <c r="A94" i="3"/>
  <c r="B94" i="3"/>
  <c r="D94" i="3"/>
  <c r="E94" i="3"/>
  <c r="F94" i="3"/>
  <c r="G94" i="3"/>
  <c r="H94" i="3"/>
  <c r="I94" i="3"/>
  <c r="J94" i="3"/>
  <c r="K94" i="3"/>
  <c r="L94" i="3"/>
  <c r="N94" i="3"/>
  <c r="O94" i="3"/>
  <c r="P94" i="3"/>
  <c r="Q94" i="3"/>
  <c r="R94" i="3"/>
  <c r="S94" i="3"/>
  <c r="T94" i="3"/>
  <c r="U94" i="3"/>
  <c r="V94" i="3"/>
  <c r="W94" i="3"/>
  <c r="X94" i="3"/>
  <c r="Y94" i="3"/>
  <c r="A95" i="3"/>
  <c r="B95" i="3"/>
  <c r="D95" i="3"/>
  <c r="E95" i="3"/>
  <c r="F95" i="3"/>
  <c r="G95" i="3"/>
  <c r="H95" i="3"/>
  <c r="I95" i="3"/>
  <c r="J95" i="3"/>
  <c r="K95" i="3"/>
  <c r="L95" i="3"/>
  <c r="N95" i="3"/>
  <c r="O95" i="3"/>
  <c r="P95" i="3"/>
  <c r="Q95" i="3"/>
  <c r="R95" i="3"/>
  <c r="S95" i="3"/>
  <c r="T95" i="3"/>
  <c r="U95" i="3"/>
  <c r="V95" i="3"/>
  <c r="W95" i="3"/>
  <c r="X95" i="3"/>
  <c r="Y95" i="3"/>
  <c r="A96" i="3"/>
  <c r="B96" i="3"/>
  <c r="D96" i="3"/>
  <c r="E96" i="3"/>
  <c r="F96" i="3"/>
  <c r="G96" i="3"/>
  <c r="H96" i="3"/>
  <c r="I96" i="3"/>
  <c r="J96" i="3"/>
  <c r="K96" i="3"/>
  <c r="L96" i="3"/>
  <c r="N96" i="3"/>
  <c r="O96" i="3"/>
  <c r="P96" i="3"/>
  <c r="Q96" i="3"/>
  <c r="R96" i="3"/>
  <c r="S96" i="3"/>
  <c r="T96" i="3"/>
  <c r="U96" i="3"/>
  <c r="V96" i="3"/>
  <c r="W96" i="3"/>
  <c r="X96" i="3"/>
  <c r="Y96" i="3"/>
  <c r="A97" i="3"/>
  <c r="B97" i="3"/>
  <c r="D97" i="3"/>
  <c r="E97" i="3"/>
  <c r="F97" i="3"/>
  <c r="G97" i="3"/>
  <c r="H97" i="3"/>
  <c r="I97" i="3"/>
  <c r="J97" i="3"/>
  <c r="K97" i="3"/>
  <c r="L97" i="3"/>
  <c r="N97" i="3"/>
  <c r="O97" i="3"/>
  <c r="P97" i="3"/>
  <c r="Q97" i="3"/>
  <c r="R97" i="3"/>
  <c r="S97" i="3"/>
  <c r="T97" i="3"/>
  <c r="U97" i="3"/>
  <c r="V97" i="3"/>
  <c r="W97" i="3"/>
  <c r="X97" i="3"/>
  <c r="Y97" i="3"/>
  <c r="A98" i="3"/>
  <c r="B98" i="3"/>
  <c r="D98" i="3"/>
  <c r="E98" i="3"/>
  <c r="F98" i="3"/>
  <c r="G98" i="3"/>
  <c r="H98" i="3"/>
  <c r="I98" i="3"/>
  <c r="J98" i="3"/>
  <c r="K98" i="3"/>
  <c r="L98" i="3"/>
  <c r="N98" i="3"/>
  <c r="O98" i="3"/>
  <c r="P98" i="3"/>
  <c r="Q98" i="3"/>
  <c r="R98" i="3"/>
  <c r="S98" i="3"/>
  <c r="T98" i="3"/>
  <c r="U98" i="3"/>
  <c r="V98" i="3"/>
  <c r="W98" i="3"/>
  <c r="X98" i="3"/>
  <c r="Y98" i="3"/>
  <c r="A99" i="3"/>
  <c r="B99" i="3"/>
  <c r="D99" i="3"/>
  <c r="E99" i="3"/>
  <c r="F99" i="3"/>
  <c r="G99" i="3"/>
  <c r="H99" i="3"/>
  <c r="I99" i="3"/>
  <c r="J99" i="3"/>
  <c r="K99" i="3"/>
  <c r="L99" i="3"/>
  <c r="N99" i="3"/>
  <c r="O99" i="3"/>
  <c r="P99" i="3"/>
  <c r="Q99" i="3"/>
  <c r="R99" i="3"/>
  <c r="S99" i="3"/>
  <c r="T99" i="3"/>
  <c r="U99" i="3"/>
  <c r="V99" i="3"/>
  <c r="W99" i="3"/>
  <c r="X99" i="3"/>
  <c r="Y99" i="3"/>
  <c r="A100" i="3"/>
  <c r="B100" i="3"/>
  <c r="D100" i="3"/>
  <c r="E100" i="3"/>
  <c r="F100" i="3"/>
  <c r="G100" i="3"/>
  <c r="H100" i="3"/>
  <c r="I100" i="3"/>
  <c r="J100" i="3"/>
  <c r="K100" i="3"/>
  <c r="L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A101" i="3"/>
  <c r="B101" i="3"/>
  <c r="D101" i="3"/>
  <c r="E101" i="3"/>
  <c r="F101" i="3"/>
  <c r="G101" i="3"/>
  <c r="H101" i="3"/>
  <c r="I101" i="3"/>
  <c r="J101" i="3"/>
  <c r="K101" i="3"/>
  <c r="L101" i="3"/>
  <c r="N101" i="3"/>
  <c r="O101" i="3"/>
  <c r="P101" i="3"/>
  <c r="Q101" i="3"/>
  <c r="R101" i="3"/>
  <c r="S101" i="3"/>
  <c r="T101" i="3"/>
  <c r="U101" i="3"/>
  <c r="V101" i="3"/>
  <c r="W101" i="3"/>
  <c r="X101" i="3"/>
  <c r="T2" i="3"/>
  <c r="P2" i="3"/>
  <c r="K2" i="3"/>
  <c r="H7" i="5"/>
  <c r="H5" i="5"/>
  <c r="H4" i="5"/>
  <c r="M4" i="3" s="1"/>
  <c r="H8" i="5"/>
  <c r="H6" i="5"/>
  <c r="M3" i="3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" i="5"/>
  <c r="C3" i="5"/>
  <c r="L2" i="3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M2" i="3" l="1"/>
  <c r="M5" i="3"/>
  <c r="M6" i="3"/>
  <c r="L5" i="3"/>
  <c r="L4" i="3"/>
  <c r="L6" i="3"/>
  <c r="L3" i="3"/>
  <c r="A3" i="3"/>
  <c r="A5" i="3"/>
  <c r="H4" i="3"/>
  <c r="A6" i="3"/>
  <c r="Y2" i="3"/>
  <c r="I2" i="3"/>
  <c r="V2" i="3"/>
  <c r="J2" i="3"/>
  <c r="G2" i="3"/>
  <c r="B2" i="3" s="1"/>
  <c r="X2" i="3"/>
  <c r="W2" i="3"/>
  <c r="F2" i="3"/>
  <c r="D2" i="3"/>
  <c r="E2" i="3"/>
  <c r="H2" i="3" l="1"/>
  <c r="A2" i="3"/>
  <c r="B8" i="2"/>
  <c r="U4" i="3" l="1"/>
  <c r="U5" i="3"/>
  <c r="U3" i="3"/>
  <c r="U6" i="3"/>
  <c r="U2" i="3"/>
</calcChain>
</file>

<file path=xl/sharedStrings.xml><?xml version="1.0" encoding="utf-8"?>
<sst xmlns="http://schemas.openxmlformats.org/spreadsheetml/2006/main" count="390" uniqueCount="253">
  <si>
    <t>Identifier</t>
  </si>
  <si>
    <t>GBP</t>
  </si>
  <si>
    <t>Funding Org:Identifier</t>
  </si>
  <si>
    <t>Funding Org:Name</t>
  </si>
  <si>
    <t>Last modified</t>
  </si>
  <si>
    <t>Data Source</t>
  </si>
  <si>
    <t>Last Modified</t>
  </si>
  <si>
    <t>Title</t>
  </si>
  <si>
    <t>Description</t>
  </si>
  <si>
    <t>Currency</t>
  </si>
  <si>
    <t>Amount Awarded</t>
  </si>
  <si>
    <t>Award Date</t>
  </si>
  <si>
    <t>A short description of this grant activity.</t>
  </si>
  <si>
    <t>Total amount awarded in numbers (do not include commas or currency symbols such as £).</t>
  </si>
  <si>
    <t>When was the decision to award this grant made.</t>
  </si>
  <si>
    <t>Example Funder</t>
  </si>
  <si>
    <t>https://www.example.com</t>
  </si>
  <si>
    <t>Planned Dates:Start Date</t>
  </si>
  <si>
    <t>Planned Dates:End Date</t>
  </si>
  <si>
    <t>Planned Dates:Duration (months)</t>
  </si>
  <si>
    <t xml:space="preserve">All events should have a start date. </t>
  </si>
  <si>
    <t>An end date for the grant</t>
  </si>
  <si>
    <t>The duration of the grant, in months</t>
  </si>
  <si>
    <t>The title of this grant programme.</t>
  </si>
  <si>
    <t>Grant Programme:Title</t>
  </si>
  <si>
    <t>Required</t>
  </si>
  <si>
    <t>Recommended</t>
  </si>
  <si>
    <t>360G-ExampleFunder-</t>
  </si>
  <si>
    <t>Grant Identifier</t>
  </si>
  <si>
    <t>GB-CHC-1234567</t>
  </si>
  <si>
    <t>Primary Grant Reason</t>
  </si>
  <si>
    <t>Low income, debt, poverty</t>
  </si>
  <si>
    <t>Domestic violence or abuse, fleeing other violence, neglect</t>
  </si>
  <si>
    <t>Homeless or poorly or vulnerably housed</t>
  </si>
  <si>
    <t>Disability</t>
  </si>
  <si>
    <t>Family breakup</t>
  </si>
  <si>
    <t>Violence or abuse</t>
  </si>
  <si>
    <t>Homelessness</t>
  </si>
  <si>
    <t>Development opportunity</t>
  </si>
  <si>
    <t>Secondary Grant Reason</t>
  </si>
  <si>
    <t>Unspecified, unrestricted or general support</t>
  </si>
  <si>
    <t>Energy, water, telephone, TV/entertainment licences, broadband costs - including set-up and meter installation</t>
  </si>
  <si>
    <t>Deposits, rent, mortgage contributions, council tax, arrears, decoration, removal costs, deep cleans</t>
  </si>
  <si>
    <t>Food, toiletries, nappies, cleaning products, all essential living costs</t>
  </si>
  <si>
    <t>Travel or transport costs including public transport, petrol and repairs</t>
  </si>
  <si>
    <t>Family activities, school trips, holidays, sport activities, social activities, breaks for carers</t>
  </si>
  <si>
    <t>Unrestricted</t>
  </si>
  <si>
    <t>Utilities</t>
  </si>
  <si>
    <t>Other housing related costs</t>
  </si>
  <si>
    <t>Food and essential items</t>
  </si>
  <si>
    <t>Clothing</t>
  </si>
  <si>
    <t>Debt</t>
  </si>
  <si>
    <t>Holiday and activity costs</t>
  </si>
  <si>
    <t>Health, care and wellbeing services</t>
  </si>
  <si>
    <t>Education and training</t>
  </si>
  <si>
    <t>Creative activities</t>
  </si>
  <si>
    <t>Employment and work</t>
  </si>
  <si>
    <t>Exceptional costs</t>
  </si>
  <si>
    <t>Grant Purpose</t>
  </si>
  <si>
    <t>360G-ExampleFunder-IND-</t>
  </si>
  <si>
    <t>Code</t>
  </si>
  <si>
    <t>GTIR010</t>
  </si>
  <si>
    <t>Financial Hardship</t>
  </si>
  <si>
    <t>GTIR020</t>
  </si>
  <si>
    <t>Physical, mental or learning disability, difficulty or difference</t>
  </si>
  <si>
    <t>GTIR030</t>
  </si>
  <si>
    <t>Health/Condition</t>
  </si>
  <si>
    <t>Limiting health condition(s) or illness(es), substance misuse, of individual or family members</t>
  </si>
  <si>
    <t>GTIR040</t>
  </si>
  <si>
    <t>Mental Health</t>
  </si>
  <si>
    <t>Mental health condition(s) or illness(es), wellbeing, of individual or family members</t>
  </si>
  <si>
    <t>GTIR050</t>
  </si>
  <si>
    <t>Breakdown of family cohesion/stability, estrangement, single parent</t>
  </si>
  <si>
    <t>GTIR060</t>
  </si>
  <si>
    <t>GTIR070</t>
  </si>
  <si>
    <t>Livelihood</t>
  </si>
  <si>
    <t>Loss of job or source of income, underemployment, zero hours contracts, reduced hours or income, time out of work for caregiving, sustaining business/livelihood</t>
  </si>
  <si>
    <t>GTIR080</t>
  </si>
  <si>
    <t>GTIR090</t>
  </si>
  <si>
    <t>Marginalised</t>
  </si>
  <si>
    <t>No recourse to public funds, care leavers, people in or leaving the criminal justice system, other marginalised or vulnerable people or people with barriers to access</t>
  </si>
  <si>
    <t>GTIR100</t>
  </si>
  <si>
    <t>Emergency/crisis event</t>
  </si>
  <si>
    <t>Need driven by an incident such as death of a family member or disaster such as housing flood, fire etc, victim of crime</t>
  </si>
  <si>
    <t>GTIR110</t>
  </si>
  <si>
    <t>Skills development, scholarships, artist development, exceptional talent, sporting talent</t>
  </si>
  <si>
    <t>GTIR120</t>
  </si>
  <si>
    <t>Social action</t>
  </si>
  <si>
    <t>Supporting a community or cause not solely driven by the needs of the individual receiving the grant, campaigns, community development</t>
  </si>
  <si>
    <t>GTIP010</t>
  </si>
  <si>
    <t>GTIP020</t>
  </si>
  <si>
    <t>Furniture and appliances</t>
  </si>
  <si>
    <t>Furniture, garden and outdoor play equipment, white goods, home appliances</t>
  </si>
  <si>
    <t>GTIP030</t>
  </si>
  <si>
    <t>Equipment and home adaptations</t>
  </si>
  <si>
    <t>Safety equipment, specialist equipment, baby equipment, toys, home adaptations, mobility aids</t>
  </si>
  <si>
    <t>GTIP040</t>
  </si>
  <si>
    <t>Devices and digital access</t>
  </si>
  <si>
    <t>Computers, phones, mobile devices, technology / digital access</t>
  </si>
  <si>
    <t>GTIP050</t>
  </si>
  <si>
    <t>GTIP060</t>
  </si>
  <si>
    <t>GTIP070</t>
  </si>
  <si>
    <t>GTIP080</t>
  </si>
  <si>
    <t>School uniforms, children’s clothing, workwear, essential clothing</t>
  </si>
  <si>
    <t>GTIP090</t>
  </si>
  <si>
    <t>Credit card debits, non housing-related debts, bankruptcy</t>
  </si>
  <si>
    <t>GTIP100</t>
  </si>
  <si>
    <t>Travel and transport</t>
  </si>
  <si>
    <t>GTIP110</t>
  </si>
  <si>
    <t>GTIP120</t>
  </si>
  <si>
    <t>Medical, childcare costs, therapy, dental work, physiotherapy, addiction recovery support, domiciliary/residential care costs, temporary accommodation for patients and carers</t>
  </si>
  <si>
    <t>GTIP130</t>
  </si>
  <si>
    <t>Tuition, boarding school fees, university fees, books/resources and essential course costs, scholarships, fellowships, PhDs, support for exceptional talent, personal/professional development, sports coaching/development, capacity building</t>
  </si>
  <si>
    <t>GTIP140</t>
  </si>
  <si>
    <t>Employment support, business start-up costs, apprenticeships, social enterprise, work ready support</t>
  </si>
  <si>
    <t>GTIP150</t>
  </si>
  <si>
    <t>Freelance art and cultural projects and activities, musical instruments</t>
  </si>
  <si>
    <t>GTIP160</t>
  </si>
  <si>
    <t>Community projects</t>
  </si>
  <si>
    <t>Social action, community projects, campaigns and activism</t>
  </si>
  <si>
    <t>GTIP170</t>
  </si>
  <si>
    <t>Funeral costs, crisis funding, legal fees, benefits applications and time pending benefits receipt</t>
  </si>
  <si>
    <t>Recipient Ind:Identifier</t>
  </si>
  <si>
    <t>Recipient Ind:Name</t>
  </si>
  <si>
    <t>Individual Recipient</t>
  </si>
  <si>
    <t>Currency (British Pounds Sterling)</t>
  </si>
  <si>
    <t>Internal funder category</t>
  </si>
  <si>
    <t>Grant to Individuals Reason Code</t>
  </si>
  <si>
    <t>Grant to Individuals Purpose Code</t>
  </si>
  <si>
    <t>Grant to Individuals Reason title (select)</t>
  </si>
  <si>
    <t>Grant to Individuals Purpose title (select)</t>
  </si>
  <si>
    <t>To Individuals Details:Primary Grant Reason</t>
  </si>
  <si>
    <t>To Individuals Details:Secondary Grant Reason</t>
  </si>
  <si>
    <t>To Individuals Details:Grant Purpose</t>
  </si>
  <si>
    <t>System Identifier for Recipient</t>
  </si>
  <si>
    <t>Recipient Postal Code</t>
  </si>
  <si>
    <t>Recipient Name</t>
  </si>
  <si>
    <t>Not for publishing</t>
  </si>
  <si>
    <t>Postal code provided for converting into geocodes and location name. No postcode data should be published directly in 360Giving data</t>
  </si>
  <si>
    <t>Recipient Name may be included in this template to support data preparation and checking. No names should be published directly in 360Giving data</t>
  </si>
  <si>
    <t>A title for this grant activity. This should be under 140 characters long. If no Title text is available this can be left blank</t>
  </si>
  <si>
    <t>The unique identifier for this grant. If data protection means grant identifiers from your systems cannot be used, please leave blank</t>
  </si>
  <si>
    <t>Include only if there is no data protection risk</t>
  </si>
  <si>
    <t>ID from your system for the recipient. If data protection means recipient identifiers from your systems cannot be used, please leave blank</t>
  </si>
  <si>
    <t>Funding to support individual with cost of living and additional fuel payments during winter.</t>
  </si>
  <si>
    <t>Grant to Individuals Reason codelist</t>
  </si>
  <si>
    <t>Grant to Individuals Reason code mapping</t>
  </si>
  <si>
    <t>Grant to Individuals Purpose code mapping</t>
  </si>
  <si>
    <t>Hardship</t>
  </si>
  <si>
    <t>Unemployment</t>
  </si>
  <si>
    <t>Essential houshold applicance</t>
  </si>
  <si>
    <t>Recommended Codelist</t>
  </si>
  <si>
    <t>GR12345</t>
  </si>
  <si>
    <t>GR12346</t>
  </si>
  <si>
    <t>GR12347</t>
  </si>
  <si>
    <t>GR12348</t>
  </si>
  <si>
    <t>GR12349</t>
  </si>
  <si>
    <t>Acct67890</t>
  </si>
  <si>
    <t>Acct67891</t>
  </si>
  <si>
    <t>Acct67892</t>
  </si>
  <si>
    <t>Acct67893</t>
  </si>
  <si>
    <t>Acct67894</t>
  </si>
  <si>
    <t>ward</t>
  </si>
  <si>
    <t>ward_name</t>
  </si>
  <si>
    <t>SY11 1RB</t>
  </si>
  <si>
    <t>E05009283</t>
  </si>
  <si>
    <t>Oswestry South</t>
  </si>
  <si>
    <t>B33 9SB</t>
  </si>
  <si>
    <t>E05011138</t>
  </si>
  <si>
    <t>Glebe Farm &amp; Tile Cross</t>
  </si>
  <si>
    <t>WR1 9DS</t>
  </si>
  <si>
    <t>E05007883</t>
  </si>
  <si>
    <t>Cathedral</t>
  </si>
  <si>
    <t>TF7 5QZ</t>
  </si>
  <si>
    <t>E05009993</t>
  </si>
  <si>
    <t>Woodside</t>
  </si>
  <si>
    <t>TF7 5BD</t>
  </si>
  <si>
    <t>E05009982</t>
  </si>
  <si>
    <t>Madeley &amp; Sutton Hill</t>
  </si>
  <si>
    <t>Tailored Settings</t>
  </si>
  <si>
    <t>Do not publish</t>
  </si>
  <si>
    <t>Grant to Individuals Purpose codelist</t>
  </si>
  <si>
    <t>Required or Recommended status</t>
  </si>
  <si>
    <t>Source data name/data type</t>
  </si>
  <si>
    <t>Internal system field title</t>
  </si>
  <si>
    <t>Grant Purpose 1</t>
  </si>
  <si>
    <t>Grant Purpose 2</t>
  </si>
  <si>
    <t>Grant Purpose 3</t>
  </si>
  <si>
    <t>Grant Programme Name</t>
  </si>
  <si>
    <t>A start date for the grant</t>
  </si>
  <si>
    <t>The title of this grant programme</t>
  </si>
  <si>
    <t>Values to map against the Grant Reason Codelist</t>
  </si>
  <si>
    <t>Values to map against the Grant Purpose Codelist</t>
  </si>
  <si>
    <t>Funder notes/Data protection checklist</t>
  </si>
  <si>
    <t>Beneficiary Location:0:Name</t>
  </si>
  <si>
    <t>Beneficiary Location:0:Geographic Code</t>
  </si>
  <si>
    <t>Beneficiary Location:0:Geographic Code Type</t>
  </si>
  <si>
    <t>Beneficiary Location:1:Name</t>
  </si>
  <si>
    <t>Beneficiary Location:1:Geographic Code</t>
  </si>
  <si>
    <t>Beneficiary Location:1:Geographic Code Type</t>
  </si>
  <si>
    <t>Joe Bloggs</t>
  </si>
  <si>
    <t>Ann Person</t>
  </si>
  <si>
    <t>Grant Mitchell</t>
  </si>
  <si>
    <t>Mary Tudor</t>
  </si>
  <si>
    <t>Jason Donovon</t>
  </si>
  <si>
    <t>lat</t>
  </si>
  <si>
    <t>long</t>
  </si>
  <si>
    <t>rgn</t>
  </si>
  <si>
    <t>rgn_name</t>
  </si>
  <si>
    <t>laua</t>
  </si>
  <si>
    <t>laua_name</t>
  </si>
  <si>
    <t>E12000005</t>
  </si>
  <si>
    <t>West Midlands</t>
  </si>
  <si>
    <t>E06000051</t>
  </si>
  <si>
    <t>Shropshire</t>
  </si>
  <si>
    <t>E08000025</t>
  </si>
  <si>
    <t>Birmingham</t>
  </si>
  <si>
    <t>E07000237</t>
  </si>
  <si>
    <t>Worcester</t>
  </si>
  <si>
    <t>E06000020</t>
  </si>
  <si>
    <t>Telford and Wrekin</t>
  </si>
  <si>
    <t>Classifications:0:Vocabulary</t>
  </si>
  <si>
    <t>Classifications:0:Title</t>
  </si>
  <si>
    <t>Classifications:1:Vocabulary</t>
  </si>
  <si>
    <t>Classifications:1:Title</t>
  </si>
  <si>
    <t>Classifications:2:Vocabulary</t>
  </si>
  <si>
    <t>Classifications:2:Title</t>
  </si>
  <si>
    <t>Classifications:3:Vocabulary</t>
  </si>
  <si>
    <t>Classifications:3:Title</t>
  </si>
  <si>
    <t>Classifications:4:Vocabulary</t>
  </si>
  <si>
    <t>Classifications:4:Title</t>
  </si>
  <si>
    <t>Primary grant reason</t>
  </si>
  <si>
    <t>Secondary grant reason</t>
  </si>
  <si>
    <t>Grant purpose</t>
  </si>
  <si>
    <t>Classifications 0</t>
  </si>
  <si>
    <t>Classifications 1</t>
  </si>
  <si>
    <t>Classifications 2</t>
  </si>
  <si>
    <t>Classifications 3</t>
  </si>
  <si>
    <t>Classifications 4</t>
  </si>
  <si>
    <t>Data Protection settings - Grant Identifier (select from dropdown)</t>
  </si>
  <si>
    <t>Data Protection settings - Individual Identifier (select from dropdown)</t>
  </si>
  <si>
    <t>Winter Hardship grant</t>
  </si>
  <si>
    <t>Towards replacing white goods, flooring, furniture and redecorating damaged by flooding.</t>
  </si>
  <si>
    <t>Funding for school uniform.</t>
  </si>
  <si>
    <t>Education grant</t>
  </si>
  <si>
    <t>Bursary and equipment and books for university.</t>
  </si>
  <si>
    <t>Scholarship support costs.</t>
  </si>
  <si>
    <t>Ill health</t>
  </si>
  <si>
    <t>Fuel bills</t>
  </si>
  <si>
    <t>Educational costs including fees</t>
  </si>
  <si>
    <t>School uniforms</t>
  </si>
  <si>
    <t>Decorating and repairs</t>
  </si>
  <si>
    <t>Education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</si>
</sst>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Thh:mm:ss\Z"/>
  </numFmts>
  <fonts count="1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DejaVu Sans"/>
      <family val="2"/>
      <charset val="1"/>
    </font>
    <font>
      <u/>
      <sz val="10"/>
      <color theme="10"/>
      <name val="DejaVu Sans"/>
      <family val="2"/>
      <charset val="1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80707"/>
      <name val="Calibri"/>
      <family val="2"/>
      <scheme val="minor"/>
    </font>
    <font>
      <sz val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B7E1CD"/>
      </patternFill>
    </fill>
    <fill>
      <patternFill patternType="solid">
        <fgColor theme="8" tint="0.79998168889431442"/>
        <bgColor rgb="FFFCE8B2"/>
      </patternFill>
    </fill>
    <fill>
      <patternFill patternType="solid">
        <fgColor theme="5" tint="0.39997558519241921"/>
        <bgColor rgb="FFFCE8B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2" fillId="0" borderId="0">
      <alignment wrapText="1"/>
    </xf>
    <xf numFmtId="0" fontId="1" fillId="0" borderId="0">
      <alignment wrapText="1"/>
    </xf>
    <xf numFmtId="4" fontId="2" fillId="0" borderId="0">
      <alignment wrapText="1"/>
    </xf>
    <xf numFmtId="14" fontId="2" fillId="0" borderId="0">
      <alignment wrapText="1"/>
    </xf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14" fontId="2" fillId="0" borderId="0" xfId="4" applyFill="1" applyBorder="1">
      <alignment wrapText="1"/>
    </xf>
    <xf numFmtId="0" fontId="6" fillId="0" borderId="0" xfId="1" applyFont="1" applyFill="1" applyBorder="1">
      <alignment wrapText="1"/>
    </xf>
    <xf numFmtId="0" fontId="2" fillId="0" borderId="0" xfId="1" applyFill="1" applyBorder="1">
      <alignment wrapText="1"/>
    </xf>
    <xf numFmtId="0" fontId="6" fillId="0" borderId="0" xfId="0" applyFont="1" applyBorder="1"/>
    <xf numFmtId="0" fontId="1" fillId="0" borderId="0" xfId="0" applyFont="1" applyBorder="1" applyAlignment="1"/>
    <xf numFmtId="0" fontId="6" fillId="0" borderId="0" xfId="1" applyFont="1" applyBorder="1">
      <alignment wrapText="1"/>
    </xf>
    <xf numFmtId="14" fontId="6" fillId="0" borderId="0" xfId="0" applyNumberFormat="1" applyFont="1" applyBorder="1"/>
    <xf numFmtId="0" fontId="6" fillId="0" borderId="0" xfId="0" applyNumberFormat="1" applyFont="1" applyBorder="1"/>
    <xf numFmtId="0" fontId="14" fillId="0" borderId="1" xfId="0" applyFont="1" applyBorder="1"/>
    <xf numFmtId="1" fontId="14" fillId="0" borderId="1" xfId="0" applyNumberFormat="1" applyFont="1" applyBorder="1"/>
    <xf numFmtId="164" fontId="14" fillId="0" borderId="1" xfId="0" applyNumberFormat="1" applyFont="1" applyBorder="1"/>
    <xf numFmtId="0" fontId="14" fillId="0" borderId="1" xfId="0" applyNumberFormat="1" applyFont="1" applyBorder="1"/>
    <xf numFmtId="165" fontId="14" fillId="0" borderId="1" xfId="0" applyNumberFormat="1" applyFont="1" applyBorder="1"/>
    <xf numFmtId="0" fontId="15" fillId="3" borderId="2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3" xfId="0" applyFont="1" applyBorder="1"/>
    <xf numFmtId="0" fontId="13" fillId="0" borderId="0" xfId="0" applyFont="1" applyBorder="1"/>
    <xf numFmtId="0" fontId="0" fillId="5" borderId="2" xfId="0" applyFill="1" applyBorder="1"/>
    <xf numFmtId="0" fontId="2" fillId="5" borderId="2" xfId="0" applyFont="1" applyFill="1" applyBorder="1"/>
    <xf numFmtId="0" fontId="15" fillId="6" borderId="2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0" fontId="4" fillId="0" borderId="2" xfId="0" applyNumberFormat="1" applyFont="1" applyFill="1" applyBorder="1" applyAlignment="1" applyProtection="1"/>
    <xf numFmtId="0" fontId="11" fillId="0" borderId="2" xfId="0" applyFont="1" applyBorder="1"/>
    <xf numFmtId="0" fontId="5" fillId="0" borderId="2" xfId="0" applyFont="1" applyFill="1" applyBorder="1"/>
    <xf numFmtId="0" fontId="1" fillId="0" borderId="2" xfId="0" applyNumberFormat="1" applyFont="1" applyFill="1" applyBorder="1" applyAlignment="1" applyProtection="1"/>
    <xf numFmtId="0" fontId="3" fillId="0" borderId="2" xfId="0" applyFont="1" applyFill="1" applyBorder="1"/>
    <xf numFmtId="14" fontId="5" fillId="0" borderId="2" xfId="0" applyNumberFormat="1" applyFont="1" applyFill="1" applyBorder="1" applyAlignment="1">
      <alignment horizontal="left"/>
    </xf>
    <xf numFmtId="0" fontId="9" fillId="0" borderId="2" xfId="7" applyBorder="1"/>
    <xf numFmtId="0" fontId="2" fillId="8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0" fillId="5" borderId="1" xfId="0" applyFill="1" applyBorder="1"/>
    <xf numFmtId="0" fontId="2" fillId="8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0" borderId="6" xfId="1" applyFont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 wrapText="1"/>
    </xf>
    <xf numFmtId="0" fontId="1" fillId="0" borderId="8" xfId="1" applyFont="1" applyBorder="1" applyAlignment="1">
      <alignment horizontal="center" wrapText="1"/>
    </xf>
    <xf numFmtId="0" fontId="1" fillId="0" borderId="2" xfId="0" applyFont="1" applyBorder="1"/>
    <xf numFmtId="0" fontId="17" fillId="0" borderId="1" xfId="0" applyFont="1" applyBorder="1"/>
    <xf numFmtId="0" fontId="6" fillId="0" borderId="0" xfId="0" applyFont="1"/>
    <xf numFmtId="0" fontId="6" fillId="0" borderId="2" xfId="0" applyFont="1" applyBorder="1"/>
    <xf numFmtId="0" fontId="13" fillId="0" borderId="2" xfId="0" applyFont="1" applyBorder="1" applyAlignment="1">
      <alignment horizontal="left"/>
    </xf>
    <xf numFmtId="0" fontId="2" fillId="0" borderId="2" xfId="1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13" fillId="0" borderId="2" xfId="0" applyFont="1" applyBorder="1" applyAlignment="1"/>
    <xf numFmtId="0" fontId="2" fillId="8" borderId="2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16" fillId="4" borderId="2" xfId="0" applyFont="1" applyFill="1" applyBorder="1" applyAlignment="1">
      <alignment wrapText="1"/>
    </xf>
    <xf numFmtId="0" fontId="1" fillId="0" borderId="2" xfId="0" applyFont="1" applyFill="1" applyBorder="1"/>
    <xf numFmtId="0" fontId="13" fillId="7" borderId="2" xfId="0" applyFont="1" applyFill="1" applyBorder="1" applyAlignment="1">
      <alignment horizontal="center"/>
    </xf>
    <xf numFmtId="0" fontId="6" fillId="0" borderId="0" xfId="1" applyFont="1">
      <alignment wrapText="1"/>
    </xf>
    <xf numFmtId="0" fontId="6" fillId="0" borderId="2" xfId="1" applyFont="1" applyBorder="1">
      <alignment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1">
    <cellStyle name="Column0Style" xfId="1" xr:uid="{00000000-0005-0000-0000-000000000000}"/>
    <cellStyle name="Column10Style" xfId="1" xr:uid="{00000000-0005-0000-0000-000001000000}"/>
    <cellStyle name="Column11Style" xfId="1" xr:uid="{00000000-0005-0000-0000-000002000000}"/>
    <cellStyle name="Column12Style" xfId="4" xr:uid="{00000000-0005-0000-0000-000003000000}"/>
    <cellStyle name="Column13Style" xfId="4" xr:uid="{00000000-0005-0000-0000-000004000000}"/>
    <cellStyle name="Column1Style" xfId="1" xr:uid="{00000000-0005-0000-0000-000005000000}"/>
    <cellStyle name="Column2Style" xfId="3" xr:uid="{00000000-0005-0000-0000-000006000000}"/>
    <cellStyle name="Column3Style" xfId="4" xr:uid="{00000000-0005-0000-0000-000007000000}"/>
    <cellStyle name="Column4Style" xfId="1" xr:uid="{00000000-0005-0000-0000-000008000000}"/>
    <cellStyle name="Column5Style" xfId="1" xr:uid="{00000000-0005-0000-0000-000009000000}"/>
    <cellStyle name="Column6Style" xfId="1" xr:uid="{00000000-0005-0000-0000-00000A000000}"/>
    <cellStyle name="Column7Style" xfId="1" xr:uid="{00000000-0005-0000-0000-00000B000000}"/>
    <cellStyle name="Column8Style" xfId="1" xr:uid="{00000000-0005-0000-0000-00000C000000}"/>
    <cellStyle name="Column9Style" xfId="1" xr:uid="{00000000-0005-0000-0000-00000D000000}"/>
    <cellStyle name="Followed Hyperlink" xfId="8" builtinId="9" hidden="1"/>
    <cellStyle name="Followed Hyperlink" xfId="9" builtinId="9" hidden="1"/>
    <cellStyle name="Heading" xfId="2" xr:uid="{00000000-0005-0000-0000-000010000000}"/>
    <cellStyle name="Hyperlink" xfId="7" builtinId="8"/>
    <cellStyle name="Hyperlink 2" xfId="6" xr:uid="{00000000-0005-0000-0000-000012000000}"/>
    <cellStyle name="Normal" xfId="0" builtinId="0"/>
    <cellStyle name="Normal 2" xfId="5" xr:uid="{00000000-0005-0000-0000-00001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amp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A520-525F-47FC-B56C-8438BDDF26B0}">
  <dimension ref="A1:E18"/>
  <sheetViews>
    <sheetView workbookViewId="0">
      <selection activeCell="E2" sqref="E2"/>
    </sheetView>
  </sheetViews>
  <sheetFormatPr defaultRowHeight="15" x14ac:dyDescent="0.25"/>
  <cols>
    <col min="1" max="1" width="37.7109375" style="66" customWidth="1"/>
    <col min="2" max="2" width="35" style="2" bestFit="1" customWidth="1"/>
    <col min="3" max="3" width="31.28515625" bestFit="1" customWidth="1"/>
    <col min="4" max="4" width="26" bestFit="1" customWidth="1"/>
    <col min="5" max="5" width="23.140625" customWidth="1"/>
  </cols>
  <sheetData>
    <row r="1" spans="1:5" ht="15.75" x14ac:dyDescent="0.25">
      <c r="A1" s="67" t="s">
        <v>8</v>
      </c>
      <c r="B1" s="63" t="s">
        <v>182</v>
      </c>
      <c r="C1" s="63" t="s">
        <v>183</v>
      </c>
      <c r="D1" s="63" t="s">
        <v>184</v>
      </c>
      <c r="E1" s="63" t="s">
        <v>193</v>
      </c>
    </row>
    <row r="2" spans="1:5" ht="60" x14ac:dyDescent="0.25">
      <c r="A2" s="68" t="s">
        <v>143</v>
      </c>
      <c r="B2" s="47" t="s">
        <v>142</v>
      </c>
      <c r="C2" s="64" t="s">
        <v>134</v>
      </c>
      <c r="D2" s="65"/>
      <c r="E2" s="65"/>
    </row>
    <row r="3" spans="1:5" ht="60" x14ac:dyDescent="0.25">
      <c r="A3" s="69" t="s">
        <v>139</v>
      </c>
      <c r="B3" s="54" t="s">
        <v>137</v>
      </c>
      <c r="C3" s="64" t="s">
        <v>136</v>
      </c>
      <c r="D3" s="65"/>
      <c r="E3" s="65"/>
    </row>
    <row r="4" spans="1:5" s="2" customFormat="1" ht="60" x14ac:dyDescent="0.25">
      <c r="A4" s="68" t="s">
        <v>141</v>
      </c>
      <c r="B4" s="47" t="s">
        <v>142</v>
      </c>
      <c r="C4" s="64" t="s">
        <v>28</v>
      </c>
      <c r="D4" s="65"/>
      <c r="E4" s="65"/>
    </row>
    <row r="5" spans="1:5" ht="60" x14ac:dyDescent="0.25">
      <c r="A5" s="70" t="s">
        <v>138</v>
      </c>
      <c r="B5" s="57" t="s">
        <v>137</v>
      </c>
      <c r="C5" s="64" t="s">
        <v>135</v>
      </c>
      <c r="D5" s="65"/>
      <c r="E5" s="65"/>
    </row>
    <row r="6" spans="1:5" ht="45" x14ac:dyDescent="0.25">
      <c r="A6" s="71" t="s">
        <v>140</v>
      </c>
      <c r="B6" s="48" t="s">
        <v>25</v>
      </c>
      <c r="C6" s="64" t="s">
        <v>7</v>
      </c>
      <c r="D6" s="65"/>
      <c r="E6" s="65"/>
    </row>
    <row r="7" spans="1:5" x14ac:dyDescent="0.25">
      <c r="A7" s="72" t="s">
        <v>12</v>
      </c>
      <c r="B7" s="48" t="s">
        <v>25</v>
      </c>
      <c r="C7" s="64" t="s">
        <v>8</v>
      </c>
      <c r="D7" s="65"/>
      <c r="E7" s="65"/>
    </row>
    <row r="8" spans="1:5" ht="45" x14ac:dyDescent="0.25">
      <c r="A8" s="71" t="s">
        <v>13</v>
      </c>
      <c r="B8" s="48" t="s">
        <v>25</v>
      </c>
      <c r="C8" s="64" t="s">
        <v>10</v>
      </c>
      <c r="D8" s="65"/>
      <c r="E8" s="65"/>
    </row>
    <row r="9" spans="1:5" ht="30" x14ac:dyDescent="0.25">
      <c r="A9" s="72" t="s">
        <v>14</v>
      </c>
      <c r="B9" s="48" t="s">
        <v>25</v>
      </c>
      <c r="C9" s="64" t="s">
        <v>11</v>
      </c>
      <c r="D9" s="65"/>
      <c r="E9" s="65"/>
    </row>
    <row r="10" spans="1:5" ht="30" x14ac:dyDescent="0.25">
      <c r="A10" s="73" t="s">
        <v>191</v>
      </c>
      <c r="B10" s="49" t="s">
        <v>151</v>
      </c>
      <c r="C10" s="64" t="s">
        <v>30</v>
      </c>
      <c r="D10" s="65"/>
      <c r="E10" s="65"/>
    </row>
    <row r="11" spans="1:5" ht="30" x14ac:dyDescent="0.25">
      <c r="A11" s="73" t="s">
        <v>191</v>
      </c>
      <c r="B11" s="49" t="s">
        <v>151</v>
      </c>
      <c r="C11" s="64" t="s">
        <v>39</v>
      </c>
      <c r="D11" s="65"/>
      <c r="E11" s="65"/>
    </row>
    <row r="12" spans="1:5" ht="30" x14ac:dyDescent="0.25">
      <c r="A12" s="73" t="s">
        <v>192</v>
      </c>
      <c r="B12" s="49" t="s">
        <v>151</v>
      </c>
      <c r="C12" s="64" t="s">
        <v>185</v>
      </c>
      <c r="D12" s="65"/>
      <c r="E12" s="65"/>
    </row>
    <row r="13" spans="1:5" ht="30" x14ac:dyDescent="0.25">
      <c r="A13" s="73" t="s">
        <v>192</v>
      </c>
      <c r="B13" s="49" t="s">
        <v>151</v>
      </c>
      <c r="C13" s="64" t="s">
        <v>186</v>
      </c>
      <c r="D13" s="65"/>
      <c r="E13" s="65"/>
    </row>
    <row r="14" spans="1:5" ht="30" x14ac:dyDescent="0.25">
      <c r="A14" s="73" t="s">
        <v>192</v>
      </c>
      <c r="B14" s="49" t="s">
        <v>151</v>
      </c>
      <c r="C14" s="64" t="s">
        <v>187</v>
      </c>
      <c r="D14" s="65"/>
      <c r="E14" s="65"/>
    </row>
    <row r="15" spans="1:5" x14ac:dyDescent="0.25">
      <c r="A15" s="74" t="s">
        <v>190</v>
      </c>
      <c r="B15" s="50" t="s">
        <v>26</v>
      </c>
      <c r="C15" s="64" t="s">
        <v>188</v>
      </c>
      <c r="D15" s="65"/>
      <c r="E15" s="65"/>
    </row>
    <row r="16" spans="1:5" x14ac:dyDescent="0.25">
      <c r="A16" s="74" t="s">
        <v>189</v>
      </c>
      <c r="B16" s="50" t="s">
        <v>26</v>
      </c>
      <c r="C16" s="64" t="s">
        <v>17</v>
      </c>
      <c r="D16" s="65"/>
      <c r="E16" s="65"/>
    </row>
    <row r="17" spans="1:5" x14ac:dyDescent="0.25">
      <c r="A17" s="75" t="s">
        <v>21</v>
      </c>
      <c r="B17" s="50" t="s">
        <v>26</v>
      </c>
      <c r="C17" s="64" t="s">
        <v>18</v>
      </c>
      <c r="D17" s="65"/>
      <c r="E17" s="65"/>
    </row>
    <row r="18" spans="1:5" x14ac:dyDescent="0.25">
      <c r="A18" s="75" t="s">
        <v>22</v>
      </c>
      <c r="B18" s="50" t="s">
        <v>26</v>
      </c>
      <c r="C18" s="64" t="s">
        <v>19</v>
      </c>
      <c r="D18" s="65"/>
      <c r="E18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D8" sqref="D8"/>
    </sheetView>
  </sheetViews>
  <sheetFormatPr defaultColWidth="8.85546875" defaultRowHeight="15" x14ac:dyDescent="0.25"/>
  <cols>
    <col min="1" max="1" width="64.7109375" bestFit="1" customWidth="1"/>
    <col min="2" max="2" width="25.7109375" bestFit="1" customWidth="1"/>
    <col min="3" max="3" width="40.28515625" bestFit="1" customWidth="1"/>
    <col min="5" max="5" width="49.42578125" bestFit="1" customWidth="1"/>
  </cols>
  <sheetData>
    <row r="1" spans="1:3" s="2" customFormat="1" x14ac:dyDescent="0.25">
      <c r="A1" s="81" t="s">
        <v>179</v>
      </c>
      <c r="B1" s="82"/>
    </row>
    <row r="2" spans="1:3" x14ac:dyDescent="0.25">
      <c r="A2" s="35" t="s">
        <v>0</v>
      </c>
      <c r="B2" s="36" t="s">
        <v>27</v>
      </c>
      <c r="C2" s="1"/>
    </row>
    <row r="3" spans="1:3" x14ac:dyDescent="0.25">
      <c r="A3" s="35" t="s">
        <v>125</v>
      </c>
      <c r="B3" s="37" t="s">
        <v>1</v>
      </c>
      <c r="C3" s="1"/>
    </row>
    <row r="4" spans="1:3" x14ac:dyDescent="0.25">
      <c r="A4" s="38" t="s">
        <v>122</v>
      </c>
      <c r="B4" s="37" t="s">
        <v>59</v>
      </c>
      <c r="C4" s="1"/>
    </row>
    <row r="5" spans="1:3" s="2" customFormat="1" x14ac:dyDescent="0.25">
      <c r="A5" s="38" t="s">
        <v>123</v>
      </c>
      <c r="B5" s="37" t="s">
        <v>124</v>
      </c>
    </row>
    <row r="6" spans="1:3" x14ac:dyDescent="0.25">
      <c r="A6" s="35" t="s">
        <v>2</v>
      </c>
      <c r="B6" s="36" t="s">
        <v>29</v>
      </c>
      <c r="C6" s="1"/>
    </row>
    <row r="7" spans="1:3" x14ac:dyDescent="0.25">
      <c r="A7" s="35" t="s">
        <v>3</v>
      </c>
      <c r="B7" s="37" t="s">
        <v>15</v>
      </c>
      <c r="C7" s="1"/>
    </row>
    <row r="8" spans="1:3" x14ac:dyDescent="0.25">
      <c r="A8" s="39" t="s">
        <v>6</v>
      </c>
      <c r="B8" s="40">
        <f ca="1">TODAY()</f>
        <v>45015</v>
      </c>
      <c r="C8" s="1"/>
    </row>
    <row r="9" spans="1:3" x14ac:dyDescent="0.25">
      <c r="A9" s="39" t="s">
        <v>5</v>
      </c>
      <c r="B9" s="41" t="s">
        <v>16</v>
      </c>
    </row>
    <row r="10" spans="1:3" s="2" customFormat="1" x14ac:dyDescent="0.25">
      <c r="A10" s="59" t="s">
        <v>234</v>
      </c>
      <c r="B10" s="37" t="s">
        <v>231</v>
      </c>
    </row>
    <row r="11" spans="1:3" s="2" customFormat="1" x14ac:dyDescent="0.25">
      <c r="A11" s="59" t="s">
        <v>235</v>
      </c>
      <c r="B11" s="37" t="s">
        <v>232</v>
      </c>
    </row>
    <row r="12" spans="1:3" s="2" customFormat="1" x14ac:dyDescent="0.25">
      <c r="A12" s="59" t="s">
        <v>236</v>
      </c>
      <c r="B12" s="37" t="s">
        <v>233</v>
      </c>
    </row>
    <row r="13" spans="1:3" s="2" customFormat="1" x14ac:dyDescent="0.25">
      <c r="A13" s="59" t="s">
        <v>237</v>
      </c>
      <c r="B13" s="37" t="s">
        <v>233</v>
      </c>
    </row>
    <row r="14" spans="1:3" s="2" customFormat="1" x14ac:dyDescent="0.25">
      <c r="A14" s="59" t="s">
        <v>238</v>
      </c>
      <c r="B14" s="37" t="s">
        <v>233</v>
      </c>
    </row>
    <row r="15" spans="1:3" x14ac:dyDescent="0.25">
      <c r="A15" s="77" t="s">
        <v>239</v>
      </c>
      <c r="B15" s="77" t="s">
        <v>180</v>
      </c>
      <c r="C15" s="5"/>
    </row>
    <row r="16" spans="1:3" x14ac:dyDescent="0.25">
      <c r="A16" s="77" t="s">
        <v>240</v>
      </c>
      <c r="B16" s="77" t="s">
        <v>180</v>
      </c>
    </row>
  </sheetData>
  <mergeCells count="1">
    <mergeCell ref="A1:B1"/>
  </mergeCells>
  <phoneticPr fontId="12" type="noConversion"/>
  <conditionalFormatting sqref="A6">
    <cfRule type="duplicateValues" dxfId="1" priority="1"/>
  </conditionalFormatting>
  <conditionalFormatting sqref="A4:A5">
    <cfRule type="duplicateValues" dxfId="0" priority="4"/>
  </conditionalFormatting>
  <dataValidations count="1">
    <dataValidation type="list" allowBlank="1" showInputMessage="1" showErrorMessage="1" sqref="B15:B16" xr:uid="{0ECB83BA-A22C-4F13-81C9-3264F4B9F04D}">
      <formula1>"Publish,Do not publish"</formula1>
    </dataValidation>
  </dataValidations>
  <hyperlinks>
    <hyperlink ref="B9" r:id="rId1" xr:uid="{EC0CF8E0-6D27-448C-8444-46449C095F5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BA98-002C-414D-BB84-D9D4AC10C807}">
  <dimension ref="A1:C43"/>
  <sheetViews>
    <sheetView workbookViewId="0">
      <selection activeCell="A16" sqref="A16"/>
    </sheetView>
  </sheetViews>
  <sheetFormatPr defaultRowHeight="15" x14ac:dyDescent="0.25"/>
  <cols>
    <col min="1" max="1" width="32.85546875" style="6" bestFit="1" customWidth="1"/>
    <col min="2" max="2" width="32.85546875" style="6" customWidth="1"/>
    <col min="3" max="3" width="219.140625" style="6" bestFit="1" customWidth="1"/>
    <col min="4" max="16384" width="9.140625" style="6"/>
  </cols>
  <sheetData>
    <row r="1" spans="1:3" ht="15.75" x14ac:dyDescent="0.25">
      <c r="A1" s="29" t="s">
        <v>145</v>
      </c>
      <c r="B1" s="29"/>
    </row>
    <row r="2" spans="1:3" ht="15.75" thickBot="1" x14ac:dyDescent="0.3">
      <c r="A2" s="28" t="s">
        <v>7</v>
      </c>
      <c r="B2" s="28" t="s">
        <v>60</v>
      </c>
      <c r="C2" s="28" t="s">
        <v>8</v>
      </c>
    </row>
    <row r="3" spans="1:3" ht="15.75" thickTop="1" x14ac:dyDescent="0.25">
      <c r="A3" s="33" t="s">
        <v>62</v>
      </c>
      <c r="B3" s="33" t="s">
        <v>61</v>
      </c>
      <c r="C3" s="34" t="s">
        <v>31</v>
      </c>
    </row>
    <row r="4" spans="1:3" x14ac:dyDescent="0.25">
      <c r="A4" s="24" t="s">
        <v>34</v>
      </c>
      <c r="B4" s="24" t="s">
        <v>63</v>
      </c>
      <c r="C4" s="25" t="s">
        <v>64</v>
      </c>
    </row>
    <row r="5" spans="1:3" x14ac:dyDescent="0.25">
      <c r="A5" s="24" t="s">
        <v>66</v>
      </c>
      <c r="B5" s="24" t="s">
        <v>65</v>
      </c>
      <c r="C5" s="25" t="s">
        <v>67</v>
      </c>
    </row>
    <row r="6" spans="1:3" x14ac:dyDescent="0.25">
      <c r="A6" s="24" t="s">
        <v>69</v>
      </c>
      <c r="B6" s="24" t="s">
        <v>68</v>
      </c>
      <c r="C6" s="25" t="s">
        <v>70</v>
      </c>
    </row>
    <row r="7" spans="1:3" x14ac:dyDescent="0.25">
      <c r="A7" s="24" t="s">
        <v>35</v>
      </c>
      <c r="B7" s="24" t="s">
        <v>71</v>
      </c>
      <c r="C7" s="25" t="s">
        <v>72</v>
      </c>
    </row>
    <row r="8" spans="1:3" x14ac:dyDescent="0.25">
      <c r="A8" s="24" t="s">
        <v>36</v>
      </c>
      <c r="B8" s="24" t="s">
        <v>73</v>
      </c>
      <c r="C8" s="25" t="s">
        <v>32</v>
      </c>
    </row>
    <row r="9" spans="1:3" x14ac:dyDescent="0.25">
      <c r="A9" s="24" t="s">
        <v>75</v>
      </c>
      <c r="B9" s="24" t="s">
        <v>74</v>
      </c>
      <c r="C9" s="25" t="s">
        <v>76</v>
      </c>
    </row>
    <row r="10" spans="1:3" x14ac:dyDescent="0.25">
      <c r="A10" s="24" t="s">
        <v>37</v>
      </c>
      <c r="B10" s="24" t="s">
        <v>77</v>
      </c>
      <c r="C10" s="25" t="s">
        <v>33</v>
      </c>
    </row>
    <row r="11" spans="1:3" x14ac:dyDescent="0.25">
      <c r="A11" s="24" t="s">
        <v>79</v>
      </c>
      <c r="B11" s="24" t="s">
        <v>78</v>
      </c>
      <c r="C11" s="25" t="s">
        <v>80</v>
      </c>
    </row>
    <row r="12" spans="1:3" x14ac:dyDescent="0.25">
      <c r="A12" s="24" t="s">
        <v>82</v>
      </c>
      <c r="B12" s="24" t="s">
        <v>81</v>
      </c>
      <c r="C12" s="25" t="s">
        <v>83</v>
      </c>
    </row>
    <row r="13" spans="1:3" x14ac:dyDescent="0.25">
      <c r="A13" s="24" t="s">
        <v>38</v>
      </c>
      <c r="B13" s="24" t="s">
        <v>84</v>
      </c>
      <c r="C13" s="25" t="s">
        <v>85</v>
      </c>
    </row>
    <row r="14" spans="1:3" x14ac:dyDescent="0.25">
      <c r="A14" s="24" t="s">
        <v>87</v>
      </c>
      <c r="B14" s="24" t="s">
        <v>86</v>
      </c>
      <c r="C14" s="24" t="s">
        <v>88</v>
      </c>
    </row>
    <row r="15" spans="1:3" x14ac:dyDescent="0.25">
      <c r="A15" s="26"/>
      <c r="B15" s="26"/>
      <c r="C15" s="26"/>
    </row>
    <row r="16" spans="1:3" ht="15.75" x14ac:dyDescent="0.25">
      <c r="A16" s="29" t="s">
        <v>181</v>
      </c>
      <c r="B16" s="29"/>
      <c r="C16" s="27"/>
    </row>
    <row r="17" spans="1:3" ht="15.75" thickBot="1" x14ac:dyDescent="0.3">
      <c r="A17" s="28" t="s">
        <v>7</v>
      </c>
      <c r="B17" s="28" t="s">
        <v>60</v>
      </c>
      <c r="C17" s="28" t="s">
        <v>8</v>
      </c>
    </row>
    <row r="18" spans="1:3" ht="15.75" thickTop="1" x14ac:dyDescent="0.25">
      <c r="A18" s="34" t="s">
        <v>46</v>
      </c>
      <c r="B18" s="33" t="s">
        <v>89</v>
      </c>
      <c r="C18" s="34" t="s">
        <v>40</v>
      </c>
    </row>
    <row r="19" spans="1:3" x14ac:dyDescent="0.25">
      <c r="A19" s="25" t="s">
        <v>91</v>
      </c>
      <c r="B19" s="24" t="s">
        <v>90</v>
      </c>
      <c r="C19" s="25" t="s">
        <v>92</v>
      </c>
    </row>
    <row r="20" spans="1:3" x14ac:dyDescent="0.25">
      <c r="A20" s="25" t="s">
        <v>94</v>
      </c>
      <c r="B20" s="24" t="s">
        <v>93</v>
      </c>
      <c r="C20" s="25" t="s">
        <v>95</v>
      </c>
    </row>
    <row r="21" spans="1:3" x14ac:dyDescent="0.25">
      <c r="A21" s="25" t="s">
        <v>97</v>
      </c>
      <c r="B21" s="24" t="s">
        <v>96</v>
      </c>
      <c r="C21" s="25" t="s">
        <v>98</v>
      </c>
    </row>
    <row r="22" spans="1:3" x14ac:dyDescent="0.25">
      <c r="A22" s="25" t="s">
        <v>47</v>
      </c>
      <c r="B22" s="24" t="s">
        <v>99</v>
      </c>
      <c r="C22" s="25" t="s">
        <v>41</v>
      </c>
    </row>
    <row r="23" spans="1:3" x14ac:dyDescent="0.25">
      <c r="A23" s="25" t="s">
        <v>48</v>
      </c>
      <c r="B23" s="24" t="s">
        <v>100</v>
      </c>
      <c r="C23" s="25" t="s">
        <v>42</v>
      </c>
    </row>
    <row r="24" spans="1:3" x14ac:dyDescent="0.25">
      <c r="A24" s="25" t="s">
        <v>49</v>
      </c>
      <c r="B24" s="24" t="s">
        <v>101</v>
      </c>
      <c r="C24" s="25" t="s">
        <v>43</v>
      </c>
    </row>
    <row r="25" spans="1:3" x14ac:dyDescent="0.25">
      <c r="A25" s="25" t="s">
        <v>50</v>
      </c>
      <c r="B25" s="24" t="s">
        <v>102</v>
      </c>
      <c r="C25" s="25" t="s">
        <v>103</v>
      </c>
    </row>
    <row r="26" spans="1:3" x14ac:dyDescent="0.25">
      <c r="A26" s="25" t="s">
        <v>51</v>
      </c>
      <c r="B26" s="24" t="s">
        <v>104</v>
      </c>
      <c r="C26" s="25" t="s">
        <v>105</v>
      </c>
    </row>
    <row r="27" spans="1:3" x14ac:dyDescent="0.25">
      <c r="A27" s="24" t="s">
        <v>107</v>
      </c>
      <c r="B27" s="24" t="s">
        <v>106</v>
      </c>
      <c r="C27" s="24" t="s">
        <v>44</v>
      </c>
    </row>
    <row r="28" spans="1:3" x14ac:dyDescent="0.25">
      <c r="A28" s="25" t="s">
        <v>52</v>
      </c>
      <c r="B28" s="25" t="s">
        <v>108</v>
      </c>
      <c r="C28" s="25" t="s">
        <v>45</v>
      </c>
    </row>
    <row r="29" spans="1:3" x14ac:dyDescent="0.25">
      <c r="A29" s="25" t="s">
        <v>53</v>
      </c>
      <c r="B29" s="24" t="s">
        <v>109</v>
      </c>
      <c r="C29" s="25" t="s">
        <v>110</v>
      </c>
    </row>
    <row r="30" spans="1:3" x14ac:dyDescent="0.25">
      <c r="A30" s="25" t="s">
        <v>54</v>
      </c>
      <c r="B30" s="24" t="s">
        <v>111</v>
      </c>
      <c r="C30" s="25" t="s">
        <v>112</v>
      </c>
    </row>
    <row r="31" spans="1:3" x14ac:dyDescent="0.25">
      <c r="A31" s="25" t="s">
        <v>56</v>
      </c>
      <c r="B31" s="24" t="s">
        <v>113</v>
      </c>
      <c r="C31" s="25" t="s">
        <v>114</v>
      </c>
    </row>
    <row r="32" spans="1:3" x14ac:dyDescent="0.25">
      <c r="A32" s="25" t="s">
        <v>55</v>
      </c>
      <c r="B32" s="24" t="s">
        <v>115</v>
      </c>
      <c r="C32" s="25" t="s">
        <v>116</v>
      </c>
    </row>
    <row r="33" spans="1:3" x14ac:dyDescent="0.25">
      <c r="A33" s="25" t="s">
        <v>118</v>
      </c>
      <c r="B33" s="24" t="s">
        <v>117</v>
      </c>
      <c r="C33" s="25" t="s">
        <v>119</v>
      </c>
    </row>
    <row r="34" spans="1:3" x14ac:dyDescent="0.25">
      <c r="A34" s="25" t="s">
        <v>57</v>
      </c>
      <c r="B34" s="24" t="s">
        <v>120</v>
      </c>
      <c r="C34" s="25" t="s">
        <v>121</v>
      </c>
    </row>
    <row r="35" spans="1:3" x14ac:dyDescent="0.25">
      <c r="A35" s="27"/>
      <c r="B35" s="27"/>
      <c r="C35" s="27"/>
    </row>
    <row r="36" spans="1:3" x14ac:dyDescent="0.25">
      <c r="A36" s="27"/>
      <c r="B36" s="27"/>
      <c r="C36" s="27"/>
    </row>
    <row r="37" spans="1:3" x14ac:dyDescent="0.25">
      <c r="A37" s="27"/>
      <c r="B37" s="27"/>
      <c r="C37" s="27"/>
    </row>
    <row r="38" spans="1:3" x14ac:dyDescent="0.25">
      <c r="A38" s="27"/>
      <c r="B38" s="27"/>
      <c r="C38" s="27"/>
    </row>
    <row r="39" spans="1:3" x14ac:dyDescent="0.25">
      <c r="A39" s="27"/>
      <c r="B39" s="27"/>
      <c r="C39" s="27"/>
    </row>
    <row r="40" spans="1:3" x14ac:dyDescent="0.25">
      <c r="A40" s="27"/>
      <c r="B40" s="27"/>
      <c r="C40" s="27"/>
    </row>
    <row r="41" spans="1:3" x14ac:dyDescent="0.25">
      <c r="A41" s="27"/>
      <c r="B41" s="27"/>
      <c r="C41" s="27"/>
    </row>
    <row r="42" spans="1:3" x14ac:dyDescent="0.25">
      <c r="A42" s="27"/>
      <c r="B42" s="27"/>
      <c r="C42" s="27"/>
    </row>
    <row r="43" spans="1:3" x14ac:dyDescent="0.25">
      <c r="A43" s="27"/>
      <c r="B43" s="27"/>
      <c r="C43" s="27"/>
    </row>
  </sheetData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DF61-64E9-4A43-B7E8-FC587B605810}">
  <dimension ref="A1:H99"/>
  <sheetViews>
    <sheetView workbookViewId="0">
      <selection activeCell="B12" sqref="B12"/>
    </sheetView>
  </sheetViews>
  <sheetFormatPr defaultRowHeight="15" x14ac:dyDescent="0.25"/>
  <cols>
    <col min="1" max="1" width="32" style="6" bestFit="1" customWidth="1"/>
    <col min="2" max="2" width="39.7109375" style="6" bestFit="1" customWidth="1"/>
    <col min="3" max="3" width="31" style="6" bestFit="1" customWidth="1"/>
    <col min="4" max="5" width="9.140625" style="6"/>
    <col min="6" max="6" width="44.5703125" style="6" bestFit="1" customWidth="1"/>
    <col min="7" max="7" width="38.42578125" style="6" bestFit="1" customWidth="1"/>
    <col min="8" max="8" width="31.85546875" style="6" bestFit="1" customWidth="1"/>
    <col min="9" max="16384" width="9.140625" style="6"/>
  </cols>
  <sheetData>
    <row r="1" spans="1:8" ht="15.75" x14ac:dyDescent="0.25">
      <c r="A1" s="29" t="s">
        <v>146</v>
      </c>
      <c r="F1" s="29" t="s">
        <v>147</v>
      </c>
    </row>
    <row r="2" spans="1:8" ht="15.75" thickBot="1" x14ac:dyDescent="0.3">
      <c r="A2" s="28" t="s">
        <v>126</v>
      </c>
      <c r="B2" s="28" t="s">
        <v>129</v>
      </c>
      <c r="C2" s="28" t="s">
        <v>127</v>
      </c>
      <c r="F2" s="28" t="s">
        <v>126</v>
      </c>
      <c r="G2" s="28" t="s">
        <v>130</v>
      </c>
      <c r="H2" s="28" t="s">
        <v>128</v>
      </c>
    </row>
    <row r="3" spans="1:8" ht="15.75" thickTop="1" x14ac:dyDescent="0.25">
      <c r="A3" s="12" t="s">
        <v>247</v>
      </c>
      <c r="B3" s="52" t="s">
        <v>66</v>
      </c>
      <c r="C3" s="52" t="str">
        <f>_xlfn.IFNA(VLOOKUP(B3,codelists!$A$3:$C$14,2,FALSE),"")</f>
        <v>GTIR030</v>
      </c>
      <c r="F3" s="33" t="s">
        <v>50</v>
      </c>
      <c r="G3" s="52" t="s">
        <v>50</v>
      </c>
      <c r="H3" s="52" t="str">
        <f>_xlfn.IFNA(VLOOKUP(G3,codelists!$A$18:$C$34,2,FALSE),"")</f>
        <v>GTIP080</v>
      </c>
    </row>
    <row r="4" spans="1:8" x14ac:dyDescent="0.25">
      <c r="A4" s="62" t="s">
        <v>148</v>
      </c>
      <c r="B4" s="30" t="s">
        <v>62</v>
      </c>
      <c r="C4" s="52" t="str">
        <f>_xlfn.IFNA(VLOOKUP(B4,codelists!$A$3:$C$14,2,FALSE),"")</f>
        <v>GTIR010</v>
      </c>
      <c r="F4" s="24" t="s">
        <v>250</v>
      </c>
      <c r="G4" s="30" t="s">
        <v>50</v>
      </c>
      <c r="H4" s="52" t="str">
        <f>_xlfn.IFNA(VLOOKUP(G4,codelists!$A$18:$C$34,2,FALSE),"")</f>
        <v>GTIP080</v>
      </c>
    </row>
    <row r="5" spans="1:8" x14ac:dyDescent="0.25">
      <c r="A5" s="62" t="s">
        <v>149</v>
      </c>
      <c r="B5" s="30" t="s">
        <v>75</v>
      </c>
      <c r="C5" s="52" t="str">
        <f>_xlfn.IFNA(VLOOKUP(B5,codelists!$A$3:$C$14,2,FALSE),"")</f>
        <v>GTIR070</v>
      </c>
      <c r="F5" s="24" t="s">
        <v>150</v>
      </c>
      <c r="G5" s="30" t="s">
        <v>91</v>
      </c>
      <c r="H5" s="52" t="str">
        <f>_xlfn.IFNA(VLOOKUP(G5,codelists!$A$18:$C$34,2,FALSE),"")</f>
        <v>GTIP020</v>
      </c>
    </row>
    <row r="6" spans="1:8" x14ac:dyDescent="0.25">
      <c r="A6" s="25"/>
      <c r="B6" s="30"/>
      <c r="C6" s="52" t="str">
        <f>_xlfn.IFNA(VLOOKUP(B6,codelists!$A$3:$C$14,2,FALSE),"")</f>
        <v/>
      </c>
      <c r="F6" s="24" t="s">
        <v>251</v>
      </c>
      <c r="G6" s="30" t="s">
        <v>48</v>
      </c>
      <c r="H6" s="52" t="str">
        <f>_xlfn.IFNA(VLOOKUP(G6,codelists!$A$18:$C$34,2,FALSE),"")</f>
        <v>GTIP060</v>
      </c>
    </row>
    <row r="7" spans="1:8" x14ac:dyDescent="0.25">
      <c r="A7" s="24"/>
      <c r="B7" s="30"/>
      <c r="C7" s="52" t="str">
        <f>_xlfn.IFNA(VLOOKUP(B7,codelists!$A$3:$C$14,2,FALSE),"")</f>
        <v/>
      </c>
      <c r="F7" s="24" t="s">
        <v>248</v>
      </c>
      <c r="G7" s="30" t="s">
        <v>47</v>
      </c>
      <c r="H7" s="52" t="str">
        <f>_xlfn.IFNA(VLOOKUP(G7,codelists!$A$18:$C$34,2,FALSE),"")</f>
        <v>GTIP050</v>
      </c>
    </row>
    <row r="8" spans="1:8" x14ac:dyDescent="0.25">
      <c r="A8" s="24"/>
      <c r="B8" s="30"/>
      <c r="C8" s="52" t="str">
        <f>_xlfn.IFNA(VLOOKUP(B8,codelists!$A$3:$C$14,2,FALSE),"")</f>
        <v/>
      </c>
      <c r="F8" s="24" t="s">
        <v>249</v>
      </c>
      <c r="G8" s="30" t="s">
        <v>54</v>
      </c>
      <c r="H8" s="52" t="str">
        <f>_xlfn.IFNA(VLOOKUP(G8,codelists!$A$18:$C$34,2,FALSE),"")</f>
        <v>GTIP130</v>
      </c>
    </row>
    <row r="9" spans="1:8" x14ac:dyDescent="0.25">
      <c r="A9" s="24"/>
      <c r="B9" s="31"/>
      <c r="C9" s="52" t="str">
        <f>_xlfn.IFNA(VLOOKUP(B9,codelists!$A$3:$C$14,2,FALSE),"")</f>
        <v/>
      </c>
      <c r="F9" s="24"/>
      <c r="G9" s="30"/>
      <c r="H9" s="52" t="str">
        <f>_xlfn.IFNA(VLOOKUP(G9,codelists!$A$18:$C$34,2,FALSE),"")</f>
        <v/>
      </c>
    </row>
    <row r="10" spans="1:8" x14ac:dyDescent="0.25">
      <c r="A10" s="24"/>
      <c r="B10" s="31"/>
      <c r="C10" s="52" t="str">
        <f>_xlfn.IFNA(VLOOKUP(B10,codelists!$A$3:$C$14,2,FALSE),"")</f>
        <v/>
      </c>
      <c r="F10" s="24"/>
      <c r="G10" s="30"/>
      <c r="H10" s="52" t="str">
        <f>_xlfn.IFNA(VLOOKUP(G10,codelists!$A$18:$C$34,2,FALSE),"")</f>
        <v/>
      </c>
    </row>
    <row r="11" spans="1:8" x14ac:dyDescent="0.25">
      <c r="A11" s="24"/>
      <c r="B11" s="31"/>
      <c r="C11" s="52" t="str">
        <f>_xlfn.IFNA(VLOOKUP(B11,codelists!$A$3:$C$14,2,FALSE),"")</f>
        <v/>
      </c>
      <c r="F11" s="24"/>
      <c r="G11" s="30"/>
      <c r="H11" s="52" t="str">
        <f>_xlfn.IFNA(VLOOKUP(G11,codelists!$A$18:$C$34,2,FALSE),"")</f>
        <v/>
      </c>
    </row>
    <row r="12" spans="1:8" x14ac:dyDescent="0.25">
      <c r="A12" s="24"/>
      <c r="B12" s="31"/>
      <c r="C12" s="52" t="str">
        <f>_xlfn.IFNA(VLOOKUP(B12,codelists!$A$3:$C$14,2,FALSE),"")</f>
        <v/>
      </c>
      <c r="F12" s="24"/>
      <c r="G12" s="30"/>
      <c r="H12" s="52" t="str">
        <f>_xlfn.IFNA(VLOOKUP(G12,codelists!$A$18:$C$34,2,FALSE),"")</f>
        <v/>
      </c>
    </row>
    <row r="13" spans="1:8" x14ac:dyDescent="0.25">
      <c r="A13" s="24"/>
      <c r="B13" s="31"/>
      <c r="C13" s="52" t="str">
        <f>_xlfn.IFNA(VLOOKUP(B13,codelists!$A$3:$C$14,2,FALSE),"")</f>
        <v/>
      </c>
      <c r="F13" s="24"/>
      <c r="G13" s="30"/>
      <c r="H13" s="52" t="str">
        <f>_xlfn.IFNA(VLOOKUP(G13,codelists!$A$18:$C$34,2,FALSE),"")</f>
        <v/>
      </c>
    </row>
    <row r="14" spans="1:8" x14ac:dyDescent="0.25">
      <c r="A14" s="24"/>
      <c r="B14" s="30"/>
      <c r="C14" s="52" t="str">
        <f>_xlfn.IFNA(VLOOKUP(B14,codelists!$A$3:$C$14,2,FALSE),"")</f>
        <v/>
      </c>
      <c r="F14" s="24"/>
      <c r="G14" s="30"/>
      <c r="H14" s="52" t="str">
        <f>_xlfn.IFNA(VLOOKUP(G14,codelists!$A$18:$C$34,2,FALSE),"")</f>
        <v/>
      </c>
    </row>
    <row r="15" spans="1:8" x14ac:dyDescent="0.25">
      <c r="A15" s="24"/>
      <c r="B15" s="30"/>
      <c r="C15" s="52" t="str">
        <f>_xlfn.IFNA(VLOOKUP(B15,codelists!$A$3:$C$14,2,FALSE),"")</f>
        <v/>
      </c>
      <c r="F15" s="24"/>
      <c r="G15" s="30"/>
      <c r="H15" s="52" t="str">
        <f>_xlfn.IFNA(VLOOKUP(G15,codelists!$A$18:$C$34,2,FALSE),"")</f>
        <v/>
      </c>
    </row>
    <row r="16" spans="1:8" x14ac:dyDescent="0.25">
      <c r="A16" s="24"/>
      <c r="B16" s="30"/>
      <c r="C16" s="52" t="str">
        <f>_xlfn.IFNA(VLOOKUP(B16,codelists!$A$3:$C$14,2,FALSE),"")</f>
        <v/>
      </c>
      <c r="F16" s="24"/>
      <c r="G16" s="30"/>
      <c r="H16" s="52" t="str">
        <f>_xlfn.IFNA(VLOOKUP(G16,codelists!$A$18:$C$34,2,FALSE),"")</f>
        <v/>
      </c>
    </row>
    <row r="17" spans="1:8" x14ac:dyDescent="0.25">
      <c r="A17" s="24"/>
      <c r="B17" s="30"/>
      <c r="C17" s="52" t="str">
        <f>_xlfn.IFNA(VLOOKUP(B17,codelists!$A$3:$C$14,2,FALSE),"")</f>
        <v/>
      </c>
      <c r="F17" s="24"/>
      <c r="G17" s="30"/>
      <c r="H17" s="52" t="str">
        <f>_xlfn.IFNA(VLOOKUP(G17,codelists!$A$18:$C$34,2,FALSE),"")</f>
        <v/>
      </c>
    </row>
    <row r="18" spans="1:8" x14ac:dyDescent="0.25">
      <c r="A18" s="24"/>
      <c r="B18" s="30"/>
      <c r="C18" s="52" t="str">
        <f>_xlfn.IFNA(VLOOKUP(B18,codelists!$A$3:$C$14,2,FALSE),"")</f>
        <v/>
      </c>
      <c r="F18" s="24"/>
      <c r="G18" s="30"/>
      <c r="H18" s="52" t="str">
        <f>_xlfn.IFNA(VLOOKUP(G18,codelists!$A$18:$C$34,2,FALSE),"")</f>
        <v/>
      </c>
    </row>
    <row r="19" spans="1:8" x14ac:dyDescent="0.25">
      <c r="A19" s="24"/>
      <c r="B19" s="30"/>
      <c r="C19" s="52" t="str">
        <f>_xlfn.IFNA(VLOOKUP(B19,codelists!$A$3:$C$14,2,FALSE),"")</f>
        <v/>
      </c>
      <c r="F19" s="24"/>
      <c r="G19" s="30"/>
      <c r="H19" s="52" t="str">
        <f>_xlfn.IFNA(VLOOKUP(G19,codelists!$A$18:$C$34,2,FALSE),"")</f>
        <v/>
      </c>
    </row>
    <row r="20" spans="1:8" x14ac:dyDescent="0.25">
      <c r="A20" s="24"/>
      <c r="B20" s="30"/>
      <c r="C20" s="52" t="str">
        <f>_xlfn.IFNA(VLOOKUP(B20,codelists!$A$3:$C$14,2,FALSE),"")</f>
        <v/>
      </c>
      <c r="F20" s="24"/>
      <c r="G20" s="30"/>
      <c r="H20" s="52" t="str">
        <f>_xlfn.IFNA(VLOOKUP(G20,codelists!$A$18:$C$34,2,FALSE),"")</f>
        <v/>
      </c>
    </row>
    <row r="21" spans="1:8" x14ac:dyDescent="0.25">
      <c r="A21" s="24"/>
      <c r="B21" s="30"/>
      <c r="C21" s="52" t="str">
        <f>_xlfn.IFNA(VLOOKUP(B21,codelists!$A$3:$C$14,2,FALSE),"")</f>
        <v/>
      </c>
      <c r="F21" s="24"/>
      <c r="G21" s="30"/>
      <c r="H21" s="52" t="str">
        <f>_xlfn.IFNA(VLOOKUP(G21,codelists!$A$18:$C$34,2,FALSE),"")</f>
        <v/>
      </c>
    </row>
    <row r="22" spans="1:8" x14ac:dyDescent="0.25">
      <c r="A22" s="24"/>
      <c r="B22" s="30"/>
      <c r="C22" s="52" t="str">
        <f>_xlfn.IFNA(VLOOKUP(B22,codelists!$A$3:$C$14,2,FALSE),"")</f>
        <v/>
      </c>
      <c r="F22" s="24"/>
      <c r="G22" s="30"/>
      <c r="H22" s="52" t="str">
        <f>_xlfn.IFNA(VLOOKUP(G22,codelists!$A$18:$C$34,2,FALSE),"")</f>
        <v/>
      </c>
    </row>
    <row r="23" spans="1:8" x14ac:dyDescent="0.25">
      <c r="A23" s="24"/>
      <c r="B23" s="30"/>
      <c r="C23" s="52" t="str">
        <f>_xlfn.IFNA(VLOOKUP(B23,codelists!$A$3:$C$14,2,FALSE),"")</f>
        <v/>
      </c>
      <c r="F23" s="24"/>
      <c r="G23" s="30"/>
      <c r="H23" s="52" t="str">
        <f>_xlfn.IFNA(VLOOKUP(G23,codelists!$A$18:$C$34,2,FALSE),"")</f>
        <v/>
      </c>
    </row>
    <row r="24" spans="1:8" x14ac:dyDescent="0.25">
      <c r="A24" s="24"/>
      <c r="B24" s="30"/>
      <c r="C24" s="52" t="str">
        <f>_xlfn.IFNA(VLOOKUP(B24,codelists!$A$3:$C$14,2,FALSE),"")</f>
        <v/>
      </c>
      <c r="F24" s="24"/>
      <c r="G24" s="30"/>
      <c r="H24" s="52" t="str">
        <f>_xlfn.IFNA(VLOOKUP(G24,codelists!$A$18:$C$34,2,FALSE),"")</f>
        <v/>
      </c>
    </row>
    <row r="25" spans="1:8" x14ac:dyDescent="0.25">
      <c r="A25" s="24"/>
      <c r="B25" s="30"/>
      <c r="C25" s="52" t="str">
        <f>_xlfn.IFNA(VLOOKUP(B25,codelists!$A$3:$C$14,2,FALSE),"")</f>
        <v/>
      </c>
      <c r="F25" s="24"/>
      <c r="G25" s="30"/>
      <c r="H25" s="52" t="str">
        <f>_xlfn.IFNA(VLOOKUP(G25,codelists!$A$18:$C$34,2,FALSE),"")</f>
        <v/>
      </c>
    </row>
    <row r="26" spans="1:8" x14ac:dyDescent="0.25">
      <c r="A26" s="24"/>
      <c r="B26" s="30"/>
      <c r="C26" s="52" t="str">
        <f>_xlfn.IFNA(VLOOKUP(B26,codelists!$A$3:$C$14,2,FALSE),"")</f>
        <v/>
      </c>
      <c r="F26" s="24"/>
      <c r="G26" s="30"/>
      <c r="H26" s="52" t="str">
        <f>_xlfn.IFNA(VLOOKUP(G26,codelists!$A$18:$C$34,2,FALSE),"")</f>
        <v/>
      </c>
    </row>
    <row r="27" spans="1:8" x14ac:dyDescent="0.25">
      <c r="A27" s="24"/>
      <c r="B27" s="30"/>
      <c r="C27" s="52" t="str">
        <f>_xlfn.IFNA(VLOOKUP(B27,codelists!$A$3:$C$14,2,FALSE),"")</f>
        <v/>
      </c>
      <c r="F27" s="24"/>
      <c r="G27" s="30"/>
      <c r="H27" s="52" t="str">
        <f>_xlfn.IFNA(VLOOKUP(G27,codelists!$A$18:$C$34,2,FALSE),"")</f>
        <v/>
      </c>
    </row>
    <row r="28" spans="1:8" x14ac:dyDescent="0.25">
      <c r="A28" s="24"/>
      <c r="B28" s="30"/>
      <c r="C28" s="52" t="str">
        <f>_xlfn.IFNA(VLOOKUP(B28,codelists!$A$3:$C$14,2,FALSE),"")</f>
        <v/>
      </c>
      <c r="F28" s="24"/>
      <c r="G28" s="30"/>
      <c r="H28" s="52" t="str">
        <f>_xlfn.IFNA(VLOOKUP(G28,codelists!$A$18:$C$34,2,FALSE),"")</f>
        <v/>
      </c>
    </row>
    <row r="29" spans="1:8" x14ac:dyDescent="0.25">
      <c r="A29" s="24"/>
      <c r="B29" s="30"/>
      <c r="C29" s="52" t="str">
        <f>_xlfn.IFNA(VLOOKUP(B29,codelists!$A$3:$C$14,2,FALSE),"")</f>
        <v/>
      </c>
      <c r="F29" s="24"/>
      <c r="G29" s="30"/>
      <c r="H29" s="52" t="str">
        <f>_xlfn.IFNA(VLOOKUP(G29,codelists!$A$18:$C$34,2,FALSE),"")</f>
        <v/>
      </c>
    </row>
    <row r="30" spans="1:8" x14ac:dyDescent="0.25">
      <c r="A30" s="24"/>
      <c r="B30" s="30"/>
      <c r="C30" s="52" t="str">
        <f>_xlfn.IFNA(VLOOKUP(B30,codelists!$A$3:$C$14,2,FALSE),"")</f>
        <v/>
      </c>
      <c r="F30" s="24"/>
      <c r="G30" s="30"/>
      <c r="H30" s="52" t="str">
        <f>_xlfn.IFNA(VLOOKUP(G30,codelists!$A$18:$C$34,2,FALSE),"")</f>
        <v/>
      </c>
    </row>
    <row r="31" spans="1:8" x14ac:dyDescent="0.25">
      <c r="A31" s="24"/>
      <c r="B31" s="30"/>
      <c r="C31" s="52" t="str">
        <f>_xlfn.IFNA(VLOOKUP(B31,codelists!$A$3:$C$14,2,FALSE),"")</f>
        <v/>
      </c>
      <c r="F31" s="24"/>
      <c r="G31" s="30"/>
      <c r="H31" s="52" t="str">
        <f>_xlfn.IFNA(VLOOKUP(G31,codelists!$A$18:$C$34,2,FALSE),"")</f>
        <v/>
      </c>
    </row>
    <row r="32" spans="1:8" x14ac:dyDescent="0.25">
      <c r="A32" s="24"/>
      <c r="B32" s="30"/>
      <c r="C32" s="52" t="str">
        <f>_xlfn.IFNA(VLOOKUP(B32,codelists!$A$3:$C$14,2,FALSE),"")</f>
        <v/>
      </c>
      <c r="F32" s="24"/>
      <c r="G32" s="30"/>
      <c r="H32" s="52" t="str">
        <f>_xlfn.IFNA(VLOOKUP(G32,codelists!$A$18:$C$34,2,FALSE),"")</f>
        <v/>
      </c>
    </row>
    <row r="33" spans="1:8" x14ac:dyDescent="0.25">
      <c r="A33" s="24"/>
      <c r="B33" s="30"/>
      <c r="C33" s="52" t="str">
        <f>_xlfn.IFNA(VLOOKUP(B33,codelists!$A$3:$C$14,2,FALSE),"")</f>
        <v/>
      </c>
      <c r="F33" s="24"/>
      <c r="G33" s="30"/>
      <c r="H33" s="52" t="str">
        <f>_xlfn.IFNA(VLOOKUP(G33,codelists!$A$18:$C$34,2,FALSE),"")</f>
        <v/>
      </c>
    </row>
    <row r="34" spans="1:8" x14ac:dyDescent="0.25">
      <c r="A34" s="24"/>
      <c r="B34" s="30"/>
      <c r="C34" s="52" t="str">
        <f>_xlfn.IFNA(VLOOKUP(B34,codelists!$A$3:$C$14,2,FALSE),"")</f>
        <v/>
      </c>
      <c r="F34" s="24"/>
      <c r="G34" s="30"/>
      <c r="H34" s="52" t="str">
        <f>_xlfn.IFNA(VLOOKUP(G34,codelists!$A$18:$C$34,2,FALSE),"")</f>
        <v/>
      </c>
    </row>
    <row r="35" spans="1:8" x14ac:dyDescent="0.25">
      <c r="A35" s="24"/>
      <c r="B35" s="30"/>
      <c r="C35" s="52" t="str">
        <f>_xlfn.IFNA(VLOOKUP(B35,codelists!$A$3:$C$14,2,FALSE),"")</f>
        <v/>
      </c>
      <c r="F35" s="24"/>
      <c r="G35" s="30"/>
      <c r="H35" s="52" t="str">
        <f>_xlfn.IFNA(VLOOKUP(G35,codelists!$A$18:$C$34,2,FALSE),"")</f>
        <v/>
      </c>
    </row>
    <row r="36" spans="1:8" x14ac:dyDescent="0.25">
      <c r="A36" s="24"/>
      <c r="B36" s="30"/>
      <c r="C36" s="52" t="str">
        <f>_xlfn.IFNA(VLOOKUP(B36,codelists!$A$3:$C$14,2,FALSE),"")</f>
        <v/>
      </c>
      <c r="F36" s="24"/>
      <c r="G36" s="30"/>
      <c r="H36" s="52" t="str">
        <f>_xlfn.IFNA(VLOOKUP(G36,codelists!$A$18:$C$34,2,FALSE),"")</f>
        <v/>
      </c>
    </row>
    <row r="37" spans="1:8" x14ac:dyDescent="0.25">
      <c r="A37" s="24"/>
      <c r="B37" s="30"/>
      <c r="C37" s="52" t="str">
        <f>_xlfn.IFNA(VLOOKUP(B37,codelists!$A$3:$C$14,2,FALSE),"")</f>
        <v/>
      </c>
      <c r="F37" s="24"/>
      <c r="G37" s="30"/>
      <c r="H37" s="52" t="str">
        <f>_xlfn.IFNA(VLOOKUP(G37,codelists!$A$18:$C$34,2,FALSE),"")</f>
        <v/>
      </c>
    </row>
    <row r="38" spans="1:8" x14ac:dyDescent="0.25">
      <c r="A38" s="24"/>
      <c r="B38" s="30"/>
      <c r="C38" s="52" t="str">
        <f>_xlfn.IFNA(VLOOKUP(B38,codelists!$A$3:$C$14,2,FALSE),"")</f>
        <v/>
      </c>
      <c r="F38" s="24"/>
      <c r="G38" s="30"/>
      <c r="H38" s="52" t="str">
        <f>_xlfn.IFNA(VLOOKUP(G38,codelists!$A$18:$C$34,2,FALSE),"")</f>
        <v/>
      </c>
    </row>
    <row r="39" spans="1:8" x14ac:dyDescent="0.25">
      <c r="A39" s="24"/>
      <c r="B39" s="30"/>
      <c r="C39" s="52" t="str">
        <f>_xlfn.IFNA(VLOOKUP(B39,codelists!$A$3:$C$14,2,FALSE),"")</f>
        <v/>
      </c>
      <c r="F39" s="24"/>
      <c r="G39" s="30"/>
      <c r="H39" s="52" t="str">
        <f>_xlfn.IFNA(VLOOKUP(G39,codelists!$A$18:$C$34,2,FALSE),"")</f>
        <v/>
      </c>
    </row>
    <row r="40" spans="1:8" x14ac:dyDescent="0.25">
      <c r="A40" s="24"/>
      <c r="B40" s="30"/>
      <c r="C40" s="52" t="str">
        <f>_xlfn.IFNA(VLOOKUP(B40,codelists!$A$3:$C$14,2,FALSE),"")</f>
        <v/>
      </c>
      <c r="F40" s="24"/>
      <c r="G40" s="30"/>
      <c r="H40" s="52" t="str">
        <f>_xlfn.IFNA(VLOOKUP(G40,codelists!$A$18:$C$34,2,FALSE),"")</f>
        <v/>
      </c>
    </row>
    <row r="41" spans="1:8" x14ac:dyDescent="0.25">
      <c r="A41" s="24"/>
      <c r="B41" s="30"/>
      <c r="C41" s="52" t="str">
        <f>_xlfn.IFNA(VLOOKUP(B41,codelists!$A$3:$C$14,2,FALSE),"")</f>
        <v/>
      </c>
      <c r="F41" s="24"/>
      <c r="G41" s="30"/>
      <c r="H41" s="52" t="str">
        <f>_xlfn.IFNA(VLOOKUP(G41,codelists!$A$18:$C$34,2,FALSE),"")</f>
        <v/>
      </c>
    </row>
    <row r="42" spans="1:8" x14ac:dyDescent="0.25">
      <c r="A42" s="24"/>
      <c r="B42" s="30"/>
      <c r="C42" s="52" t="str">
        <f>_xlfn.IFNA(VLOOKUP(B42,codelists!$A$3:$C$14,2,FALSE),"")</f>
        <v/>
      </c>
      <c r="F42" s="24"/>
      <c r="G42" s="30"/>
      <c r="H42" s="52" t="str">
        <f>_xlfn.IFNA(VLOOKUP(G42,codelists!$A$18:$C$34,2,FALSE),"")</f>
        <v/>
      </c>
    </row>
    <row r="43" spans="1:8" x14ac:dyDescent="0.25">
      <c r="A43" s="24"/>
      <c r="B43" s="30"/>
      <c r="C43" s="52" t="str">
        <f>_xlfn.IFNA(VLOOKUP(B43,codelists!$A$3:$C$14,2,FALSE),"")</f>
        <v/>
      </c>
      <c r="F43" s="24"/>
      <c r="G43" s="30"/>
      <c r="H43" s="52" t="str">
        <f>_xlfn.IFNA(VLOOKUP(G43,codelists!$A$18:$C$34,2,FALSE),"")</f>
        <v/>
      </c>
    </row>
    <row r="44" spans="1:8" x14ac:dyDescent="0.25">
      <c r="A44" s="24"/>
      <c r="B44" s="30"/>
      <c r="C44" s="52" t="str">
        <f>_xlfn.IFNA(VLOOKUP(B44,codelists!$A$3:$C$14,2,FALSE),"")</f>
        <v/>
      </c>
      <c r="F44" s="24"/>
      <c r="G44" s="30"/>
      <c r="H44" s="52" t="str">
        <f>_xlfn.IFNA(VLOOKUP(G44,codelists!$A$18:$C$34,2,FALSE),"")</f>
        <v/>
      </c>
    </row>
    <row r="45" spans="1:8" x14ac:dyDescent="0.25">
      <c r="A45" s="24"/>
      <c r="B45" s="30"/>
      <c r="C45" s="52" t="str">
        <f>_xlfn.IFNA(VLOOKUP(B45,codelists!$A$3:$C$14,2,FALSE),"")</f>
        <v/>
      </c>
      <c r="F45" s="24"/>
      <c r="G45" s="30"/>
      <c r="H45" s="52" t="str">
        <f>_xlfn.IFNA(VLOOKUP(G45,codelists!$A$18:$C$34,2,FALSE),"")</f>
        <v/>
      </c>
    </row>
    <row r="46" spans="1:8" x14ac:dyDescent="0.25">
      <c r="A46" s="24"/>
      <c r="B46" s="30"/>
      <c r="C46" s="52" t="str">
        <f>_xlfn.IFNA(VLOOKUP(B46,codelists!$A$3:$C$14,2,FALSE),"")</f>
        <v/>
      </c>
      <c r="F46" s="24"/>
      <c r="G46" s="30"/>
      <c r="H46" s="30" t="str">
        <f>_xlfn.IFNA(VLOOKUP(G46,codelists!$A$18:$C$34,2,FALSE),"")</f>
        <v/>
      </c>
    </row>
    <row r="47" spans="1:8" x14ac:dyDescent="0.25">
      <c r="A47" s="24"/>
      <c r="B47" s="30"/>
      <c r="C47" s="52" t="str">
        <f>_xlfn.IFNA(VLOOKUP(B47,codelists!$A$3:$C$14,2,FALSE),"")</f>
        <v/>
      </c>
      <c r="F47" s="80"/>
      <c r="G47" s="30"/>
      <c r="H47" s="30" t="str">
        <f>_xlfn.IFNA(VLOOKUP(G47,codelists!$A$18:$C$34,2,FALSE),"")</f>
        <v/>
      </c>
    </row>
    <row r="48" spans="1:8" x14ac:dyDescent="0.25">
      <c r="A48" s="24"/>
      <c r="B48" s="30"/>
      <c r="C48" s="52" t="str">
        <f>_xlfn.IFNA(VLOOKUP(B48,codelists!$A$3:$C$14,2,FALSE),"")</f>
        <v/>
      </c>
      <c r="F48" s="62"/>
      <c r="G48" s="30"/>
      <c r="H48" s="30" t="str">
        <f>_xlfn.IFNA(VLOOKUP(G48,codelists!$A$18:$C$34,2,FALSE),"")</f>
        <v/>
      </c>
    </row>
    <row r="49" spans="1:8" x14ac:dyDescent="0.25">
      <c r="A49" s="24"/>
      <c r="B49" s="30"/>
      <c r="C49" s="52" t="str">
        <f>_xlfn.IFNA(VLOOKUP(B49,codelists!$A$3:$C$14,2,FALSE),"")</f>
        <v/>
      </c>
      <c r="F49" s="62"/>
      <c r="G49" s="30"/>
      <c r="H49" s="30" t="str">
        <f>_xlfn.IFNA(VLOOKUP(G49,codelists!$A$18:$C$34,2,FALSE),"")</f>
        <v/>
      </c>
    </row>
    <row r="50" spans="1:8" x14ac:dyDescent="0.25">
      <c r="A50" s="24"/>
      <c r="B50" s="30"/>
      <c r="C50" s="52" t="str">
        <f>_xlfn.IFNA(VLOOKUP(B50,codelists!$A$3:$C$14,2,FALSE),"")</f>
        <v/>
      </c>
      <c r="F50" s="62"/>
      <c r="G50" s="30"/>
      <c r="H50" s="30" t="str">
        <f>_xlfn.IFNA(VLOOKUP(G50,codelists!$A$18:$C$34,2,FALSE),"")</f>
        <v/>
      </c>
    </row>
    <row r="51" spans="1:8" x14ac:dyDescent="0.25">
      <c r="A51" s="24"/>
      <c r="B51" s="30"/>
      <c r="C51" s="52" t="str">
        <f>_xlfn.IFNA(VLOOKUP(B51,codelists!$A$3:$C$14,2,FALSE),"")</f>
        <v/>
      </c>
      <c r="F51" s="24"/>
      <c r="G51" s="30"/>
      <c r="H51" s="30" t="str">
        <f>_xlfn.IFNA(VLOOKUP(G51,codelists!$A$18:$C$34,2,FALSE),"")</f>
        <v/>
      </c>
    </row>
    <row r="52" spans="1:8" x14ac:dyDescent="0.25">
      <c r="A52" s="24"/>
      <c r="B52" s="30"/>
      <c r="C52" s="52" t="str">
        <f>_xlfn.IFNA(VLOOKUP(B52,codelists!$A$3:$C$14,2,FALSE),"")</f>
        <v/>
      </c>
      <c r="F52" s="24"/>
      <c r="G52" s="30"/>
      <c r="H52" s="30" t="str">
        <f>_xlfn.IFNA(VLOOKUP(G52,codelists!$A$18:$C$34,2,FALSE),"")</f>
        <v/>
      </c>
    </row>
    <row r="53" spans="1:8" x14ac:dyDescent="0.25">
      <c r="A53" s="24"/>
      <c r="B53" s="30"/>
      <c r="C53" s="52" t="str">
        <f>_xlfn.IFNA(VLOOKUP(B53,codelists!$A$3:$C$14,2,FALSE),"")</f>
        <v/>
      </c>
      <c r="F53" s="62"/>
      <c r="G53" s="30"/>
      <c r="H53" s="30" t="str">
        <f>_xlfn.IFNA(VLOOKUP(G53,codelists!$A$18:$C$34,2,FALSE),"")</f>
        <v/>
      </c>
    </row>
    <row r="54" spans="1:8" x14ac:dyDescent="0.25">
      <c r="F54"/>
    </row>
    <row r="55" spans="1:8" x14ac:dyDescent="0.25">
      <c r="F55"/>
    </row>
    <row r="56" spans="1:8" x14ac:dyDescent="0.25">
      <c r="F56"/>
    </row>
    <row r="57" spans="1:8" x14ac:dyDescent="0.25">
      <c r="F57"/>
    </row>
    <row r="58" spans="1:8" x14ac:dyDescent="0.25">
      <c r="F58"/>
    </row>
    <row r="59" spans="1:8" x14ac:dyDescent="0.25">
      <c r="F59"/>
    </row>
    <row r="60" spans="1:8" x14ac:dyDescent="0.25">
      <c r="F60"/>
    </row>
    <row r="61" spans="1:8" x14ac:dyDescent="0.25">
      <c r="F61"/>
    </row>
    <row r="62" spans="1:8" x14ac:dyDescent="0.25">
      <c r="F62"/>
    </row>
    <row r="63" spans="1:8" x14ac:dyDescent="0.25">
      <c r="F63"/>
    </row>
    <row r="64" spans="1:8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</sheetData>
  <autoFilter ref="A2:H2" xr:uid="{89A8DF61-64E9-4A43-B7E8-FC587B60581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971D48-FA4F-4C97-A1E7-A18B51FCC88E}">
          <x14:formula1>
            <xm:f>codelists!$A$3:$A$14</xm:f>
          </x14:formula1>
          <xm:sqref>B3:B53</xm:sqref>
        </x14:dataValidation>
        <x14:dataValidation type="list" allowBlank="1" showInputMessage="1" showErrorMessage="1" xr:uid="{99CA7AD7-2278-4E94-B710-C8B50E50369D}">
          <x14:formula1>
            <xm:f>codelists!$A$18:$A$34</xm:f>
          </x14:formula1>
          <xm:sqref>G3:G53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F152-6310-4DC3-84B7-62099BCA1DFC}">
  <dimension ref="A1:I51"/>
  <sheetViews>
    <sheetView workbookViewId="0">
      <selection sqref="A1:I6"/>
    </sheetView>
  </sheetViews>
  <sheetFormatPr defaultRowHeight="15" x14ac:dyDescent="0.25"/>
  <cols>
    <col min="1" max="1" width="20.5703125" style="12" bestFit="1" customWidth="1"/>
    <col min="2" max="2" width="10" bestFit="1" customWidth="1"/>
    <col min="3" max="3" width="9.7109375" bestFit="1" customWidth="1"/>
    <col min="4" max="4" width="10" bestFit="1" customWidth="1"/>
    <col min="5" max="5" width="14.28515625" bestFit="1" customWidth="1"/>
    <col min="6" max="6" width="10" bestFit="1" customWidth="1"/>
    <col min="7" max="7" width="18.28515625" bestFit="1" customWidth="1"/>
    <col min="8" max="8" width="10" bestFit="1" customWidth="1"/>
    <col min="9" max="9" width="22.28515625" bestFit="1" customWidth="1"/>
  </cols>
  <sheetData>
    <row r="1" spans="1:9" x14ac:dyDescent="0.25">
      <c r="A1" s="2" t="s">
        <v>135</v>
      </c>
      <c r="B1" s="2" t="s">
        <v>205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162</v>
      </c>
      <c r="I1" s="2" t="s">
        <v>163</v>
      </c>
    </row>
    <row r="2" spans="1:9" x14ac:dyDescent="0.25">
      <c r="A2" s="2" t="s">
        <v>164</v>
      </c>
      <c r="B2" s="2">
        <v>52.860312</v>
      </c>
      <c r="C2" s="2">
        <v>-3.052346</v>
      </c>
      <c r="D2" s="2" t="s">
        <v>211</v>
      </c>
      <c r="E2" s="2" t="s">
        <v>212</v>
      </c>
      <c r="F2" s="2" t="s">
        <v>213</v>
      </c>
      <c r="G2" s="2" t="s">
        <v>214</v>
      </c>
      <c r="H2" s="2" t="s">
        <v>165</v>
      </c>
      <c r="I2" s="2" t="s">
        <v>166</v>
      </c>
    </row>
    <row r="3" spans="1:9" x14ac:dyDescent="0.25">
      <c r="A3" s="2" t="s">
        <v>167</v>
      </c>
      <c r="B3" s="2">
        <v>52.483040000000003</v>
      </c>
      <c r="C3" s="2">
        <v>-1.780036</v>
      </c>
      <c r="D3" s="2" t="s">
        <v>211</v>
      </c>
      <c r="E3" s="2" t="s">
        <v>212</v>
      </c>
      <c r="F3" s="2" t="s">
        <v>215</v>
      </c>
      <c r="G3" s="2" t="s">
        <v>216</v>
      </c>
      <c r="H3" s="2" t="s">
        <v>168</v>
      </c>
      <c r="I3" s="2" t="s">
        <v>169</v>
      </c>
    </row>
    <row r="4" spans="1:9" x14ac:dyDescent="0.25">
      <c r="A4" s="2" t="s">
        <v>170</v>
      </c>
      <c r="B4" s="2">
        <v>52.196671000000002</v>
      </c>
      <c r="C4" s="2">
        <v>-2.2169509999999999</v>
      </c>
      <c r="D4" s="2" t="s">
        <v>211</v>
      </c>
      <c r="E4" s="2" t="s">
        <v>212</v>
      </c>
      <c r="F4" s="2" t="s">
        <v>217</v>
      </c>
      <c r="G4" s="2" t="s">
        <v>218</v>
      </c>
      <c r="H4" s="2" t="s">
        <v>171</v>
      </c>
      <c r="I4" s="2" t="s">
        <v>172</v>
      </c>
    </row>
    <row r="5" spans="1:9" x14ac:dyDescent="0.25">
      <c r="A5" s="2" t="s">
        <v>173</v>
      </c>
      <c r="B5" s="2">
        <v>52.638086000000001</v>
      </c>
      <c r="C5" s="2">
        <v>-2.4670459999999999</v>
      </c>
      <c r="D5" s="2" t="s">
        <v>211</v>
      </c>
      <c r="E5" s="2" t="s">
        <v>212</v>
      </c>
      <c r="F5" s="2" t="s">
        <v>219</v>
      </c>
      <c r="G5" s="2" t="s">
        <v>220</v>
      </c>
      <c r="H5" s="2" t="s">
        <v>174</v>
      </c>
      <c r="I5" s="2" t="s">
        <v>175</v>
      </c>
    </row>
    <row r="6" spans="1:9" x14ac:dyDescent="0.25">
      <c r="A6" s="2" t="s">
        <v>176</v>
      </c>
      <c r="B6" s="2">
        <v>52.636037999999999</v>
      </c>
      <c r="C6" s="2">
        <v>-2.4503119999999998</v>
      </c>
      <c r="D6" s="2" t="s">
        <v>211</v>
      </c>
      <c r="E6" s="2" t="s">
        <v>212</v>
      </c>
      <c r="F6" s="2" t="s">
        <v>219</v>
      </c>
      <c r="G6" s="2" t="s">
        <v>220</v>
      </c>
      <c r="H6" s="2" t="s">
        <v>177</v>
      </c>
      <c r="I6" s="2" t="s">
        <v>178</v>
      </c>
    </row>
    <row r="7" spans="1:9" x14ac:dyDescent="0.25">
      <c r="A7" s="10"/>
      <c r="B7" s="2"/>
      <c r="C7" s="2"/>
    </row>
    <row r="8" spans="1:9" x14ac:dyDescent="0.25">
      <c r="B8" s="2"/>
      <c r="C8" s="2"/>
    </row>
    <row r="9" spans="1:9" x14ac:dyDescent="0.25">
      <c r="B9" s="2"/>
      <c r="C9" s="2"/>
    </row>
    <row r="10" spans="1:9" x14ac:dyDescent="0.25">
      <c r="B10" s="2"/>
      <c r="C10" s="2"/>
    </row>
    <row r="11" spans="1:9" x14ac:dyDescent="0.25">
      <c r="B11" s="2"/>
      <c r="C11" s="2"/>
    </row>
    <row r="12" spans="1:9" x14ac:dyDescent="0.25">
      <c r="B12" s="2"/>
      <c r="C12" s="2"/>
    </row>
    <row r="13" spans="1:9" x14ac:dyDescent="0.25">
      <c r="B13" s="2"/>
      <c r="C13" s="2"/>
    </row>
    <row r="14" spans="1:9" x14ac:dyDescent="0.25">
      <c r="B14" s="2"/>
      <c r="C14" s="2"/>
    </row>
    <row r="15" spans="1:9" x14ac:dyDescent="0.25">
      <c r="B15" s="2"/>
      <c r="C15" s="2"/>
    </row>
    <row r="16" spans="1:9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F3" workbookViewId="0">
      <selection activeCell="N4" sqref="N4:N8"/>
    </sheetView>
  </sheetViews>
  <sheetFormatPr defaultColWidth="8.85546875" defaultRowHeight="15" x14ac:dyDescent="0.25"/>
  <cols>
    <col min="1" max="3" width="30.5703125" style="6" customWidth="1"/>
    <col min="4" max="4" width="30.5703125" style="12" customWidth="1"/>
    <col min="5" max="8" width="30.5703125" style="6" customWidth="1"/>
    <col min="9" max="9" width="26.42578125" style="6" customWidth="1"/>
    <col min="10" max="10" width="27.5703125" style="6" customWidth="1"/>
    <col min="11" max="11" width="28" style="6" bestFit="1" customWidth="1"/>
    <col min="12" max="13" width="28" style="6" customWidth="1"/>
    <col min="14" max="14" width="30.5703125" style="12" customWidth="1"/>
    <col min="15" max="17" width="30.5703125" style="6" customWidth="1"/>
    <col min="18" max="16384" width="8.85546875" style="6"/>
  </cols>
  <sheetData>
    <row r="1" spans="1:17" ht="90" x14ac:dyDescent="0.25">
      <c r="A1" s="42" t="s">
        <v>143</v>
      </c>
      <c r="B1" s="53" t="s">
        <v>139</v>
      </c>
      <c r="C1" s="42" t="s">
        <v>141</v>
      </c>
      <c r="D1" s="56" t="s">
        <v>138</v>
      </c>
      <c r="E1" s="43" t="s">
        <v>140</v>
      </c>
      <c r="F1" s="44" t="s">
        <v>12</v>
      </c>
      <c r="G1" s="43" t="s">
        <v>13</v>
      </c>
      <c r="H1" s="44" t="s">
        <v>14</v>
      </c>
      <c r="I1" s="45" t="s">
        <v>191</v>
      </c>
      <c r="J1" s="45" t="s">
        <v>191</v>
      </c>
      <c r="K1" s="45" t="s">
        <v>192</v>
      </c>
      <c r="L1" s="45" t="s">
        <v>192</v>
      </c>
      <c r="M1" s="45" t="s">
        <v>192</v>
      </c>
      <c r="N1" s="46" t="s">
        <v>23</v>
      </c>
      <c r="O1" s="46" t="s">
        <v>20</v>
      </c>
      <c r="P1" s="46" t="s">
        <v>21</v>
      </c>
      <c r="Q1" s="46" t="s">
        <v>22</v>
      </c>
    </row>
    <row r="2" spans="1:17" ht="30" x14ac:dyDescent="0.25">
      <c r="A2" s="47" t="s">
        <v>142</v>
      </c>
      <c r="B2" s="54" t="s">
        <v>137</v>
      </c>
      <c r="C2" s="47" t="s">
        <v>142</v>
      </c>
      <c r="D2" s="57" t="s">
        <v>137</v>
      </c>
      <c r="E2" s="48" t="s">
        <v>25</v>
      </c>
      <c r="F2" s="48" t="s">
        <v>25</v>
      </c>
      <c r="G2" s="48" t="s">
        <v>25</v>
      </c>
      <c r="H2" s="48" t="s">
        <v>25</v>
      </c>
      <c r="I2" s="49" t="s">
        <v>151</v>
      </c>
      <c r="J2" s="49" t="s">
        <v>151</v>
      </c>
      <c r="K2" s="49" t="s">
        <v>151</v>
      </c>
      <c r="L2" s="49" t="s">
        <v>151</v>
      </c>
      <c r="M2" s="49" t="s">
        <v>151</v>
      </c>
      <c r="N2" s="50" t="s">
        <v>26</v>
      </c>
      <c r="O2" s="50" t="s">
        <v>26</v>
      </c>
      <c r="P2" s="50" t="s">
        <v>26</v>
      </c>
      <c r="Q2" s="50" t="s">
        <v>26</v>
      </c>
    </row>
    <row r="3" spans="1:17" s="7" customFormat="1" ht="30.75" thickBot="1" x14ac:dyDescent="0.3">
      <c r="A3" s="51" t="s">
        <v>134</v>
      </c>
      <c r="B3" s="55" t="s">
        <v>136</v>
      </c>
      <c r="C3" s="51" t="s">
        <v>28</v>
      </c>
      <c r="D3" s="58" t="s">
        <v>135</v>
      </c>
      <c r="E3" s="51" t="s">
        <v>7</v>
      </c>
      <c r="F3" s="51" t="s">
        <v>8</v>
      </c>
      <c r="G3" s="51" t="s">
        <v>10</v>
      </c>
      <c r="H3" s="51" t="s">
        <v>11</v>
      </c>
      <c r="I3" s="51" t="s">
        <v>30</v>
      </c>
      <c r="J3" s="51" t="s">
        <v>39</v>
      </c>
      <c r="K3" s="51" t="s">
        <v>58</v>
      </c>
      <c r="L3" s="51" t="s">
        <v>58</v>
      </c>
      <c r="M3" s="51" t="s">
        <v>58</v>
      </c>
      <c r="N3" s="51" t="s">
        <v>24</v>
      </c>
      <c r="O3" s="51" t="s">
        <v>17</v>
      </c>
      <c r="P3" s="51" t="s">
        <v>18</v>
      </c>
      <c r="Q3" s="51" t="s">
        <v>19</v>
      </c>
    </row>
    <row r="4" spans="1:17" s="12" customFormat="1" ht="45.75" thickTop="1" x14ac:dyDescent="0.25">
      <c r="A4" s="15" t="s">
        <v>157</v>
      </c>
      <c r="B4" s="15" t="s">
        <v>200</v>
      </c>
      <c r="C4" s="14" t="s">
        <v>152</v>
      </c>
      <c r="D4" s="14" t="s">
        <v>164</v>
      </c>
      <c r="E4" s="12" t="s">
        <v>241</v>
      </c>
      <c r="F4" s="14" t="s">
        <v>144</v>
      </c>
      <c r="G4" s="61">
        <v>1000</v>
      </c>
      <c r="H4" s="15">
        <v>44809</v>
      </c>
      <c r="I4" s="12" t="s">
        <v>148</v>
      </c>
      <c r="J4" s="12" t="s">
        <v>247</v>
      </c>
      <c r="K4" s="12" t="s">
        <v>248</v>
      </c>
      <c r="L4" s="12" t="s">
        <v>150</v>
      </c>
      <c r="M4" s="14" t="s">
        <v>50</v>
      </c>
      <c r="N4" s="61" t="s">
        <v>241</v>
      </c>
      <c r="O4" s="15">
        <v>44809</v>
      </c>
      <c r="P4" s="15">
        <v>44989</v>
      </c>
      <c r="Q4" s="16">
        <v>9</v>
      </c>
    </row>
    <row r="5" spans="1:17" s="12" customFormat="1" ht="60" x14ac:dyDescent="0.25">
      <c r="A5" s="15" t="s">
        <v>158</v>
      </c>
      <c r="B5" s="15" t="s">
        <v>201</v>
      </c>
      <c r="C5" s="14" t="s">
        <v>153</v>
      </c>
      <c r="D5" s="12" t="s">
        <v>167</v>
      </c>
      <c r="E5" s="12" t="s">
        <v>241</v>
      </c>
      <c r="F5" s="14" t="s">
        <v>242</v>
      </c>
      <c r="G5" s="61">
        <v>1000</v>
      </c>
      <c r="H5" s="15">
        <v>44870</v>
      </c>
      <c r="I5" s="12" t="s">
        <v>148</v>
      </c>
      <c r="J5" s="12" t="s">
        <v>247</v>
      </c>
      <c r="K5" s="12" t="s">
        <v>150</v>
      </c>
      <c r="L5" s="12" t="s">
        <v>251</v>
      </c>
      <c r="N5" s="61" t="s">
        <v>241</v>
      </c>
      <c r="O5" s="15">
        <v>44870</v>
      </c>
      <c r="P5" s="15">
        <v>44930</v>
      </c>
      <c r="Q5" s="16">
        <v>2</v>
      </c>
    </row>
    <row r="6" spans="1:17" s="12" customFormat="1" x14ac:dyDescent="0.25">
      <c r="A6" s="15" t="s">
        <v>159</v>
      </c>
      <c r="B6" s="15" t="s">
        <v>203</v>
      </c>
      <c r="C6" s="14" t="s">
        <v>154</v>
      </c>
      <c r="D6" s="14" t="s">
        <v>170</v>
      </c>
      <c r="E6" s="12" t="s">
        <v>241</v>
      </c>
      <c r="F6" s="14" t="s">
        <v>243</v>
      </c>
      <c r="G6" s="61">
        <v>150</v>
      </c>
      <c r="H6" s="15">
        <v>44900</v>
      </c>
      <c r="I6" s="12" t="s">
        <v>148</v>
      </c>
      <c r="J6" s="12" t="s">
        <v>247</v>
      </c>
      <c r="K6" s="12" t="s">
        <v>250</v>
      </c>
      <c r="N6" s="61" t="s">
        <v>241</v>
      </c>
      <c r="O6" s="15">
        <v>44900</v>
      </c>
      <c r="P6" s="15">
        <v>45264</v>
      </c>
      <c r="Q6" s="16">
        <v>12</v>
      </c>
    </row>
    <row r="7" spans="1:17" s="12" customFormat="1" ht="30" x14ac:dyDescent="0.25">
      <c r="A7" s="15" t="s">
        <v>160</v>
      </c>
      <c r="B7" s="15" t="s">
        <v>202</v>
      </c>
      <c r="C7" s="14" t="s">
        <v>155</v>
      </c>
      <c r="D7" s="14" t="s">
        <v>173</v>
      </c>
      <c r="E7" s="12" t="s">
        <v>244</v>
      </c>
      <c r="F7" s="14" t="s">
        <v>245</v>
      </c>
      <c r="G7" s="61">
        <v>1000</v>
      </c>
      <c r="H7" s="15">
        <v>44809</v>
      </c>
      <c r="I7" s="12" t="s">
        <v>148</v>
      </c>
      <c r="J7" s="12" t="s">
        <v>149</v>
      </c>
      <c r="K7" s="6" t="s">
        <v>249</v>
      </c>
      <c r="M7" s="6"/>
      <c r="N7" s="79" t="s">
        <v>252</v>
      </c>
      <c r="O7" s="15">
        <v>44809</v>
      </c>
      <c r="P7" s="15">
        <v>45173</v>
      </c>
      <c r="Q7" s="16">
        <v>12</v>
      </c>
    </row>
    <row r="8" spans="1:17" s="12" customFormat="1" x14ac:dyDescent="0.25">
      <c r="A8" s="15" t="s">
        <v>161</v>
      </c>
      <c r="B8" s="15" t="s">
        <v>204</v>
      </c>
      <c r="C8" s="14" t="s">
        <v>156</v>
      </c>
      <c r="D8" s="14" t="s">
        <v>176</v>
      </c>
      <c r="E8" s="12" t="s">
        <v>244</v>
      </c>
      <c r="F8" s="14" t="s">
        <v>246</v>
      </c>
      <c r="G8" s="61">
        <v>600</v>
      </c>
      <c r="H8" s="15">
        <v>44809</v>
      </c>
      <c r="I8" s="12" t="s">
        <v>148</v>
      </c>
      <c r="J8" s="12" t="s">
        <v>149</v>
      </c>
      <c r="K8" s="6" t="s">
        <v>249</v>
      </c>
      <c r="L8" s="6"/>
      <c r="M8" s="6"/>
      <c r="N8" s="79" t="s">
        <v>252</v>
      </c>
      <c r="O8" s="15">
        <v>44809</v>
      </c>
      <c r="P8" s="15">
        <v>45173</v>
      </c>
      <c r="Q8" s="16">
        <v>12</v>
      </c>
    </row>
    <row r="9" spans="1:17" s="8" customFormat="1" x14ac:dyDescent="0.25">
      <c r="A9" s="9"/>
      <c r="B9" s="9"/>
      <c r="C9" s="14"/>
      <c r="D9" s="10"/>
      <c r="E9" s="11"/>
      <c r="F9" s="11"/>
      <c r="H9" s="9"/>
      <c r="N9" s="10"/>
      <c r="O9" s="9"/>
      <c r="P9" s="9"/>
      <c r="Q9" s="9"/>
    </row>
    <row r="10" spans="1:17" x14ac:dyDescent="0.25">
      <c r="C10" s="14"/>
    </row>
    <row r="11" spans="1:17" x14ac:dyDescent="0.25">
      <c r="C11" s="14"/>
    </row>
    <row r="12" spans="1:17" x14ac:dyDescent="0.25">
      <c r="C12" s="14"/>
    </row>
    <row r="13" spans="1:17" x14ac:dyDescent="0.25">
      <c r="C13" s="14"/>
    </row>
    <row r="14" spans="1:17" x14ac:dyDescent="0.25">
      <c r="C14" s="14"/>
    </row>
    <row r="15" spans="1:17" x14ac:dyDescent="0.25">
      <c r="C15" s="14"/>
    </row>
    <row r="16" spans="1:17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</sheetData>
  <autoFilter ref="A3:N3" xr:uid="{00000000-0001-0000-0000-000000000000}"/>
  <phoneticPr fontId="1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5F6BF-DCC6-416C-8C2F-BB29202AE2AC}">
          <x14:formula1>
            <xm:f>codelists!#REF!</xm:f>
          </x14:formula1>
          <xm:sqref>I348:M1048576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1"/>
  <sheetViews>
    <sheetView tabSelected="1" zoomScale="95" zoomScaleNormal="95" workbookViewId="0">
      <pane ySplit="1" topLeftCell="A2" activePane="bottomLeft" state="frozen"/>
      <selection activeCell="U1" sqref="U1"/>
      <selection pane="bottomLeft" activeCell="B20" sqref="B20"/>
    </sheetView>
  </sheetViews>
  <sheetFormatPr defaultColWidth="8.85546875" defaultRowHeight="15" x14ac:dyDescent="0.25"/>
  <cols>
    <col min="1" max="1" width="56.42578125" bestFit="1" customWidth="1"/>
    <col min="2" max="2" width="28.5703125" bestFit="1" customWidth="1"/>
    <col min="3" max="3" width="187.85546875" bestFit="1" customWidth="1"/>
    <col min="4" max="4" width="17.28515625" customWidth="1"/>
    <col min="5" max="5" width="17.28515625" style="2" customWidth="1"/>
    <col min="6" max="6" width="17.140625" style="3" bestFit="1" customWidth="1"/>
    <col min="7" max="7" width="26.42578125" bestFit="1" customWidth="1"/>
    <col min="8" max="8" width="39.85546875" bestFit="1" customWidth="1"/>
    <col min="9" max="9" width="30.42578125" bestFit="1" customWidth="1"/>
    <col min="10" max="10" width="27.5703125" bestFit="1" customWidth="1"/>
    <col min="11" max="11" width="47.5703125" style="2" bestFit="1" customWidth="1"/>
    <col min="12" max="12" width="45" style="2" bestFit="1" customWidth="1"/>
    <col min="13" max="13" width="35.42578125" style="2" bestFit="1" customWidth="1"/>
    <col min="14" max="14" width="23.85546875" style="61" bestFit="1" customWidth="1"/>
    <col min="15" max="15" width="22.5703125" style="61" customWidth="1"/>
    <col min="16" max="16" width="27.28515625" style="61" customWidth="1"/>
    <col min="17" max="17" width="25.85546875" style="61" customWidth="1"/>
    <col min="18" max="18" width="22.5703125" style="61" customWidth="1"/>
    <col min="19" max="19" width="27.85546875" style="61" customWidth="1"/>
    <col min="20" max="20" width="28.42578125" style="2" bestFit="1" customWidth="1"/>
    <col min="21" max="21" width="25.28515625" style="4" customWidth="1"/>
    <col min="22" max="22" width="32.7109375" bestFit="1" customWidth="1"/>
    <col min="23" max="23" width="24.140625" style="3" customWidth="1"/>
    <col min="24" max="24" width="24.5703125" style="3" customWidth="1"/>
    <col min="25" max="25" width="31.7109375" style="3" customWidth="1"/>
    <col min="26" max="26" width="32.85546875" bestFit="1" customWidth="1"/>
    <col min="27" max="27" width="26.140625" bestFit="1" customWidth="1"/>
    <col min="28" max="28" width="32.85546875" bestFit="1" customWidth="1"/>
    <col min="29" max="29" width="26.140625" bestFit="1" customWidth="1"/>
    <col min="30" max="30" width="32.85546875" bestFit="1" customWidth="1"/>
    <col min="31" max="31" width="28" bestFit="1" customWidth="1"/>
    <col min="32" max="32" width="32.85546875" bestFit="1" customWidth="1"/>
    <col min="33" max="33" width="28" bestFit="1" customWidth="1"/>
    <col min="34" max="34" width="32.85546875" bestFit="1" customWidth="1"/>
    <col min="35" max="35" width="26.140625" bestFit="1" customWidth="1"/>
  </cols>
  <sheetData>
    <row r="1" spans="1:35" s="13" customFormat="1" ht="47.25" x14ac:dyDescent="0.25">
      <c r="A1" s="22" t="s">
        <v>0</v>
      </c>
      <c r="B1" s="22" t="s">
        <v>7</v>
      </c>
      <c r="C1" s="22" t="s">
        <v>8</v>
      </c>
      <c r="D1" s="22" t="s">
        <v>10</v>
      </c>
      <c r="E1" s="22" t="s">
        <v>9</v>
      </c>
      <c r="F1" s="22" t="s">
        <v>11</v>
      </c>
      <c r="G1" s="22" t="s">
        <v>123</v>
      </c>
      <c r="H1" s="22" t="s">
        <v>122</v>
      </c>
      <c r="I1" s="22" t="s">
        <v>3</v>
      </c>
      <c r="J1" s="22" t="s">
        <v>2</v>
      </c>
      <c r="K1" s="32" t="s">
        <v>131</v>
      </c>
      <c r="L1" s="32" t="s">
        <v>132</v>
      </c>
      <c r="M1" s="32" t="s">
        <v>133</v>
      </c>
      <c r="N1" s="76" t="s">
        <v>194</v>
      </c>
      <c r="O1" s="76" t="s">
        <v>195</v>
      </c>
      <c r="P1" s="76" t="s">
        <v>196</v>
      </c>
      <c r="Q1" s="76" t="s">
        <v>197</v>
      </c>
      <c r="R1" s="76" t="s">
        <v>198</v>
      </c>
      <c r="S1" s="76" t="s">
        <v>199</v>
      </c>
      <c r="T1" s="23" t="s">
        <v>24</v>
      </c>
      <c r="U1" s="23" t="s">
        <v>4</v>
      </c>
      <c r="V1" s="23" t="s">
        <v>5</v>
      </c>
      <c r="W1" s="23" t="s">
        <v>17</v>
      </c>
      <c r="X1" s="23" t="s">
        <v>18</v>
      </c>
      <c r="Y1" s="23" t="s">
        <v>19</v>
      </c>
      <c r="Z1" s="78" t="s">
        <v>221</v>
      </c>
      <c r="AA1" s="78" t="s">
        <v>222</v>
      </c>
      <c r="AB1" s="78" t="s">
        <v>223</v>
      </c>
      <c r="AC1" s="78" t="s">
        <v>224</v>
      </c>
      <c r="AD1" s="78" t="s">
        <v>225</v>
      </c>
      <c r="AE1" s="78" t="s">
        <v>226</v>
      </c>
      <c r="AF1" s="78" t="s">
        <v>227</v>
      </c>
      <c r="AG1" s="78" t="s">
        <v>228</v>
      </c>
      <c r="AH1" s="78" t="s">
        <v>229</v>
      </c>
      <c r="AI1" s="78" t="s">
        <v>230</v>
      </c>
    </row>
    <row r="2" spans="1:35" s="5" customFormat="1" ht="21.75" customHeight="1" x14ac:dyDescent="0.25">
      <c r="A2" s="17" t="str">
        <f>IF(source_data!G4="","",IF(AND(source_data!C4&lt;&gt;"",tailored_settings!$B$15="Publish"),CONCATENATE(tailored_settings!$B$2&amp;source_data!C4),IF(AND(source_data!C4&lt;&gt;"",tailored_settings!$B$15="Do not publish"),CONCATENATE(tailored_settings!$B$2&amp;TEXT(ROW(A2)-1,"0000")&amp;"_"&amp;TEXT(F2,"yyyy-mm")),CONCATENATE(tailored_settings!$B$2&amp;TEXT(ROW(A2)-1,"0000")&amp;"_"&amp;TEXT(F2,"yyyy-mm")))))</f>
        <v>360G-ExampleFunder-0001_2022-09</v>
      </c>
      <c r="B2" s="17" t="str">
        <f>IF(source_data!G4="","",IF(source_data!E4&lt;&gt;"",source_data!E4,CONCATENATE("Grant to "&amp;G2)))</f>
        <v>Winter Hardship grant</v>
      </c>
      <c r="C2" s="17" t="str">
        <f>IF(source_data!G4="","",IF(source_data!F4="","",source_data!F4))</f>
        <v>Funding to support individual with cost of living and additional fuel payments during winter.</v>
      </c>
      <c r="D2" s="18">
        <f>IF(source_data!G4="","",IF(source_data!G4="","",source_data!G4))</f>
        <v>1000</v>
      </c>
      <c r="E2" s="17" t="str">
        <f>IF(source_data!G4="","",tailored_settings!$B$3)</f>
        <v>GBP</v>
      </c>
      <c r="F2" s="19">
        <f>IF(source_data!G4="","",IF(source_data!H4="","",source_data!H4))</f>
        <v>44809</v>
      </c>
      <c r="G2" s="17" t="str">
        <f>IF(source_data!G4="","",tailored_settings!$B$5)</f>
        <v>Individual Recipient</v>
      </c>
      <c r="H2" s="17" t="str">
        <f>IF(source_data!G4="","",IF(AND(source_data!A4&lt;&gt;"",tailored_settings!$B$16="Publish"),CONCATENATE(tailored_settings!$B$2&amp;source_data!A4),IF(AND(source_data!A4&lt;&gt;"",tailored_settings!$B$16="Do not publish"),CONCATENATE(tailored_settings!$B$4&amp;TEXT(ROW(A2)-1,"0000")&amp;"_"&amp;TEXT(F2,"yyyy-mm")),CONCATENATE(tailored_settings!$B$4&amp;TEXT(ROW(A2)-1,"0000")&amp;"_"&amp;TEXT(F2,"yyyy-mm")))))</f>
        <v>360G-ExampleFunder-IND-0001_2022-09</v>
      </c>
      <c r="I2" s="17" t="str">
        <f>IF(source_data!G4="","",tailored_settings!$B$7)</f>
        <v>Example Funder</v>
      </c>
      <c r="J2" s="17" t="str">
        <f>IF(source_data!G4="","",tailored_settings!$B$6)</f>
        <v>GB-CHC-1234567</v>
      </c>
      <c r="K2" s="17" t="str">
        <f>IF(source_data!G4="","",IF(source_data!I4="","",VLOOKUP(source_data!I4,codelist_mapping!A:C,3,FALSE)))</f>
        <v>GTIR010</v>
      </c>
      <c r="L2" s="17" t="str">
        <f>IF(source_data!G4="","",IF(source_data!J4="","",VLOOKUP(source_data!J4,codelist_mapping!A:C,3,FALSE)))</f>
        <v>GTIR030</v>
      </c>
      <c r="M2" s="17" t="str">
        <f>IF(source_data!G4="","",IF(source_data!K4="","",IF(source_data!M4&lt;&gt;"",CONCATENATE(VLOOKUP(source_data!K4,codelist_mapping!F:H,3,FALSE)&amp;";"&amp;VLOOKUP(source_data!L4,codelist_mapping!F:H,3,FALSE)&amp;";"&amp;VLOOKUP(source_data!M4,codelist_mapping!F:H,3,FALSE)),IF(source_data!L4&lt;&gt;"",CONCATENATE(VLOOKUP(source_data!K4,codelist_mapping!F:H,3,FALSE)&amp;";"&amp;VLOOKUP(source_data!L4,codelist_mapping!F:H,3,FALSE)),IF(source_data!K4&lt;&gt;"",CONCATENATE(VLOOKUP(source_data!K4,codelist_mapping!F:H,3,FALSE)))))))</f>
        <v>GTIP050;GTIP020;GTIP080</v>
      </c>
      <c r="N2" s="60" t="str">
        <f>IF(source_data!G4="","",IF(source_data!D4="","",VLOOKUP(source_data!D4,geo_data!A:I,9,FALSE)))</f>
        <v>Oswestry South</v>
      </c>
      <c r="O2" s="60" t="str">
        <f>IF(source_data!G4="","",IF(source_data!D4="","",VLOOKUP(source_data!D4,geo_data!A:I,8,FALSE)))</f>
        <v>E05009283</v>
      </c>
      <c r="P2" s="60" t="str">
        <f>IF(source_data!G4="","",IF(LEFT(O2,3)="E05","WD",IF(LEFT(O2,3)="S13","WD",IF(LEFT(O2,3)="W05","WD",IF(LEFT(O2,3)="W06","UA",IF(LEFT(O2,3)="S12","CA",IF(LEFT(O2,3)="E06","UA",IF(LEFT(O2,3)="E07","NMD",IF(LEFT(O2,3)="E08","MD",IF(LEFT(O2,3)="E09","LONB"))))))))))</f>
        <v>WD</v>
      </c>
      <c r="Q2" s="60" t="str">
        <f>IF(source_data!G4="","",IF(source_data!D4="","",VLOOKUP(source_data!D4,geo_data!A:I,7,FALSE)))</f>
        <v>Shropshire</v>
      </c>
      <c r="R2" s="60" t="str">
        <f>IF(source_data!G4="","",IF(source_data!D4="","",VLOOKUP(source_data!D4,geo_data!A:I,6,FALSE)))</f>
        <v>E06000051</v>
      </c>
      <c r="S2" s="60" t="str">
        <f>IF(source_data!G4="","",IF(LEFT(R2,3)="E05","WD",IF(LEFT(R2,3)="S13","WD",IF(LEFT(R2,3)="W05","WD",IF(LEFT(R2,3)="W06","UA",IF(LEFT(R2,3)="S12","CA",IF(LEFT(R2,3)="E06","UA",IF(LEFT(R2,3)="E07","NMD",IF(LEFT(R2,3)="E08","MD",IF(LEFT(R2,3)="E09","LONB"))))))))))</f>
        <v>UA</v>
      </c>
      <c r="T2" s="17" t="str">
        <f>IF(source_data!G4="","",IF(source_data!N4="","",source_data!N4))</f>
        <v>Winter Hardship grant</v>
      </c>
      <c r="U2" s="21">
        <f ca="1">IF(source_data!G4="","",tailored_settings!$B$8)</f>
        <v>45015</v>
      </c>
      <c r="V2" s="17" t="str">
        <f>IF(source_data!G4="","",tailored_settings!$B$9)</f>
        <v>https://www.example.com</v>
      </c>
      <c r="W2" s="19">
        <f>IF(source_data!G4="","",IF(source_data!O4="","",source_data!O4))</f>
        <v>44809</v>
      </c>
      <c r="X2" s="19">
        <f>IF(source_data!G4="","",IF(source_data!P4="","",source_data!P4))</f>
        <v>44989</v>
      </c>
      <c r="Y2" s="20">
        <f>IF(source_data!G4="","",IF(source_data!Q4="","",source_data!Q4))</f>
        <v>9</v>
      </c>
      <c r="Z2" s="25" t="str">
        <f>IF(source_data!G4="","",IF(source_data!I4="","",tailored_settings!$B$10))</f>
        <v>Primary grant reason</v>
      </c>
      <c r="AA2" s="25" t="str">
        <f>IF(source_data!G4="","",IF(source_data!I4="","",source_data!I4))</f>
        <v>Hardship</v>
      </c>
      <c r="AB2" s="25" t="str">
        <f>IF(source_data!G4="","",IF(source_data!J4="","",tailored_settings!$B$11))</f>
        <v>Secondary grant reason</v>
      </c>
      <c r="AC2" s="25" t="str">
        <f>IF(source_data!G4="","",IF(source_data!J4="","",source_data!J4))</f>
        <v>Ill health</v>
      </c>
      <c r="AD2" s="25" t="str">
        <f>IF(source_data!G4="","",IF(source_data!K4="","",tailored_settings!$B$12))</f>
        <v>Grant purpose</v>
      </c>
      <c r="AE2" s="25" t="str">
        <f>IF(source_data!G4="","",IF(source_data!K4="","",source_data!K4))</f>
        <v>Fuel bills</v>
      </c>
      <c r="AF2" s="25" t="str">
        <f>IF(source_data!G4="","",IF(source_data!L4="","",tailored_settings!$B$13))</f>
        <v>Grant purpose</v>
      </c>
      <c r="AG2" s="25" t="str">
        <f>IF(source_data!G4="","",IF(source_data!L4="","",source_data!L4))</f>
        <v>Essential houshold applicance</v>
      </c>
      <c r="AH2" s="25" t="str">
        <f>IF(source_data!G4="","",IF(source_data!M4="","",tailored_settings!$B$14))</f>
        <v>Grant purpose</v>
      </c>
      <c r="AI2" s="25" t="str">
        <f>IF(source_data!G4="","",IF(source_data!M4="","",source_data!M4))</f>
        <v>Clothing</v>
      </c>
    </row>
    <row r="3" spans="1:35" s="5" customFormat="1" ht="15.75" x14ac:dyDescent="0.25">
      <c r="A3" s="17" t="str">
        <f>IF(source_data!G5="","",IF(AND(source_data!C5&lt;&gt;"",tailored_settings!$B$15="Publish"),CONCATENATE(tailored_settings!$B$2&amp;source_data!C5),IF(AND(source_data!C5&lt;&gt;"",tailored_settings!$B$15="Do not publish"),CONCATENATE(tailored_settings!$B$2&amp;TEXT(ROW(A3)-1,"0000")&amp;"_"&amp;TEXT(F3,"yyyy-mm")),CONCATENATE(tailored_settings!$B$2&amp;TEXT(ROW(A3)-1,"0000")&amp;"_"&amp;TEXT(F3,"yyyy-mm")))))</f>
        <v>360G-ExampleFunder-0002_2022-11</v>
      </c>
      <c r="B3" s="17" t="str">
        <f>IF(source_data!G5="","",IF(source_data!E5&lt;&gt;"",source_data!E5,CONCATENATE("Grant to "&amp;G3)))</f>
        <v>Winter Hardship grant</v>
      </c>
      <c r="C3" s="17" t="str">
        <f>IF(source_data!G5="","",IF(source_data!F5="","",source_data!F5))</f>
        <v>Towards replacing white goods, flooring, furniture and redecorating damaged by flooding.</v>
      </c>
      <c r="D3" s="18">
        <f>IF(source_data!G5="","",IF(source_data!G5="","",source_data!G5))</f>
        <v>1000</v>
      </c>
      <c r="E3" s="17" t="str">
        <f>IF(source_data!G5="","",tailored_settings!$B$3)</f>
        <v>GBP</v>
      </c>
      <c r="F3" s="19">
        <f>IF(source_data!G5="","",IF(source_data!H5="","",source_data!H5))</f>
        <v>44870</v>
      </c>
      <c r="G3" s="17" t="str">
        <f>IF(source_data!G5="","",tailored_settings!$B$5)</f>
        <v>Individual Recipient</v>
      </c>
      <c r="H3" s="17" t="str">
        <f>IF(source_data!G5="","",IF(AND(source_data!A5&lt;&gt;"",tailored_settings!$B$16="Publish"),CONCATENATE(tailored_settings!$B$2&amp;source_data!A5),IF(AND(source_data!A5&lt;&gt;"",tailored_settings!$B$16="Do not publish"),CONCATENATE(tailored_settings!$B$4&amp;TEXT(ROW(A3)-1,"0000")&amp;"_"&amp;TEXT(F3,"yyyy-mm")),CONCATENATE(tailored_settings!$B$4&amp;TEXT(ROW(A3)-1,"0000")&amp;"_"&amp;TEXT(F3,"yyyy-mm")))))</f>
        <v>360G-ExampleFunder-IND-0002_2022-11</v>
      </c>
      <c r="I3" s="17" t="str">
        <f>IF(source_data!G5="","",tailored_settings!$B$7)</f>
        <v>Example Funder</v>
      </c>
      <c r="J3" s="17" t="str">
        <f>IF(source_data!G5="","",tailored_settings!$B$6)</f>
        <v>GB-CHC-1234567</v>
      </c>
      <c r="K3" s="17" t="str">
        <f>IF(source_data!G5="","",IF(source_data!I5="","",VLOOKUP(source_data!I5,codelist_mapping!A:C,3,FALSE)))</f>
        <v>GTIR010</v>
      </c>
      <c r="L3" s="17" t="str">
        <f>IF(source_data!G5="","",IF(source_data!J5="","",VLOOKUP(source_data!J5,codelist_mapping!A:C,3,FALSE)))</f>
        <v>GTIR030</v>
      </c>
      <c r="M3" s="17" t="str">
        <f>IF(source_data!G5="","",IF(source_data!K5="","",IF(source_data!M5&lt;&gt;"",CONCATENATE(VLOOKUP(source_data!K5,codelist_mapping!F:H,3,FALSE)&amp;";"&amp;VLOOKUP(source_data!L5,codelist_mapping!F:H,3,FALSE)&amp;";"&amp;VLOOKUP(source_data!M5,codelist_mapping!F:H,3,FALSE)),IF(source_data!L5&lt;&gt;"",CONCATENATE(VLOOKUP(source_data!K5,codelist_mapping!F:H,3,FALSE)&amp;";"&amp;VLOOKUP(source_data!L5,codelist_mapping!F:H,3,FALSE)),IF(source_data!K5&lt;&gt;"",CONCATENATE(VLOOKUP(source_data!K5,codelist_mapping!F:H,3,FALSE)))))))</f>
        <v>GTIP020;GTIP060</v>
      </c>
      <c r="N3" s="60" t="str">
        <f>IF(source_data!G5="","",IF(source_data!D5="","",VLOOKUP(source_data!D5,geo_data!A:I,9,FALSE)))</f>
        <v>Glebe Farm &amp; Tile Cross</v>
      </c>
      <c r="O3" s="60" t="str">
        <f>IF(source_data!G5="","",IF(source_data!D5="","",VLOOKUP(source_data!D5,geo_data!A:I,8,FALSE)))</f>
        <v>E05011138</v>
      </c>
      <c r="P3" s="60" t="str">
        <f>IF(source_data!G5="","",IF(LEFT(O3,3)="E05","WD",IF(LEFT(O3,3)="S13","WD",IF(LEFT(O3,3)="W05","WD",IF(LEFT(O3,3)="W06","UA",IF(LEFT(O3,3)="S12","CA",IF(LEFT(O3,3)="E06","UA",IF(LEFT(O3,3)="E07","NMD",IF(LEFT(O3,3)="E08","MD",IF(LEFT(O3,3)="E09","LONB"))))))))))</f>
        <v>WD</v>
      </c>
      <c r="Q3" s="60" t="str">
        <f>IF(source_data!G5="","",IF(source_data!D5="","",VLOOKUP(source_data!D5,geo_data!A:I,7,FALSE)))</f>
        <v>Birmingham</v>
      </c>
      <c r="R3" s="60" t="str">
        <f>IF(source_data!G5="","",IF(source_data!D5="","",VLOOKUP(source_data!D5,geo_data!A:I,6,FALSE)))</f>
        <v>E08000025</v>
      </c>
      <c r="S3" s="60" t="str">
        <f>IF(source_data!G5="","",IF(LEFT(R3,3)="E05","WD",IF(LEFT(R3,3)="S13","WD",IF(LEFT(R3,3)="W05","WD",IF(LEFT(R3,3)="W06","UA",IF(LEFT(R3,3)="S12","CA",IF(LEFT(R3,3)="E06","UA",IF(LEFT(R3,3)="E07","NMD",IF(LEFT(R3,3)="E08","MD",IF(LEFT(R3,3)="E09","LONB"))))))))))</f>
        <v>MD</v>
      </c>
      <c r="T3" s="17" t="str">
        <f>IF(source_data!G5="","",IF(source_data!N5="","",source_data!N5))</f>
        <v>Winter Hardship grant</v>
      </c>
      <c r="U3" s="21">
        <f ca="1">IF(source_data!G5="","",tailored_settings!$B$8)</f>
        <v>45015</v>
      </c>
      <c r="V3" s="17" t="str">
        <f>IF(source_data!G5="","",tailored_settings!$B$9)</f>
        <v>https://www.example.com</v>
      </c>
      <c r="W3" s="19">
        <f>IF(source_data!G5="","",IF(source_data!O5="","",source_data!O5))</f>
        <v>44870</v>
      </c>
      <c r="X3" s="19">
        <f>IF(source_data!G5="","",IF(source_data!P5="","",source_data!P5))</f>
        <v>44930</v>
      </c>
      <c r="Y3" s="20">
        <f>IF(source_data!G5="","",IF(source_data!Q5="","",source_data!Q5))</f>
        <v>2</v>
      </c>
      <c r="Z3" s="25" t="str">
        <f>IF(source_data!G5="","",IF(source_data!I5="","",tailored_settings!$B$10))</f>
        <v>Primary grant reason</v>
      </c>
      <c r="AA3" s="25" t="str">
        <f>IF(source_data!G5="","",IF(source_data!I5="","",source_data!I5))</f>
        <v>Hardship</v>
      </c>
      <c r="AB3" s="25" t="str">
        <f>IF(source_data!G5="","",IF(source_data!J5="","",tailored_settings!$B$11))</f>
        <v>Secondary grant reason</v>
      </c>
      <c r="AC3" s="25" t="str">
        <f>IF(source_data!G5="","",IF(source_data!J5="","",source_data!J5))</f>
        <v>Ill health</v>
      </c>
      <c r="AD3" s="25" t="str">
        <f>IF(source_data!G5="","",IF(source_data!K5="","",tailored_settings!$B$12))</f>
        <v>Grant purpose</v>
      </c>
      <c r="AE3" s="25" t="str">
        <f>IF(source_data!G5="","",IF(source_data!K5="","",source_data!K5))</f>
        <v>Essential houshold applicance</v>
      </c>
      <c r="AF3" s="25" t="str">
        <f>IF(source_data!G5="","",IF(source_data!L5="","",tailored_settings!$B$13))</f>
        <v>Grant purpose</v>
      </c>
      <c r="AG3" s="25" t="str">
        <f>IF(source_data!G5="","",IF(source_data!L5="","",source_data!L5))</f>
        <v>Decorating and repairs</v>
      </c>
      <c r="AH3" s="25" t="str">
        <f>IF(source_data!G5="","",IF(source_data!M5="","",tailored_settings!$B$14))</f>
        <v/>
      </c>
      <c r="AI3" s="25" t="str">
        <f>IF(source_data!G5="","",IF(source_data!M5="","",source_data!M5))</f>
        <v/>
      </c>
    </row>
    <row r="4" spans="1:35" s="5" customFormat="1" ht="15.75" x14ac:dyDescent="0.25">
      <c r="A4" s="17" t="str">
        <f>IF(source_data!G6="","",IF(AND(source_data!C6&lt;&gt;"",tailored_settings!$B$15="Publish"),CONCATENATE(tailored_settings!$B$2&amp;source_data!C6),IF(AND(source_data!C6&lt;&gt;"",tailored_settings!$B$15="Do not publish"),CONCATENATE(tailored_settings!$B$2&amp;TEXT(ROW(A4)-1,"0000")&amp;"_"&amp;TEXT(F4,"yyyy-mm")),CONCATENATE(tailored_settings!$B$2&amp;TEXT(ROW(A4)-1,"0000")&amp;"_"&amp;TEXT(F4,"yyyy-mm")))))</f>
        <v>360G-ExampleFunder-0003_2022-12</v>
      </c>
      <c r="B4" s="17" t="str">
        <f>IF(source_data!G6="","",IF(source_data!E6&lt;&gt;"",source_data!E6,CONCATENATE("Grant to "&amp;G4)))</f>
        <v>Winter Hardship grant</v>
      </c>
      <c r="C4" s="17" t="str">
        <f>IF(source_data!G6="","",IF(source_data!F6="","",source_data!F6))</f>
        <v>Funding for school uniform.</v>
      </c>
      <c r="D4" s="18">
        <f>IF(source_data!G6="","",IF(source_data!G6="","",source_data!G6))</f>
        <v>150</v>
      </c>
      <c r="E4" s="17" t="str">
        <f>IF(source_data!G6="","",tailored_settings!$B$3)</f>
        <v>GBP</v>
      </c>
      <c r="F4" s="19">
        <f>IF(source_data!G6="","",IF(source_data!H6="","",source_data!H6))</f>
        <v>44900</v>
      </c>
      <c r="G4" s="17" t="str">
        <f>IF(source_data!G6="","",tailored_settings!$B$5)</f>
        <v>Individual Recipient</v>
      </c>
      <c r="H4" s="17" t="str">
        <f>IF(source_data!G6="","",IF(AND(source_data!A6&lt;&gt;"",tailored_settings!$B$16="Publish"),CONCATENATE(tailored_settings!$B$2&amp;source_data!A6),IF(AND(source_data!A6&lt;&gt;"",tailored_settings!$B$16="Do not publish"),CONCATENATE(tailored_settings!$B$4&amp;TEXT(ROW(A4)-1,"0000")&amp;"_"&amp;TEXT(F4,"yyyy-mm")),CONCATENATE(tailored_settings!$B$4&amp;TEXT(ROW(A4)-1,"0000")&amp;"_"&amp;TEXT(F4,"yyyy-mm")))))</f>
        <v>360G-ExampleFunder-IND-0003_2022-12</v>
      </c>
      <c r="I4" s="17" t="str">
        <f>IF(source_data!G6="","",tailored_settings!$B$7)</f>
        <v>Example Funder</v>
      </c>
      <c r="J4" s="17" t="str">
        <f>IF(source_data!G6="","",tailored_settings!$B$6)</f>
        <v>GB-CHC-1234567</v>
      </c>
      <c r="K4" s="17" t="str">
        <f>IF(source_data!G6="","",IF(source_data!I6="","",VLOOKUP(source_data!I6,codelist_mapping!A:C,3,FALSE)))</f>
        <v>GTIR010</v>
      </c>
      <c r="L4" s="17" t="str">
        <f>IF(source_data!G6="","",IF(source_data!J6="","",VLOOKUP(source_data!J6,codelist_mapping!A:C,3,FALSE)))</f>
        <v>GTIR030</v>
      </c>
      <c r="M4" s="17" t="str">
        <f>IF(source_data!G6="","",IF(source_data!K6="","",IF(source_data!M6&lt;&gt;"",CONCATENATE(VLOOKUP(source_data!K6,codelist_mapping!F:H,3,FALSE)&amp;";"&amp;VLOOKUP(source_data!L6,codelist_mapping!F:H,3,FALSE)&amp;";"&amp;VLOOKUP(source_data!M6,codelist_mapping!F:H,3,FALSE)),IF(source_data!L6&lt;&gt;"",CONCATENATE(VLOOKUP(source_data!K6,codelist_mapping!F:H,3,FALSE)&amp;";"&amp;VLOOKUP(source_data!L6,codelist_mapping!F:H,3,FALSE)),IF(source_data!K6&lt;&gt;"",CONCATENATE(VLOOKUP(source_data!K6,codelist_mapping!F:H,3,FALSE)))))))</f>
        <v>GTIP080</v>
      </c>
      <c r="N4" s="60" t="str">
        <f>IF(source_data!G6="","",IF(source_data!D6="","",VLOOKUP(source_data!D6,geo_data!A:I,9,FALSE)))</f>
        <v>Cathedral</v>
      </c>
      <c r="O4" s="60" t="str">
        <f>IF(source_data!G6="","",IF(source_data!D6="","",VLOOKUP(source_data!D6,geo_data!A:I,8,FALSE)))</f>
        <v>E05007883</v>
      </c>
      <c r="P4" s="60" t="str">
        <f>IF(source_data!G6="","",IF(LEFT(O4,3)="E05","WD",IF(LEFT(O4,3)="S13","WD",IF(LEFT(O4,3)="W05","WD",IF(LEFT(O4,3)="W06","UA",IF(LEFT(O4,3)="S12","CA",IF(LEFT(O4,3)="E06","UA",IF(LEFT(O4,3)="E07","NMD",IF(LEFT(O4,3)="E08","MD",IF(LEFT(O4,3)="E09","LONB"))))))))))</f>
        <v>WD</v>
      </c>
      <c r="Q4" s="60" t="str">
        <f>IF(source_data!G6="","",IF(source_data!D6="","",VLOOKUP(source_data!D6,geo_data!A:I,7,FALSE)))</f>
        <v>Worcester</v>
      </c>
      <c r="R4" s="60" t="str">
        <f>IF(source_data!G6="","",IF(source_data!D6="","",VLOOKUP(source_data!D6,geo_data!A:I,6,FALSE)))</f>
        <v>E07000237</v>
      </c>
      <c r="S4" s="60" t="str">
        <f>IF(source_data!G6="","",IF(LEFT(R4,3)="E05","WD",IF(LEFT(R4,3)="S13","WD",IF(LEFT(R4,3)="W05","WD",IF(LEFT(R4,3)="W06","UA",IF(LEFT(R4,3)="S12","CA",IF(LEFT(R4,3)="E06","UA",IF(LEFT(R4,3)="E07","NMD",IF(LEFT(R4,3)="E08","MD",IF(LEFT(R4,3)="E09","LONB"))))))))))</f>
        <v>NMD</v>
      </c>
      <c r="T4" s="17" t="str">
        <f>IF(source_data!G6="","",IF(source_data!N6="","",source_data!N6))</f>
        <v>Winter Hardship grant</v>
      </c>
      <c r="U4" s="21">
        <f ca="1">IF(source_data!G6="","",tailored_settings!$B$8)</f>
        <v>45015</v>
      </c>
      <c r="V4" s="17" t="str">
        <f>IF(source_data!G6="","",tailored_settings!$B$9)</f>
        <v>https://www.example.com</v>
      </c>
      <c r="W4" s="19">
        <f>IF(source_data!G6="","",IF(source_data!O6="","",source_data!O6))</f>
        <v>44900</v>
      </c>
      <c r="X4" s="19">
        <f>IF(source_data!G6="","",IF(source_data!P6="","",source_data!P6))</f>
        <v>45264</v>
      </c>
      <c r="Y4" s="20">
        <f>IF(source_data!G6="","",IF(source_data!Q6="","",source_data!Q6))</f>
        <v>12</v>
      </c>
      <c r="Z4" s="25" t="str">
        <f>IF(source_data!G6="","",IF(source_data!I6="","",tailored_settings!$B$10))</f>
        <v>Primary grant reason</v>
      </c>
      <c r="AA4" s="25" t="str">
        <f>IF(source_data!G6="","",IF(source_data!I6="","",source_data!I6))</f>
        <v>Hardship</v>
      </c>
      <c r="AB4" s="25" t="str">
        <f>IF(source_data!G6="","",IF(source_data!J6="","",tailored_settings!$B$11))</f>
        <v>Secondary grant reason</v>
      </c>
      <c r="AC4" s="25" t="str">
        <f>IF(source_data!G6="","",IF(source_data!J6="","",source_data!J6))</f>
        <v>Ill health</v>
      </c>
      <c r="AD4" s="25" t="str">
        <f>IF(source_data!G6="","",IF(source_data!K6="","",tailored_settings!$B$12))</f>
        <v>Grant purpose</v>
      </c>
      <c r="AE4" s="25" t="str">
        <f>IF(source_data!G6="","",IF(source_data!K6="","",source_data!K6))</f>
        <v>School uniforms</v>
      </c>
      <c r="AF4" s="25" t="str">
        <f>IF(source_data!G6="","",IF(source_data!L6="","",tailored_settings!$B$13))</f>
        <v/>
      </c>
      <c r="AG4" s="25" t="str">
        <f>IF(source_data!G6="","",IF(source_data!L6="","",source_data!L6))</f>
        <v/>
      </c>
      <c r="AH4" s="25" t="str">
        <f>IF(source_data!G6="","",IF(source_data!M6="","",tailored_settings!$B$14))</f>
        <v/>
      </c>
      <c r="AI4" s="25" t="str">
        <f>IF(source_data!G6="","",IF(source_data!M6="","",source_data!M6))</f>
        <v/>
      </c>
    </row>
    <row r="5" spans="1:35" s="5" customFormat="1" ht="15.75" x14ac:dyDescent="0.25">
      <c r="A5" s="17" t="str">
        <f>IF(source_data!G7="","",IF(AND(source_data!C7&lt;&gt;"",tailored_settings!$B$15="Publish"),CONCATENATE(tailored_settings!$B$2&amp;source_data!C7),IF(AND(source_data!C7&lt;&gt;"",tailored_settings!$B$15="Do not publish"),CONCATENATE(tailored_settings!$B$2&amp;TEXT(ROW(A5)-1,"0000")&amp;"_"&amp;TEXT(F5,"yyyy-mm")),CONCATENATE(tailored_settings!$B$2&amp;TEXT(ROW(A5)-1,"0000")&amp;"_"&amp;TEXT(F5,"yyyy-mm")))))</f>
        <v>360G-ExampleFunder-0004_2022-09</v>
      </c>
      <c r="B5" s="17" t="str">
        <f>IF(source_data!G7="","",IF(source_data!E7&lt;&gt;"",source_data!E7,CONCATENATE("Grant to "&amp;G5)))</f>
        <v>Education grant</v>
      </c>
      <c r="C5" s="17" t="str">
        <f>IF(source_data!G7="","",IF(source_data!F7="","",source_data!F7))</f>
        <v>Bursary and equipment and books for university.</v>
      </c>
      <c r="D5" s="18">
        <f>IF(source_data!G7="","",IF(source_data!G7="","",source_data!G7))</f>
        <v>1000</v>
      </c>
      <c r="E5" s="17" t="str">
        <f>IF(source_data!G7="","",tailored_settings!$B$3)</f>
        <v>GBP</v>
      </c>
      <c r="F5" s="19">
        <f>IF(source_data!G7="","",IF(source_data!H7="","",source_data!H7))</f>
        <v>44809</v>
      </c>
      <c r="G5" s="17" t="str">
        <f>IF(source_data!G7="","",tailored_settings!$B$5)</f>
        <v>Individual Recipient</v>
      </c>
      <c r="H5" s="17" t="str">
        <f>IF(source_data!G7="","",IF(AND(source_data!A7&lt;&gt;"",tailored_settings!$B$16="Publish"),CONCATENATE(tailored_settings!$B$2&amp;source_data!A7),IF(AND(source_data!A7&lt;&gt;"",tailored_settings!$B$16="Do not publish"),CONCATENATE(tailored_settings!$B$4&amp;TEXT(ROW(A5)-1,"0000")&amp;"_"&amp;TEXT(F5,"yyyy-mm")),CONCATENATE(tailored_settings!$B$4&amp;TEXT(ROW(A5)-1,"0000")&amp;"_"&amp;TEXT(F5,"yyyy-mm")))))</f>
        <v>360G-ExampleFunder-IND-0004_2022-09</v>
      </c>
      <c r="I5" s="17" t="str">
        <f>IF(source_data!G7="","",tailored_settings!$B$7)</f>
        <v>Example Funder</v>
      </c>
      <c r="J5" s="17" t="str">
        <f>IF(source_data!G7="","",tailored_settings!$B$6)</f>
        <v>GB-CHC-1234567</v>
      </c>
      <c r="K5" s="17" t="str">
        <f>IF(source_data!G7="","",IF(source_data!I7="","",VLOOKUP(source_data!I7,codelist_mapping!A:C,3,FALSE)))</f>
        <v>GTIR010</v>
      </c>
      <c r="L5" s="17" t="str">
        <f>IF(source_data!G7="","",IF(source_data!J7="","",VLOOKUP(source_data!J7,codelist_mapping!A:C,3,FALSE)))</f>
        <v>GTIR070</v>
      </c>
      <c r="M5" s="17" t="str">
        <f>IF(source_data!G7="","",IF(source_data!K7="","",IF(source_data!M7&lt;&gt;"",CONCATENATE(VLOOKUP(source_data!K7,codelist_mapping!F:H,3,FALSE)&amp;";"&amp;VLOOKUP(source_data!L7,codelist_mapping!F:H,3,FALSE)&amp;";"&amp;VLOOKUP(source_data!M7,codelist_mapping!F:H,3,FALSE)),IF(source_data!L7&lt;&gt;"",CONCATENATE(VLOOKUP(source_data!K7,codelist_mapping!F:H,3,FALSE)&amp;";"&amp;VLOOKUP(source_data!L7,codelist_mapping!F:H,3,FALSE)),IF(source_data!K7&lt;&gt;"",CONCATENATE(VLOOKUP(source_data!K7,codelist_mapping!F:H,3,FALSE)))))))</f>
        <v>GTIP130</v>
      </c>
      <c r="N5" s="60" t="str">
        <f>IF(source_data!G7="","",IF(source_data!D7="","",VLOOKUP(source_data!D7,geo_data!A:I,9,FALSE)))</f>
        <v>Woodside</v>
      </c>
      <c r="O5" s="60" t="str">
        <f>IF(source_data!G7="","",IF(source_data!D7="","",VLOOKUP(source_data!D7,geo_data!A:I,8,FALSE)))</f>
        <v>E05009993</v>
      </c>
      <c r="P5" s="60" t="str">
        <f>IF(source_data!G7="","",IF(LEFT(O5,3)="E05","WD",IF(LEFT(O5,3)="S13","WD",IF(LEFT(O5,3)="W05","WD",IF(LEFT(O5,3)="W06","UA",IF(LEFT(O5,3)="S12","CA",IF(LEFT(O5,3)="E06","UA",IF(LEFT(O5,3)="E07","NMD",IF(LEFT(O5,3)="E08","MD",IF(LEFT(O5,3)="E09","LONB"))))))))))</f>
        <v>WD</v>
      </c>
      <c r="Q5" s="60" t="str">
        <f>IF(source_data!G7="","",IF(source_data!D7="","",VLOOKUP(source_data!D7,geo_data!A:I,7,FALSE)))</f>
        <v>Telford and Wrekin</v>
      </c>
      <c r="R5" s="60" t="str">
        <f>IF(source_data!G7="","",IF(source_data!D7="","",VLOOKUP(source_data!D7,geo_data!A:I,6,FALSE)))</f>
        <v>E06000020</v>
      </c>
      <c r="S5" s="60" t="str">
        <f>IF(source_data!G7="","",IF(LEFT(R5,3)="E05","WD",IF(LEFT(R5,3)="S13","WD",IF(LEFT(R5,3)="W05","WD",IF(LEFT(R5,3)="W06","UA",IF(LEFT(R5,3)="S12","CA",IF(LEFT(R5,3)="E06","UA",IF(LEFT(R5,3)="E07","NMD",IF(LEFT(R5,3)="E08","MD",IF(LEFT(R5,3)="E09","LONB"))))))))))</f>
        <v>UA</v>
      </c>
      <c r="T5" s="17" t="str">
        <f>IF(source_data!G7="","",IF(source_data!N7="","",source_data!N7))</f>
        <v>Education fund</v>
      </c>
      <c r="U5" s="21">
        <f ca="1">IF(source_data!G7="","",tailored_settings!$B$8)</f>
        <v>45015</v>
      </c>
      <c r="V5" s="17" t="str">
        <f>IF(source_data!G7="","",tailored_settings!$B$9)</f>
        <v>https://www.example.com</v>
      </c>
      <c r="W5" s="19">
        <f>IF(source_data!G7="","",IF(source_data!O7="","",source_data!O7))</f>
        <v>44809</v>
      </c>
      <c r="X5" s="19">
        <f>IF(source_data!G7="","",IF(source_data!P7="","",source_data!P7))</f>
        <v>45173</v>
      </c>
      <c r="Y5" s="20">
        <f>IF(source_data!G7="","",IF(source_data!Q7="","",source_data!Q7))</f>
        <v>12</v>
      </c>
      <c r="Z5" s="25" t="str">
        <f>IF(source_data!G7="","",IF(source_data!I7="","",tailored_settings!$B$10))</f>
        <v>Primary grant reason</v>
      </c>
      <c r="AA5" s="25" t="str">
        <f>IF(source_data!G7="","",IF(source_data!I7="","",source_data!I7))</f>
        <v>Hardship</v>
      </c>
      <c r="AB5" s="25" t="str">
        <f>IF(source_data!G7="","",IF(source_data!J7="","",tailored_settings!$B$11))</f>
        <v>Secondary grant reason</v>
      </c>
      <c r="AC5" s="25" t="str">
        <f>IF(source_data!G7="","",IF(source_data!J7="","",source_data!J7))</f>
        <v>Unemployment</v>
      </c>
      <c r="AD5" s="25" t="str">
        <f>IF(source_data!G7="","",IF(source_data!K7="","",tailored_settings!$B$12))</f>
        <v>Grant purpose</v>
      </c>
      <c r="AE5" s="25" t="str">
        <f>IF(source_data!G7="","",IF(source_data!K7="","",source_data!K7))</f>
        <v>Educational costs including fees</v>
      </c>
      <c r="AF5" s="25" t="str">
        <f>IF(source_data!G7="","",IF(source_data!L7="","",tailored_settings!$B$13))</f>
        <v/>
      </c>
      <c r="AG5" s="25" t="str">
        <f>IF(source_data!G7="","",IF(source_data!L7="","",source_data!L7))</f>
        <v/>
      </c>
      <c r="AH5" s="25" t="str">
        <f>IF(source_data!G7="","",IF(source_data!M7="","",tailored_settings!$B$14))</f>
        <v/>
      </c>
      <c r="AI5" s="25" t="str">
        <f>IF(source_data!G7="","",IF(source_data!M7="","",source_data!M7))</f>
        <v/>
      </c>
    </row>
    <row r="6" spans="1:35" s="5" customFormat="1" ht="15.75" x14ac:dyDescent="0.25">
      <c r="A6" s="17" t="str">
        <f>IF(source_data!G8="","",IF(AND(source_data!C8&lt;&gt;"",tailored_settings!$B$15="Publish"),CONCATENATE(tailored_settings!$B$2&amp;source_data!C8),IF(AND(source_data!C8&lt;&gt;"",tailored_settings!$B$15="Do not publish"),CONCATENATE(tailored_settings!$B$2&amp;TEXT(ROW(A6)-1,"0000")&amp;"_"&amp;TEXT(F6,"yyyy-mm")),CONCATENATE(tailored_settings!$B$2&amp;TEXT(ROW(A6)-1,"0000")&amp;"_"&amp;TEXT(F6,"yyyy-mm")))))</f>
        <v>360G-ExampleFunder-0005_2022-09</v>
      </c>
      <c r="B6" s="17" t="str">
        <f>IF(source_data!G8="","",IF(source_data!E8&lt;&gt;"",source_data!E8,CONCATENATE("Grant to "&amp;G6)))</f>
        <v>Education grant</v>
      </c>
      <c r="C6" s="17" t="str">
        <f>IF(source_data!G8="","",IF(source_data!F8="","",source_data!F8))</f>
        <v>Scholarship support costs.</v>
      </c>
      <c r="D6" s="18">
        <f>IF(source_data!G8="","",IF(source_data!G8="","",source_data!G8))</f>
        <v>600</v>
      </c>
      <c r="E6" s="17" t="str">
        <f>IF(source_data!G8="","",tailored_settings!$B$3)</f>
        <v>GBP</v>
      </c>
      <c r="F6" s="19">
        <f>IF(source_data!G8="","",IF(source_data!H8="","",source_data!H8))</f>
        <v>44809</v>
      </c>
      <c r="G6" s="17" t="str">
        <f>IF(source_data!G8="","",tailored_settings!$B$5)</f>
        <v>Individual Recipient</v>
      </c>
      <c r="H6" s="17" t="str">
        <f>IF(source_data!G8="","",IF(AND(source_data!A8&lt;&gt;"",tailored_settings!$B$16="Publish"),CONCATENATE(tailored_settings!$B$2&amp;source_data!A8),IF(AND(source_data!A8&lt;&gt;"",tailored_settings!$B$16="Do not publish"),CONCATENATE(tailored_settings!$B$4&amp;TEXT(ROW(A6)-1,"0000")&amp;"_"&amp;TEXT(F6,"yyyy-mm")),CONCATENATE(tailored_settings!$B$4&amp;TEXT(ROW(A6)-1,"0000")&amp;"_"&amp;TEXT(F6,"yyyy-mm")))))</f>
        <v>360G-ExampleFunder-IND-0005_2022-09</v>
      </c>
      <c r="I6" s="17" t="str">
        <f>IF(source_data!G8="","",tailored_settings!$B$7)</f>
        <v>Example Funder</v>
      </c>
      <c r="J6" s="17" t="str">
        <f>IF(source_data!G8="","",tailored_settings!$B$6)</f>
        <v>GB-CHC-1234567</v>
      </c>
      <c r="K6" s="17" t="str">
        <f>IF(source_data!G8="","",IF(source_data!I8="","",VLOOKUP(source_data!I8,codelist_mapping!A:C,3,FALSE)))</f>
        <v>GTIR010</v>
      </c>
      <c r="L6" s="17" t="str">
        <f>IF(source_data!G8="","",IF(source_data!J8="","",VLOOKUP(source_data!J8,codelist_mapping!A:C,3,FALSE)))</f>
        <v>GTIR070</v>
      </c>
      <c r="M6" s="17" t="str">
        <f>IF(source_data!G8="","",IF(source_data!K8="","",IF(source_data!M8&lt;&gt;"",CONCATENATE(VLOOKUP(source_data!K8,codelist_mapping!F:H,3,FALSE)&amp;";"&amp;VLOOKUP(source_data!L8,codelist_mapping!F:H,3,FALSE)&amp;";"&amp;VLOOKUP(source_data!M8,codelist_mapping!F:H,3,FALSE)),IF(source_data!L8&lt;&gt;"",CONCATENATE(VLOOKUP(source_data!K8,codelist_mapping!F:H,3,FALSE)&amp;";"&amp;VLOOKUP(source_data!L8,codelist_mapping!F:H,3,FALSE)),IF(source_data!K8&lt;&gt;"",CONCATENATE(VLOOKUP(source_data!K8,codelist_mapping!F:H,3,FALSE)))))))</f>
        <v>GTIP130</v>
      </c>
      <c r="N6" s="60" t="str">
        <f>IF(source_data!G8="","",IF(source_data!D8="","",VLOOKUP(source_data!D8,geo_data!A:I,9,FALSE)))</f>
        <v>Madeley &amp; Sutton Hill</v>
      </c>
      <c r="O6" s="60" t="str">
        <f>IF(source_data!G8="","",IF(source_data!D8="","",VLOOKUP(source_data!D8,geo_data!A:I,8,FALSE)))</f>
        <v>E05009982</v>
      </c>
      <c r="P6" s="60" t="str">
        <f>IF(source_data!G8="","",IF(LEFT(O6,3)="E05","WD",IF(LEFT(O6,3)="S13","WD",IF(LEFT(O6,3)="W05","WD",IF(LEFT(O6,3)="W06","UA",IF(LEFT(O6,3)="S12","CA",IF(LEFT(O6,3)="E06","UA",IF(LEFT(O6,3)="E07","NMD",IF(LEFT(O6,3)="E08","MD",IF(LEFT(O6,3)="E09","LONB"))))))))))</f>
        <v>WD</v>
      </c>
      <c r="Q6" s="60" t="str">
        <f>IF(source_data!G8="","",IF(source_data!D8="","",VLOOKUP(source_data!D8,geo_data!A:I,7,FALSE)))</f>
        <v>Telford and Wrekin</v>
      </c>
      <c r="R6" s="60" t="str">
        <f>IF(source_data!G8="","",IF(source_data!D8="","",VLOOKUP(source_data!D8,geo_data!A:I,6,FALSE)))</f>
        <v>E06000020</v>
      </c>
      <c r="S6" s="60" t="str">
        <f>IF(source_data!G8="","",IF(LEFT(R6,3)="E05","WD",IF(LEFT(R6,3)="S13","WD",IF(LEFT(R6,3)="W05","WD",IF(LEFT(R6,3)="W06","UA",IF(LEFT(R6,3)="S12","CA",IF(LEFT(R6,3)="E06","UA",IF(LEFT(R6,3)="E07","NMD",IF(LEFT(R6,3)="E08","MD",IF(LEFT(R6,3)="E09","LONB"))))))))))</f>
        <v>UA</v>
      </c>
      <c r="T6" s="17" t="str">
        <f>IF(source_data!G8="","",IF(source_data!N8="","",source_data!N8))</f>
        <v>Education fund</v>
      </c>
      <c r="U6" s="21">
        <f ca="1">IF(source_data!G8="","",tailored_settings!$B$8)</f>
        <v>45015</v>
      </c>
      <c r="V6" s="17" t="str">
        <f>IF(source_data!G8="","",tailored_settings!$B$9)</f>
        <v>https://www.example.com</v>
      </c>
      <c r="W6" s="19">
        <f>IF(source_data!G8="","",IF(source_data!O8="","",source_data!O8))</f>
        <v>44809</v>
      </c>
      <c r="X6" s="19">
        <f>IF(source_data!G8="","",IF(source_data!P8="","",source_data!P8))</f>
        <v>45173</v>
      </c>
      <c r="Y6" s="20">
        <f>IF(source_data!G8="","",IF(source_data!Q8="","",source_data!Q8))</f>
        <v>12</v>
      </c>
      <c r="Z6" s="25" t="str">
        <f>IF(source_data!G8="","",IF(source_data!I8="","",tailored_settings!$B$10))</f>
        <v>Primary grant reason</v>
      </c>
      <c r="AA6" s="25" t="str">
        <f>IF(source_data!G8="","",IF(source_data!I8="","",source_data!I8))</f>
        <v>Hardship</v>
      </c>
      <c r="AB6" s="25" t="str">
        <f>IF(source_data!G8="","",IF(source_data!J8="","",tailored_settings!$B$11))</f>
        <v>Secondary grant reason</v>
      </c>
      <c r="AC6" s="25" t="str">
        <f>IF(source_data!G8="","",IF(source_data!J8="","",source_data!J8))</f>
        <v>Unemployment</v>
      </c>
      <c r="AD6" s="25" t="str">
        <f>IF(source_data!G8="","",IF(source_data!K8="","",tailored_settings!$B$12))</f>
        <v>Grant purpose</v>
      </c>
      <c r="AE6" s="25" t="str">
        <f>IF(source_data!G8="","",IF(source_data!K8="","",source_data!K8))</f>
        <v>Educational costs including fees</v>
      </c>
      <c r="AF6" s="25" t="str">
        <f>IF(source_data!G8="","",IF(source_data!L8="","",tailored_settings!$B$13))</f>
        <v/>
      </c>
      <c r="AG6" s="25" t="str">
        <f>IF(source_data!G8="","",IF(source_data!L8="","",source_data!L8))</f>
        <v/>
      </c>
      <c r="AH6" s="25" t="str">
        <f>IF(source_data!G8="","",IF(source_data!M8="","",tailored_settings!$B$14))</f>
        <v/>
      </c>
      <c r="AI6" s="25" t="str">
        <f>IF(source_data!G8="","",IF(source_data!M8="","",source_data!M8))</f>
        <v/>
      </c>
    </row>
    <row r="7" spans="1:35" s="5" customFormat="1" ht="15.75" x14ac:dyDescent="0.25">
      <c r="A7" s="17" t="str">
        <f>IF(source_data!G9="","",IF(AND(source_data!C9&lt;&gt;"",tailored_settings!$B$15="Publish"),CONCATENATE(tailored_settings!$B$2&amp;source_data!C9),IF(AND(source_data!C9&lt;&gt;"",tailored_settings!$B$15="Do not publish"),CONCATENATE(tailored_settings!$B$2&amp;TEXT(ROW(A7)-1,"0000")&amp;"_"&amp;TEXT(F7,"yyyy-mm")),CONCATENATE(tailored_settings!$B$2&amp;TEXT(ROW(A7)-1,"0000")&amp;"_"&amp;TEXT(F7,"yyyy-mm")))))</f>
        <v/>
      </c>
      <c r="B7" s="17" t="str">
        <f>IF(source_data!G9="","",IF(source_data!E9&lt;&gt;"",source_data!E9,CONCATENATE("Grant to "&amp;G7)))</f>
        <v/>
      </c>
      <c r="C7" s="17" t="str">
        <f>IF(source_data!G9="","",IF(source_data!F9="","",source_data!F9))</f>
        <v/>
      </c>
      <c r="D7" s="18" t="str">
        <f>IF(source_data!G9="","",IF(source_data!G9="","",source_data!G9))</f>
        <v/>
      </c>
      <c r="E7" s="17" t="str">
        <f>IF(source_data!G9="","",tailored_settings!$B$3)</f>
        <v/>
      </c>
      <c r="F7" s="19" t="str">
        <f>IF(source_data!G9="","",IF(source_data!H9="","",source_data!H9))</f>
        <v/>
      </c>
      <c r="G7" s="17" t="str">
        <f>IF(source_data!G9="","",tailored_settings!$B$5)</f>
        <v/>
      </c>
      <c r="H7" s="17" t="str">
        <f>IF(source_data!G9="","",IF(AND(source_data!A9&lt;&gt;"",tailored_settings!$B$16="Publish"),CONCATENATE(tailored_settings!$B$2&amp;source_data!A9),IF(AND(source_data!A9&lt;&gt;"",tailored_settings!$B$16="Do not publish"),CONCATENATE(tailored_settings!$B$4&amp;TEXT(ROW(A7)-1,"0000")&amp;"_"&amp;TEXT(F7,"yyyy-mm")),CONCATENATE(tailored_settings!$B$4&amp;TEXT(ROW(A7)-1,"0000")&amp;"_"&amp;TEXT(F7,"yyyy-mm")))))</f>
        <v/>
      </c>
      <c r="I7" s="17" t="str">
        <f>IF(source_data!G9="","",tailored_settings!$B$7)</f>
        <v/>
      </c>
      <c r="J7" s="17" t="str">
        <f>IF(source_data!G9="","",tailored_settings!$B$6)</f>
        <v/>
      </c>
      <c r="K7" s="17" t="str">
        <f>IF(source_data!G9="","",IF(source_data!I9="","",VLOOKUP(source_data!I9,codelist_mapping!A:C,3,FALSE)))</f>
        <v/>
      </c>
      <c r="L7" s="17" t="str">
        <f>IF(source_data!G9="","",IF(source_data!J9="","",VLOOKUP(source_data!J9,codelist_mapping!A:C,3,FALSE)))</f>
        <v/>
      </c>
      <c r="M7" s="17" t="str">
        <f>IF(source_data!G9="","",IF(source_data!K9="","",IF(source_data!M9&lt;&gt;"",CONCATENATE(VLOOKUP(source_data!K9,codelist_mapping!F:H,3,FALSE)&amp;";"&amp;VLOOKUP(source_data!L9,codelist_mapping!F:H,3,FALSE)&amp;";"&amp;VLOOKUP(source_data!M9,codelist_mapping!F:H,3,FALSE)),IF(source_data!L9&lt;&gt;"",CONCATENATE(VLOOKUP(source_data!K9,codelist_mapping!F:H,3,FALSE)&amp;";"&amp;VLOOKUP(source_data!L9,codelist_mapping!F:H,3,FALSE)),IF(source_data!K9&lt;&gt;"",CONCATENATE(VLOOKUP(source_data!K9,codelist_mapping!F:H,3,FALSE)))))))</f>
        <v/>
      </c>
      <c r="N7" s="60" t="str">
        <f>IF(source_data!G9="","",IF(source_data!D9="","",VLOOKUP(source_data!D9,geo_data!A:I,9,FALSE)))</f>
        <v/>
      </c>
      <c r="O7" s="60" t="str">
        <f>IF(source_data!G9="","",IF(source_data!D9="","",VLOOKUP(source_data!D9,geo_data!A:I,8,FALSE)))</f>
        <v/>
      </c>
      <c r="P7" s="60" t="str">
        <f>IF(source_data!G9="","",IF(LEFT(O7,3)="E05","WD",IF(LEFT(O7,3)="S13","WD",IF(LEFT(O7,3)="W05","WD",IF(LEFT(O7,3)="W06","UA",IF(LEFT(O7,3)="S12","CA",IF(LEFT(O7,3)="E06","UA",IF(LEFT(O7,3)="E07","NMD",IF(LEFT(O7,3)="E08","MD",IF(LEFT(O7,3)="E09","LONB"))))))))))</f>
        <v/>
      </c>
      <c r="Q7" s="60" t="str">
        <f>IF(source_data!G9="","",IF(source_data!D9="","",VLOOKUP(source_data!D9,geo_data!A:I,7,FALSE)))</f>
        <v/>
      </c>
      <c r="R7" s="60" t="str">
        <f>IF(source_data!G9="","",IF(source_data!D9="","",VLOOKUP(source_data!D9,geo_data!A:I,6,FALSE)))</f>
        <v/>
      </c>
      <c r="S7" s="60" t="str">
        <f>IF(source_data!G9="","",IF(LEFT(R7,3)="E05","WD",IF(LEFT(R7,3)="S13","WD",IF(LEFT(R7,3)="W05","WD",IF(LEFT(R7,3)="W06","UA",IF(LEFT(R7,3)="S12","CA",IF(LEFT(R7,3)="E06","UA",IF(LEFT(R7,3)="E07","NMD",IF(LEFT(R7,3)="E08","MD",IF(LEFT(R7,3)="E09","LONB"))))))))))</f>
        <v/>
      </c>
      <c r="T7" s="17" t="str">
        <f>IF(source_data!G9="","",IF(source_data!N9="","",source_data!N9))</f>
        <v/>
      </c>
      <c r="U7" s="21" t="str">
        <f>IF(source_data!G9="","",tailored_settings!$B$8)</f>
        <v/>
      </c>
      <c r="V7" s="17" t="str">
        <f>IF(source_data!G9="","",tailored_settings!$B$9)</f>
        <v/>
      </c>
      <c r="W7" s="19" t="str">
        <f>IF(source_data!G9="","",IF(source_data!O9="","",source_data!O9))</f>
        <v/>
      </c>
      <c r="X7" s="19" t="str">
        <f>IF(source_data!G9="","",IF(source_data!P9="","",source_data!P9))</f>
        <v/>
      </c>
      <c r="Y7" s="20" t="str">
        <f>IF(source_data!G9="","",IF(source_data!Q9="","",source_data!Q9))</f>
        <v/>
      </c>
      <c r="Z7" s="25" t="str">
        <f>IF(source_data!G9="","",IF(source_data!I9="","",tailored_settings!$B$10))</f>
        <v/>
      </c>
      <c r="AA7" s="25" t="str">
        <f>IF(source_data!G9="","",IF(source_data!I9="","",source_data!I9))</f>
        <v/>
      </c>
      <c r="AB7" s="25" t="str">
        <f>IF(source_data!G9="","",IF(source_data!J9="","",tailored_settings!$B$11))</f>
        <v/>
      </c>
      <c r="AC7" s="25" t="str">
        <f>IF(source_data!G9="","",IF(source_data!J9="","",source_data!J9))</f>
        <v/>
      </c>
      <c r="AD7" s="25" t="str">
        <f>IF(source_data!G9="","",IF(source_data!K9="","",tailored_settings!$B$12))</f>
        <v/>
      </c>
      <c r="AE7" s="25" t="str">
        <f>IF(source_data!G9="","",IF(source_data!K9="","",source_data!K9))</f>
        <v/>
      </c>
      <c r="AF7" s="25" t="str">
        <f>IF(source_data!G9="","",IF(source_data!L9="","",tailored_settings!$B$13))</f>
        <v/>
      </c>
      <c r="AG7" s="25" t="str">
        <f>IF(source_data!G9="","",IF(source_data!L9="","",source_data!L9))</f>
        <v/>
      </c>
      <c r="AH7" s="25" t="str">
        <f>IF(source_data!G9="","",IF(source_data!M9="","",tailored_settings!$B$14))</f>
        <v/>
      </c>
      <c r="AI7" s="25" t="str">
        <f>IF(source_data!G9="","",IF(source_data!M9="","",source_data!M9))</f>
        <v/>
      </c>
    </row>
    <row r="8" spans="1:35" s="5" customFormat="1" ht="15.75" x14ac:dyDescent="0.25">
      <c r="A8" s="17" t="str">
        <f>IF(source_data!G10="","",IF(AND(source_data!C10&lt;&gt;"",tailored_settings!$B$15="Publish"),CONCATENATE(tailored_settings!$B$2&amp;source_data!C10),IF(AND(source_data!C10&lt;&gt;"",tailored_settings!$B$15="Do not publish"),CONCATENATE(tailored_settings!$B$2&amp;TEXT(ROW(A8)-1,"0000")&amp;"_"&amp;TEXT(F8,"yyyy-mm")),CONCATENATE(tailored_settings!$B$2&amp;TEXT(ROW(A8)-1,"0000")&amp;"_"&amp;TEXT(F8,"yyyy-mm")))))</f>
        <v/>
      </c>
      <c r="B8" s="17" t="str">
        <f>IF(source_data!G10="","",IF(source_data!E10&lt;&gt;"",source_data!E10,CONCATENATE("Grant to "&amp;G8)))</f>
        <v/>
      </c>
      <c r="C8" s="17" t="str">
        <f>IF(source_data!G10="","",IF(source_data!F10="","",source_data!F10))</f>
        <v/>
      </c>
      <c r="D8" s="18" t="str">
        <f>IF(source_data!G10="","",IF(source_data!G10="","",source_data!G10))</f>
        <v/>
      </c>
      <c r="E8" s="17" t="str">
        <f>IF(source_data!G10="","",tailored_settings!$B$3)</f>
        <v/>
      </c>
      <c r="F8" s="19" t="str">
        <f>IF(source_data!G10="","",IF(source_data!H10="","",source_data!H10))</f>
        <v/>
      </c>
      <c r="G8" s="17" t="str">
        <f>IF(source_data!G10="","",tailored_settings!$B$5)</f>
        <v/>
      </c>
      <c r="H8" s="17" t="str">
        <f>IF(source_data!G10="","",IF(AND(source_data!A10&lt;&gt;"",tailored_settings!$B$16="Publish"),CONCATENATE(tailored_settings!$B$2&amp;source_data!A10),IF(AND(source_data!A10&lt;&gt;"",tailored_settings!$B$16="Do not publish"),CONCATENATE(tailored_settings!$B$4&amp;TEXT(ROW(A8)-1,"0000")&amp;"_"&amp;TEXT(F8,"yyyy-mm")),CONCATENATE(tailored_settings!$B$4&amp;TEXT(ROW(A8)-1,"0000")&amp;"_"&amp;TEXT(F8,"yyyy-mm")))))</f>
        <v/>
      </c>
      <c r="I8" s="17" t="str">
        <f>IF(source_data!G10="","",tailored_settings!$B$7)</f>
        <v/>
      </c>
      <c r="J8" s="17" t="str">
        <f>IF(source_data!G10="","",tailored_settings!$B$6)</f>
        <v/>
      </c>
      <c r="K8" s="17" t="str">
        <f>IF(source_data!G10="","",IF(source_data!I10="","",VLOOKUP(source_data!I10,codelist_mapping!A:C,3,FALSE)))</f>
        <v/>
      </c>
      <c r="L8" s="17" t="str">
        <f>IF(source_data!G10="","",IF(source_data!J10="","",VLOOKUP(source_data!J10,codelist_mapping!A:C,3,FALSE)))</f>
        <v/>
      </c>
      <c r="M8" s="17" t="str">
        <f>IF(source_data!G10="","",IF(source_data!K10="","",IF(source_data!M10&lt;&gt;"",CONCATENATE(VLOOKUP(source_data!K10,codelist_mapping!F:H,3,FALSE)&amp;";"&amp;VLOOKUP(source_data!L10,codelist_mapping!F:H,3,FALSE)&amp;";"&amp;VLOOKUP(source_data!M10,codelist_mapping!F:H,3,FALSE)),IF(source_data!L10&lt;&gt;"",CONCATENATE(VLOOKUP(source_data!K10,codelist_mapping!F:H,3,FALSE)&amp;";"&amp;VLOOKUP(source_data!L10,codelist_mapping!F:H,3,FALSE)),IF(source_data!K10&lt;&gt;"",CONCATENATE(VLOOKUP(source_data!K10,codelist_mapping!F:H,3,FALSE)))))))</f>
        <v/>
      </c>
      <c r="N8" s="60" t="str">
        <f>IF(source_data!G10="","",IF(source_data!D10="","",VLOOKUP(source_data!D10,geo_data!A:I,9,FALSE)))</f>
        <v/>
      </c>
      <c r="O8" s="60" t="str">
        <f>IF(source_data!G10="","",IF(source_data!D10="","",VLOOKUP(source_data!D10,geo_data!A:I,8,FALSE)))</f>
        <v/>
      </c>
      <c r="P8" s="60" t="str">
        <f>IF(source_data!G10="","",IF(LEFT(O8,3)="E05","WD",IF(LEFT(O8,3)="S13","WD",IF(LEFT(O8,3)="W05","WD",IF(LEFT(O8,3)="W06","UA",IF(LEFT(O8,3)="S12","CA",IF(LEFT(O8,3)="E06","UA",IF(LEFT(O8,3)="E07","NMD",IF(LEFT(O8,3)="E08","MD",IF(LEFT(O8,3)="E09","LONB"))))))))))</f>
        <v/>
      </c>
      <c r="Q8" s="60" t="str">
        <f>IF(source_data!G10="","",IF(source_data!D10="","",VLOOKUP(source_data!D10,geo_data!A:I,7,FALSE)))</f>
        <v/>
      </c>
      <c r="R8" s="60" t="str">
        <f>IF(source_data!G10="","",IF(source_data!D10="","",VLOOKUP(source_data!D10,geo_data!A:I,6,FALSE)))</f>
        <v/>
      </c>
      <c r="S8" s="60" t="str">
        <f>IF(source_data!G10="","",IF(LEFT(R8,3)="E05","WD",IF(LEFT(R8,3)="S13","WD",IF(LEFT(R8,3)="W05","WD",IF(LEFT(R8,3)="W06","UA",IF(LEFT(R8,3)="S12","CA",IF(LEFT(R8,3)="E06","UA",IF(LEFT(R8,3)="E07","NMD",IF(LEFT(R8,3)="E08","MD",IF(LEFT(R8,3)="E09","LONB"))))))))))</f>
        <v/>
      </c>
      <c r="T8" s="17" t="str">
        <f>IF(source_data!G10="","",IF(source_data!N10="","",source_data!N10))</f>
        <v/>
      </c>
      <c r="U8" s="21" t="str">
        <f>IF(source_data!G10="","",tailored_settings!$B$8)</f>
        <v/>
      </c>
      <c r="V8" s="17" t="str">
        <f>IF(source_data!G10="","",tailored_settings!$B$9)</f>
        <v/>
      </c>
      <c r="W8" s="19" t="str">
        <f>IF(source_data!G10="","",IF(source_data!O10="","",source_data!O10))</f>
        <v/>
      </c>
      <c r="X8" s="19" t="str">
        <f>IF(source_data!G10="","",IF(source_data!P10="","",source_data!P10))</f>
        <v/>
      </c>
      <c r="Y8" s="20" t="str">
        <f>IF(source_data!G10="","",IF(source_data!Q10="","",source_data!Q10))</f>
        <v/>
      </c>
      <c r="Z8" s="25" t="str">
        <f>IF(source_data!G10="","",IF(source_data!I10="","",tailored_settings!$B$10))</f>
        <v/>
      </c>
      <c r="AA8" s="25" t="str">
        <f>IF(source_data!G10="","",IF(source_data!I10="","",source_data!I10))</f>
        <v/>
      </c>
      <c r="AB8" s="25" t="str">
        <f>IF(source_data!G10="","",IF(source_data!J10="","",tailored_settings!$B$11))</f>
        <v/>
      </c>
      <c r="AC8" s="25" t="str">
        <f>IF(source_data!G10="","",IF(source_data!J10="","",source_data!J10))</f>
        <v/>
      </c>
      <c r="AD8" s="25" t="str">
        <f>IF(source_data!G10="","",IF(source_data!K10="","",tailored_settings!$B$12))</f>
        <v/>
      </c>
      <c r="AE8" s="25" t="str">
        <f>IF(source_data!G10="","",IF(source_data!K10="","",source_data!K10))</f>
        <v/>
      </c>
      <c r="AF8" s="25" t="str">
        <f>IF(source_data!G10="","",IF(source_data!L10="","",tailored_settings!$B$13))</f>
        <v/>
      </c>
      <c r="AG8" s="25" t="str">
        <f>IF(source_data!G10="","",IF(source_data!L10="","",source_data!L10))</f>
        <v/>
      </c>
      <c r="AH8" s="25" t="str">
        <f>IF(source_data!G10="","",IF(source_data!M10="","",tailored_settings!$B$14))</f>
        <v/>
      </c>
      <c r="AI8" s="25" t="str">
        <f>IF(source_data!G10="","",IF(source_data!M10="","",source_data!M10))</f>
        <v/>
      </c>
    </row>
    <row r="9" spans="1:35" s="5" customFormat="1" ht="15.75" x14ac:dyDescent="0.25">
      <c r="A9" s="17" t="str">
        <f>IF(source_data!G11="","",IF(AND(source_data!C11&lt;&gt;"",tailored_settings!$B$15="Publish"),CONCATENATE(tailored_settings!$B$2&amp;source_data!C11),IF(AND(source_data!C11&lt;&gt;"",tailored_settings!$B$15="Do not publish"),CONCATENATE(tailored_settings!$B$2&amp;TEXT(ROW(A9)-1,"0000")&amp;"_"&amp;TEXT(F9,"yyyy-mm")),CONCATENATE(tailored_settings!$B$2&amp;TEXT(ROW(A9)-1,"0000")&amp;"_"&amp;TEXT(F9,"yyyy-mm")))))</f>
        <v/>
      </c>
      <c r="B9" s="17" t="str">
        <f>IF(source_data!G11="","",IF(source_data!E11&lt;&gt;"",source_data!E11,CONCATENATE("Grant to "&amp;G9)))</f>
        <v/>
      </c>
      <c r="C9" s="17" t="str">
        <f>IF(source_data!G11="","",IF(source_data!F11="","",source_data!F11))</f>
        <v/>
      </c>
      <c r="D9" s="18" t="str">
        <f>IF(source_data!G11="","",IF(source_data!G11="","",source_data!G11))</f>
        <v/>
      </c>
      <c r="E9" s="17" t="str">
        <f>IF(source_data!G11="","",tailored_settings!$B$3)</f>
        <v/>
      </c>
      <c r="F9" s="19" t="str">
        <f>IF(source_data!G11="","",IF(source_data!H11="","",source_data!H11))</f>
        <v/>
      </c>
      <c r="G9" s="17" t="str">
        <f>IF(source_data!G11="","",tailored_settings!$B$5)</f>
        <v/>
      </c>
      <c r="H9" s="17" t="str">
        <f>IF(source_data!G11="","",IF(AND(source_data!A11&lt;&gt;"",tailored_settings!$B$16="Publish"),CONCATENATE(tailored_settings!$B$2&amp;source_data!A11),IF(AND(source_data!A11&lt;&gt;"",tailored_settings!$B$16="Do not publish"),CONCATENATE(tailored_settings!$B$4&amp;TEXT(ROW(A9)-1,"0000")&amp;"_"&amp;TEXT(F9,"yyyy-mm")),CONCATENATE(tailored_settings!$B$4&amp;TEXT(ROW(A9)-1,"0000")&amp;"_"&amp;TEXT(F9,"yyyy-mm")))))</f>
        <v/>
      </c>
      <c r="I9" s="17" t="str">
        <f>IF(source_data!G11="","",tailored_settings!$B$7)</f>
        <v/>
      </c>
      <c r="J9" s="17" t="str">
        <f>IF(source_data!G11="","",tailored_settings!$B$6)</f>
        <v/>
      </c>
      <c r="K9" s="17" t="str">
        <f>IF(source_data!G11="","",IF(source_data!I11="","",VLOOKUP(source_data!I11,codelist_mapping!A:C,3,FALSE)))</f>
        <v/>
      </c>
      <c r="L9" s="17" t="str">
        <f>IF(source_data!G11="","",IF(source_data!J11="","",VLOOKUP(source_data!J11,codelist_mapping!A:C,3,FALSE)))</f>
        <v/>
      </c>
      <c r="M9" s="17" t="str">
        <f>IF(source_data!G11="","",IF(source_data!K11="","",IF(source_data!M11&lt;&gt;"",CONCATENATE(VLOOKUP(source_data!K11,codelist_mapping!F:H,3,FALSE)&amp;";"&amp;VLOOKUP(source_data!L11,codelist_mapping!F:H,3,FALSE)&amp;";"&amp;VLOOKUP(source_data!M11,codelist_mapping!F:H,3,FALSE)),IF(source_data!L11&lt;&gt;"",CONCATENATE(VLOOKUP(source_data!K11,codelist_mapping!F:H,3,FALSE)&amp;";"&amp;VLOOKUP(source_data!L11,codelist_mapping!F:H,3,FALSE)),IF(source_data!K11&lt;&gt;"",CONCATENATE(VLOOKUP(source_data!K11,codelist_mapping!F:H,3,FALSE)))))))</f>
        <v/>
      </c>
      <c r="N9" s="60" t="str">
        <f>IF(source_data!G11="","",IF(source_data!D11="","",VLOOKUP(source_data!D11,geo_data!A:I,9,FALSE)))</f>
        <v/>
      </c>
      <c r="O9" s="60" t="str">
        <f>IF(source_data!G11="","",IF(source_data!D11="","",VLOOKUP(source_data!D11,geo_data!A:I,8,FALSE)))</f>
        <v/>
      </c>
      <c r="P9" s="60" t="str">
        <f>IF(source_data!G11="","",IF(LEFT(O9,3)="E05","WD",IF(LEFT(O9,3)="S13","WD",IF(LEFT(O9,3)="W05","WD",IF(LEFT(O9,3)="W06","UA",IF(LEFT(O9,3)="S12","CA",IF(LEFT(O9,3)="E06","UA",IF(LEFT(O9,3)="E07","NMD",IF(LEFT(O9,3)="E08","MD",IF(LEFT(O9,3)="E09","LONB"))))))))))</f>
        <v/>
      </c>
      <c r="Q9" s="60" t="str">
        <f>IF(source_data!G11="","",IF(source_data!D11="","",VLOOKUP(source_data!D11,geo_data!A:I,7,FALSE)))</f>
        <v/>
      </c>
      <c r="R9" s="60" t="str">
        <f>IF(source_data!G11="","",IF(source_data!D11="","",VLOOKUP(source_data!D11,geo_data!A:I,6,FALSE)))</f>
        <v/>
      </c>
      <c r="S9" s="60" t="str">
        <f>IF(source_data!G11="","",IF(LEFT(R9,3)="E05","WD",IF(LEFT(R9,3)="S13","WD",IF(LEFT(R9,3)="W05","WD",IF(LEFT(R9,3)="W06","UA",IF(LEFT(R9,3)="S12","CA",IF(LEFT(R9,3)="E06","UA",IF(LEFT(R9,3)="E07","NMD",IF(LEFT(R9,3)="E08","MD",IF(LEFT(R9,3)="E09","LONB"))))))))))</f>
        <v/>
      </c>
      <c r="T9" s="17" t="str">
        <f>IF(source_data!G11="","",IF(source_data!N11="","",source_data!N11))</f>
        <v/>
      </c>
      <c r="U9" s="21" t="str">
        <f>IF(source_data!G11="","",tailored_settings!$B$8)</f>
        <v/>
      </c>
      <c r="V9" s="17" t="str">
        <f>IF(source_data!G11="","",tailored_settings!$B$9)</f>
        <v/>
      </c>
      <c r="W9" s="19" t="str">
        <f>IF(source_data!G11="","",IF(source_data!O11="","",source_data!O11))</f>
        <v/>
      </c>
      <c r="X9" s="19" t="str">
        <f>IF(source_data!G11="","",IF(source_data!P11="","",source_data!P11))</f>
        <v/>
      </c>
      <c r="Y9" s="20" t="str">
        <f>IF(source_data!G11="","",IF(source_data!Q11="","",source_data!Q11))</f>
        <v/>
      </c>
      <c r="Z9" s="25" t="str">
        <f>IF(source_data!G11="","",IF(source_data!I11="","",tailored_settings!$B$10))</f>
        <v/>
      </c>
      <c r="AA9" s="25" t="str">
        <f>IF(source_data!G11="","",IF(source_data!I11="","",source_data!I11))</f>
        <v/>
      </c>
      <c r="AB9" s="25" t="str">
        <f>IF(source_data!G11="","",IF(source_data!J11="","",tailored_settings!$B$11))</f>
        <v/>
      </c>
      <c r="AC9" s="25" t="str">
        <f>IF(source_data!G11="","",IF(source_data!J11="","",source_data!J11))</f>
        <v/>
      </c>
      <c r="AD9" s="25" t="str">
        <f>IF(source_data!G11="","",IF(source_data!K11="","",tailored_settings!$B$12))</f>
        <v/>
      </c>
      <c r="AE9" s="25" t="str">
        <f>IF(source_data!G11="","",IF(source_data!K11="","",source_data!K11))</f>
        <v/>
      </c>
      <c r="AF9" s="25" t="str">
        <f>IF(source_data!G11="","",IF(source_data!L11="","",tailored_settings!$B$13))</f>
        <v/>
      </c>
      <c r="AG9" s="25" t="str">
        <f>IF(source_data!G11="","",IF(source_data!L11="","",source_data!L11))</f>
        <v/>
      </c>
      <c r="AH9" s="25" t="str">
        <f>IF(source_data!G11="","",IF(source_data!M11="","",tailored_settings!$B$14))</f>
        <v/>
      </c>
      <c r="AI9" s="25" t="str">
        <f>IF(source_data!G11="","",IF(source_data!M11="","",source_data!M11))</f>
        <v/>
      </c>
    </row>
    <row r="10" spans="1:35" s="5" customFormat="1" ht="15.75" x14ac:dyDescent="0.25">
      <c r="A10" s="17" t="str">
        <f>IF(source_data!G12="","",IF(AND(source_data!C12&lt;&gt;"",tailored_settings!$B$15="Publish"),CONCATENATE(tailored_settings!$B$2&amp;source_data!C12),IF(AND(source_data!C12&lt;&gt;"",tailored_settings!$B$15="Do not publish"),CONCATENATE(tailored_settings!$B$2&amp;TEXT(ROW(A10)-1,"0000")&amp;"_"&amp;TEXT(F10,"yyyy-mm")),CONCATENATE(tailored_settings!$B$2&amp;TEXT(ROW(A10)-1,"0000")&amp;"_"&amp;TEXT(F10,"yyyy-mm")))))</f>
        <v/>
      </c>
      <c r="B10" s="17" t="str">
        <f>IF(source_data!G12="","",IF(source_data!E12&lt;&gt;"",source_data!E12,CONCATENATE("Grant to "&amp;G10)))</f>
        <v/>
      </c>
      <c r="C10" s="17" t="str">
        <f>IF(source_data!G12="","",IF(source_data!F12="","",source_data!F12))</f>
        <v/>
      </c>
      <c r="D10" s="18" t="str">
        <f>IF(source_data!G12="","",IF(source_data!G12="","",source_data!G12))</f>
        <v/>
      </c>
      <c r="E10" s="17" t="str">
        <f>IF(source_data!G12="","",tailored_settings!$B$3)</f>
        <v/>
      </c>
      <c r="F10" s="19" t="str">
        <f>IF(source_data!G12="","",IF(source_data!H12="","",source_data!H12))</f>
        <v/>
      </c>
      <c r="G10" s="17" t="str">
        <f>IF(source_data!G12="","",tailored_settings!$B$5)</f>
        <v/>
      </c>
      <c r="H10" s="17" t="str">
        <f>IF(source_data!G12="","",IF(AND(source_data!A12&lt;&gt;"",tailored_settings!$B$16="Publish"),CONCATENATE(tailored_settings!$B$2&amp;source_data!A12),IF(AND(source_data!A12&lt;&gt;"",tailored_settings!$B$16="Do not publish"),CONCATENATE(tailored_settings!$B$4&amp;TEXT(ROW(A10)-1,"0000")&amp;"_"&amp;TEXT(F10,"yyyy-mm")),CONCATENATE(tailored_settings!$B$4&amp;TEXT(ROW(A10)-1,"0000")&amp;"_"&amp;TEXT(F10,"yyyy-mm")))))</f>
        <v/>
      </c>
      <c r="I10" s="17" t="str">
        <f>IF(source_data!G12="","",tailored_settings!$B$7)</f>
        <v/>
      </c>
      <c r="J10" s="17" t="str">
        <f>IF(source_data!G12="","",tailored_settings!$B$6)</f>
        <v/>
      </c>
      <c r="K10" s="17" t="str">
        <f>IF(source_data!G12="","",IF(source_data!I12="","",VLOOKUP(source_data!I12,codelist_mapping!A:C,3,FALSE)))</f>
        <v/>
      </c>
      <c r="L10" s="17" t="str">
        <f>IF(source_data!G12="","",IF(source_data!J12="","",VLOOKUP(source_data!J12,codelist_mapping!A:C,3,FALSE)))</f>
        <v/>
      </c>
      <c r="M10" s="17" t="str">
        <f>IF(source_data!G12="","",IF(source_data!K12="","",IF(source_data!M12&lt;&gt;"",CONCATENATE(VLOOKUP(source_data!K12,codelist_mapping!F:H,3,FALSE)&amp;";"&amp;VLOOKUP(source_data!L12,codelist_mapping!F:H,3,FALSE)&amp;";"&amp;VLOOKUP(source_data!M12,codelist_mapping!F:H,3,FALSE)),IF(source_data!L12&lt;&gt;"",CONCATENATE(VLOOKUP(source_data!K12,codelist_mapping!F:H,3,FALSE)&amp;";"&amp;VLOOKUP(source_data!L12,codelist_mapping!F:H,3,FALSE)),IF(source_data!K12&lt;&gt;"",CONCATENATE(VLOOKUP(source_data!K12,codelist_mapping!F:H,3,FALSE)))))))</f>
        <v/>
      </c>
      <c r="N10" s="60" t="str">
        <f>IF(source_data!G12="","",IF(source_data!D12="","",VLOOKUP(source_data!D12,geo_data!A:I,9,FALSE)))</f>
        <v/>
      </c>
      <c r="O10" s="60" t="str">
        <f>IF(source_data!G12="","",IF(source_data!D12="","",VLOOKUP(source_data!D12,geo_data!A:I,8,FALSE)))</f>
        <v/>
      </c>
      <c r="P10" s="60" t="str">
        <f>IF(source_data!G12="","",IF(LEFT(O10,3)="E05","WD",IF(LEFT(O10,3)="S13","WD",IF(LEFT(O10,3)="W05","WD",IF(LEFT(O10,3)="W06","UA",IF(LEFT(O10,3)="S12","CA",IF(LEFT(O10,3)="E06","UA",IF(LEFT(O10,3)="E07","NMD",IF(LEFT(O10,3)="E08","MD",IF(LEFT(O10,3)="E09","LONB"))))))))))</f>
        <v/>
      </c>
      <c r="Q10" s="60" t="str">
        <f>IF(source_data!G12="","",IF(source_data!D12="","",VLOOKUP(source_data!D12,geo_data!A:I,7,FALSE)))</f>
        <v/>
      </c>
      <c r="R10" s="60" t="str">
        <f>IF(source_data!G12="","",IF(source_data!D12="","",VLOOKUP(source_data!D12,geo_data!A:I,6,FALSE)))</f>
        <v/>
      </c>
      <c r="S10" s="60" t="str">
        <f>IF(source_data!G12="","",IF(LEFT(R10,3)="E05","WD",IF(LEFT(R10,3)="S13","WD",IF(LEFT(R10,3)="W05","WD",IF(LEFT(R10,3)="W06","UA",IF(LEFT(R10,3)="S12","CA",IF(LEFT(R10,3)="E06","UA",IF(LEFT(R10,3)="E07","NMD",IF(LEFT(R10,3)="E08","MD",IF(LEFT(R10,3)="E09","LONB"))))))))))</f>
        <v/>
      </c>
      <c r="T10" s="17" t="str">
        <f>IF(source_data!G12="","",IF(source_data!N12="","",source_data!N12))</f>
        <v/>
      </c>
      <c r="U10" s="21" t="str">
        <f>IF(source_data!G12="","",tailored_settings!$B$8)</f>
        <v/>
      </c>
      <c r="V10" s="17" t="str">
        <f>IF(source_data!G12="","",tailored_settings!$B$9)</f>
        <v/>
      </c>
      <c r="W10" s="19" t="str">
        <f>IF(source_data!G12="","",IF(source_data!O12="","",source_data!O12))</f>
        <v/>
      </c>
      <c r="X10" s="19" t="str">
        <f>IF(source_data!G12="","",IF(source_data!P12="","",source_data!P12))</f>
        <v/>
      </c>
      <c r="Y10" s="20" t="str">
        <f>IF(source_data!G12="","",IF(source_data!Q12="","",source_data!Q12))</f>
        <v/>
      </c>
      <c r="Z10" s="25" t="str">
        <f>IF(source_data!G12="","",IF(source_data!I12="","",tailored_settings!$B$10))</f>
        <v/>
      </c>
      <c r="AA10" s="25" t="str">
        <f>IF(source_data!G12="","",IF(source_data!I12="","",source_data!I12))</f>
        <v/>
      </c>
      <c r="AB10" s="25" t="str">
        <f>IF(source_data!G12="","",IF(source_data!J12="","",tailored_settings!$B$11))</f>
        <v/>
      </c>
      <c r="AC10" s="25" t="str">
        <f>IF(source_data!G12="","",IF(source_data!J12="","",source_data!J12))</f>
        <v/>
      </c>
      <c r="AD10" s="25" t="str">
        <f>IF(source_data!G12="","",IF(source_data!K12="","",tailored_settings!$B$12))</f>
        <v/>
      </c>
      <c r="AE10" s="25" t="str">
        <f>IF(source_data!G12="","",IF(source_data!K12="","",source_data!K12))</f>
        <v/>
      </c>
      <c r="AF10" s="25" t="str">
        <f>IF(source_data!G12="","",IF(source_data!L12="","",tailored_settings!$B$13))</f>
        <v/>
      </c>
      <c r="AG10" s="25" t="str">
        <f>IF(source_data!G12="","",IF(source_data!L12="","",source_data!L12))</f>
        <v/>
      </c>
      <c r="AH10" s="25" t="str">
        <f>IF(source_data!G12="","",IF(source_data!M12="","",tailored_settings!$B$14))</f>
        <v/>
      </c>
      <c r="AI10" s="25" t="str">
        <f>IF(source_data!G12="","",IF(source_data!M12="","",source_data!M12))</f>
        <v/>
      </c>
    </row>
    <row r="11" spans="1:35" s="5" customFormat="1" ht="15.75" x14ac:dyDescent="0.25">
      <c r="A11" s="17" t="str">
        <f>IF(source_data!G13="","",IF(AND(source_data!C13&lt;&gt;"",tailored_settings!$B$15="Publish"),CONCATENATE(tailored_settings!$B$2&amp;source_data!C13),IF(AND(source_data!C13&lt;&gt;"",tailored_settings!$B$15="Do not publish"),CONCATENATE(tailored_settings!$B$2&amp;TEXT(ROW(A11)-1,"0000")&amp;"_"&amp;TEXT(F11,"yyyy-mm")),CONCATENATE(tailored_settings!$B$2&amp;TEXT(ROW(A11)-1,"0000")&amp;"_"&amp;TEXT(F11,"yyyy-mm")))))</f>
        <v/>
      </c>
      <c r="B11" s="17" t="str">
        <f>IF(source_data!G13="","",IF(source_data!E13&lt;&gt;"",source_data!E13,CONCATENATE("Grant to "&amp;G11)))</f>
        <v/>
      </c>
      <c r="C11" s="17" t="str">
        <f>IF(source_data!G13="","",IF(source_data!F13="","",source_data!F13))</f>
        <v/>
      </c>
      <c r="D11" s="18" t="str">
        <f>IF(source_data!G13="","",IF(source_data!G13="","",source_data!G13))</f>
        <v/>
      </c>
      <c r="E11" s="17" t="str">
        <f>IF(source_data!G13="","",tailored_settings!$B$3)</f>
        <v/>
      </c>
      <c r="F11" s="19" t="str">
        <f>IF(source_data!G13="","",IF(source_data!H13="","",source_data!H13))</f>
        <v/>
      </c>
      <c r="G11" s="17" t="str">
        <f>IF(source_data!G13="","",tailored_settings!$B$5)</f>
        <v/>
      </c>
      <c r="H11" s="17" t="str">
        <f>IF(source_data!G13="","",IF(AND(source_data!A13&lt;&gt;"",tailored_settings!$B$16="Publish"),CONCATENATE(tailored_settings!$B$2&amp;source_data!A13),IF(AND(source_data!A13&lt;&gt;"",tailored_settings!$B$16="Do not publish"),CONCATENATE(tailored_settings!$B$4&amp;TEXT(ROW(A11)-1,"0000")&amp;"_"&amp;TEXT(F11,"yyyy-mm")),CONCATENATE(tailored_settings!$B$4&amp;TEXT(ROW(A11)-1,"0000")&amp;"_"&amp;TEXT(F11,"yyyy-mm")))))</f>
        <v/>
      </c>
      <c r="I11" s="17" t="str">
        <f>IF(source_data!G13="","",tailored_settings!$B$7)</f>
        <v/>
      </c>
      <c r="J11" s="17" t="str">
        <f>IF(source_data!G13="","",tailored_settings!$B$6)</f>
        <v/>
      </c>
      <c r="K11" s="17" t="str">
        <f>IF(source_data!G13="","",IF(source_data!I13="","",VLOOKUP(source_data!I13,codelist_mapping!A:C,3,FALSE)))</f>
        <v/>
      </c>
      <c r="L11" s="17" t="str">
        <f>IF(source_data!G13="","",IF(source_data!J13="","",VLOOKUP(source_data!J13,codelist_mapping!A:C,3,FALSE)))</f>
        <v/>
      </c>
      <c r="M11" s="17" t="str">
        <f>IF(source_data!G13="","",IF(source_data!K13="","",IF(source_data!M13&lt;&gt;"",CONCATENATE(VLOOKUP(source_data!K13,codelist_mapping!F:H,3,FALSE)&amp;";"&amp;VLOOKUP(source_data!L13,codelist_mapping!F:H,3,FALSE)&amp;";"&amp;VLOOKUP(source_data!M13,codelist_mapping!F:H,3,FALSE)),IF(source_data!L13&lt;&gt;"",CONCATENATE(VLOOKUP(source_data!K13,codelist_mapping!F:H,3,FALSE)&amp;";"&amp;VLOOKUP(source_data!L13,codelist_mapping!F:H,3,FALSE)),IF(source_data!K13&lt;&gt;"",CONCATENATE(VLOOKUP(source_data!K13,codelist_mapping!F:H,3,FALSE)))))))</f>
        <v/>
      </c>
      <c r="N11" s="60" t="str">
        <f>IF(source_data!G13="","",IF(source_data!D13="","",VLOOKUP(source_data!D13,geo_data!A:I,9,FALSE)))</f>
        <v/>
      </c>
      <c r="O11" s="60" t="str">
        <f>IF(source_data!G13="","",IF(source_data!D13="","",VLOOKUP(source_data!D13,geo_data!A:I,8,FALSE)))</f>
        <v/>
      </c>
      <c r="P11" s="60" t="str">
        <f>IF(source_data!G13="","",IF(LEFT(O11,3)="E05","WD",IF(LEFT(O11,3)="S13","WD",IF(LEFT(O11,3)="W05","WD",IF(LEFT(O11,3)="W06","UA",IF(LEFT(O11,3)="S12","CA",IF(LEFT(O11,3)="E06","UA",IF(LEFT(O11,3)="E07","NMD",IF(LEFT(O11,3)="E08","MD",IF(LEFT(O11,3)="E09","LONB"))))))))))</f>
        <v/>
      </c>
      <c r="Q11" s="60" t="str">
        <f>IF(source_data!G13="","",IF(source_data!D13="","",VLOOKUP(source_data!D13,geo_data!A:I,7,FALSE)))</f>
        <v/>
      </c>
      <c r="R11" s="60" t="str">
        <f>IF(source_data!G13="","",IF(source_data!D13="","",VLOOKUP(source_data!D13,geo_data!A:I,6,FALSE)))</f>
        <v/>
      </c>
      <c r="S11" s="60" t="str">
        <f>IF(source_data!G13="","",IF(LEFT(R11,3)="E05","WD",IF(LEFT(R11,3)="S13","WD",IF(LEFT(R11,3)="W05","WD",IF(LEFT(R11,3)="W06","UA",IF(LEFT(R11,3)="S12","CA",IF(LEFT(R11,3)="E06","UA",IF(LEFT(R11,3)="E07","NMD",IF(LEFT(R11,3)="E08","MD",IF(LEFT(R11,3)="E09","LONB"))))))))))</f>
        <v/>
      </c>
      <c r="T11" s="17" t="str">
        <f>IF(source_data!G13="","",IF(source_data!N13="","",source_data!N13))</f>
        <v/>
      </c>
      <c r="U11" s="21" t="str">
        <f>IF(source_data!G13="","",tailored_settings!$B$8)</f>
        <v/>
      </c>
      <c r="V11" s="17" t="str">
        <f>IF(source_data!G13="","",tailored_settings!$B$9)</f>
        <v/>
      </c>
      <c r="W11" s="19" t="str">
        <f>IF(source_data!G13="","",IF(source_data!O13="","",source_data!O13))</f>
        <v/>
      </c>
      <c r="X11" s="19" t="str">
        <f>IF(source_data!G13="","",IF(source_data!P13="","",source_data!P13))</f>
        <v/>
      </c>
      <c r="Y11" s="20" t="str">
        <f>IF(source_data!G13="","",IF(source_data!Q13="","",source_data!Q13))</f>
        <v/>
      </c>
      <c r="Z11" s="25" t="str">
        <f>IF(source_data!G13="","",IF(source_data!I13="","",tailored_settings!$B$10))</f>
        <v/>
      </c>
      <c r="AA11" s="25" t="str">
        <f>IF(source_data!G13="","",IF(source_data!I13="","",source_data!I13))</f>
        <v/>
      </c>
      <c r="AB11" s="25" t="str">
        <f>IF(source_data!G13="","",IF(source_data!J13="","",tailored_settings!$B$11))</f>
        <v/>
      </c>
      <c r="AC11" s="25" t="str">
        <f>IF(source_data!G13="","",IF(source_data!J13="","",source_data!J13))</f>
        <v/>
      </c>
      <c r="AD11" s="25" t="str">
        <f>IF(source_data!G13="","",IF(source_data!K13="","",tailored_settings!$B$12))</f>
        <v/>
      </c>
      <c r="AE11" s="25" t="str">
        <f>IF(source_data!G13="","",IF(source_data!K13="","",source_data!K13))</f>
        <v/>
      </c>
      <c r="AF11" s="25" t="str">
        <f>IF(source_data!G13="","",IF(source_data!L13="","",tailored_settings!$B$13))</f>
        <v/>
      </c>
      <c r="AG11" s="25" t="str">
        <f>IF(source_data!G13="","",IF(source_data!L13="","",source_data!L13))</f>
        <v/>
      </c>
      <c r="AH11" s="25" t="str">
        <f>IF(source_data!G13="","",IF(source_data!M13="","",tailored_settings!$B$14))</f>
        <v/>
      </c>
      <c r="AI11" s="25" t="str">
        <f>IF(source_data!G13="","",IF(source_data!M13="","",source_data!M13))</f>
        <v/>
      </c>
    </row>
    <row r="12" spans="1:35" s="5" customFormat="1" ht="15.75" x14ac:dyDescent="0.25">
      <c r="A12" s="17" t="str">
        <f>IF(source_data!G14="","",IF(AND(source_data!C14&lt;&gt;"",tailored_settings!$B$15="Publish"),CONCATENATE(tailored_settings!$B$2&amp;source_data!C14),IF(AND(source_data!C14&lt;&gt;"",tailored_settings!$B$15="Do not publish"),CONCATENATE(tailored_settings!$B$2&amp;TEXT(ROW(A12)-1,"0000")&amp;"_"&amp;TEXT(F12,"yyyy-mm")),CONCATENATE(tailored_settings!$B$2&amp;TEXT(ROW(A12)-1,"0000")&amp;"_"&amp;TEXT(F12,"yyyy-mm")))))</f>
        <v/>
      </c>
      <c r="B12" s="17" t="str">
        <f>IF(source_data!G14="","",IF(source_data!E14&lt;&gt;"",source_data!E14,CONCATENATE("Grant to "&amp;G12)))</f>
        <v/>
      </c>
      <c r="C12" s="17" t="str">
        <f>IF(source_data!G14="","",IF(source_data!F14="","",source_data!F14))</f>
        <v/>
      </c>
      <c r="D12" s="18" t="str">
        <f>IF(source_data!G14="","",IF(source_data!G14="","",source_data!G14))</f>
        <v/>
      </c>
      <c r="E12" s="17" t="str">
        <f>IF(source_data!G14="","",tailored_settings!$B$3)</f>
        <v/>
      </c>
      <c r="F12" s="19" t="str">
        <f>IF(source_data!G14="","",IF(source_data!H14="","",source_data!H14))</f>
        <v/>
      </c>
      <c r="G12" s="17" t="str">
        <f>IF(source_data!G14="","",tailored_settings!$B$5)</f>
        <v/>
      </c>
      <c r="H12" s="17" t="str">
        <f>IF(source_data!G14="","",IF(AND(source_data!A14&lt;&gt;"",tailored_settings!$B$16="Publish"),CONCATENATE(tailored_settings!$B$2&amp;source_data!A14),IF(AND(source_data!A14&lt;&gt;"",tailored_settings!$B$16="Do not publish"),CONCATENATE(tailored_settings!$B$4&amp;TEXT(ROW(A12)-1,"0000")&amp;"_"&amp;TEXT(F12,"yyyy-mm")),CONCATENATE(tailored_settings!$B$4&amp;TEXT(ROW(A12)-1,"0000")&amp;"_"&amp;TEXT(F12,"yyyy-mm")))))</f>
        <v/>
      </c>
      <c r="I12" s="17" t="str">
        <f>IF(source_data!G14="","",tailored_settings!$B$7)</f>
        <v/>
      </c>
      <c r="J12" s="17" t="str">
        <f>IF(source_data!G14="","",tailored_settings!$B$6)</f>
        <v/>
      </c>
      <c r="K12" s="17" t="str">
        <f>IF(source_data!G14="","",IF(source_data!I14="","",VLOOKUP(source_data!I14,codelist_mapping!A:C,3,FALSE)))</f>
        <v/>
      </c>
      <c r="L12" s="17" t="str">
        <f>IF(source_data!G14="","",IF(source_data!J14="","",VLOOKUP(source_data!J14,codelist_mapping!A:C,3,FALSE)))</f>
        <v/>
      </c>
      <c r="M12" s="17" t="str">
        <f>IF(source_data!G14="","",IF(source_data!K14="","",IF(source_data!M14&lt;&gt;"",CONCATENATE(VLOOKUP(source_data!K14,codelist_mapping!F:H,3,FALSE)&amp;";"&amp;VLOOKUP(source_data!L14,codelist_mapping!F:H,3,FALSE)&amp;";"&amp;VLOOKUP(source_data!M14,codelist_mapping!F:H,3,FALSE)),IF(source_data!L14&lt;&gt;"",CONCATENATE(VLOOKUP(source_data!K14,codelist_mapping!F:H,3,FALSE)&amp;";"&amp;VLOOKUP(source_data!L14,codelist_mapping!F:H,3,FALSE)),IF(source_data!K14&lt;&gt;"",CONCATENATE(VLOOKUP(source_data!K14,codelist_mapping!F:H,3,FALSE)))))))</f>
        <v/>
      </c>
      <c r="N12" s="60" t="str">
        <f>IF(source_data!G14="","",IF(source_data!D14="","",VLOOKUP(source_data!D14,geo_data!A:I,9,FALSE)))</f>
        <v/>
      </c>
      <c r="O12" s="60" t="str">
        <f>IF(source_data!G14="","",IF(source_data!D14="","",VLOOKUP(source_data!D14,geo_data!A:I,8,FALSE)))</f>
        <v/>
      </c>
      <c r="P12" s="60" t="str">
        <f>IF(source_data!G14="","",IF(LEFT(O12,3)="E05","WD",IF(LEFT(O12,3)="S13","WD",IF(LEFT(O12,3)="W05","WD",IF(LEFT(O12,3)="W06","UA",IF(LEFT(O12,3)="S12","CA",IF(LEFT(O12,3)="E06","UA",IF(LEFT(O12,3)="E07","NMD",IF(LEFT(O12,3)="E08","MD",IF(LEFT(O12,3)="E09","LONB"))))))))))</f>
        <v/>
      </c>
      <c r="Q12" s="60" t="str">
        <f>IF(source_data!G14="","",IF(source_data!D14="","",VLOOKUP(source_data!D14,geo_data!A:I,7,FALSE)))</f>
        <v/>
      </c>
      <c r="R12" s="60" t="str">
        <f>IF(source_data!G14="","",IF(source_data!D14="","",VLOOKUP(source_data!D14,geo_data!A:I,6,FALSE)))</f>
        <v/>
      </c>
      <c r="S12" s="60" t="str">
        <f>IF(source_data!G14="","",IF(LEFT(R12,3)="E05","WD",IF(LEFT(R12,3)="S13","WD",IF(LEFT(R12,3)="W05","WD",IF(LEFT(R12,3)="W06","UA",IF(LEFT(R12,3)="S12","CA",IF(LEFT(R12,3)="E06","UA",IF(LEFT(R12,3)="E07","NMD",IF(LEFT(R12,3)="E08","MD",IF(LEFT(R12,3)="E09","LONB"))))))))))</f>
        <v/>
      </c>
      <c r="T12" s="17" t="str">
        <f>IF(source_data!G14="","",IF(source_data!N14="","",source_data!N14))</f>
        <v/>
      </c>
      <c r="U12" s="21" t="str">
        <f>IF(source_data!G14="","",tailored_settings!$B$8)</f>
        <v/>
      </c>
      <c r="V12" s="17" t="str">
        <f>IF(source_data!G14="","",tailored_settings!$B$9)</f>
        <v/>
      </c>
      <c r="W12" s="19" t="str">
        <f>IF(source_data!G14="","",IF(source_data!O14="","",source_data!O14))</f>
        <v/>
      </c>
      <c r="X12" s="19" t="str">
        <f>IF(source_data!G14="","",IF(source_data!P14="","",source_data!P14))</f>
        <v/>
      </c>
      <c r="Y12" s="20" t="str">
        <f>IF(source_data!G14="","",IF(source_data!Q14="","",source_data!Q14))</f>
        <v/>
      </c>
      <c r="Z12" s="25" t="str">
        <f>IF(source_data!G14="","",IF(source_data!I14="","",tailored_settings!$B$10))</f>
        <v/>
      </c>
      <c r="AA12" s="25" t="str">
        <f>IF(source_data!G14="","",IF(source_data!I14="","",source_data!I14))</f>
        <v/>
      </c>
      <c r="AB12" s="25" t="str">
        <f>IF(source_data!G14="","",IF(source_data!J14="","",tailored_settings!$B$11))</f>
        <v/>
      </c>
      <c r="AC12" s="25" t="str">
        <f>IF(source_data!G14="","",IF(source_data!J14="","",source_data!J14))</f>
        <v/>
      </c>
      <c r="AD12" s="25" t="str">
        <f>IF(source_data!G14="","",IF(source_data!K14="","",tailored_settings!$B$12))</f>
        <v/>
      </c>
      <c r="AE12" s="25" t="str">
        <f>IF(source_data!G14="","",IF(source_data!K14="","",source_data!K14))</f>
        <v/>
      </c>
      <c r="AF12" s="25" t="str">
        <f>IF(source_data!G14="","",IF(source_data!L14="","",tailored_settings!$B$13))</f>
        <v/>
      </c>
      <c r="AG12" s="25" t="str">
        <f>IF(source_data!G14="","",IF(source_data!L14="","",source_data!L14))</f>
        <v/>
      </c>
      <c r="AH12" s="25" t="str">
        <f>IF(source_data!G14="","",IF(source_data!M14="","",tailored_settings!$B$14))</f>
        <v/>
      </c>
      <c r="AI12" s="25" t="str">
        <f>IF(source_data!G14="","",IF(source_data!M14="","",source_data!M14))</f>
        <v/>
      </c>
    </row>
    <row r="13" spans="1:35" s="5" customFormat="1" ht="15.75" x14ac:dyDescent="0.25">
      <c r="A13" s="17" t="str">
        <f>IF(source_data!G15="","",IF(AND(source_data!C15&lt;&gt;"",tailored_settings!$B$15="Publish"),CONCATENATE(tailored_settings!$B$2&amp;source_data!C15),IF(AND(source_data!C15&lt;&gt;"",tailored_settings!$B$15="Do not publish"),CONCATENATE(tailored_settings!$B$2&amp;TEXT(ROW(A13)-1,"0000")&amp;"_"&amp;TEXT(F13,"yyyy-mm")),CONCATENATE(tailored_settings!$B$2&amp;TEXT(ROW(A13)-1,"0000")&amp;"_"&amp;TEXT(F13,"yyyy-mm")))))</f>
        <v/>
      </c>
      <c r="B13" s="17" t="str">
        <f>IF(source_data!G15="","",IF(source_data!E15&lt;&gt;"",source_data!E15,CONCATENATE("Grant to "&amp;G13)))</f>
        <v/>
      </c>
      <c r="C13" s="17" t="str">
        <f>IF(source_data!G15="","",IF(source_data!F15="","",source_data!F15))</f>
        <v/>
      </c>
      <c r="D13" s="18" t="str">
        <f>IF(source_data!G15="","",IF(source_data!G15="","",source_data!G15))</f>
        <v/>
      </c>
      <c r="E13" s="17" t="str">
        <f>IF(source_data!G15="","",tailored_settings!$B$3)</f>
        <v/>
      </c>
      <c r="F13" s="19" t="str">
        <f>IF(source_data!G15="","",IF(source_data!H15="","",source_data!H15))</f>
        <v/>
      </c>
      <c r="G13" s="17" t="str">
        <f>IF(source_data!G15="","",tailored_settings!$B$5)</f>
        <v/>
      </c>
      <c r="H13" s="17" t="str">
        <f>IF(source_data!G15="","",IF(AND(source_data!A15&lt;&gt;"",tailored_settings!$B$16="Publish"),CONCATENATE(tailored_settings!$B$2&amp;source_data!A15),IF(AND(source_data!A15&lt;&gt;"",tailored_settings!$B$16="Do not publish"),CONCATENATE(tailored_settings!$B$4&amp;TEXT(ROW(A13)-1,"0000")&amp;"_"&amp;TEXT(F13,"yyyy-mm")),CONCATENATE(tailored_settings!$B$4&amp;TEXT(ROW(A13)-1,"0000")&amp;"_"&amp;TEXT(F13,"yyyy-mm")))))</f>
        <v/>
      </c>
      <c r="I13" s="17" t="str">
        <f>IF(source_data!G15="","",tailored_settings!$B$7)</f>
        <v/>
      </c>
      <c r="J13" s="17" t="str">
        <f>IF(source_data!G15="","",tailored_settings!$B$6)</f>
        <v/>
      </c>
      <c r="K13" s="17" t="str">
        <f>IF(source_data!G15="","",IF(source_data!I15="","",VLOOKUP(source_data!I15,codelist_mapping!A:C,3,FALSE)))</f>
        <v/>
      </c>
      <c r="L13" s="17" t="str">
        <f>IF(source_data!G15="","",IF(source_data!J15="","",VLOOKUP(source_data!J15,codelist_mapping!A:C,3,FALSE)))</f>
        <v/>
      </c>
      <c r="M13" s="17" t="str">
        <f>IF(source_data!G15="","",IF(source_data!K15="","",IF(source_data!M15&lt;&gt;"",CONCATENATE(VLOOKUP(source_data!K15,codelist_mapping!F:H,3,FALSE)&amp;";"&amp;VLOOKUP(source_data!L15,codelist_mapping!F:H,3,FALSE)&amp;";"&amp;VLOOKUP(source_data!M15,codelist_mapping!F:H,3,FALSE)),IF(source_data!L15&lt;&gt;"",CONCATENATE(VLOOKUP(source_data!K15,codelist_mapping!F:H,3,FALSE)&amp;";"&amp;VLOOKUP(source_data!L15,codelist_mapping!F:H,3,FALSE)),IF(source_data!K15&lt;&gt;"",CONCATENATE(VLOOKUP(source_data!K15,codelist_mapping!F:H,3,FALSE)))))))</f>
        <v/>
      </c>
      <c r="N13" s="60" t="str">
        <f>IF(source_data!G15="","",IF(source_data!D15="","",VLOOKUP(source_data!D15,geo_data!A:I,9,FALSE)))</f>
        <v/>
      </c>
      <c r="O13" s="60" t="str">
        <f>IF(source_data!G15="","",IF(source_data!D15="","",VLOOKUP(source_data!D15,geo_data!A:I,8,FALSE)))</f>
        <v/>
      </c>
      <c r="P13" s="60" t="str">
        <f>IF(source_data!G15="","",IF(LEFT(O13,3)="E05","WD",IF(LEFT(O13,3)="S13","WD",IF(LEFT(O13,3)="W05","WD",IF(LEFT(O13,3)="W06","UA",IF(LEFT(O13,3)="S12","CA",IF(LEFT(O13,3)="E06","UA",IF(LEFT(O13,3)="E07","NMD",IF(LEFT(O13,3)="E08","MD",IF(LEFT(O13,3)="E09","LONB"))))))))))</f>
        <v/>
      </c>
      <c r="Q13" s="60" t="str">
        <f>IF(source_data!G15="","",IF(source_data!D15="","",VLOOKUP(source_data!D15,geo_data!A:I,7,FALSE)))</f>
        <v/>
      </c>
      <c r="R13" s="60" t="str">
        <f>IF(source_data!G15="","",IF(source_data!D15="","",VLOOKUP(source_data!D15,geo_data!A:I,6,FALSE)))</f>
        <v/>
      </c>
      <c r="S13" s="60" t="str">
        <f>IF(source_data!G15="","",IF(LEFT(R13,3)="E05","WD",IF(LEFT(R13,3)="S13","WD",IF(LEFT(R13,3)="W05","WD",IF(LEFT(R13,3)="W06","UA",IF(LEFT(R13,3)="S12","CA",IF(LEFT(R13,3)="E06","UA",IF(LEFT(R13,3)="E07","NMD",IF(LEFT(R13,3)="E08","MD",IF(LEFT(R13,3)="E09","LONB"))))))))))</f>
        <v/>
      </c>
      <c r="T13" s="17" t="str">
        <f>IF(source_data!G15="","",IF(source_data!N15="","",source_data!N15))</f>
        <v/>
      </c>
      <c r="U13" s="21" t="str">
        <f>IF(source_data!G15="","",tailored_settings!$B$8)</f>
        <v/>
      </c>
      <c r="V13" s="17" t="str">
        <f>IF(source_data!G15="","",tailored_settings!$B$9)</f>
        <v/>
      </c>
      <c r="W13" s="19" t="str">
        <f>IF(source_data!G15="","",IF(source_data!O15="","",source_data!O15))</f>
        <v/>
      </c>
      <c r="X13" s="19" t="str">
        <f>IF(source_data!G15="","",IF(source_data!P15="","",source_data!P15))</f>
        <v/>
      </c>
      <c r="Y13" s="20" t="str">
        <f>IF(source_data!G15="","",IF(source_data!Q15="","",source_data!Q15))</f>
        <v/>
      </c>
      <c r="Z13" s="25" t="str">
        <f>IF(source_data!G15="","",IF(source_data!I15="","",tailored_settings!$B$10))</f>
        <v/>
      </c>
      <c r="AA13" s="25" t="str">
        <f>IF(source_data!G15="","",IF(source_data!I15="","",source_data!I15))</f>
        <v/>
      </c>
      <c r="AB13" s="25" t="str">
        <f>IF(source_data!G15="","",IF(source_data!J15="","",tailored_settings!$B$11))</f>
        <v/>
      </c>
      <c r="AC13" s="25" t="str">
        <f>IF(source_data!G15="","",IF(source_data!J15="","",source_data!J15))</f>
        <v/>
      </c>
      <c r="AD13" s="25" t="str">
        <f>IF(source_data!G15="","",IF(source_data!K15="","",tailored_settings!$B$12))</f>
        <v/>
      </c>
      <c r="AE13" s="25" t="str">
        <f>IF(source_data!G15="","",IF(source_data!K15="","",source_data!K15))</f>
        <v/>
      </c>
      <c r="AF13" s="25" t="str">
        <f>IF(source_data!G15="","",IF(source_data!L15="","",tailored_settings!$B$13))</f>
        <v/>
      </c>
      <c r="AG13" s="25" t="str">
        <f>IF(source_data!G15="","",IF(source_data!L15="","",source_data!L15))</f>
        <v/>
      </c>
      <c r="AH13" s="25" t="str">
        <f>IF(source_data!G15="","",IF(source_data!M15="","",tailored_settings!$B$14))</f>
        <v/>
      </c>
      <c r="AI13" s="25" t="str">
        <f>IF(source_data!G15="","",IF(source_data!M15="","",source_data!M15))</f>
        <v/>
      </c>
    </row>
    <row r="14" spans="1:35" s="5" customFormat="1" ht="15.75" x14ac:dyDescent="0.25">
      <c r="A14" s="17" t="str">
        <f>IF(source_data!G16="","",IF(AND(source_data!C16&lt;&gt;"",tailored_settings!$B$15="Publish"),CONCATENATE(tailored_settings!$B$2&amp;source_data!C16),IF(AND(source_data!C16&lt;&gt;"",tailored_settings!$B$15="Do not publish"),CONCATENATE(tailored_settings!$B$2&amp;TEXT(ROW(A14)-1,"0000")&amp;"_"&amp;TEXT(F14,"yyyy-mm")),CONCATENATE(tailored_settings!$B$2&amp;TEXT(ROW(A14)-1,"0000")&amp;"_"&amp;TEXT(F14,"yyyy-mm")))))</f>
        <v/>
      </c>
      <c r="B14" s="17" t="str">
        <f>IF(source_data!G16="","",IF(source_data!E16&lt;&gt;"",source_data!E16,CONCATENATE("Grant to "&amp;G14)))</f>
        <v/>
      </c>
      <c r="C14" s="17" t="str">
        <f>IF(source_data!G16="","",IF(source_data!F16="","",source_data!F16))</f>
        <v/>
      </c>
      <c r="D14" s="18" t="str">
        <f>IF(source_data!G16="","",IF(source_data!G16="","",source_data!G16))</f>
        <v/>
      </c>
      <c r="E14" s="17" t="str">
        <f>IF(source_data!G16="","",tailored_settings!$B$3)</f>
        <v/>
      </c>
      <c r="F14" s="19" t="str">
        <f>IF(source_data!G16="","",IF(source_data!H16="","",source_data!H16))</f>
        <v/>
      </c>
      <c r="G14" s="17" t="str">
        <f>IF(source_data!G16="","",tailored_settings!$B$5)</f>
        <v/>
      </c>
      <c r="H14" s="17" t="str">
        <f>IF(source_data!G16="","",IF(AND(source_data!A16&lt;&gt;"",tailored_settings!$B$16="Publish"),CONCATENATE(tailored_settings!$B$2&amp;source_data!A16),IF(AND(source_data!A16&lt;&gt;"",tailored_settings!$B$16="Do not publish"),CONCATENATE(tailored_settings!$B$4&amp;TEXT(ROW(A14)-1,"0000")&amp;"_"&amp;TEXT(F14,"yyyy-mm")),CONCATENATE(tailored_settings!$B$4&amp;TEXT(ROW(A14)-1,"0000")&amp;"_"&amp;TEXT(F14,"yyyy-mm")))))</f>
        <v/>
      </c>
      <c r="I14" s="17" t="str">
        <f>IF(source_data!G16="","",tailored_settings!$B$7)</f>
        <v/>
      </c>
      <c r="J14" s="17" t="str">
        <f>IF(source_data!G16="","",tailored_settings!$B$6)</f>
        <v/>
      </c>
      <c r="K14" s="17" t="str">
        <f>IF(source_data!G16="","",IF(source_data!I16="","",VLOOKUP(source_data!I16,codelist_mapping!A:C,3,FALSE)))</f>
        <v/>
      </c>
      <c r="L14" s="17" t="str">
        <f>IF(source_data!G16="","",IF(source_data!J16="","",VLOOKUP(source_data!J16,codelist_mapping!A:C,3,FALSE)))</f>
        <v/>
      </c>
      <c r="M14" s="17" t="str">
        <f>IF(source_data!G16="","",IF(source_data!K16="","",IF(source_data!M16&lt;&gt;"",CONCATENATE(VLOOKUP(source_data!K16,codelist_mapping!F:H,3,FALSE)&amp;";"&amp;VLOOKUP(source_data!L16,codelist_mapping!F:H,3,FALSE)&amp;";"&amp;VLOOKUP(source_data!M16,codelist_mapping!F:H,3,FALSE)),IF(source_data!L16&lt;&gt;"",CONCATENATE(VLOOKUP(source_data!K16,codelist_mapping!F:H,3,FALSE)&amp;";"&amp;VLOOKUP(source_data!L16,codelist_mapping!F:H,3,FALSE)),IF(source_data!K16&lt;&gt;"",CONCATENATE(VLOOKUP(source_data!K16,codelist_mapping!F:H,3,FALSE)))))))</f>
        <v/>
      </c>
      <c r="N14" s="60" t="str">
        <f>IF(source_data!G16="","",IF(source_data!D16="","",VLOOKUP(source_data!D16,geo_data!A:I,9,FALSE)))</f>
        <v/>
      </c>
      <c r="O14" s="60" t="str">
        <f>IF(source_data!G16="","",IF(source_data!D16="","",VLOOKUP(source_data!D16,geo_data!A:I,8,FALSE)))</f>
        <v/>
      </c>
      <c r="P14" s="60" t="str">
        <f>IF(source_data!G16="","",IF(LEFT(O14,3)="E05","WD",IF(LEFT(O14,3)="S13","WD",IF(LEFT(O14,3)="W05","WD",IF(LEFT(O14,3)="W06","UA",IF(LEFT(O14,3)="S12","CA",IF(LEFT(O14,3)="E06","UA",IF(LEFT(O14,3)="E07","NMD",IF(LEFT(O14,3)="E08","MD",IF(LEFT(O14,3)="E09","LONB"))))))))))</f>
        <v/>
      </c>
      <c r="Q14" s="60" t="str">
        <f>IF(source_data!G16="","",IF(source_data!D16="","",VLOOKUP(source_data!D16,geo_data!A:I,7,FALSE)))</f>
        <v/>
      </c>
      <c r="R14" s="60" t="str">
        <f>IF(source_data!G16="","",IF(source_data!D16="","",VLOOKUP(source_data!D16,geo_data!A:I,6,FALSE)))</f>
        <v/>
      </c>
      <c r="S14" s="60" t="str">
        <f>IF(source_data!G16="","",IF(LEFT(R14,3)="E05","WD",IF(LEFT(R14,3)="S13","WD",IF(LEFT(R14,3)="W05","WD",IF(LEFT(R14,3)="W06","UA",IF(LEFT(R14,3)="S12","CA",IF(LEFT(R14,3)="E06","UA",IF(LEFT(R14,3)="E07","NMD",IF(LEFT(R14,3)="E08","MD",IF(LEFT(R14,3)="E09","LONB"))))))))))</f>
        <v/>
      </c>
      <c r="T14" s="17" t="str">
        <f>IF(source_data!G16="","",IF(source_data!N16="","",source_data!N16))</f>
        <v/>
      </c>
      <c r="U14" s="21" t="str">
        <f>IF(source_data!G16="","",tailored_settings!$B$8)</f>
        <v/>
      </c>
      <c r="V14" s="17" t="str">
        <f>IF(source_data!G16="","",tailored_settings!$B$9)</f>
        <v/>
      </c>
      <c r="W14" s="19" t="str">
        <f>IF(source_data!G16="","",IF(source_data!O16="","",source_data!O16))</f>
        <v/>
      </c>
      <c r="X14" s="19" t="str">
        <f>IF(source_data!G16="","",IF(source_data!P16="","",source_data!P16))</f>
        <v/>
      </c>
      <c r="Y14" s="20" t="str">
        <f>IF(source_data!G16="","",IF(source_data!Q16="","",source_data!Q16))</f>
        <v/>
      </c>
      <c r="Z14" s="25" t="str">
        <f>IF(source_data!G16="","",IF(source_data!I16="","",tailored_settings!$B$10))</f>
        <v/>
      </c>
      <c r="AA14" s="25" t="str">
        <f>IF(source_data!G16="","",IF(source_data!I16="","",source_data!I16))</f>
        <v/>
      </c>
      <c r="AB14" s="25" t="str">
        <f>IF(source_data!G16="","",IF(source_data!J16="","",tailored_settings!$B$11))</f>
        <v/>
      </c>
      <c r="AC14" s="25" t="str">
        <f>IF(source_data!G16="","",IF(source_data!J16="","",source_data!J16))</f>
        <v/>
      </c>
      <c r="AD14" s="25" t="str">
        <f>IF(source_data!G16="","",IF(source_data!K16="","",tailored_settings!$B$12))</f>
        <v/>
      </c>
      <c r="AE14" s="25" t="str">
        <f>IF(source_data!G16="","",IF(source_data!K16="","",source_data!K16))</f>
        <v/>
      </c>
      <c r="AF14" s="25" t="str">
        <f>IF(source_data!G16="","",IF(source_data!L16="","",tailored_settings!$B$13))</f>
        <v/>
      </c>
      <c r="AG14" s="25" t="str">
        <f>IF(source_data!G16="","",IF(source_data!L16="","",source_data!L16))</f>
        <v/>
      </c>
      <c r="AH14" s="25" t="str">
        <f>IF(source_data!G16="","",IF(source_data!M16="","",tailored_settings!$B$14))</f>
        <v/>
      </c>
      <c r="AI14" s="25" t="str">
        <f>IF(source_data!G16="","",IF(source_data!M16="","",source_data!M16))</f>
        <v/>
      </c>
    </row>
    <row r="15" spans="1:35" s="5" customFormat="1" ht="15.75" x14ac:dyDescent="0.25">
      <c r="A15" s="17" t="str">
        <f>IF(source_data!G17="","",IF(AND(source_data!C17&lt;&gt;"",tailored_settings!$B$15="Publish"),CONCATENATE(tailored_settings!$B$2&amp;source_data!C17),IF(AND(source_data!C17&lt;&gt;"",tailored_settings!$B$15="Do not publish"),CONCATENATE(tailored_settings!$B$2&amp;TEXT(ROW(A15)-1,"0000")&amp;"_"&amp;TEXT(F15,"yyyy-mm")),CONCATENATE(tailored_settings!$B$2&amp;TEXT(ROW(A15)-1,"0000")&amp;"_"&amp;TEXT(F15,"yyyy-mm")))))</f>
        <v/>
      </c>
      <c r="B15" s="17" t="str">
        <f>IF(source_data!G17="","",IF(source_data!E17&lt;&gt;"",source_data!E17,CONCATENATE("Grant to "&amp;G15)))</f>
        <v/>
      </c>
      <c r="C15" s="17" t="str">
        <f>IF(source_data!G17="","",IF(source_data!F17="","",source_data!F17))</f>
        <v/>
      </c>
      <c r="D15" s="18" t="str">
        <f>IF(source_data!G17="","",IF(source_data!G17="","",source_data!G17))</f>
        <v/>
      </c>
      <c r="E15" s="17" t="str">
        <f>IF(source_data!G17="","",tailored_settings!$B$3)</f>
        <v/>
      </c>
      <c r="F15" s="19" t="str">
        <f>IF(source_data!G17="","",IF(source_data!H17="","",source_data!H17))</f>
        <v/>
      </c>
      <c r="G15" s="17" t="str">
        <f>IF(source_data!G17="","",tailored_settings!$B$5)</f>
        <v/>
      </c>
      <c r="H15" s="17" t="str">
        <f>IF(source_data!G17="","",IF(AND(source_data!A17&lt;&gt;"",tailored_settings!$B$16="Publish"),CONCATENATE(tailored_settings!$B$2&amp;source_data!A17),IF(AND(source_data!A17&lt;&gt;"",tailored_settings!$B$16="Do not publish"),CONCATENATE(tailored_settings!$B$4&amp;TEXT(ROW(A15)-1,"0000")&amp;"_"&amp;TEXT(F15,"yyyy-mm")),CONCATENATE(tailored_settings!$B$4&amp;TEXT(ROW(A15)-1,"0000")&amp;"_"&amp;TEXT(F15,"yyyy-mm")))))</f>
        <v/>
      </c>
      <c r="I15" s="17" t="str">
        <f>IF(source_data!G17="","",tailored_settings!$B$7)</f>
        <v/>
      </c>
      <c r="J15" s="17" t="str">
        <f>IF(source_data!G17="","",tailored_settings!$B$6)</f>
        <v/>
      </c>
      <c r="K15" s="17" t="str">
        <f>IF(source_data!G17="","",IF(source_data!I17="","",VLOOKUP(source_data!I17,codelist_mapping!A:C,3,FALSE)))</f>
        <v/>
      </c>
      <c r="L15" s="17" t="str">
        <f>IF(source_data!G17="","",IF(source_data!J17="","",VLOOKUP(source_data!J17,codelist_mapping!A:C,3,FALSE)))</f>
        <v/>
      </c>
      <c r="M15" s="17" t="str">
        <f>IF(source_data!G17="","",IF(source_data!K17="","",IF(source_data!M17&lt;&gt;"",CONCATENATE(VLOOKUP(source_data!K17,codelist_mapping!F:H,3,FALSE)&amp;";"&amp;VLOOKUP(source_data!L17,codelist_mapping!F:H,3,FALSE)&amp;";"&amp;VLOOKUP(source_data!M17,codelist_mapping!F:H,3,FALSE)),IF(source_data!L17&lt;&gt;"",CONCATENATE(VLOOKUP(source_data!K17,codelist_mapping!F:H,3,FALSE)&amp;";"&amp;VLOOKUP(source_data!L17,codelist_mapping!F:H,3,FALSE)),IF(source_data!K17&lt;&gt;"",CONCATENATE(VLOOKUP(source_data!K17,codelist_mapping!F:H,3,FALSE)))))))</f>
        <v/>
      </c>
      <c r="N15" s="60" t="str">
        <f>IF(source_data!G17="","",IF(source_data!D17="","",VLOOKUP(source_data!D17,geo_data!A:I,9,FALSE)))</f>
        <v/>
      </c>
      <c r="O15" s="60" t="str">
        <f>IF(source_data!G17="","",IF(source_data!D17="","",VLOOKUP(source_data!D17,geo_data!A:I,8,FALSE)))</f>
        <v/>
      </c>
      <c r="P15" s="60" t="str">
        <f>IF(source_data!G17="","",IF(LEFT(O15,3)="E05","WD",IF(LEFT(O15,3)="S13","WD",IF(LEFT(O15,3)="W05","WD",IF(LEFT(O15,3)="W06","UA",IF(LEFT(O15,3)="S12","CA",IF(LEFT(O15,3)="E06","UA",IF(LEFT(O15,3)="E07","NMD",IF(LEFT(O15,3)="E08","MD",IF(LEFT(O15,3)="E09","LONB"))))))))))</f>
        <v/>
      </c>
      <c r="Q15" s="60" t="str">
        <f>IF(source_data!G17="","",IF(source_data!D17="","",VLOOKUP(source_data!D17,geo_data!A:I,7,FALSE)))</f>
        <v/>
      </c>
      <c r="R15" s="60" t="str">
        <f>IF(source_data!G17="","",IF(source_data!D17="","",VLOOKUP(source_data!D17,geo_data!A:I,6,FALSE)))</f>
        <v/>
      </c>
      <c r="S15" s="60" t="str">
        <f>IF(source_data!G17="","",IF(LEFT(R15,3)="E05","WD",IF(LEFT(R15,3)="S13","WD",IF(LEFT(R15,3)="W05","WD",IF(LEFT(R15,3)="W06","UA",IF(LEFT(R15,3)="S12","CA",IF(LEFT(R15,3)="E06","UA",IF(LEFT(R15,3)="E07","NMD",IF(LEFT(R15,3)="E08","MD",IF(LEFT(R15,3)="E09","LONB"))))))))))</f>
        <v/>
      </c>
      <c r="T15" s="17" t="str">
        <f>IF(source_data!G17="","",IF(source_data!N17="","",source_data!N17))</f>
        <v/>
      </c>
      <c r="U15" s="21" t="str">
        <f>IF(source_data!G17="","",tailored_settings!$B$8)</f>
        <v/>
      </c>
      <c r="V15" s="17" t="str">
        <f>IF(source_data!G17="","",tailored_settings!$B$9)</f>
        <v/>
      </c>
      <c r="W15" s="19" t="str">
        <f>IF(source_data!G17="","",IF(source_data!O17="","",source_data!O17))</f>
        <v/>
      </c>
      <c r="X15" s="19" t="str">
        <f>IF(source_data!G17="","",IF(source_data!P17="","",source_data!P17))</f>
        <v/>
      </c>
      <c r="Y15" s="20" t="str">
        <f>IF(source_data!G17="","",IF(source_data!Q17="","",source_data!Q17))</f>
        <v/>
      </c>
      <c r="Z15" s="25" t="str">
        <f>IF(source_data!G17="","",IF(source_data!I17="","",tailored_settings!$B$10))</f>
        <v/>
      </c>
      <c r="AA15" s="25" t="str">
        <f>IF(source_data!G17="","",IF(source_data!I17="","",source_data!I17))</f>
        <v/>
      </c>
      <c r="AB15" s="25" t="str">
        <f>IF(source_data!G17="","",IF(source_data!J17="","",tailored_settings!$B$11))</f>
        <v/>
      </c>
      <c r="AC15" s="25" t="str">
        <f>IF(source_data!G17="","",IF(source_data!J17="","",source_data!J17))</f>
        <v/>
      </c>
      <c r="AD15" s="25" t="str">
        <f>IF(source_data!G17="","",IF(source_data!K17="","",tailored_settings!$B$12))</f>
        <v/>
      </c>
      <c r="AE15" s="25" t="str">
        <f>IF(source_data!G17="","",IF(source_data!K17="","",source_data!K17))</f>
        <v/>
      </c>
      <c r="AF15" s="25" t="str">
        <f>IF(source_data!G17="","",IF(source_data!L17="","",tailored_settings!$B$13))</f>
        <v/>
      </c>
      <c r="AG15" s="25" t="str">
        <f>IF(source_data!G17="","",IF(source_data!L17="","",source_data!L17))</f>
        <v/>
      </c>
      <c r="AH15" s="25" t="str">
        <f>IF(source_data!G17="","",IF(source_data!M17="","",tailored_settings!$B$14))</f>
        <v/>
      </c>
      <c r="AI15" s="25" t="str">
        <f>IF(source_data!G17="","",IF(source_data!M17="","",source_data!M17))</f>
        <v/>
      </c>
    </row>
    <row r="16" spans="1:35" s="5" customFormat="1" ht="15.75" x14ac:dyDescent="0.25">
      <c r="A16" s="17" t="str">
        <f>IF(source_data!G18="","",IF(AND(source_data!C18&lt;&gt;"",tailored_settings!$B$15="Publish"),CONCATENATE(tailored_settings!$B$2&amp;source_data!C18),IF(AND(source_data!C18&lt;&gt;"",tailored_settings!$B$15="Do not publish"),CONCATENATE(tailored_settings!$B$2&amp;TEXT(ROW(A16)-1,"0000")&amp;"_"&amp;TEXT(F16,"yyyy-mm")),CONCATENATE(tailored_settings!$B$2&amp;TEXT(ROW(A16)-1,"0000")&amp;"_"&amp;TEXT(F16,"yyyy-mm")))))</f>
        <v/>
      </c>
      <c r="B16" s="17" t="str">
        <f>IF(source_data!G18="","",IF(source_data!E18&lt;&gt;"",source_data!E18,CONCATENATE("Grant to "&amp;G16)))</f>
        <v/>
      </c>
      <c r="C16" s="17" t="str">
        <f>IF(source_data!G18="","",IF(source_data!F18="","",source_data!F18))</f>
        <v/>
      </c>
      <c r="D16" s="18" t="str">
        <f>IF(source_data!G18="","",IF(source_data!G18="","",source_data!G18))</f>
        <v/>
      </c>
      <c r="E16" s="17" t="str">
        <f>IF(source_data!G18="","",tailored_settings!$B$3)</f>
        <v/>
      </c>
      <c r="F16" s="19" t="str">
        <f>IF(source_data!G18="","",IF(source_data!H18="","",source_data!H18))</f>
        <v/>
      </c>
      <c r="G16" s="17" t="str">
        <f>IF(source_data!G18="","",tailored_settings!$B$5)</f>
        <v/>
      </c>
      <c r="H16" s="17" t="str">
        <f>IF(source_data!G18="","",IF(AND(source_data!A18&lt;&gt;"",tailored_settings!$B$16="Publish"),CONCATENATE(tailored_settings!$B$2&amp;source_data!A18),IF(AND(source_data!A18&lt;&gt;"",tailored_settings!$B$16="Do not publish"),CONCATENATE(tailored_settings!$B$4&amp;TEXT(ROW(A16)-1,"0000")&amp;"_"&amp;TEXT(F16,"yyyy-mm")),CONCATENATE(tailored_settings!$B$4&amp;TEXT(ROW(A16)-1,"0000")&amp;"_"&amp;TEXT(F16,"yyyy-mm")))))</f>
        <v/>
      </c>
      <c r="I16" s="17" t="str">
        <f>IF(source_data!G18="","",tailored_settings!$B$7)</f>
        <v/>
      </c>
      <c r="J16" s="17" t="str">
        <f>IF(source_data!G18="","",tailored_settings!$B$6)</f>
        <v/>
      </c>
      <c r="K16" s="17" t="str">
        <f>IF(source_data!G18="","",IF(source_data!I18="","",VLOOKUP(source_data!I18,codelist_mapping!A:C,3,FALSE)))</f>
        <v/>
      </c>
      <c r="L16" s="17" t="str">
        <f>IF(source_data!G18="","",IF(source_data!J18="","",VLOOKUP(source_data!J18,codelist_mapping!A:C,3,FALSE)))</f>
        <v/>
      </c>
      <c r="M16" s="17" t="str">
        <f>IF(source_data!G18="","",IF(source_data!K18="","",IF(source_data!M18&lt;&gt;"",CONCATENATE(VLOOKUP(source_data!K18,codelist_mapping!F:H,3,FALSE)&amp;";"&amp;VLOOKUP(source_data!L18,codelist_mapping!F:H,3,FALSE)&amp;";"&amp;VLOOKUP(source_data!M18,codelist_mapping!F:H,3,FALSE)),IF(source_data!L18&lt;&gt;"",CONCATENATE(VLOOKUP(source_data!K18,codelist_mapping!F:H,3,FALSE)&amp;";"&amp;VLOOKUP(source_data!L18,codelist_mapping!F:H,3,FALSE)),IF(source_data!K18&lt;&gt;"",CONCATENATE(VLOOKUP(source_data!K18,codelist_mapping!F:H,3,FALSE)))))))</f>
        <v/>
      </c>
      <c r="N16" s="60" t="str">
        <f>IF(source_data!G18="","",IF(source_data!D18="","",VLOOKUP(source_data!D18,geo_data!A:I,9,FALSE)))</f>
        <v/>
      </c>
      <c r="O16" s="60" t="str">
        <f>IF(source_data!G18="","",IF(source_data!D18="","",VLOOKUP(source_data!D18,geo_data!A:I,8,FALSE)))</f>
        <v/>
      </c>
      <c r="P16" s="60" t="str">
        <f>IF(source_data!G18="","",IF(LEFT(O16,3)="E05","WD",IF(LEFT(O16,3)="S13","WD",IF(LEFT(O16,3)="W05","WD",IF(LEFT(O16,3)="W06","UA",IF(LEFT(O16,3)="S12","CA",IF(LEFT(O16,3)="E06","UA",IF(LEFT(O16,3)="E07","NMD",IF(LEFT(O16,3)="E08","MD",IF(LEFT(O16,3)="E09","LONB"))))))))))</f>
        <v/>
      </c>
      <c r="Q16" s="60" t="str">
        <f>IF(source_data!G18="","",IF(source_data!D18="","",VLOOKUP(source_data!D18,geo_data!A:I,7,FALSE)))</f>
        <v/>
      </c>
      <c r="R16" s="60" t="str">
        <f>IF(source_data!G18="","",IF(source_data!D18="","",VLOOKUP(source_data!D18,geo_data!A:I,6,FALSE)))</f>
        <v/>
      </c>
      <c r="S16" s="60" t="str">
        <f>IF(source_data!G18="","",IF(LEFT(R16,3)="E05","WD",IF(LEFT(R16,3)="S13","WD",IF(LEFT(R16,3)="W05","WD",IF(LEFT(R16,3)="W06","UA",IF(LEFT(R16,3)="S12","CA",IF(LEFT(R16,3)="E06","UA",IF(LEFT(R16,3)="E07","NMD",IF(LEFT(R16,3)="E08","MD",IF(LEFT(R16,3)="E09","LONB"))))))))))</f>
        <v/>
      </c>
      <c r="T16" s="17" t="str">
        <f>IF(source_data!G18="","",IF(source_data!N18="","",source_data!N18))</f>
        <v/>
      </c>
      <c r="U16" s="21" t="str">
        <f>IF(source_data!G18="","",tailored_settings!$B$8)</f>
        <v/>
      </c>
      <c r="V16" s="17" t="str">
        <f>IF(source_data!G18="","",tailored_settings!$B$9)</f>
        <v/>
      </c>
      <c r="W16" s="19" t="str">
        <f>IF(source_data!G18="","",IF(source_data!O18="","",source_data!O18))</f>
        <v/>
      </c>
      <c r="X16" s="19" t="str">
        <f>IF(source_data!G18="","",IF(source_data!P18="","",source_data!P18))</f>
        <v/>
      </c>
      <c r="Y16" s="20" t="str">
        <f>IF(source_data!G18="","",IF(source_data!Q18="","",source_data!Q18))</f>
        <v/>
      </c>
      <c r="Z16" s="25" t="str">
        <f>IF(source_data!G18="","",IF(source_data!I18="","",tailored_settings!$B$10))</f>
        <v/>
      </c>
      <c r="AA16" s="25" t="str">
        <f>IF(source_data!G18="","",IF(source_data!I18="","",source_data!I18))</f>
        <v/>
      </c>
      <c r="AB16" s="25" t="str">
        <f>IF(source_data!G18="","",IF(source_data!J18="","",tailored_settings!$B$11))</f>
        <v/>
      </c>
      <c r="AC16" s="25" t="str">
        <f>IF(source_data!G18="","",IF(source_data!J18="","",source_data!J18))</f>
        <v/>
      </c>
      <c r="AD16" s="25" t="str">
        <f>IF(source_data!G18="","",IF(source_data!K18="","",tailored_settings!$B$12))</f>
        <v/>
      </c>
      <c r="AE16" s="25" t="str">
        <f>IF(source_data!G18="","",IF(source_data!K18="","",source_data!K18))</f>
        <v/>
      </c>
      <c r="AF16" s="25" t="str">
        <f>IF(source_data!G18="","",IF(source_data!L18="","",tailored_settings!$B$13))</f>
        <v/>
      </c>
      <c r="AG16" s="25" t="str">
        <f>IF(source_data!G18="","",IF(source_data!L18="","",source_data!L18))</f>
        <v/>
      </c>
      <c r="AH16" s="25" t="str">
        <f>IF(source_data!G18="","",IF(source_data!M18="","",tailored_settings!$B$14))</f>
        <v/>
      </c>
      <c r="AI16" s="25" t="str">
        <f>IF(source_data!G18="","",IF(source_data!M18="","",source_data!M18))</f>
        <v/>
      </c>
    </row>
    <row r="17" spans="1:35" s="5" customFormat="1" ht="15.75" x14ac:dyDescent="0.25">
      <c r="A17" s="17" t="str">
        <f>IF(source_data!G19="","",IF(AND(source_data!C19&lt;&gt;"",tailored_settings!$B$15="Publish"),CONCATENATE(tailored_settings!$B$2&amp;source_data!C19),IF(AND(source_data!C19&lt;&gt;"",tailored_settings!$B$15="Do not publish"),CONCATENATE(tailored_settings!$B$2&amp;TEXT(ROW(A17)-1,"0000")&amp;"_"&amp;TEXT(F17,"yyyy-mm")),CONCATENATE(tailored_settings!$B$2&amp;TEXT(ROW(A17)-1,"0000")&amp;"_"&amp;TEXT(F17,"yyyy-mm")))))</f>
        <v/>
      </c>
      <c r="B17" s="17" t="str">
        <f>IF(source_data!G19="","",IF(source_data!E19&lt;&gt;"",source_data!E19,CONCATENATE("Grant to "&amp;G17)))</f>
        <v/>
      </c>
      <c r="C17" s="17" t="str">
        <f>IF(source_data!G19="","",IF(source_data!F19="","",source_data!F19))</f>
        <v/>
      </c>
      <c r="D17" s="18" t="str">
        <f>IF(source_data!G19="","",IF(source_data!G19="","",source_data!G19))</f>
        <v/>
      </c>
      <c r="E17" s="17" t="str">
        <f>IF(source_data!G19="","",tailored_settings!$B$3)</f>
        <v/>
      </c>
      <c r="F17" s="19" t="str">
        <f>IF(source_data!G19="","",IF(source_data!H19="","",source_data!H19))</f>
        <v/>
      </c>
      <c r="G17" s="17" t="str">
        <f>IF(source_data!G19="","",tailored_settings!$B$5)</f>
        <v/>
      </c>
      <c r="H17" s="17" t="str">
        <f>IF(source_data!G19="","",IF(AND(source_data!A19&lt;&gt;"",tailored_settings!$B$16="Publish"),CONCATENATE(tailored_settings!$B$2&amp;source_data!A19),IF(AND(source_data!A19&lt;&gt;"",tailored_settings!$B$16="Do not publish"),CONCATENATE(tailored_settings!$B$4&amp;TEXT(ROW(A17)-1,"0000")&amp;"_"&amp;TEXT(F17,"yyyy-mm")),CONCATENATE(tailored_settings!$B$4&amp;TEXT(ROW(A17)-1,"0000")&amp;"_"&amp;TEXT(F17,"yyyy-mm")))))</f>
        <v/>
      </c>
      <c r="I17" s="17" t="str">
        <f>IF(source_data!G19="","",tailored_settings!$B$7)</f>
        <v/>
      </c>
      <c r="J17" s="17" t="str">
        <f>IF(source_data!G19="","",tailored_settings!$B$6)</f>
        <v/>
      </c>
      <c r="K17" s="17" t="str">
        <f>IF(source_data!G19="","",IF(source_data!I19="","",VLOOKUP(source_data!I19,codelist_mapping!A:C,3,FALSE)))</f>
        <v/>
      </c>
      <c r="L17" s="17" t="str">
        <f>IF(source_data!G19="","",IF(source_data!J19="","",VLOOKUP(source_data!J19,codelist_mapping!A:C,3,FALSE)))</f>
        <v/>
      </c>
      <c r="M17" s="17" t="str">
        <f>IF(source_data!G19="","",IF(source_data!K19="","",IF(source_data!M19&lt;&gt;"",CONCATENATE(VLOOKUP(source_data!K19,codelist_mapping!F:H,3,FALSE)&amp;";"&amp;VLOOKUP(source_data!L19,codelist_mapping!F:H,3,FALSE)&amp;";"&amp;VLOOKUP(source_data!M19,codelist_mapping!F:H,3,FALSE)),IF(source_data!L19&lt;&gt;"",CONCATENATE(VLOOKUP(source_data!K19,codelist_mapping!F:H,3,FALSE)&amp;";"&amp;VLOOKUP(source_data!L19,codelist_mapping!F:H,3,FALSE)),IF(source_data!K19&lt;&gt;"",CONCATENATE(VLOOKUP(source_data!K19,codelist_mapping!F:H,3,FALSE)))))))</f>
        <v/>
      </c>
      <c r="N17" s="60" t="str">
        <f>IF(source_data!G19="","",IF(source_data!D19="","",VLOOKUP(source_data!D19,geo_data!A:I,9,FALSE)))</f>
        <v/>
      </c>
      <c r="O17" s="60" t="str">
        <f>IF(source_data!G19="","",IF(source_data!D19="","",VLOOKUP(source_data!D19,geo_data!A:I,8,FALSE)))</f>
        <v/>
      </c>
      <c r="P17" s="60" t="str">
        <f>IF(source_data!G19="","",IF(LEFT(O17,3)="E05","WD",IF(LEFT(O17,3)="S13","WD",IF(LEFT(O17,3)="W05","WD",IF(LEFT(O17,3)="W06","UA",IF(LEFT(O17,3)="S12","CA",IF(LEFT(O17,3)="E06","UA",IF(LEFT(O17,3)="E07","NMD",IF(LEFT(O17,3)="E08","MD",IF(LEFT(O17,3)="E09","LONB"))))))))))</f>
        <v/>
      </c>
      <c r="Q17" s="60" t="str">
        <f>IF(source_data!G19="","",IF(source_data!D19="","",VLOOKUP(source_data!D19,geo_data!A:I,7,FALSE)))</f>
        <v/>
      </c>
      <c r="R17" s="60" t="str">
        <f>IF(source_data!G19="","",IF(source_data!D19="","",VLOOKUP(source_data!D19,geo_data!A:I,6,FALSE)))</f>
        <v/>
      </c>
      <c r="S17" s="60" t="str">
        <f>IF(source_data!G19="","",IF(LEFT(R17,3)="E05","WD",IF(LEFT(R17,3)="S13","WD",IF(LEFT(R17,3)="W05","WD",IF(LEFT(R17,3)="W06","UA",IF(LEFT(R17,3)="S12","CA",IF(LEFT(R17,3)="E06","UA",IF(LEFT(R17,3)="E07","NMD",IF(LEFT(R17,3)="E08","MD",IF(LEFT(R17,3)="E09","LONB"))))))))))</f>
        <v/>
      </c>
      <c r="T17" s="17" t="str">
        <f>IF(source_data!G19="","",IF(source_data!N19="","",source_data!N19))</f>
        <v/>
      </c>
      <c r="U17" s="21" t="str">
        <f>IF(source_data!G19="","",tailored_settings!$B$8)</f>
        <v/>
      </c>
      <c r="V17" s="17" t="str">
        <f>IF(source_data!G19="","",tailored_settings!$B$9)</f>
        <v/>
      </c>
      <c r="W17" s="19" t="str">
        <f>IF(source_data!G19="","",IF(source_data!O19="","",source_data!O19))</f>
        <v/>
      </c>
      <c r="X17" s="19" t="str">
        <f>IF(source_data!G19="","",IF(source_data!P19="","",source_data!P19))</f>
        <v/>
      </c>
      <c r="Y17" s="20" t="str">
        <f>IF(source_data!G19="","",IF(source_data!Q19="","",source_data!Q19))</f>
        <v/>
      </c>
      <c r="Z17" s="25" t="str">
        <f>IF(source_data!G19="","",IF(source_data!I19="","",tailored_settings!$B$10))</f>
        <v/>
      </c>
      <c r="AA17" s="25" t="str">
        <f>IF(source_data!G19="","",IF(source_data!I19="","",source_data!I19))</f>
        <v/>
      </c>
      <c r="AB17" s="25" t="str">
        <f>IF(source_data!G19="","",IF(source_data!J19="","",tailored_settings!$B$11))</f>
        <v/>
      </c>
      <c r="AC17" s="25" t="str">
        <f>IF(source_data!G19="","",IF(source_data!J19="","",source_data!J19))</f>
        <v/>
      </c>
      <c r="AD17" s="25" t="str">
        <f>IF(source_data!G19="","",IF(source_data!K19="","",tailored_settings!$B$12))</f>
        <v/>
      </c>
      <c r="AE17" s="25" t="str">
        <f>IF(source_data!G19="","",IF(source_data!K19="","",source_data!K19))</f>
        <v/>
      </c>
      <c r="AF17" s="25" t="str">
        <f>IF(source_data!G19="","",IF(source_data!L19="","",tailored_settings!$B$13))</f>
        <v/>
      </c>
      <c r="AG17" s="25" t="str">
        <f>IF(source_data!G19="","",IF(source_data!L19="","",source_data!L19))</f>
        <v/>
      </c>
      <c r="AH17" s="25" t="str">
        <f>IF(source_data!G19="","",IF(source_data!M19="","",tailored_settings!$B$14))</f>
        <v/>
      </c>
      <c r="AI17" s="25" t="str">
        <f>IF(source_data!G19="","",IF(source_data!M19="","",source_data!M19))</f>
        <v/>
      </c>
    </row>
    <row r="18" spans="1:35" s="5" customFormat="1" ht="15.75" x14ac:dyDescent="0.25">
      <c r="A18" s="17" t="str">
        <f>IF(source_data!G20="","",IF(AND(source_data!C20&lt;&gt;"",tailored_settings!$B$15="Publish"),CONCATENATE(tailored_settings!$B$2&amp;source_data!C20),IF(AND(source_data!C20&lt;&gt;"",tailored_settings!$B$15="Do not publish"),CONCATENATE(tailored_settings!$B$2&amp;TEXT(ROW(A18)-1,"0000")&amp;"_"&amp;TEXT(F18,"yyyy-mm")),CONCATENATE(tailored_settings!$B$2&amp;TEXT(ROW(A18)-1,"0000")&amp;"_"&amp;TEXT(F18,"yyyy-mm")))))</f>
        <v/>
      </c>
      <c r="B18" s="17" t="str">
        <f>IF(source_data!G20="","",IF(source_data!E20&lt;&gt;"",source_data!E20,CONCATENATE("Grant to "&amp;G18)))</f>
        <v/>
      </c>
      <c r="C18" s="17" t="str">
        <f>IF(source_data!G20="","",IF(source_data!F20="","",source_data!F20))</f>
        <v/>
      </c>
      <c r="D18" s="18" t="str">
        <f>IF(source_data!G20="","",IF(source_data!G20="","",source_data!G20))</f>
        <v/>
      </c>
      <c r="E18" s="17" t="str">
        <f>IF(source_data!G20="","",tailored_settings!$B$3)</f>
        <v/>
      </c>
      <c r="F18" s="19" t="str">
        <f>IF(source_data!G20="","",IF(source_data!H20="","",source_data!H20))</f>
        <v/>
      </c>
      <c r="G18" s="17" t="str">
        <f>IF(source_data!G20="","",tailored_settings!$B$5)</f>
        <v/>
      </c>
      <c r="H18" s="17" t="str">
        <f>IF(source_data!G20="","",IF(AND(source_data!A20&lt;&gt;"",tailored_settings!$B$16="Publish"),CONCATENATE(tailored_settings!$B$2&amp;source_data!A20),IF(AND(source_data!A20&lt;&gt;"",tailored_settings!$B$16="Do not publish"),CONCATENATE(tailored_settings!$B$4&amp;TEXT(ROW(A18)-1,"0000")&amp;"_"&amp;TEXT(F18,"yyyy-mm")),CONCATENATE(tailored_settings!$B$4&amp;TEXT(ROW(A18)-1,"0000")&amp;"_"&amp;TEXT(F18,"yyyy-mm")))))</f>
        <v/>
      </c>
      <c r="I18" s="17" t="str">
        <f>IF(source_data!G20="","",tailored_settings!$B$7)</f>
        <v/>
      </c>
      <c r="J18" s="17" t="str">
        <f>IF(source_data!G20="","",tailored_settings!$B$6)</f>
        <v/>
      </c>
      <c r="K18" s="17" t="str">
        <f>IF(source_data!G20="","",IF(source_data!I20="","",VLOOKUP(source_data!I20,codelist_mapping!A:C,3,FALSE)))</f>
        <v/>
      </c>
      <c r="L18" s="17" t="str">
        <f>IF(source_data!G20="","",IF(source_data!J20="","",VLOOKUP(source_data!J20,codelist_mapping!A:C,3,FALSE)))</f>
        <v/>
      </c>
      <c r="M18" s="17" t="str">
        <f>IF(source_data!G20="","",IF(source_data!K20="","",IF(source_data!M20&lt;&gt;"",CONCATENATE(VLOOKUP(source_data!K20,codelist_mapping!F:H,3,FALSE)&amp;";"&amp;VLOOKUP(source_data!L20,codelist_mapping!F:H,3,FALSE)&amp;";"&amp;VLOOKUP(source_data!M20,codelist_mapping!F:H,3,FALSE)),IF(source_data!L20&lt;&gt;"",CONCATENATE(VLOOKUP(source_data!K20,codelist_mapping!F:H,3,FALSE)&amp;";"&amp;VLOOKUP(source_data!L20,codelist_mapping!F:H,3,FALSE)),IF(source_data!K20&lt;&gt;"",CONCATENATE(VLOOKUP(source_data!K20,codelist_mapping!F:H,3,FALSE)))))))</f>
        <v/>
      </c>
      <c r="N18" s="60" t="str">
        <f>IF(source_data!G20="","",IF(source_data!D20="","",VLOOKUP(source_data!D20,geo_data!A:I,9,FALSE)))</f>
        <v/>
      </c>
      <c r="O18" s="60" t="str">
        <f>IF(source_data!G20="","",IF(source_data!D20="","",VLOOKUP(source_data!D20,geo_data!A:I,8,FALSE)))</f>
        <v/>
      </c>
      <c r="P18" s="60" t="str">
        <f>IF(source_data!G20="","",IF(LEFT(O18,3)="E05","WD",IF(LEFT(O18,3)="S13","WD",IF(LEFT(O18,3)="W05","WD",IF(LEFT(O18,3)="W06","UA",IF(LEFT(O18,3)="S12","CA",IF(LEFT(O18,3)="E06","UA",IF(LEFT(O18,3)="E07","NMD",IF(LEFT(O18,3)="E08","MD",IF(LEFT(O18,3)="E09","LONB"))))))))))</f>
        <v/>
      </c>
      <c r="Q18" s="60" t="str">
        <f>IF(source_data!G20="","",IF(source_data!D20="","",VLOOKUP(source_data!D20,geo_data!A:I,7,FALSE)))</f>
        <v/>
      </c>
      <c r="R18" s="60" t="str">
        <f>IF(source_data!G20="","",IF(source_data!D20="","",VLOOKUP(source_data!D20,geo_data!A:I,6,FALSE)))</f>
        <v/>
      </c>
      <c r="S18" s="60" t="str">
        <f>IF(source_data!G20="","",IF(LEFT(R18,3)="E05","WD",IF(LEFT(R18,3)="S13","WD",IF(LEFT(R18,3)="W05","WD",IF(LEFT(R18,3)="W06","UA",IF(LEFT(R18,3)="S12","CA",IF(LEFT(R18,3)="E06","UA",IF(LEFT(R18,3)="E07","NMD",IF(LEFT(R18,3)="E08","MD",IF(LEFT(R18,3)="E09","LONB"))))))))))</f>
        <v/>
      </c>
      <c r="T18" s="17" t="str">
        <f>IF(source_data!G20="","",IF(source_data!N20="","",source_data!N20))</f>
        <v/>
      </c>
      <c r="U18" s="21" t="str">
        <f>IF(source_data!G20="","",tailored_settings!$B$8)</f>
        <v/>
      </c>
      <c r="V18" s="17" t="str">
        <f>IF(source_data!G20="","",tailored_settings!$B$9)</f>
        <v/>
      </c>
      <c r="W18" s="19" t="str">
        <f>IF(source_data!G20="","",IF(source_data!O20="","",source_data!O20))</f>
        <v/>
      </c>
      <c r="X18" s="19" t="str">
        <f>IF(source_data!G20="","",IF(source_data!P20="","",source_data!P20))</f>
        <v/>
      </c>
      <c r="Y18" s="20" t="str">
        <f>IF(source_data!G20="","",IF(source_data!Q20="","",source_data!Q20))</f>
        <v/>
      </c>
      <c r="Z18" s="25" t="str">
        <f>IF(source_data!G20="","",IF(source_data!I20="","",tailored_settings!$B$10))</f>
        <v/>
      </c>
      <c r="AA18" s="25" t="str">
        <f>IF(source_data!G20="","",IF(source_data!I20="","",source_data!I20))</f>
        <v/>
      </c>
      <c r="AB18" s="25" t="str">
        <f>IF(source_data!G20="","",IF(source_data!J20="","",tailored_settings!$B$11))</f>
        <v/>
      </c>
      <c r="AC18" s="25" t="str">
        <f>IF(source_data!G20="","",IF(source_data!J20="","",source_data!J20))</f>
        <v/>
      </c>
      <c r="AD18" s="25" t="str">
        <f>IF(source_data!G20="","",IF(source_data!K20="","",tailored_settings!$B$12))</f>
        <v/>
      </c>
      <c r="AE18" s="25" t="str">
        <f>IF(source_data!G20="","",IF(source_data!K20="","",source_data!K20))</f>
        <v/>
      </c>
      <c r="AF18" s="25" t="str">
        <f>IF(source_data!G20="","",IF(source_data!L20="","",tailored_settings!$B$13))</f>
        <v/>
      </c>
      <c r="AG18" s="25" t="str">
        <f>IF(source_data!G20="","",IF(source_data!L20="","",source_data!L20))</f>
        <v/>
      </c>
      <c r="AH18" s="25" t="str">
        <f>IF(source_data!G20="","",IF(source_data!M20="","",tailored_settings!$B$14))</f>
        <v/>
      </c>
      <c r="AI18" s="25" t="str">
        <f>IF(source_data!G20="","",IF(source_data!M20="","",source_data!M20))</f>
        <v/>
      </c>
    </row>
    <row r="19" spans="1:35" s="5" customFormat="1" ht="15.75" x14ac:dyDescent="0.25">
      <c r="A19" s="17" t="str">
        <f>IF(source_data!G21="","",IF(AND(source_data!C21&lt;&gt;"",tailored_settings!$B$15="Publish"),CONCATENATE(tailored_settings!$B$2&amp;source_data!C21),IF(AND(source_data!C21&lt;&gt;"",tailored_settings!$B$15="Do not publish"),CONCATENATE(tailored_settings!$B$2&amp;TEXT(ROW(A19)-1,"0000")&amp;"_"&amp;TEXT(F19,"yyyy-mm")),CONCATENATE(tailored_settings!$B$2&amp;TEXT(ROW(A19)-1,"0000")&amp;"_"&amp;TEXT(F19,"yyyy-mm")))))</f>
        <v/>
      </c>
      <c r="B19" s="17" t="str">
        <f>IF(source_data!G21="","",IF(source_data!E21&lt;&gt;"",source_data!E21,CONCATENATE("Grant to "&amp;G19)))</f>
        <v/>
      </c>
      <c r="C19" s="17" t="str">
        <f>IF(source_data!G21="","",IF(source_data!F21="","",source_data!F21))</f>
        <v/>
      </c>
      <c r="D19" s="18" t="str">
        <f>IF(source_data!G21="","",IF(source_data!G21="","",source_data!G21))</f>
        <v/>
      </c>
      <c r="E19" s="17" t="str">
        <f>IF(source_data!G21="","",tailored_settings!$B$3)</f>
        <v/>
      </c>
      <c r="F19" s="19" t="str">
        <f>IF(source_data!G21="","",IF(source_data!H21="","",source_data!H21))</f>
        <v/>
      </c>
      <c r="G19" s="17" t="str">
        <f>IF(source_data!G21="","",tailored_settings!$B$5)</f>
        <v/>
      </c>
      <c r="H19" s="17" t="str">
        <f>IF(source_data!G21="","",IF(AND(source_data!A21&lt;&gt;"",tailored_settings!$B$16="Publish"),CONCATENATE(tailored_settings!$B$2&amp;source_data!A21),IF(AND(source_data!A21&lt;&gt;"",tailored_settings!$B$16="Do not publish"),CONCATENATE(tailored_settings!$B$4&amp;TEXT(ROW(A19)-1,"0000")&amp;"_"&amp;TEXT(F19,"yyyy-mm")),CONCATENATE(tailored_settings!$B$4&amp;TEXT(ROW(A19)-1,"0000")&amp;"_"&amp;TEXT(F19,"yyyy-mm")))))</f>
        <v/>
      </c>
      <c r="I19" s="17" t="str">
        <f>IF(source_data!G21="","",tailored_settings!$B$7)</f>
        <v/>
      </c>
      <c r="J19" s="17" t="str">
        <f>IF(source_data!G21="","",tailored_settings!$B$6)</f>
        <v/>
      </c>
      <c r="K19" s="17" t="str">
        <f>IF(source_data!G21="","",IF(source_data!I21="","",VLOOKUP(source_data!I21,codelist_mapping!A:C,3,FALSE)))</f>
        <v/>
      </c>
      <c r="L19" s="17" t="str">
        <f>IF(source_data!G21="","",IF(source_data!J21="","",VLOOKUP(source_data!J21,codelist_mapping!A:C,3,FALSE)))</f>
        <v/>
      </c>
      <c r="M19" s="17" t="str">
        <f>IF(source_data!G21="","",IF(source_data!K21="","",IF(source_data!M21&lt;&gt;"",CONCATENATE(VLOOKUP(source_data!K21,codelist_mapping!F:H,3,FALSE)&amp;";"&amp;VLOOKUP(source_data!L21,codelist_mapping!F:H,3,FALSE)&amp;";"&amp;VLOOKUP(source_data!M21,codelist_mapping!F:H,3,FALSE)),IF(source_data!L21&lt;&gt;"",CONCATENATE(VLOOKUP(source_data!K21,codelist_mapping!F:H,3,FALSE)&amp;";"&amp;VLOOKUP(source_data!L21,codelist_mapping!F:H,3,FALSE)),IF(source_data!K21&lt;&gt;"",CONCATENATE(VLOOKUP(source_data!K21,codelist_mapping!F:H,3,FALSE)))))))</f>
        <v/>
      </c>
      <c r="N19" s="60" t="str">
        <f>IF(source_data!G21="","",IF(source_data!D21="","",VLOOKUP(source_data!D21,geo_data!A:I,9,FALSE)))</f>
        <v/>
      </c>
      <c r="O19" s="60" t="str">
        <f>IF(source_data!G21="","",IF(source_data!D21="","",VLOOKUP(source_data!D21,geo_data!A:I,8,FALSE)))</f>
        <v/>
      </c>
      <c r="P19" s="60" t="str">
        <f>IF(source_data!G21="","",IF(LEFT(O19,3)="E05","WD",IF(LEFT(O19,3)="S13","WD",IF(LEFT(O19,3)="W05","WD",IF(LEFT(O19,3)="W06","UA",IF(LEFT(O19,3)="S12","CA",IF(LEFT(O19,3)="E06","UA",IF(LEFT(O19,3)="E07","NMD",IF(LEFT(O19,3)="E08","MD",IF(LEFT(O19,3)="E09","LONB"))))))))))</f>
        <v/>
      </c>
      <c r="Q19" s="60" t="str">
        <f>IF(source_data!G21="","",IF(source_data!D21="","",VLOOKUP(source_data!D21,geo_data!A:I,7,FALSE)))</f>
        <v/>
      </c>
      <c r="R19" s="60" t="str">
        <f>IF(source_data!G21="","",IF(source_data!D21="","",VLOOKUP(source_data!D21,geo_data!A:I,6,FALSE)))</f>
        <v/>
      </c>
      <c r="S19" s="60" t="str">
        <f>IF(source_data!G21="","",IF(LEFT(R19,3)="E05","WD",IF(LEFT(R19,3)="S13","WD",IF(LEFT(R19,3)="W05","WD",IF(LEFT(R19,3)="W06","UA",IF(LEFT(R19,3)="S12","CA",IF(LEFT(R19,3)="E06","UA",IF(LEFT(R19,3)="E07","NMD",IF(LEFT(R19,3)="E08","MD",IF(LEFT(R19,3)="E09","LONB"))))))))))</f>
        <v/>
      </c>
      <c r="T19" s="17" t="str">
        <f>IF(source_data!G21="","",IF(source_data!N21="","",source_data!N21))</f>
        <v/>
      </c>
      <c r="U19" s="21" t="str">
        <f>IF(source_data!G21="","",tailored_settings!$B$8)</f>
        <v/>
      </c>
      <c r="V19" s="17" t="str">
        <f>IF(source_data!G21="","",tailored_settings!$B$9)</f>
        <v/>
      </c>
      <c r="W19" s="19" t="str">
        <f>IF(source_data!G21="","",IF(source_data!O21="","",source_data!O21))</f>
        <v/>
      </c>
      <c r="X19" s="19" t="str">
        <f>IF(source_data!G21="","",IF(source_data!P21="","",source_data!P21))</f>
        <v/>
      </c>
      <c r="Y19" s="20" t="str">
        <f>IF(source_data!G21="","",IF(source_data!Q21="","",source_data!Q21))</f>
        <v/>
      </c>
      <c r="Z19" s="25" t="str">
        <f>IF(source_data!G21="","",IF(source_data!I21="","",tailored_settings!$B$10))</f>
        <v/>
      </c>
      <c r="AA19" s="25" t="str">
        <f>IF(source_data!G21="","",IF(source_data!I21="","",source_data!I21))</f>
        <v/>
      </c>
      <c r="AB19" s="25" t="str">
        <f>IF(source_data!G21="","",IF(source_data!J21="","",tailored_settings!$B$11))</f>
        <v/>
      </c>
      <c r="AC19" s="25" t="str">
        <f>IF(source_data!G21="","",IF(source_data!J21="","",source_data!J21))</f>
        <v/>
      </c>
      <c r="AD19" s="25" t="str">
        <f>IF(source_data!G21="","",IF(source_data!K21="","",tailored_settings!$B$12))</f>
        <v/>
      </c>
      <c r="AE19" s="25" t="str">
        <f>IF(source_data!G21="","",IF(source_data!K21="","",source_data!K21))</f>
        <v/>
      </c>
      <c r="AF19" s="25" t="str">
        <f>IF(source_data!G21="","",IF(source_data!L21="","",tailored_settings!$B$13))</f>
        <v/>
      </c>
      <c r="AG19" s="25" t="str">
        <f>IF(source_data!G21="","",IF(source_data!L21="","",source_data!L21))</f>
        <v/>
      </c>
      <c r="AH19" s="25" t="str">
        <f>IF(source_data!G21="","",IF(source_data!M21="","",tailored_settings!$B$14))</f>
        <v/>
      </c>
      <c r="AI19" s="25" t="str">
        <f>IF(source_data!G21="","",IF(source_data!M21="","",source_data!M21))</f>
        <v/>
      </c>
    </row>
    <row r="20" spans="1:35" s="5" customFormat="1" ht="15.75" x14ac:dyDescent="0.25">
      <c r="A20" s="17" t="str">
        <f>IF(source_data!G22="","",IF(AND(source_data!C22&lt;&gt;"",tailored_settings!$B$15="Publish"),CONCATENATE(tailored_settings!$B$2&amp;source_data!C22),IF(AND(source_data!C22&lt;&gt;"",tailored_settings!$B$15="Do not publish"),CONCATENATE(tailored_settings!$B$2&amp;TEXT(ROW(A20)-1,"0000")&amp;"_"&amp;TEXT(F20,"yyyy-mm")),CONCATENATE(tailored_settings!$B$2&amp;TEXT(ROW(A20)-1,"0000")&amp;"_"&amp;TEXT(F20,"yyyy-mm")))))</f>
        <v/>
      </c>
      <c r="B20" s="17" t="str">
        <f>IF(source_data!G22="","",IF(source_data!E22&lt;&gt;"",source_data!E22,CONCATENATE("Grant to "&amp;G20)))</f>
        <v/>
      </c>
      <c r="C20" s="17" t="str">
        <f>IF(source_data!G22="","",IF(source_data!F22="","",source_data!F22))</f>
        <v/>
      </c>
      <c r="D20" s="18" t="str">
        <f>IF(source_data!G22="","",IF(source_data!G22="","",source_data!G22))</f>
        <v/>
      </c>
      <c r="E20" s="17" t="str">
        <f>IF(source_data!G22="","",tailored_settings!$B$3)</f>
        <v/>
      </c>
      <c r="F20" s="19" t="str">
        <f>IF(source_data!G22="","",IF(source_data!H22="","",source_data!H22))</f>
        <v/>
      </c>
      <c r="G20" s="17" t="str">
        <f>IF(source_data!G22="","",tailored_settings!$B$5)</f>
        <v/>
      </c>
      <c r="H20" s="17" t="str">
        <f>IF(source_data!G22="","",IF(AND(source_data!A22&lt;&gt;"",tailored_settings!$B$16="Publish"),CONCATENATE(tailored_settings!$B$2&amp;source_data!A22),IF(AND(source_data!A22&lt;&gt;"",tailored_settings!$B$16="Do not publish"),CONCATENATE(tailored_settings!$B$4&amp;TEXT(ROW(A20)-1,"0000")&amp;"_"&amp;TEXT(F20,"yyyy-mm")),CONCATENATE(tailored_settings!$B$4&amp;TEXT(ROW(A20)-1,"0000")&amp;"_"&amp;TEXT(F20,"yyyy-mm")))))</f>
        <v/>
      </c>
      <c r="I20" s="17" t="str">
        <f>IF(source_data!G22="","",tailored_settings!$B$7)</f>
        <v/>
      </c>
      <c r="J20" s="17" t="str">
        <f>IF(source_data!G22="","",tailored_settings!$B$6)</f>
        <v/>
      </c>
      <c r="K20" s="17" t="str">
        <f>IF(source_data!G22="","",IF(source_data!I22="","",VLOOKUP(source_data!I22,codelist_mapping!A:C,3,FALSE)))</f>
        <v/>
      </c>
      <c r="L20" s="17" t="str">
        <f>IF(source_data!G22="","",IF(source_data!J22="","",VLOOKUP(source_data!J22,codelist_mapping!A:C,3,FALSE)))</f>
        <v/>
      </c>
      <c r="M20" s="17" t="str">
        <f>IF(source_data!G22="","",IF(source_data!K22="","",IF(source_data!M22&lt;&gt;"",CONCATENATE(VLOOKUP(source_data!K22,codelist_mapping!F:H,3,FALSE)&amp;";"&amp;VLOOKUP(source_data!L22,codelist_mapping!F:H,3,FALSE)&amp;";"&amp;VLOOKUP(source_data!M22,codelist_mapping!F:H,3,FALSE)),IF(source_data!L22&lt;&gt;"",CONCATENATE(VLOOKUP(source_data!K22,codelist_mapping!F:H,3,FALSE)&amp;";"&amp;VLOOKUP(source_data!L22,codelist_mapping!F:H,3,FALSE)),IF(source_data!K22&lt;&gt;"",CONCATENATE(VLOOKUP(source_data!K22,codelist_mapping!F:H,3,FALSE)))))))</f>
        <v/>
      </c>
      <c r="N20" s="60" t="str">
        <f>IF(source_data!G22="","",IF(source_data!D22="","",VLOOKUP(source_data!D22,geo_data!A:I,9,FALSE)))</f>
        <v/>
      </c>
      <c r="O20" s="60" t="str">
        <f>IF(source_data!G22="","",IF(source_data!D22="","",VLOOKUP(source_data!D22,geo_data!A:I,8,FALSE)))</f>
        <v/>
      </c>
      <c r="P20" s="60" t="str">
        <f>IF(source_data!G22="","",IF(LEFT(O20,3)="E05","WD",IF(LEFT(O20,3)="S13","WD",IF(LEFT(O20,3)="W05","WD",IF(LEFT(O20,3)="W06","UA",IF(LEFT(O20,3)="S12","CA",IF(LEFT(O20,3)="E06","UA",IF(LEFT(O20,3)="E07","NMD",IF(LEFT(O20,3)="E08","MD",IF(LEFT(O20,3)="E09","LONB"))))))))))</f>
        <v/>
      </c>
      <c r="Q20" s="60" t="str">
        <f>IF(source_data!G22="","",IF(source_data!D22="","",VLOOKUP(source_data!D22,geo_data!A:I,7,FALSE)))</f>
        <v/>
      </c>
      <c r="R20" s="60" t="str">
        <f>IF(source_data!G22="","",IF(source_data!D22="","",VLOOKUP(source_data!D22,geo_data!A:I,6,FALSE)))</f>
        <v/>
      </c>
      <c r="S20" s="60" t="str">
        <f>IF(source_data!G22="","",IF(LEFT(R20,3)="E05","WD",IF(LEFT(R20,3)="S13","WD",IF(LEFT(R20,3)="W05","WD",IF(LEFT(R20,3)="W06","UA",IF(LEFT(R20,3)="S12","CA",IF(LEFT(R20,3)="E06","UA",IF(LEFT(R20,3)="E07","NMD",IF(LEFT(R20,3)="E08","MD",IF(LEFT(R20,3)="E09","LONB"))))))))))</f>
        <v/>
      </c>
      <c r="T20" s="17" t="str">
        <f>IF(source_data!G22="","",IF(source_data!N22="","",source_data!N22))</f>
        <v/>
      </c>
      <c r="U20" s="21" t="str">
        <f>IF(source_data!G22="","",tailored_settings!$B$8)</f>
        <v/>
      </c>
      <c r="V20" s="17" t="str">
        <f>IF(source_data!G22="","",tailored_settings!$B$9)</f>
        <v/>
      </c>
      <c r="W20" s="19" t="str">
        <f>IF(source_data!G22="","",IF(source_data!O22="","",source_data!O22))</f>
        <v/>
      </c>
      <c r="X20" s="19" t="str">
        <f>IF(source_data!G22="","",IF(source_data!P22="","",source_data!P22))</f>
        <v/>
      </c>
      <c r="Y20" s="20" t="str">
        <f>IF(source_data!G22="","",IF(source_data!Q22="","",source_data!Q22))</f>
        <v/>
      </c>
      <c r="Z20" s="25" t="str">
        <f>IF(source_data!G22="","",IF(source_data!I22="","",tailored_settings!$B$10))</f>
        <v/>
      </c>
      <c r="AA20" s="25" t="str">
        <f>IF(source_data!G22="","",IF(source_data!I22="","",source_data!I22))</f>
        <v/>
      </c>
      <c r="AB20" s="25" t="str">
        <f>IF(source_data!G22="","",IF(source_data!J22="","",tailored_settings!$B$11))</f>
        <v/>
      </c>
      <c r="AC20" s="25" t="str">
        <f>IF(source_data!G22="","",IF(source_data!J22="","",source_data!J22))</f>
        <v/>
      </c>
      <c r="AD20" s="25" t="str">
        <f>IF(source_data!G22="","",IF(source_data!K22="","",tailored_settings!$B$12))</f>
        <v/>
      </c>
      <c r="AE20" s="25" t="str">
        <f>IF(source_data!G22="","",IF(source_data!K22="","",source_data!K22))</f>
        <v/>
      </c>
      <c r="AF20" s="25" t="str">
        <f>IF(source_data!G22="","",IF(source_data!L22="","",tailored_settings!$B$13))</f>
        <v/>
      </c>
      <c r="AG20" s="25" t="str">
        <f>IF(source_data!G22="","",IF(source_data!L22="","",source_data!L22))</f>
        <v/>
      </c>
      <c r="AH20" s="25" t="str">
        <f>IF(source_data!G22="","",IF(source_data!M22="","",tailored_settings!$B$14))</f>
        <v/>
      </c>
      <c r="AI20" s="25" t="str">
        <f>IF(source_data!G22="","",IF(source_data!M22="","",source_data!M22))</f>
        <v/>
      </c>
    </row>
    <row r="21" spans="1:35" s="5" customFormat="1" ht="15.75" x14ac:dyDescent="0.25">
      <c r="A21" s="17" t="str">
        <f>IF(source_data!G23="","",IF(AND(source_data!C23&lt;&gt;"",tailored_settings!$B$15="Publish"),CONCATENATE(tailored_settings!$B$2&amp;source_data!C23),IF(AND(source_data!C23&lt;&gt;"",tailored_settings!$B$15="Do not publish"),CONCATENATE(tailored_settings!$B$2&amp;TEXT(ROW(A21)-1,"0000")&amp;"_"&amp;TEXT(F21,"yyyy-mm")),CONCATENATE(tailored_settings!$B$2&amp;TEXT(ROW(A21)-1,"0000")&amp;"_"&amp;TEXT(F21,"yyyy-mm")))))</f>
        <v/>
      </c>
      <c r="B21" s="17" t="str">
        <f>IF(source_data!G23="","",IF(source_data!E23&lt;&gt;"",source_data!E23,CONCATENATE("Grant to "&amp;G21)))</f>
        <v/>
      </c>
      <c r="C21" s="17" t="str">
        <f>IF(source_data!G23="","",IF(source_data!F23="","",source_data!F23))</f>
        <v/>
      </c>
      <c r="D21" s="18" t="str">
        <f>IF(source_data!G23="","",IF(source_data!G23="","",source_data!G23))</f>
        <v/>
      </c>
      <c r="E21" s="17" t="str">
        <f>IF(source_data!G23="","",tailored_settings!$B$3)</f>
        <v/>
      </c>
      <c r="F21" s="19" t="str">
        <f>IF(source_data!G23="","",IF(source_data!H23="","",source_data!H23))</f>
        <v/>
      </c>
      <c r="G21" s="17" t="str">
        <f>IF(source_data!G23="","",tailored_settings!$B$5)</f>
        <v/>
      </c>
      <c r="H21" s="17" t="str">
        <f>IF(source_data!G23="","",IF(AND(source_data!A23&lt;&gt;"",tailored_settings!$B$16="Publish"),CONCATENATE(tailored_settings!$B$2&amp;source_data!A23),IF(AND(source_data!A23&lt;&gt;"",tailored_settings!$B$16="Do not publish"),CONCATENATE(tailored_settings!$B$4&amp;TEXT(ROW(A21)-1,"0000")&amp;"_"&amp;TEXT(F21,"yyyy-mm")),CONCATENATE(tailored_settings!$B$4&amp;TEXT(ROW(A21)-1,"0000")&amp;"_"&amp;TEXT(F21,"yyyy-mm")))))</f>
        <v/>
      </c>
      <c r="I21" s="17" t="str">
        <f>IF(source_data!G23="","",tailored_settings!$B$7)</f>
        <v/>
      </c>
      <c r="J21" s="17" t="str">
        <f>IF(source_data!G23="","",tailored_settings!$B$6)</f>
        <v/>
      </c>
      <c r="K21" s="17" t="str">
        <f>IF(source_data!G23="","",IF(source_data!I23="","",VLOOKUP(source_data!I23,codelist_mapping!A:C,3,FALSE)))</f>
        <v/>
      </c>
      <c r="L21" s="17" t="str">
        <f>IF(source_data!G23="","",IF(source_data!J23="","",VLOOKUP(source_data!J23,codelist_mapping!A:C,3,FALSE)))</f>
        <v/>
      </c>
      <c r="M21" s="17" t="str">
        <f>IF(source_data!G23="","",IF(source_data!K23="","",IF(source_data!M23&lt;&gt;"",CONCATENATE(VLOOKUP(source_data!K23,codelist_mapping!F:H,3,FALSE)&amp;";"&amp;VLOOKUP(source_data!L23,codelist_mapping!F:H,3,FALSE)&amp;";"&amp;VLOOKUP(source_data!M23,codelist_mapping!F:H,3,FALSE)),IF(source_data!L23&lt;&gt;"",CONCATENATE(VLOOKUP(source_data!K23,codelist_mapping!F:H,3,FALSE)&amp;";"&amp;VLOOKUP(source_data!L23,codelist_mapping!F:H,3,FALSE)),IF(source_data!K23&lt;&gt;"",CONCATENATE(VLOOKUP(source_data!K23,codelist_mapping!F:H,3,FALSE)))))))</f>
        <v/>
      </c>
      <c r="N21" s="60" t="str">
        <f>IF(source_data!G23="","",IF(source_data!D23="","",VLOOKUP(source_data!D23,geo_data!A:I,9,FALSE)))</f>
        <v/>
      </c>
      <c r="O21" s="60" t="str">
        <f>IF(source_data!G23="","",IF(source_data!D23="","",VLOOKUP(source_data!D23,geo_data!A:I,8,FALSE)))</f>
        <v/>
      </c>
      <c r="P21" s="60" t="str">
        <f>IF(source_data!G23="","",IF(LEFT(O21,3)="E05","WD",IF(LEFT(O21,3)="S13","WD",IF(LEFT(O21,3)="W05","WD",IF(LEFT(O21,3)="W06","UA",IF(LEFT(O21,3)="S12","CA",IF(LEFT(O21,3)="E06","UA",IF(LEFT(O21,3)="E07","NMD",IF(LEFT(O21,3)="E08","MD",IF(LEFT(O21,3)="E09","LONB"))))))))))</f>
        <v/>
      </c>
      <c r="Q21" s="60" t="str">
        <f>IF(source_data!G23="","",IF(source_data!D23="","",VLOOKUP(source_data!D23,geo_data!A:I,7,FALSE)))</f>
        <v/>
      </c>
      <c r="R21" s="60" t="str">
        <f>IF(source_data!G23="","",IF(source_data!D23="","",VLOOKUP(source_data!D23,geo_data!A:I,6,FALSE)))</f>
        <v/>
      </c>
      <c r="S21" s="60" t="str">
        <f>IF(source_data!G23="","",IF(LEFT(R21,3)="E05","WD",IF(LEFT(R21,3)="S13","WD",IF(LEFT(R21,3)="W05","WD",IF(LEFT(R21,3)="W06","UA",IF(LEFT(R21,3)="S12","CA",IF(LEFT(R21,3)="E06","UA",IF(LEFT(R21,3)="E07","NMD",IF(LEFT(R21,3)="E08","MD",IF(LEFT(R21,3)="E09","LONB"))))))))))</f>
        <v/>
      </c>
      <c r="T21" s="17" t="str">
        <f>IF(source_data!G23="","",IF(source_data!N23="","",source_data!N23))</f>
        <v/>
      </c>
      <c r="U21" s="21" t="str">
        <f>IF(source_data!G23="","",tailored_settings!$B$8)</f>
        <v/>
      </c>
      <c r="V21" s="17" t="str">
        <f>IF(source_data!G23="","",tailored_settings!$B$9)</f>
        <v/>
      </c>
      <c r="W21" s="19" t="str">
        <f>IF(source_data!G23="","",IF(source_data!O23="","",source_data!O23))</f>
        <v/>
      </c>
      <c r="X21" s="19" t="str">
        <f>IF(source_data!G23="","",IF(source_data!P23="","",source_data!P23))</f>
        <v/>
      </c>
      <c r="Y21" s="20" t="str">
        <f>IF(source_data!G23="","",IF(source_data!Q23="","",source_data!Q23))</f>
        <v/>
      </c>
      <c r="Z21" s="25" t="str">
        <f>IF(source_data!G23="","",IF(source_data!I23="","",tailored_settings!$B$10))</f>
        <v/>
      </c>
      <c r="AA21" s="25" t="str">
        <f>IF(source_data!G23="","",IF(source_data!I23="","",source_data!I23))</f>
        <v/>
      </c>
      <c r="AB21" s="25" t="str">
        <f>IF(source_data!G23="","",IF(source_data!J23="","",tailored_settings!$B$11))</f>
        <v/>
      </c>
      <c r="AC21" s="25" t="str">
        <f>IF(source_data!G23="","",IF(source_data!J23="","",source_data!J23))</f>
        <v/>
      </c>
      <c r="AD21" s="25" t="str">
        <f>IF(source_data!G23="","",IF(source_data!K23="","",tailored_settings!$B$12))</f>
        <v/>
      </c>
      <c r="AE21" s="25" t="str">
        <f>IF(source_data!G23="","",IF(source_data!K23="","",source_data!K23))</f>
        <v/>
      </c>
      <c r="AF21" s="25" t="str">
        <f>IF(source_data!G23="","",IF(source_data!L23="","",tailored_settings!$B$13))</f>
        <v/>
      </c>
      <c r="AG21" s="25" t="str">
        <f>IF(source_data!G23="","",IF(source_data!L23="","",source_data!L23))</f>
        <v/>
      </c>
      <c r="AH21" s="25" t="str">
        <f>IF(source_data!G23="","",IF(source_data!M23="","",tailored_settings!$B$14))</f>
        <v/>
      </c>
      <c r="AI21" s="25" t="str">
        <f>IF(source_data!G23="","",IF(source_data!M23="","",source_data!M23))</f>
        <v/>
      </c>
    </row>
    <row r="22" spans="1:35" s="5" customFormat="1" ht="15.75" x14ac:dyDescent="0.25">
      <c r="A22" s="17" t="str">
        <f>IF(source_data!G24="","",IF(AND(source_data!C24&lt;&gt;"",tailored_settings!$B$15="Publish"),CONCATENATE(tailored_settings!$B$2&amp;source_data!C24),IF(AND(source_data!C24&lt;&gt;"",tailored_settings!$B$15="Do not publish"),CONCATENATE(tailored_settings!$B$2&amp;TEXT(ROW(A22)-1,"0000")&amp;"_"&amp;TEXT(F22,"yyyy-mm")),CONCATENATE(tailored_settings!$B$2&amp;TEXT(ROW(A22)-1,"0000")&amp;"_"&amp;TEXT(F22,"yyyy-mm")))))</f>
        <v/>
      </c>
      <c r="B22" s="17" t="str">
        <f>IF(source_data!G24="","",IF(source_data!E24&lt;&gt;"",source_data!E24,CONCATENATE("Grant to "&amp;G22)))</f>
        <v/>
      </c>
      <c r="C22" s="17" t="str">
        <f>IF(source_data!G24="","",IF(source_data!F24="","",source_data!F24))</f>
        <v/>
      </c>
      <c r="D22" s="18" t="str">
        <f>IF(source_data!G24="","",IF(source_data!G24="","",source_data!G24))</f>
        <v/>
      </c>
      <c r="E22" s="17" t="str">
        <f>IF(source_data!G24="","",tailored_settings!$B$3)</f>
        <v/>
      </c>
      <c r="F22" s="19" t="str">
        <f>IF(source_data!G24="","",IF(source_data!H24="","",source_data!H24))</f>
        <v/>
      </c>
      <c r="G22" s="17" t="str">
        <f>IF(source_data!G24="","",tailored_settings!$B$5)</f>
        <v/>
      </c>
      <c r="H22" s="17" t="str">
        <f>IF(source_data!G24="","",IF(AND(source_data!A24&lt;&gt;"",tailored_settings!$B$16="Publish"),CONCATENATE(tailored_settings!$B$2&amp;source_data!A24),IF(AND(source_data!A24&lt;&gt;"",tailored_settings!$B$16="Do not publish"),CONCATENATE(tailored_settings!$B$4&amp;TEXT(ROW(A22)-1,"0000")&amp;"_"&amp;TEXT(F22,"yyyy-mm")),CONCATENATE(tailored_settings!$B$4&amp;TEXT(ROW(A22)-1,"0000")&amp;"_"&amp;TEXT(F22,"yyyy-mm")))))</f>
        <v/>
      </c>
      <c r="I22" s="17" t="str">
        <f>IF(source_data!G24="","",tailored_settings!$B$7)</f>
        <v/>
      </c>
      <c r="J22" s="17" t="str">
        <f>IF(source_data!G24="","",tailored_settings!$B$6)</f>
        <v/>
      </c>
      <c r="K22" s="17" t="str">
        <f>IF(source_data!G24="","",IF(source_data!I24="","",VLOOKUP(source_data!I24,codelist_mapping!A:C,3,FALSE)))</f>
        <v/>
      </c>
      <c r="L22" s="17" t="str">
        <f>IF(source_data!G24="","",IF(source_data!J24="","",VLOOKUP(source_data!J24,codelist_mapping!A:C,3,FALSE)))</f>
        <v/>
      </c>
      <c r="M22" s="17" t="str">
        <f>IF(source_data!G24="","",IF(source_data!K24="","",IF(source_data!M24&lt;&gt;"",CONCATENATE(VLOOKUP(source_data!K24,codelist_mapping!F:H,3,FALSE)&amp;";"&amp;VLOOKUP(source_data!L24,codelist_mapping!F:H,3,FALSE)&amp;";"&amp;VLOOKUP(source_data!M24,codelist_mapping!F:H,3,FALSE)),IF(source_data!L24&lt;&gt;"",CONCATENATE(VLOOKUP(source_data!K24,codelist_mapping!F:H,3,FALSE)&amp;";"&amp;VLOOKUP(source_data!L24,codelist_mapping!F:H,3,FALSE)),IF(source_data!K24&lt;&gt;"",CONCATENATE(VLOOKUP(source_data!K24,codelist_mapping!F:H,3,FALSE)))))))</f>
        <v/>
      </c>
      <c r="N22" s="60" t="str">
        <f>IF(source_data!G24="","",IF(source_data!D24="","",VLOOKUP(source_data!D24,geo_data!A:I,9,FALSE)))</f>
        <v/>
      </c>
      <c r="O22" s="60" t="str">
        <f>IF(source_data!G24="","",IF(source_data!D24="","",VLOOKUP(source_data!D24,geo_data!A:I,8,FALSE)))</f>
        <v/>
      </c>
      <c r="P22" s="60" t="str">
        <f>IF(source_data!G24="","",IF(LEFT(O22,3)="E05","WD",IF(LEFT(O22,3)="S13","WD",IF(LEFT(O22,3)="W05","WD",IF(LEFT(O22,3)="W06","UA",IF(LEFT(O22,3)="S12","CA",IF(LEFT(O22,3)="E06","UA",IF(LEFT(O22,3)="E07","NMD",IF(LEFT(O22,3)="E08","MD",IF(LEFT(O22,3)="E09","LONB"))))))))))</f>
        <v/>
      </c>
      <c r="Q22" s="60" t="str">
        <f>IF(source_data!G24="","",IF(source_data!D24="","",VLOOKUP(source_data!D24,geo_data!A:I,7,FALSE)))</f>
        <v/>
      </c>
      <c r="R22" s="60" t="str">
        <f>IF(source_data!G24="","",IF(source_data!D24="","",VLOOKUP(source_data!D24,geo_data!A:I,6,FALSE)))</f>
        <v/>
      </c>
      <c r="S22" s="60" t="str">
        <f>IF(source_data!G24="","",IF(LEFT(R22,3)="E05","WD",IF(LEFT(R22,3)="S13","WD",IF(LEFT(R22,3)="W05","WD",IF(LEFT(R22,3)="W06","UA",IF(LEFT(R22,3)="S12","CA",IF(LEFT(R22,3)="E06","UA",IF(LEFT(R22,3)="E07","NMD",IF(LEFT(R22,3)="E08","MD",IF(LEFT(R22,3)="E09","LONB"))))))))))</f>
        <v/>
      </c>
      <c r="T22" s="17" t="str">
        <f>IF(source_data!G24="","",IF(source_data!N24="","",source_data!N24))</f>
        <v/>
      </c>
      <c r="U22" s="21" t="str">
        <f>IF(source_data!G24="","",tailored_settings!$B$8)</f>
        <v/>
      </c>
      <c r="V22" s="17" t="str">
        <f>IF(source_data!G24="","",tailored_settings!$B$9)</f>
        <v/>
      </c>
      <c r="W22" s="19" t="str">
        <f>IF(source_data!G24="","",IF(source_data!O24="","",source_data!O24))</f>
        <v/>
      </c>
      <c r="X22" s="19" t="str">
        <f>IF(source_data!G24="","",IF(source_data!P24="","",source_data!P24))</f>
        <v/>
      </c>
      <c r="Y22" s="20" t="str">
        <f>IF(source_data!G24="","",IF(source_data!Q24="","",source_data!Q24))</f>
        <v/>
      </c>
      <c r="Z22" s="25" t="str">
        <f>IF(source_data!G24="","",IF(source_data!I24="","",tailored_settings!$B$10))</f>
        <v/>
      </c>
      <c r="AA22" s="25" t="str">
        <f>IF(source_data!G24="","",IF(source_data!I24="","",source_data!I24))</f>
        <v/>
      </c>
      <c r="AB22" s="25" t="str">
        <f>IF(source_data!G24="","",IF(source_data!J24="","",tailored_settings!$B$11))</f>
        <v/>
      </c>
      <c r="AC22" s="25" t="str">
        <f>IF(source_data!G24="","",IF(source_data!J24="","",source_data!J24))</f>
        <v/>
      </c>
      <c r="AD22" s="25" t="str">
        <f>IF(source_data!G24="","",IF(source_data!K24="","",tailored_settings!$B$12))</f>
        <v/>
      </c>
      <c r="AE22" s="25" t="str">
        <f>IF(source_data!G24="","",IF(source_data!K24="","",source_data!K24))</f>
        <v/>
      </c>
      <c r="AF22" s="25" t="str">
        <f>IF(source_data!G24="","",IF(source_data!L24="","",tailored_settings!$B$13))</f>
        <v/>
      </c>
      <c r="AG22" s="25" t="str">
        <f>IF(source_data!G24="","",IF(source_data!L24="","",source_data!L24))</f>
        <v/>
      </c>
      <c r="AH22" s="25" t="str">
        <f>IF(source_data!G24="","",IF(source_data!M24="","",tailored_settings!$B$14))</f>
        <v/>
      </c>
      <c r="AI22" s="25" t="str">
        <f>IF(source_data!G24="","",IF(source_data!M24="","",source_data!M24))</f>
        <v/>
      </c>
    </row>
    <row r="23" spans="1:35" s="5" customFormat="1" ht="15.75" x14ac:dyDescent="0.25">
      <c r="A23" s="17" t="str">
        <f>IF(source_data!G25="","",IF(AND(source_data!C25&lt;&gt;"",tailored_settings!$B$15="Publish"),CONCATENATE(tailored_settings!$B$2&amp;source_data!C25),IF(AND(source_data!C25&lt;&gt;"",tailored_settings!$B$15="Do not publish"),CONCATENATE(tailored_settings!$B$2&amp;TEXT(ROW(A23)-1,"0000")&amp;"_"&amp;TEXT(F23,"yyyy-mm")),CONCATENATE(tailored_settings!$B$2&amp;TEXT(ROW(A23)-1,"0000")&amp;"_"&amp;TEXT(F23,"yyyy-mm")))))</f>
        <v/>
      </c>
      <c r="B23" s="17" t="str">
        <f>IF(source_data!G25="","",IF(source_data!E25&lt;&gt;"",source_data!E25,CONCATENATE("Grant to "&amp;G23)))</f>
        <v/>
      </c>
      <c r="C23" s="17" t="str">
        <f>IF(source_data!G25="","",IF(source_data!F25="","",source_data!F25))</f>
        <v/>
      </c>
      <c r="D23" s="18" t="str">
        <f>IF(source_data!G25="","",IF(source_data!G25="","",source_data!G25))</f>
        <v/>
      </c>
      <c r="E23" s="17" t="str">
        <f>IF(source_data!G25="","",tailored_settings!$B$3)</f>
        <v/>
      </c>
      <c r="F23" s="19" t="str">
        <f>IF(source_data!G25="","",IF(source_data!H25="","",source_data!H25))</f>
        <v/>
      </c>
      <c r="G23" s="17" t="str">
        <f>IF(source_data!G25="","",tailored_settings!$B$5)</f>
        <v/>
      </c>
      <c r="H23" s="17" t="str">
        <f>IF(source_data!G25="","",IF(AND(source_data!A25&lt;&gt;"",tailored_settings!$B$16="Publish"),CONCATENATE(tailored_settings!$B$2&amp;source_data!A25),IF(AND(source_data!A25&lt;&gt;"",tailored_settings!$B$16="Do not publish"),CONCATENATE(tailored_settings!$B$4&amp;TEXT(ROW(A23)-1,"0000")&amp;"_"&amp;TEXT(F23,"yyyy-mm")),CONCATENATE(tailored_settings!$B$4&amp;TEXT(ROW(A23)-1,"0000")&amp;"_"&amp;TEXT(F23,"yyyy-mm")))))</f>
        <v/>
      </c>
      <c r="I23" s="17" t="str">
        <f>IF(source_data!G25="","",tailored_settings!$B$7)</f>
        <v/>
      </c>
      <c r="J23" s="17" t="str">
        <f>IF(source_data!G25="","",tailored_settings!$B$6)</f>
        <v/>
      </c>
      <c r="K23" s="17" t="str">
        <f>IF(source_data!G25="","",IF(source_data!I25="","",VLOOKUP(source_data!I25,codelist_mapping!A:C,3,FALSE)))</f>
        <v/>
      </c>
      <c r="L23" s="17" t="str">
        <f>IF(source_data!G25="","",IF(source_data!J25="","",VLOOKUP(source_data!J25,codelist_mapping!A:C,3,FALSE)))</f>
        <v/>
      </c>
      <c r="M23" s="17" t="str">
        <f>IF(source_data!G25="","",IF(source_data!K25="","",IF(source_data!M25&lt;&gt;"",CONCATENATE(VLOOKUP(source_data!K25,codelist_mapping!F:H,3,FALSE)&amp;";"&amp;VLOOKUP(source_data!L25,codelist_mapping!F:H,3,FALSE)&amp;";"&amp;VLOOKUP(source_data!M25,codelist_mapping!F:H,3,FALSE)),IF(source_data!L25&lt;&gt;"",CONCATENATE(VLOOKUP(source_data!K25,codelist_mapping!F:H,3,FALSE)&amp;";"&amp;VLOOKUP(source_data!L25,codelist_mapping!F:H,3,FALSE)),IF(source_data!K25&lt;&gt;"",CONCATENATE(VLOOKUP(source_data!K25,codelist_mapping!F:H,3,FALSE)))))))</f>
        <v/>
      </c>
      <c r="N23" s="60" t="str">
        <f>IF(source_data!G25="","",IF(source_data!D25="","",VLOOKUP(source_data!D25,geo_data!A:I,9,FALSE)))</f>
        <v/>
      </c>
      <c r="O23" s="60" t="str">
        <f>IF(source_data!G25="","",IF(source_data!D25="","",VLOOKUP(source_data!D25,geo_data!A:I,8,FALSE)))</f>
        <v/>
      </c>
      <c r="P23" s="60" t="str">
        <f>IF(source_data!G25="","",IF(LEFT(O23,3)="E05","WD",IF(LEFT(O23,3)="S13","WD",IF(LEFT(O23,3)="W05","WD",IF(LEFT(O23,3)="W06","UA",IF(LEFT(O23,3)="S12","CA",IF(LEFT(O23,3)="E06","UA",IF(LEFT(O23,3)="E07","NMD",IF(LEFT(O23,3)="E08","MD",IF(LEFT(O23,3)="E09","LONB"))))))))))</f>
        <v/>
      </c>
      <c r="Q23" s="60" t="str">
        <f>IF(source_data!G25="","",IF(source_data!D25="","",VLOOKUP(source_data!D25,geo_data!A:I,7,FALSE)))</f>
        <v/>
      </c>
      <c r="R23" s="60" t="str">
        <f>IF(source_data!G25="","",IF(source_data!D25="","",VLOOKUP(source_data!D25,geo_data!A:I,6,FALSE)))</f>
        <v/>
      </c>
      <c r="S23" s="60" t="str">
        <f>IF(source_data!G25="","",IF(LEFT(R23,3)="E05","WD",IF(LEFT(R23,3)="S13","WD",IF(LEFT(R23,3)="W05","WD",IF(LEFT(R23,3)="W06","UA",IF(LEFT(R23,3)="S12","CA",IF(LEFT(R23,3)="E06","UA",IF(LEFT(R23,3)="E07","NMD",IF(LEFT(R23,3)="E08","MD",IF(LEFT(R23,3)="E09","LONB"))))))))))</f>
        <v/>
      </c>
      <c r="T23" s="17" t="str">
        <f>IF(source_data!G25="","",IF(source_data!N25="","",source_data!N25))</f>
        <v/>
      </c>
      <c r="U23" s="21" t="str">
        <f>IF(source_data!G25="","",tailored_settings!$B$8)</f>
        <v/>
      </c>
      <c r="V23" s="17" t="str">
        <f>IF(source_data!G25="","",tailored_settings!$B$9)</f>
        <v/>
      </c>
      <c r="W23" s="19" t="str">
        <f>IF(source_data!G25="","",IF(source_data!O25="","",source_data!O25))</f>
        <v/>
      </c>
      <c r="X23" s="19" t="str">
        <f>IF(source_data!G25="","",IF(source_data!P25="","",source_data!P25))</f>
        <v/>
      </c>
      <c r="Y23" s="20" t="str">
        <f>IF(source_data!G25="","",IF(source_data!Q25="","",source_data!Q25))</f>
        <v/>
      </c>
      <c r="Z23" s="25" t="str">
        <f>IF(source_data!G25="","",IF(source_data!I25="","",tailored_settings!$B$10))</f>
        <v/>
      </c>
      <c r="AA23" s="25" t="str">
        <f>IF(source_data!G25="","",IF(source_data!I25="","",source_data!I25))</f>
        <v/>
      </c>
      <c r="AB23" s="25" t="str">
        <f>IF(source_data!G25="","",IF(source_data!J25="","",tailored_settings!$B$11))</f>
        <v/>
      </c>
      <c r="AC23" s="25" t="str">
        <f>IF(source_data!G25="","",IF(source_data!J25="","",source_data!J25))</f>
        <v/>
      </c>
      <c r="AD23" s="25" t="str">
        <f>IF(source_data!G25="","",IF(source_data!K25="","",tailored_settings!$B$12))</f>
        <v/>
      </c>
      <c r="AE23" s="25" t="str">
        <f>IF(source_data!G25="","",IF(source_data!K25="","",source_data!K25))</f>
        <v/>
      </c>
      <c r="AF23" s="25" t="str">
        <f>IF(source_data!G25="","",IF(source_data!L25="","",tailored_settings!$B$13))</f>
        <v/>
      </c>
      <c r="AG23" s="25" t="str">
        <f>IF(source_data!G25="","",IF(source_data!L25="","",source_data!L25))</f>
        <v/>
      </c>
      <c r="AH23" s="25" t="str">
        <f>IF(source_data!G25="","",IF(source_data!M25="","",tailored_settings!$B$14))</f>
        <v/>
      </c>
      <c r="AI23" s="25" t="str">
        <f>IF(source_data!G25="","",IF(source_data!M25="","",source_data!M25))</f>
        <v/>
      </c>
    </row>
    <row r="24" spans="1:35" s="5" customFormat="1" ht="15.75" x14ac:dyDescent="0.25">
      <c r="A24" s="17" t="str">
        <f>IF(source_data!G26="","",IF(AND(source_data!C26&lt;&gt;"",tailored_settings!$B$15="Publish"),CONCATENATE(tailored_settings!$B$2&amp;source_data!C26),IF(AND(source_data!C26&lt;&gt;"",tailored_settings!$B$15="Do not publish"),CONCATENATE(tailored_settings!$B$2&amp;TEXT(ROW(A24)-1,"0000")&amp;"_"&amp;TEXT(F24,"yyyy-mm")),CONCATENATE(tailored_settings!$B$2&amp;TEXT(ROW(A24)-1,"0000")&amp;"_"&amp;TEXT(F24,"yyyy-mm")))))</f>
        <v/>
      </c>
      <c r="B24" s="17" t="str">
        <f>IF(source_data!G26="","",IF(source_data!E26&lt;&gt;"",source_data!E26,CONCATENATE("Grant to "&amp;G24)))</f>
        <v/>
      </c>
      <c r="C24" s="17" t="str">
        <f>IF(source_data!G26="","",IF(source_data!F26="","",source_data!F26))</f>
        <v/>
      </c>
      <c r="D24" s="18" t="str">
        <f>IF(source_data!G26="","",IF(source_data!G26="","",source_data!G26))</f>
        <v/>
      </c>
      <c r="E24" s="17" t="str">
        <f>IF(source_data!G26="","",tailored_settings!$B$3)</f>
        <v/>
      </c>
      <c r="F24" s="19" t="str">
        <f>IF(source_data!G26="","",IF(source_data!H26="","",source_data!H26))</f>
        <v/>
      </c>
      <c r="G24" s="17" t="str">
        <f>IF(source_data!G26="","",tailored_settings!$B$5)</f>
        <v/>
      </c>
      <c r="H24" s="17" t="str">
        <f>IF(source_data!G26="","",IF(AND(source_data!A26&lt;&gt;"",tailored_settings!$B$16="Publish"),CONCATENATE(tailored_settings!$B$2&amp;source_data!A26),IF(AND(source_data!A26&lt;&gt;"",tailored_settings!$B$16="Do not publish"),CONCATENATE(tailored_settings!$B$4&amp;TEXT(ROW(A24)-1,"0000")&amp;"_"&amp;TEXT(F24,"yyyy-mm")),CONCATENATE(tailored_settings!$B$4&amp;TEXT(ROW(A24)-1,"0000")&amp;"_"&amp;TEXT(F24,"yyyy-mm")))))</f>
        <v/>
      </c>
      <c r="I24" s="17" t="str">
        <f>IF(source_data!G26="","",tailored_settings!$B$7)</f>
        <v/>
      </c>
      <c r="J24" s="17" t="str">
        <f>IF(source_data!G26="","",tailored_settings!$B$6)</f>
        <v/>
      </c>
      <c r="K24" s="17" t="str">
        <f>IF(source_data!G26="","",IF(source_data!I26="","",VLOOKUP(source_data!I26,codelist_mapping!A:C,3,FALSE)))</f>
        <v/>
      </c>
      <c r="L24" s="17" t="str">
        <f>IF(source_data!G26="","",IF(source_data!J26="","",VLOOKUP(source_data!J26,codelist_mapping!A:C,3,FALSE)))</f>
        <v/>
      </c>
      <c r="M24" s="17" t="str">
        <f>IF(source_data!G26="","",IF(source_data!K26="","",IF(source_data!M26&lt;&gt;"",CONCATENATE(VLOOKUP(source_data!K26,codelist_mapping!F:H,3,FALSE)&amp;";"&amp;VLOOKUP(source_data!L26,codelist_mapping!F:H,3,FALSE)&amp;";"&amp;VLOOKUP(source_data!M26,codelist_mapping!F:H,3,FALSE)),IF(source_data!L26&lt;&gt;"",CONCATENATE(VLOOKUP(source_data!K26,codelist_mapping!F:H,3,FALSE)&amp;";"&amp;VLOOKUP(source_data!L26,codelist_mapping!F:H,3,FALSE)),IF(source_data!K26&lt;&gt;"",CONCATENATE(VLOOKUP(source_data!K26,codelist_mapping!F:H,3,FALSE)))))))</f>
        <v/>
      </c>
      <c r="N24" s="60" t="str">
        <f>IF(source_data!G26="","",IF(source_data!D26="","",VLOOKUP(source_data!D26,geo_data!A:I,9,FALSE)))</f>
        <v/>
      </c>
      <c r="O24" s="60" t="str">
        <f>IF(source_data!G26="","",IF(source_data!D26="","",VLOOKUP(source_data!D26,geo_data!A:I,8,FALSE)))</f>
        <v/>
      </c>
      <c r="P24" s="60" t="str">
        <f>IF(source_data!G26="","",IF(LEFT(O24,3)="E05","WD",IF(LEFT(O24,3)="S13","WD",IF(LEFT(O24,3)="W05","WD",IF(LEFT(O24,3)="W06","UA",IF(LEFT(O24,3)="S12","CA",IF(LEFT(O24,3)="E06","UA",IF(LEFT(O24,3)="E07","NMD",IF(LEFT(O24,3)="E08","MD",IF(LEFT(O24,3)="E09","LONB"))))))))))</f>
        <v/>
      </c>
      <c r="Q24" s="60" t="str">
        <f>IF(source_data!G26="","",IF(source_data!D26="","",VLOOKUP(source_data!D26,geo_data!A:I,7,FALSE)))</f>
        <v/>
      </c>
      <c r="R24" s="60" t="str">
        <f>IF(source_data!G26="","",IF(source_data!D26="","",VLOOKUP(source_data!D26,geo_data!A:I,6,FALSE)))</f>
        <v/>
      </c>
      <c r="S24" s="60" t="str">
        <f>IF(source_data!G26="","",IF(LEFT(R24,3)="E05","WD",IF(LEFT(R24,3)="S13","WD",IF(LEFT(R24,3)="W05","WD",IF(LEFT(R24,3)="W06","UA",IF(LEFT(R24,3)="S12","CA",IF(LEFT(R24,3)="E06","UA",IF(LEFT(R24,3)="E07","NMD",IF(LEFT(R24,3)="E08","MD",IF(LEFT(R24,3)="E09","LONB"))))))))))</f>
        <v/>
      </c>
      <c r="T24" s="17" t="str">
        <f>IF(source_data!G26="","",IF(source_data!N26="","",source_data!N26))</f>
        <v/>
      </c>
      <c r="U24" s="21" t="str">
        <f>IF(source_data!G26="","",tailored_settings!$B$8)</f>
        <v/>
      </c>
      <c r="V24" s="17" t="str">
        <f>IF(source_data!G26="","",tailored_settings!$B$9)</f>
        <v/>
      </c>
      <c r="W24" s="19" t="str">
        <f>IF(source_data!G26="","",IF(source_data!O26="","",source_data!O26))</f>
        <v/>
      </c>
      <c r="X24" s="19" t="str">
        <f>IF(source_data!G26="","",IF(source_data!P26="","",source_data!P26))</f>
        <v/>
      </c>
      <c r="Y24" s="20" t="str">
        <f>IF(source_data!G26="","",IF(source_data!Q26="","",source_data!Q26))</f>
        <v/>
      </c>
      <c r="Z24" s="25" t="str">
        <f>IF(source_data!G26="","",IF(source_data!I26="","",tailored_settings!$B$10))</f>
        <v/>
      </c>
      <c r="AA24" s="25" t="str">
        <f>IF(source_data!G26="","",IF(source_data!I26="","",source_data!I26))</f>
        <v/>
      </c>
      <c r="AB24" s="25" t="str">
        <f>IF(source_data!G26="","",IF(source_data!J26="","",tailored_settings!$B$11))</f>
        <v/>
      </c>
      <c r="AC24" s="25" t="str">
        <f>IF(source_data!G26="","",IF(source_data!J26="","",source_data!J26))</f>
        <v/>
      </c>
      <c r="AD24" s="25" t="str">
        <f>IF(source_data!G26="","",IF(source_data!K26="","",tailored_settings!$B$12))</f>
        <v/>
      </c>
      <c r="AE24" s="25" t="str">
        <f>IF(source_data!G26="","",IF(source_data!K26="","",source_data!K26))</f>
        <v/>
      </c>
      <c r="AF24" s="25" t="str">
        <f>IF(source_data!G26="","",IF(source_data!L26="","",tailored_settings!$B$13))</f>
        <v/>
      </c>
      <c r="AG24" s="25" t="str">
        <f>IF(source_data!G26="","",IF(source_data!L26="","",source_data!L26))</f>
        <v/>
      </c>
      <c r="AH24" s="25" t="str">
        <f>IF(source_data!G26="","",IF(source_data!M26="","",tailored_settings!$B$14))</f>
        <v/>
      </c>
      <c r="AI24" s="25" t="str">
        <f>IF(source_data!G26="","",IF(source_data!M26="","",source_data!M26))</f>
        <v/>
      </c>
    </row>
    <row r="25" spans="1:35" s="5" customFormat="1" ht="15.75" x14ac:dyDescent="0.25">
      <c r="A25" s="17" t="str">
        <f>IF(source_data!G27="","",IF(AND(source_data!C27&lt;&gt;"",tailored_settings!$B$15="Publish"),CONCATENATE(tailored_settings!$B$2&amp;source_data!C27),IF(AND(source_data!C27&lt;&gt;"",tailored_settings!$B$15="Do not publish"),CONCATENATE(tailored_settings!$B$2&amp;TEXT(ROW(A25)-1,"0000")&amp;"_"&amp;TEXT(F25,"yyyy-mm")),CONCATENATE(tailored_settings!$B$2&amp;TEXT(ROW(A25)-1,"0000")&amp;"_"&amp;TEXT(F25,"yyyy-mm")))))</f>
        <v/>
      </c>
      <c r="B25" s="17" t="str">
        <f>IF(source_data!G27="","",IF(source_data!E27&lt;&gt;"",source_data!E27,CONCATENATE("Grant to "&amp;G25)))</f>
        <v/>
      </c>
      <c r="C25" s="17" t="str">
        <f>IF(source_data!G27="","",IF(source_data!F27="","",source_data!F27))</f>
        <v/>
      </c>
      <c r="D25" s="18" t="str">
        <f>IF(source_data!G27="","",IF(source_data!G27="","",source_data!G27))</f>
        <v/>
      </c>
      <c r="E25" s="17" t="str">
        <f>IF(source_data!G27="","",tailored_settings!$B$3)</f>
        <v/>
      </c>
      <c r="F25" s="19" t="str">
        <f>IF(source_data!G27="","",IF(source_data!H27="","",source_data!H27))</f>
        <v/>
      </c>
      <c r="G25" s="17" t="str">
        <f>IF(source_data!G27="","",tailored_settings!$B$5)</f>
        <v/>
      </c>
      <c r="H25" s="17" t="str">
        <f>IF(source_data!G27="","",IF(AND(source_data!A27&lt;&gt;"",tailored_settings!$B$16="Publish"),CONCATENATE(tailored_settings!$B$2&amp;source_data!A27),IF(AND(source_data!A27&lt;&gt;"",tailored_settings!$B$16="Do not publish"),CONCATENATE(tailored_settings!$B$4&amp;TEXT(ROW(A25)-1,"0000")&amp;"_"&amp;TEXT(F25,"yyyy-mm")),CONCATENATE(tailored_settings!$B$4&amp;TEXT(ROW(A25)-1,"0000")&amp;"_"&amp;TEXT(F25,"yyyy-mm")))))</f>
        <v/>
      </c>
      <c r="I25" s="17" t="str">
        <f>IF(source_data!G27="","",tailored_settings!$B$7)</f>
        <v/>
      </c>
      <c r="J25" s="17" t="str">
        <f>IF(source_data!G27="","",tailored_settings!$B$6)</f>
        <v/>
      </c>
      <c r="K25" s="17" t="str">
        <f>IF(source_data!G27="","",IF(source_data!I27="","",VLOOKUP(source_data!I27,codelist_mapping!A:C,3,FALSE)))</f>
        <v/>
      </c>
      <c r="L25" s="17" t="str">
        <f>IF(source_data!G27="","",IF(source_data!J27="","",VLOOKUP(source_data!J27,codelist_mapping!A:C,3,FALSE)))</f>
        <v/>
      </c>
      <c r="M25" s="17" t="str">
        <f>IF(source_data!G27="","",IF(source_data!K27="","",IF(source_data!M27&lt;&gt;"",CONCATENATE(VLOOKUP(source_data!K27,codelist_mapping!F:H,3,FALSE)&amp;";"&amp;VLOOKUP(source_data!L27,codelist_mapping!F:H,3,FALSE)&amp;";"&amp;VLOOKUP(source_data!M27,codelist_mapping!F:H,3,FALSE)),IF(source_data!L27&lt;&gt;"",CONCATENATE(VLOOKUP(source_data!K27,codelist_mapping!F:H,3,FALSE)&amp;";"&amp;VLOOKUP(source_data!L27,codelist_mapping!F:H,3,FALSE)),IF(source_data!K27&lt;&gt;"",CONCATENATE(VLOOKUP(source_data!K27,codelist_mapping!F:H,3,FALSE)))))))</f>
        <v/>
      </c>
      <c r="N25" s="60" t="str">
        <f>IF(source_data!G27="","",IF(source_data!D27="","",VLOOKUP(source_data!D27,geo_data!A:I,9,FALSE)))</f>
        <v/>
      </c>
      <c r="O25" s="60" t="str">
        <f>IF(source_data!G27="","",IF(source_data!D27="","",VLOOKUP(source_data!D27,geo_data!A:I,8,FALSE)))</f>
        <v/>
      </c>
      <c r="P25" s="60" t="str">
        <f>IF(source_data!G27="","",IF(LEFT(O25,3)="E05","WD",IF(LEFT(O25,3)="S13","WD",IF(LEFT(O25,3)="W05","WD",IF(LEFT(O25,3)="W06","UA",IF(LEFT(O25,3)="S12","CA",IF(LEFT(O25,3)="E06","UA",IF(LEFT(O25,3)="E07","NMD",IF(LEFT(O25,3)="E08","MD",IF(LEFT(O25,3)="E09","LONB"))))))))))</f>
        <v/>
      </c>
      <c r="Q25" s="60" t="str">
        <f>IF(source_data!G27="","",IF(source_data!D27="","",VLOOKUP(source_data!D27,geo_data!A:I,7,FALSE)))</f>
        <v/>
      </c>
      <c r="R25" s="60" t="str">
        <f>IF(source_data!G27="","",IF(source_data!D27="","",VLOOKUP(source_data!D27,geo_data!A:I,6,FALSE)))</f>
        <v/>
      </c>
      <c r="S25" s="60" t="str">
        <f>IF(source_data!G27="","",IF(LEFT(R25,3)="E05","WD",IF(LEFT(R25,3)="S13","WD",IF(LEFT(R25,3)="W05","WD",IF(LEFT(R25,3)="W06","UA",IF(LEFT(R25,3)="S12","CA",IF(LEFT(R25,3)="E06","UA",IF(LEFT(R25,3)="E07","NMD",IF(LEFT(R25,3)="E08","MD",IF(LEFT(R25,3)="E09","LONB"))))))))))</f>
        <v/>
      </c>
      <c r="T25" s="17" t="str">
        <f>IF(source_data!G27="","",IF(source_data!N27="","",source_data!N27))</f>
        <v/>
      </c>
      <c r="U25" s="21" t="str">
        <f>IF(source_data!G27="","",tailored_settings!$B$8)</f>
        <v/>
      </c>
      <c r="V25" s="17" t="str">
        <f>IF(source_data!G27="","",tailored_settings!$B$9)</f>
        <v/>
      </c>
      <c r="W25" s="19" t="str">
        <f>IF(source_data!G27="","",IF(source_data!O27="","",source_data!O27))</f>
        <v/>
      </c>
      <c r="X25" s="19" t="str">
        <f>IF(source_data!G27="","",IF(source_data!P27="","",source_data!P27))</f>
        <v/>
      </c>
      <c r="Y25" s="20" t="str">
        <f>IF(source_data!G27="","",IF(source_data!Q27="","",source_data!Q27))</f>
        <v/>
      </c>
      <c r="Z25" s="25" t="str">
        <f>IF(source_data!G27="","",IF(source_data!I27="","",tailored_settings!$B$10))</f>
        <v/>
      </c>
      <c r="AA25" s="25" t="str">
        <f>IF(source_data!G27="","",IF(source_data!I27="","",source_data!I27))</f>
        <v/>
      </c>
      <c r="AB25" s="25" t="str">
        <f>IF(source_data!G27="","",IF(source_data!J27="","",tailored_settings!$B$11))</f>
        <v/>
      </c>
      <c r="AC25" s="25" t="str">
        <f>IF(source_data!G27="","",IF(source_data!J27="","",source_data!J27))</f>
        <v/>
      </c>
      <c r="AD25" s="25" t="str">
        <f>IF(source_data!G27="","",IF(source_data!K27="","",tailored_settings!$B$12))</f>
        <v/>
      </c>
      <c r="AE25" s="25" t="str">
        <f>IF(source_data!G27="","",IF(source_data!K27="","",source_data!K27))</f>
        <v/>
      </c>
      <c r="AF25" s="25" t="str">
        <f>IF(source_data!G27="","",IF(source_data!L27="","",tailored_settings!$B$13))</f>
        <v/>
      </c>
      <c r="AG25" s="25" t="str">
        <f>IF(source_data!G27="","",IF(source_data!L27="","",source_data!L27))</f>
        <v/>
      </c>
      <c r="AH25" s="25" t="str">
        <f>IF(source_data!G27="","",IF(source_data!M27="","",tailored_settings!$B$14))</f>
        <v/>
      </c>
      <c r="AI25" s="25" t="str">
        <f>IF(source_data!G27="","",IF(source_data!M27="","",source_data!M27))</f>
        <v/>
      </c>
    </row>
    <row r="26" spans="1:35" s="5" customFormat="1" ht="15.75" x14ac:dyDescent="0.25">
      <c r="A26" s="17" t="str">
        <f>IF(source_data!G28="","",IF(AND(source_data!C28&lt;&gt;"",tailored_settings!$B$15="Publish"),CONCATENATE(tailored_settings!$B$2&amp;source_data!C28),IF(AND(source_data!C28&lt;&gt;"",tailored_settings!$B$15="Do not publish"),CONCATENATE(tailored_settings!$B$2&amp;TEXT(ROW(A26)-1,"0000")&amp;"_"&amp;TEXT(F26,"yyyy-mm")),CONCATENATE(tailored_settings!$B$2&amp;TEXT(ROW(A26)-1,"0000")&amp;"_"&amp;TEXT(F26,"yyyy-mm")))))</f>
        <v/>
      </c>
      <c r="B26" s="17" t="str">
        <f>IF(source_data!G28="","",IF(source_data!E28&lt;&gt;"",source_data!E28,CONCATENATE("Grant to "&amp;G26)))</f>
        <v/>
      </c>
      <c r="C26" s="17" t="str">
        <f>IF(source_data!G28="","",IF(source_data!F28="","",source_data!F28))</f>
        <v/>
      </c>
      <c r="D26" s="18" t="str">
        <f>IF(source_data!G28="","",IF(source_data!G28="","",source_data!G28))</f>
        <v/>
      </c>
      <c r="E26" s="17" t="str">
        <f>IF(source_data!G28="","",tailored_settings!$B$3)</f>
        <v/>
      </c>
      <c r="F26" s="19" t="str">
        <f>IF(source_data!G28="","",IF(source_data!H28="","",source_data!H28))</f>
        <v/>
      </c>
      <c r="G26" s="17" t="str">
        <f>IF(source_data!G28="","",tailored_settings!$B$5)</f>
        <v/>
      </c>
      <c r="H26" s="17" t="str">
        <f>IF(source_data!G28="","",IF(AND(source_data!A28&lt;&gt;"",tailored_settings!$B$16="Publish"),CONCATENATE(tailored_settings!$B$2&amp;source_data!A28),IF(AND(source_data!A28&lt;&gt;"",tailored_settings!$B$16="Do not publish"),CONCATENATE(tailored_settings!$B$4&amp;TEXT(ROW(A26)-1,"0000")&amp;"_"&amp;TEXT(F26,"yyyy-mm")),CONCATENATE(tailored_settings!$B$4&amp;TEXT(ROW(A26)-1,"0000")&amp;"_"&amp;TEXT(F26,"yyyy-mm")))))</f>
        <v/>
      </c>
      <c r="I26" s="17" t="str">
        <f>IF(source_data!G28="","",tailored_settings!$B$7)</f>
        <v/>
      </c>
      <c r="J26" s="17" t="str">
        <f>IF(source_data!G28="","",tailored_settings!$B$6)</f>
        <v/>
      </c>
      <c r="K26" s="17" t="str">
        <f>IF(source_data!G28="","",IF(source_data!I28="","",VLOOKUP(source_data!I28,codelist_mapping!A:C,3,FALSE)))</f>
        <v/>
      </c>
      <c r="L26" s="17" t="str">
        <f>IF(source_data!G28="","",IF(source_data!J28="","",VLOOKUP(source_data!J28,codelist_mapping!A:C,3,FALSE)))</f>
        <v/>
      </c>
      <c r="M26" s="17" t="str">
        <f>IF(source_data!G28="","",IF(source_data!K28="","",IF(source_data!M28&lt;&gt;"",CONCATENATE(VLOOKUP(source_data!K28,codelist_mapping!F:H,3,FALSE)&amp;";"&amp;VLOOKUP(source_data!L28,codelist_mapping!F:H,3,FALSE)&amp;";"&amp;VLOOKUP(source_data!M28,codelist_mapping!F:H,3,FALSE)),IF(source_data!L28&lt;&gt;"",CONCATENATE(VLOOKUP(source_data!K28,codelist_mapping!F:H,3,FALSE)&amp;";"&amp;VLOOKUP(source_data!L28,codelist_mapping!F:H,3,FALSE)),IF(source_data!K28&lt;&gt;"",CONCATENATE(VLOOKUP(source_data!K28,codelist_mapping!F:H,3,FALSE)))))))</f>
        <v/>
      </c>
      <c r="N26" s="60" t="str">
        <f>IF(source_data!G28="","",IF(source_data!D28="","",VLOOKUP(source_data!D28,geo_data!A:I,9,FALSE)))</f>
        <v/>
      </c>
      <c r="O26" s="60" t="str">
        <f>IF(source_data!G28="","",IF(source_data!D28="","",VLOOKUP(source_data!D28,geo_data!A:I,8,FALSE)))</f>
        <v/>
      </c>
      <c r="P26" s="60" t="str">
        <f>IF(source_data!G28="","",IF(LEFT(O26,3)="E05","WD",IF(LEFT(O26,3)="S13","WD",IF(LEFT(O26,3)="W05","WD",IF(LEFT(O26,3)="W06","UA",IF(LEFT(O26,3)="S12","CA",IF(LEFT(O26,3)="E06","UA",IF(LEFT(O26,3)="E07","NMD",IF(LEFT(O26,3)="E08","MD",IF(LEFT(O26,3)="E09","LONB"))))))))))</f>
        <v/>
      </c>
      <c r="Q26" s="60" t="str">
        <f>IF(source_data!G28="","",IF(source_data!D28="","",VLOOKUP(source_data!D28,geo_data!A:I,7,FALSE)))</f>
        <v/>
      </c>
      <c r="R26" s="60" t="str">
        <f>IF(source_data!G28="","",IF(source_data!D28="","",VLOOKUP(source_data!D28,geo_data!A:I,6,FALSE)))</f>
        <v/>
      </c>
      <c r="S26" s="60" t="str">
        <f>IF(source_data!G28="","",IF(LEFT(R26,3)="E05","WD",IF(LEFT(R26,3)="S13","WD",IF(LEFT(R26,3)="W05","WD",IF(LEFT(R26,3)="W06","UA",IF(LEFT(R26,3)="S12","CA",IF(LEFT(R26,3)="E06","UA",IF(LEFT(R26,3)="E07","NMD",IF(LEFT(R26,3)="E08","MD",IF(LEFT(R26,3)="E09","LONB"))))))))))</f>
        <v/>
      </c>
      <c r="T26" s="17" t="str">
        <f>IF(source_data!G28="","",IF(source_data!N28="","",source_data!N28))</f>
        <v/>
      </c>
      <c r="U26" s="21" t="str">
        <f>IF(source_data!G28="","",tailored_settings!$B$8)</f>
        <v/>
      </c>
      <c r="V26" s="17" t="str">
        <f>IF(source_data!G28="","",tailored_settings!$B$9)</f>
        <v/>
      </c>
      <c r="W26" s="19" t="str">
        <f>IF(source_data!G28="","",IF(source_data!O28="","",source_data!O28))</f>
        <v/>
      </c>
      <c r="X26" s="19" t="str">
        <f>IF(source_data!G28="","",IF(source_data!P28="","",source_data!P28))</f>
        <v/>
      </c>
      <c r="Y26" s="20" t="str">
        <f>IF(source_data!G28="","",IF(source_data!Q28="","",source_data!Q28))</f>
        <v/>
      </c>
      <c r="Z26" s="25" t="str">
        <f>IF(source_data!G28="","",IF(source_data!I28="","",tailored_settings!$B$10))</f>
        <v/>
      </c>
      <c r="AA26" s="25" t="str">
        <f>IF(source_data!G28="","",IF(source_data!I28="","",source_data!I28))</f>
        <v/>
      </c>
      <c r="AB26" s="25" t="str">
        <f>IF(source_data!G28="","",IF(source_data!J28="","",tailored_settings!$B$11))</f>
        <v/>
      </c>
      <c r="AC26" s="25" t="str">
        <f>IF(source_data!G28="","",IF(source_data!J28="","",source_data!J28))</f>
        <v/>
      </c>
      <c r="AD26" s="25" t="str">
        <f>IF(source_data!G28="","",IF(source_data!K28="","",tailored_settings!$B$12))</f>
        <v/>
      </c>
      <c r="AE26" s="25" t="str">
        <f>IF(source_data!G28="","",IF(source_data!K28="","",source_data!K28))</f>
        <v/>
      </c>
      <c r="AF26" s="25" t="str">
        <f>IF(source_data!G28="","",IF(source_data!L28="","",tailored_settings!$B$13))</f>
        <v/>
      </c>
      <c r="AG26" s="25" t="str">
        <f>IF(source_data!G28="","",IF(source_data!L28="","",source_data!L28))</f>
        <v/>
      </c>
      <c r="AH26" s="25" t="str">
        <f>IF(source_data!G28="","",IF(source_data!M28="","",tailored_settings!$B$14))</f>
        <v/>
      </c>
      <c r="AI26" s="25" t="str">
        <f>IF(source_data!G28="","",IF(source_data!M28="","",source_data!M28))</f>
        <v/>
      </c>
    </row>
    <row r="27" spans="1:35" s="5" customFormat="1" ht="15.75" x14ac:dyDescent="0.25">
      <c r="A27" s="17" t="str">
        <f>IF(source_data!G29="","",IF(AND(source_data!C29&lt;&gt;"",tailored_settings!$B$15="Publish"),CONCATENATE(tailored_settings!$B$2&amp;source_data!C29),IF(AND(source_data!C29&lt;&gt;"",tailored_settings!$B$15="Do not publish"),CONCATENATE(tailored_settings!$B$2&amp;TEXT(ROW(A27)-1,"0000")&amp;"_"&amp;TEXT(F27,"yyyy-mm")),CONCATENATE(tailored_settings!$B$2&amp;TEXT(ROW(A27)-1,"0000")&amp;"_"&amp;TEXT(F27,"yyyy-mm")))))</f>
        <v/>
      </c>
      <c r="B27" s="17" t="str">
        <f>IF(source_data!G29="","",IF(source_data!E29&lt;&gt;"",source_data!E29,CONCATENATE("Grant to "&amp;G27)))</f>
        <v/>
      </c>
      <c r="C27" s="17" t="str">
        <f>IF(source_data!G29="","",IF(source_data!F29="","",source_data!F29))</f>
        <v/>
      </c>
      <c r="D27" s="18" t="str">
        <f>IF(source_data!G29="","",IF(source_data!G29="","",source_data!G29))</f>
        <v/>
      </c>
      <c r="E27" s="17" t="str">
        <f>IF(source_data!G29="","",tailored_settings!$B$3)</f>
        <v/>
      </c>
      <c r="F27" s="19" t="str">
        <f>IF(source_data!G29="","",IF(source_data!H29="","",source_data!H29))</f>
        <v/>
      </c>
      <c r="G27" s="17" t="str">
        <f>IF(source_data!G29="","",tailored_settings!$B$5)</f>
        <v/>
      </c>
      <c r="H27" s="17" t="str">
        <f>IF(source_data!G29="","",IF(AND(source_data!A29&lt;&gt;"",tailored_settings!$B$16="Publish"),CONCATENATE(tailored_settings!$B$2&amp;source_data!A29),IF(AND(source_data!A29&lt;&gt;"",tailored_settings!$B$16="Do not publish"),CONCATENATE(tailored_settings!$B$4&amp;TEXT(ROW(A27)-1,"0000")&amp;"_"&amp;TEXT(F27,"yyyy-mm")),CONCATENATE(tailored_settings!$B$4&amp;TEXT(ROW(A27)-1,"0000")&amp;"_"&amp;TEXT(F27,"yyyy-mm")))))</f>
        <v/>
      </c>
      <c r="I27" s="17" t="str">
        <f>IF(source_data!G29="","",tailored_settings!$B$7)</f>
        <v/>
      </c>
      <c r="J27" s="17" t="str">
        <f>IF(source_data!G29="","",tailored_settings!$B$6)</f>
        <v/>
      </c>
      <c r="K27" s="17" t="str">
        <f>IF(source_data!G29="","",IF(source_data!I29="","",VLOOKUP(source_data!I29,codelist_mapping!A:C,3,FALSE)))</f>
        <v/>
      </c>
      <c r="L27" s="17" t="str">
        <f>IF(source_data!G29="","",IF(source_data!J29="","",VLOOKUP(source_data!J29,codelist_mapping!A:C,3,FALSE)))</f>
        <v/>
      </c>
      <c r="M27" s="17" t="str">
        <f>IF(source_data!G29="","",IF(source_data!K29="","",IF(source_data!M29&lt;&gt;"",CONCATENATE(VLOOKUP(source_data!K29,codelist_mapping!F:H,3,FALSE)&amp;";"&amp;VLOOKUP(source_data!L29,codelist_mapping!F:H,3,FALSE)&amp;";"&amp;VLOOKUP(source_data!M29,codelist_mapping!F:H,3,FALSE)),IF(source_data!L29&lt;&gt;"",CONCATENATE(VLOOKUP(source_data!K29,codelist_mapping!F:H,3,FALSE)&amp;";"&amp;VLOOKUP(source_data!L29,codelist_mapping!F:H,3,FALSE)),IF(source_data!K29&lt;&gt;"",CONCATENATE(VLOOKUP(source_data!K29,codelist_mapping!F:H,3,FALSE)))))))</f>
        <v/>
      </c>
      <c r="N27" s="60" t="str">
        <f>IF(source_data!G29="","",IF(source_data!D29="","",VLOOKUP(source_data!D29,geo_data!A:I,9,FALSE)))</f>
        <v/>
      </c>
      <c r="O27" s="60" t="str">
        <f>IF(source_data!G29="","",IF(source_data!D29="","",VLOOKUP(source_data!D29,geo_data!A:I,8,FALSE)))</f>
        <v/>
      </c>
      <c r="P27" s="60" t="str">
        <f>IF(source_data!G29="","",IF(LEFT(O27,3)="E05","WD",IF(LEFT(O27,3)="S13","WD",IF(LEFT(O27,3)="W05","WD",IF(LEFT(O27,3)="W06","UA",IF(LEFT(O27,3)="S12","CA",IF(LEFT(O27,3)="E06","UA",IF(LEFT(O27,3)="E07","NMD",IF(LEFT(O27,3)="E08","MD",IF(LEFT(O27,3)="E09","LONB"))))))))))</f>
        <v/>
      </c>
      <c r="Q27" s="60" t="str">
        <f>IF(source_data!G29="","",IF(source_data!D29="","",VLOOKUP(source_data!D29,geo_data!A:I,7,FALSE)))</f>
        <v/>
      </c>
      <c r="R27" s="60" t="str">
        <f>IF(source_data!G29="","",IF(source_data!D29="","",VLOOKUP(source_data!D29,geo_data!A:I,6,FALSE)))</f>
        <v/>
      </c>
      <c r="S27" s="60" t="str">
        <f>IF(source_data!G29="","",IF(LEFT(R27,3)="E05","WD",IF(LEFT(R27,3)="S13","WD",IF(LEFT(R27,3)="W05","WD",IF(LEFT(R27,3)="W06","UA",IF(LEFT(R27,3)="S12","CA",IF(LEFT(R27,3)="E06","UA",IF(LEFT(R27,3)="E07","NMD",IF(LEFT(R27,3)="E08","MD",IF(LEFT(R27,3)="E09","LONB"))))))))))</f>
        <v/>
      </c>
      <c r="T27" s="17" t="str">
        <f>IF(source_data!G29="","",IF(source_data!N29="","",source_data!N29))</f>
        <v/>
      </c>
      <c r="U27" s="21" t="str">
        <f>IF(source_data!G29="","",tailored_settings!$B$8)</f>
        <v/>
      </c>
      <c r="V27" s="17" t="str">
        <f>IF(source_data!G29="","",tailored_settings!$B$9)</f>
        <v/>
      </c>
      <c r="W27" s="19" t="str">
        <f>IF(source_data!G29="","",IF(source_data!O29="","",source_data!O29))</f>
        <v/>
      </c>
      <c r="X27" s="19" t="str">
        <f>IF(source_data!G29="","",IF(source_data!P29="","",source_data!P29))</f>
        <v/>
      </c>
      <c r="Y27" s="20" t="str">
        <f>IF(source_data!G29="","",IF(source_data!Q29="","",source_data!Q29))</f>
        <v/>
      </c>
      <c r="Z27" s="25" t="str">
        <f>IF(source_data!G29="","",IF(source_data!I29="","",tailored_settings!$B$10))</f>
        <v/>
      </c>
      <c r="AA27" s="25" t="str">
        <f>IF(source_data!G29="","",IF(source_data!I29="","",source_data!I29))</f>
        <v/>
      </c>
      <c r="AB27" s="25" t="str">
        <f>IF(source_data!G29="","",IF(source_data!J29="","",tailored_settings!$B$11))</f>
        <v/>
      </c>
      <c r="AC27" s="25" t="str">
        <f>IF(source_data!G29="","",IF(source_data!J29="","",source_data!J29))</f>
        <v/>
      </c>
      <c r="AD27" s="25" t="str">
        <f>IF(source_data!G29="","",IF(source_data!K29="","",tailored_settings!$B$12))</f>
        <v/>
      </c>
      <c r="AE27" s="25" t="str">
        <f>IF(source_data!G29="","",IF(source_data!K29="","",source_data!K29))</f>
        <v/>
      </c>
      <c r="AF27" s="25" t="str">
        <f>IF(source_data!G29="","",IF(source_data!L29="","",tailored_settings!$B$13))</f>
        <v/>
      </c>
      <c r="AG27" s="25" t="str">
        <f>IF(source_data!G29="","",IF(source_data!L29="","",source_data!L29))</f>
        <v/>
      </c>
      <c r="AH27" s="25" t="str">
        <f>IF(source_data!G29="","",IF(source_data!M29="","",tailored_settings!$B$14))</f>
        <v/>
      </c>
      <c r="AI27" s="25" t="str">
        <f>IF(source_data!G29="","",IF(source_data!M29="","",source_data!M29))</f>
        <v/>
      </c>
    </row>
    <row r="28" spans="1:35" s="5" customFormat="1" ht="15.75" x14ac:dyDescent="0.25">
      <c r="A28" s="17" t="str">
        <f>IF(source_data!G30="","",IF(AND(source_data!C30&lt;&gt;"",tailored_settings!$B$15="Publish"),CONCATENATE(tailored_settings!$B$2&amp;source_data!C30),IF(AND(source_data!C30&lt;&gt;"",tailored_settings!$B$15="Do not publish"),CONCATENATE(tailored_settings!$B$2&amp;TEXT(ROW(A28)-1,"0000")&amp;"_"&amp;TEXT(F28,"yyyy-mm")),CONCATENATE(tailored_settings!$B$2&amp;TEXT(ROW(A28)-1,"0000")&amp;"_"&amp;TEXT(F28,"yyyy-mm")))))</f>
        <v/>
      </c>
      <c r="B28" s="17" t="str">
        <f>IF(source_data!G30="","",IF(source_data!E30&lt;&gt;"",source_data!E30,CONCATENATE("Grant to "&amp;G28)))</f>
        <v/>
      </c>
      <c r="C28" s="17" t="str">
        <f>IF(source_data!G30="","",IF(source_data!F30="","",source_data!F30))</f>
        <v/>
      </c>
      <c r="D28" s="18" t="str">
        <f>IF(source_data!G30="","",IF(source_data!G30="","",source_data!G30))</f>
        <v/>
      </c>
      <c r="E28" s="17" t="str">
        <f>IF(source_data!G30="","",tailored_settings!$B$3)</f>
        <v/>
      </c>
      <c r="F28" s="19" t="str">
        <f>IF(source_data!G30="","",IF(source_data!H30="","",source_data!H30))</f>
        <v/>
      </c>
      <c r="G28" s="17" t="str">
        <f>IF(source_data!G30="","",tailored_settings!$B$5)</f>
        <v/>
      </c>
      <c r="H28" s="17" t="str">
        <f>IF(source_data!G30="","",IF(AND(source_data!A30&lt;&gt;"",tailored_settings!$B$16="Publish"),CONCATENATE(tailored_settings!$B$2&amp;source_data!A30),IF(AND(source_data!A30&lt;&gt;"",tailored_settings!$B$16="Do not publish"),CONCATENATE(tailored_settings!$B$4&amp;TEXT(ROW(A28)-1,"0000")&amp;"_"&amp;TEXT(F28,"yyyy-mm")),CONCATENATE(tailored_settings!$B$4&amp;TEXT(ROW(A28)-1,"0000")&amp;"_"&amp;TEXT(F28,"yyyy-mm")))))</f>
        <v/>
      </c>
      <c r="I28" s="17" t="str">
        <f>IF(source_data!G30="","",tailored_settings!$B$7)</f>
        <v/>
      </c>
      <c r="J28" s="17" t="str">
        <f>IF(source_data!G30="","",tailored_settings!$B$6)</f>
        <v/>
      </c>
      <c r="K28" s="17" t="str">
        <f>IF(source_data!G30="","",IF(source_data!I30="","",VLOOKUP(source_data!I30,codelist_mapping!A:C,3,FALSE)))</f>
        <v/>
      </c>
      <c r="L28" s="17" t="str">
        <f>IF(source_data!G30="","",IF(source_data!J30="","",VLOOKUP(source_data!J30,codelist_mapping!A:C,3,FALSE)))</f>
        <v/>
      </c>
      <c r="M28" s="17" t="str">
        <f>IF(source_data!G30="","",IF(source_data!K30="","",IF(source_data!M30&lt;&gt;"",CONCATENATE(VLOOKUP(source_data!K30,codelist_mapping!F:H,3,FALSE)&amp;";"&amp;VLOOKUP(source_data!L30,codelist_mapping!F:H,3,FALSE)&amp;";"&amp;VLOOKUP(source_data!M30,codelist_mapping!F:H,3,FALSE)),IF(source_data!L30&lt;&gt;"",CONCATENATE(VLOOKUP(source_data!K30,codelist_mapping!F:H,3,FALSE)&amp;";"&amp;VLOOKUP(source_data!L30,codelist_mapping!F:H,3,FALSE)),IF(source_data!K30&lt;&gt;"",CONCATENATE(VLOOKUP(source_data!K30,codelist_mapping!F:H,3,FALSE)))))))</f>
        <v/>
      </c>
      <c r="N28" s="60" t="str">
        <f>IF(source_data!G30="","",IF(source_data!D30="","",VLOOKUP(source_data!D30,geo_data!A:I,9,FALSE)))</f>
        <v/>
      </c>
      <c r="O28" s="60" t="str">
        <f>IF(source_data!G30="","",IF(source_data!D30="","",VLOOKUP(source_data!D30,geo_data!A:I,8,FALSE)))</f>
        <v/>
      </c>
      <c r="P28" s="60" t="str">
        <f>IF(source_data!G30="","",IF(LEFT(O28,3)="E05","WD",IF(LEFT(O28,3)="S13","WD",IF(LEFT(O28,3)="W05","WD",IF(LEFT(O28,3)="W06","UA",IF(LEFT(O28,3)="S12","CA",IF(LEFT(O28,3)="E06","UA",IF(LEFT(O28,3)="E07","NMD",IF(LEFT(O28,3)="E08","MD",IF(LEFT(O28,3)="E09","LONB"))))))))))</f>
        <v/>
      </c>
      <c r="Q28" s="60" t="str">
        <f>IF(source_data!G30="","",IF(source_data!D30="","",VLOOKUP(source_data!D30,geo_data!A:I,7,FALSE)))</f>
        <v/>
      </c>
      <c r="R28" s="60" t="str">
        <f>IF(source_data!G30="","",IF(source_data!D30="","",VLOOKUP(source_data!D30,geo_data!A:I,6,FALSE)))</f>
        <v/>
      </c>
      <c r="S28" s="60" t="str">
        <f>IF(source_data!G30="","",IF(LEFT(R28,3)="E05","WD",IF(LEFT(R28,3)="S13","WD",IF(LEFT(R28,3)="W05","WD",IF(LEFT(R28,3)="W06","UA",IF(LEFT(R28,3)="S12","CA",IF(LEFT(R28,3)="E06","UA",IF(LEFT(R28,3)="E07","NMD",IF(LEFT(R28,3)="E08","MD",IF(LEFT(R28,3)="E09","LONB"))))))))))</f>
        <v/>
      </c>
      <c r="T28" s="17" t="str">
        <f>IF(source_data!G30="","",IF(source_data!N30="","",source_data!N30))</f>
        <v/>
      </c>
      <c r="U28" s="21" t="str">
        <f>IF(source_data!G30="","",tailored_settings!$B$8)</f>
        <v/>
      </c>
      <c r="V28" s="17" t="str">
        <f>IF(source_data!G30="","",tailored_settings!$B$9)</f>
        <v/>
      </c>
      <c r="W28" s="19" t="str">
        <f>IF(source_data!G30="","",IF(source_data!O30="","",source_data!O30))</f>
        <v/>
      </c>
      <c r="X28" s="19" t="str">
        <f>IF(source_data!G30="","",IF(source_data!P30="","",source_data!P30))</f>
        <v/>
      </c>
      <c r="Y28" s="20" t="str">
        <f>IF(source_data!G30="","",IF(source_data!Q30="","",source_data!Q30))</f>
        <v/>
      </c>
      <c r="Z28" s="25" t="str">
        <f>IF(source_data!G30="","",IF(source_data!I30="","",tailored_settings!$B$10))</f>
        <v/>
      </c>
      <c r="AA28" s="25" t="str">
        <f>IF(source_data!G30="","",IF(source_data!I30="","",source_data!I30))</f>
        <v/>
      </c>
      <c r="AB28" s="25" t="str">
        <f>IF(source_data!G30="","",IF(source_data!J30="","",tailored_settings!$B$11))</f>
        <v/>
      </c>
      <c r="AC28" s="25" t="str">
        <f>IF(source_data!G30="","",IF(source_data!J30="","",source_data!J30))</f>
        <v/>
      </c>
      <c r="AD28" s="25" t="str">
        <f>IF(source_data!G30="","",IF(source_data!K30="","",tailored_settings!$B$12))</f>
        <v/>
      </c>
      <c r="AE28" s="25" t="str">
        <f>IF(source_data!G30="","",IF(source_data!K30="","",source_data!K30))</f>
        <v/>
      </c>
      <c r="AF28" s="25" t="str">
        <f>IF(source_data!G30="","",IF(source_data!L30="","",tailored_settings!$B$13))</f>
        <v/>
      </c>
      <c r="AG28" s="25" t="str">
        <f>IF(source_data!G30="","",IF(source_data!L30="","",source_data!L30))</f>
        <v/>
      </c>
      <c r="AH28" s="25" t="str">
        <f>IF(source_data!G30="","",IF(source_data!M30="","",tailored_settings!$B$14))</f>
        <v/>
      </c>
      <c r="AI28" s="25" t="str">
        <f>IF(source_data!G30="","",IF(source_data!M30="","",source_data!M30))</f>
        <v/>
      </c>
    </row>
    <row r="29" spans="1:35" s="5" customFormat="1" ht="15.75" x14ac:dyDescent="0.25">
      <c r="A29" s="17" t="str">
        <f>IF(source_data!G31="","",IF(AND(source_data!C31&lt;&gt;"",tailored_settings!$B$15="Publish"),CONCATENATE(tailored_settings!$B$2&amp;source_data!C31),IF(AND(source_data!C31&lt;&gt;"",tailored_settings!$B$15="Do not publish"),CONCATENATE(tailored_settings!$B$2&amp;TEXT(ROW(A29)-1,"0000")&amp;"_"&amp;TEXT(F29,"yyyy-mm")),CONCATENATE(tailored_settings!$B$2&amp;TEXT(ROW(A29)-1,"0000")&amp;"_"&amp;TEXT(F29,"yyyy-mm")))))</f>
        <v/>
      </c>
      <c r="B29" s="17" t="str">
        <f>IF(source_data!G31="","",IF(source_data!E31&lt;&gt;"",source_data!E31,CONCATENATE("Grant to "&amp;G29)))</f>
        <v/>
      </c>
      <c r="C29" s="17" t="str">
        <f>IF(source_data!G31="","",IF(source_data!F31="","",source_data!F31))</f>
        <v/>
      </c>
      <c r="D29" s="18" t="str">
        <f>IF(source_data!G31="","",IF(source_data!G31="","",source_data!G31))</f>
        <v/>
      </c>
      <c r="E29" s="17" t="str">
        <f>IF(source_data!G31="","",tailored_settings!$B$3)</f>
        <v/>
      </c>
      <c r="F29" s="19" t="str">
        <f>IF(source_data!G31="","",IF(source_data!H31="","",source_data!H31))</f>
        <v/>
      </c>
      <c r="G29" s="17" t="str">
        <f>IF(source_data!G31="","",tailored_settings!$B$5)</f>
        <v/>
      </c>
      <c r="H29" s="17" t="str">
        <f>IF(source_data!G31="","",IF(AND(source_data!A31&lt;&gt;"",tailored_settings!$B$16="Publish"),CONCATENATE(tailored_settings!$B$2&amp;source_data!A31),IF(AND(source_data!A31&lt;&gt;"",tailored_settings!$B$16="Do not publish"),CONCATENATE(tailored_settings!$B$4&amp;TEXT(ROW(A29)-1,"0000")&amp;"_"&amp;TEXT(F29,"yyyy-mm")),CONCATENATE(tailored_settings!$B$4&amp;TEXT(ROW(A29)-1,"0000")&amp;"_"&amp;TEXT(F29,"yyyy-mm")))))</f>
        <v/>
      </c>
      <c r="I29" s="17" t="str">
        <f>IF(source_data!G31="","",tailored_settings!$B$7)</f>
        <v/>
      </c>
      <c r="J29" s="17" t="str">
        <f>IF(source_data!G31="","",tailored_settings!$B$6)</f>
        <v/>
      </c>
      <c r="K29" s="17" t="str">
        <f>IF(source_data!G31="","",IF(source_data!I31="","",VLOOKUP(source_data!I31,codelist_mapping!A:C,3,FALSE)))</f>
        <v/>
      </c>
      <c r="L29" s="17" t="str">
        <f>IF(source_data!G31="","",IF(source_data!J31="","",VLOOKUP(source_data!J31,codelist_mapping!A:C,3,FALSE)))</f>
        <v/>
      </c>
      <c r="M29" s="17" t="str">
        <f>IF(source_data!G31="","",IF(source_data!K31="","",IF(source_data!M31&lt;&gt;"",CONCATENATE(VLOOKUP(source_data!K31,codelist_mapping!F:H,3,FALSE)&amp;";"&amp;VLOOKUP(source_data!L31,codelist_mapping!F:H,3,FALSE)&amp;";"&amp;VLOOKUP(source_data!M31,codelist_mapping!F:H,3,FALSE)),IF(source_data!L31&lt;&gt;"",CONCATENATE(VLOOKUP(source_data!K31,codelist_mapping!F:H,3,FALSE)&amp;";"&amp;VLOOKUP(source_data!L31,codelist_mapping!F:H,3,FALSE)),IF(source_data!K31&lt;&gt;"",CONCATENATE(VLOOKUP(source_data!K31,codelist_mapping!F:H,3,FALSE)))))))</f>
        <v/>
      </c>
      <c r="N29" s="60" t="str">
        <f>IF(source_data!G31="","",IF(source_data!D31="","",VLOOKUP(source_data!D31,geo_data!A:I,9,FALSE)))</f>
        <v/>
      </c>
      <c r="O29" s="60" t="str">
        <f>IF(source_data!G31="","",IF(source_data!D31="","",VLOOKUP(source_data!D31,geo_data!A:I,8,FALSE)))</f>
        <v/>
      </c>
      <c r="P29" s="60" t="str">
        <f>IF(source_data!G31="","",IF(LEFT(O29,3)="E05","WD",IF(LEFT(O29,3)="S13","WD",IF(LEFT(O29,3)="W05","WD",IF(LEFT(O29,3)="W06","UA",IF(LEFT(O29,3)="S12","CA",IF(LEFT(O29,3)="E06","UA",IF(LEFT(O29,3)="E07","NMD",IF(LEFT(O29,3)="E08","MD",IF(LEFT(O29,3)="E09","LONB"))))))))))</f>
        <v/>
      </c>
      <c r="Q29" s="60" t="str">
        <f>IF(source_data!G31="","",IF(source_data!D31="","",VLOOKUP(source_data!D31,geo_data!A:I,7,FALSE)))</f>
        <v/>
      </c>
      <c r="R29" s="60" t="str">
        <f>IF(source_data!G31="","",IF(source_data!D31="","",VLOOKUP(source_data!D31,geo_data!A:I,6,FALSE)))</f>
        <v/>
      </c>
      <c r="S29" s="60" t="str">
        <f>IF(source_data!G31="","",IF(LEFT(R29,3)="E05","WD",IF(LEFT(R29,3)="S13","WD",IF(LEFT(R29,3)="W05","WD",IF(LEFT(R29,3)="W06","UA",IF(LEFT(R29,3)="S12","CA",IF(LEFT(R29,3)="E06","UA",IF(LEFT(R29,3)="E07","NMD",IF(LEFT(R29,3)="E08","MD",IF(LEFT(R29,3)="E09","LONB"))))))))))</f>
        <v/>
      </c>
      <c r="T29" s="17" t="str">
        <f>IF(source_data!G31="","",IF(source_data!N31="","",source_data!N31))</f>
        <v/>
      </c>
      <c r="U29" s="21" t="str">
        <f>IF(source_data!G31="","",tailored_settings!$B$8)</f>
        <v/>
      </c>
      <c r="V29" s="17" t="str">
        <f>IF(source_data!G31="","",tailored_settings!$B$9)</f>
        <v/>
      </c>
      <c r="W29" s="19" t="str">
        <f>IF(source_data!G31="","",IF(source_data!O31="","",source_data!O31))</f>
        <v/>
      </c>
      <c r="X29" s="19" t="str">
        <f>IF(source_data!G31="","",IF(source_data!P31="","",source_data!P31))</f>
        <v/>
      </c>
      <c r="Y29" s="20" t="str">
        <f>IF(source_data!G31="","",IF(source_data!Q31="","",source_data!Q31))</f>
        <v/>
      </c>
      <c r="Z29" s="25" t="str">
        <f>IF(source_data!G31="","",IF(source_data!I31="","",tailored_settings!$B$10))</f>
        <v/>
      </c>
      <c r="AA29" s="25" t="str">
        <f>IF(source_data!G31="","",IF(source_data!I31="","",source_data!I31))</f>
        <v/>
      </c>
      <c r="AB29" s="25" t="str">
        <f>IF(source_data!G31="","",IF(source_data!J31="","",tailored_settings!$B$11))</f>
        <v/>
      </c>
      <c r="AC29" s="25" t="str">
        <f>IF(source_data!G31="","",IF(source_data!J31="","",source_data!J31))</f>
        <v/>
      </c>
      <c r="AD29" s="25" t="str">
        <f>IF(source_data!G31="","",IF(source_data!K31="","",tailored_settings!$B$12))</f>
        <v/>
      </c>
      <c r="AE29" s="25" t="str">
        <f>IF(source_data!G31="","",IF(source_data!K31="","",source_data!K31))</f>
        <v/>
      </c>
      <c r="AF29" s="25" t="str">
        <f>IF(source_data!G31="","",IF(source_data!L31="","",tailored_settings!$B$13))</f>
        <v/>
      </c>
      <c r="AG29" s="25" t="str">
        <f>IF(source_data!G31="","",IF(source_data!L31="","",source_data!L31))</f>
        <v/>
      </c>
      <c r="AH29" s="25" t="str">
        <f>IF(source_data!G31="","",IF(source_data!M31="","",tailored_settings!$B$14))</f>
        <v/>
      </c>
      <c r="AI29" s="25" t="str">
        <f>IF(source_data!G31="","",IF(source_data!M31="","",source_data!M31))</f>
        <v/>
      </c>
    </row>
    <row r="30" spans="1:35" s="5" customFormat="1" ht="15.75" x14ac:dyDescent="0.25">
      <c r="A30" s="17" t="str">
        <f>IF(source_data!G32="","",IF(AND(source_data!C32&lt;&gt;"",tailored_settings!$B$15="Publish"),CONCATENATE(tailored_settings!$B$2&amp;source_data!C32),IF(AND(source_data!C32&lt;&gt;"",tailored_settings!$B$15="Do not publish"),CONCATENATE(tailored_settings!$B$2&amp;TEXT(ROW(A30)-1,"0000")&amp;"_"&amp;TEXT(F30,"yyyy-mm")),CONCATENATE(tailored_settings!$B$2&amp;TEXT(ROW(A30)-1,"0000")&amp;"_"&amp;TEXT(F30,"yyyy-mm")))))</f>
        <v/>
      </c>
      <c r="B30" s="17" t="str">
        <f>IF(source_data!G32="","",IF(source_data!E32&lt;&gt;"",source_data!E32,CONCATENATE("Grant to "&amp;G30)))</f>
        <v/>
      </c>
      <c r="C30" s="17" t="str">
        <f>IF(source_data!G32="","",IF(source_data!F32="","",source_data!F32))</f>
        <v/>
      </c>
      <c r="D30" s="18" t="str">
        <f>IF(source_data!G32="","",IF(source_data!G32="","",source_data!G32))</f>
        <v/>
      </c>
      <c r="E30" s="17" t="str">
        <f>IF(source_data!G32="","",tailored_settings!$B$3)</f>
        <v/>
      </c>
      <c r="F30" s="19" t="str">
        <f>IF(source_data!G32="","",IF(source_data!H32="","",source_data!H32))</f>
        <v/>
      </c>
      <c r="G30" s="17" t="str">
        <f>IF(source_data!G32="","",tailored_settings!$B$5)</f>
        <v/>
      </c>
      <c r="H30" s="17" t="str">
        <f>IF(source_data!G32="","",IF(AND(source_data!A32&lt;&gt;"",tailored_settings!$B$16="Publish"),CONCATENATE(tailored_settings!$B$2&amp;source_data!A32),IF(AND(source_data!A32&lt;&gt;"",tailored_settings!$B$16="Do not publish"),CONCATENATE(tailored_settings!$B$4&amp;TEXT(ROW(A30)-1,"0000")&amp;"_"&amp;TEXT(F30,"yyyy-mm")),CONCATENATE(tailored_settings!$B$4&amp;TEXT(ROW(A30)-1,"0000")&amp;"_"&amp;TEXT(F30,"yyyy-mm")))))</f>
        <v/>
      </c>
      <c r="I30" s="17" t="str">
        <f>IF(source_data!G32="","",tailored_settings!$B$7)</f>
        <v/>
      </c>
      <c r="J30" s="17" t="str">
        <f>IF(source_data!G32="","",tailored_settings!$B$6)</f>
        <v/>
      </c>
      <c r="K30" s="17" t="str">
        <f>IF(source_data!G32="","",IF(source_data!I32="","",VLOOKUP(source_data!I32,codelist_mapping!A:C,3,FALSE)))</f>
        <v/>
      </c>
      <c r="L30" s="17" t="str">
        <f>IF(source_data!G32="","",IF(source_data!J32="","",VLOOKUP(source_data!J32,codelist_mapping!A:C,3,FALSE)))</f>
        <v/>
      </c>
      <c r="M30" s="17" t="str">
        <f>IF(source_data!G32="","",IF(source_data!K32="","",IF(source_data!M32&lt;&gt;"",CONCATENATE(VLOOKUP(source_data!K32,codelist_mapping!F:H,3,FALSE)&amp;";"&amp;VLOOKUP(source_data!L32,codelist_mapping!F:H,3,FALSE)&amp;";"&amp;VLOOKUP(source_data!M32,codelist_mapping!F:H,3,FALSE)),IF(source_data!L32&lt;&gt;"",CONCATENATE(VLOOKUP(source_data!K32,codelist_mapping!F:H,3,FALSE)&amp;";"&amp;VLOOKUP(source_data!L32,codelist_mapping!F:H,3,FALSE)),IF(source_data!K32&lt;&gt;"",CONCATENATE(VLOOKUP(source_data!K32,codelist_mapping!F:H,3,FALSE)))))))</f>
        <v/>
      </c>
      <c r="N30" s="60" t="str">
        <f>IF(source_data!G32="","",IF(source_data!D32="","",VLOOKUP(source_data!D32,geo_data!A:I,9,FALSE)))</f>
        <v/>
      </c>
      <c r="O30" s="60" t="str">
        <f>IF(source_data!G32="","",IF(source_data!D32="","",VLOOKUP(source_data!D32,geo_data!A:I,8,FALSE)))</f>
        <v/>
      </c>
      <c r="P30" s="60" t="str">
        <f>IF(source_data!G32="","",IF(LEFT(O30,3)="E05","WD",IF(LEFT(O30,3)="S13","WD",IF(LEFT(O30,3)="W05","WD",IF(LEFT(O30,3)="W06","UA",IF(LEFT(O30,3)="S12","CA",IF(LEFT(O30,3)="E06","UA",IF(LEFT(O30,3)="E07","NMD",IF(LEFT(O30,3)="E08","MD",IF(LEFT(O30,3)="E09","LONB"))))))))))</f>
        <v/>
      </c>
      <c r="Q30" s="60" t="str">
        <f>IF(source_data!G32="","",IF(source_data!D32="","",VLOOKUP(source_data!D32,geo_data!A:I,7,FALSE)))</f>
        <v/>
      </c>
      <c r="R30" s="60" t="str">
        <f>IF(source_data!G32="","",IF(source_data!D32="","",VLOOKUP(source_data!D32,geo_data!A:I,6,FALSE)))</f>
        <v/>
      </c>
      <c r="S30" s="60" t="str">
        <f>IF(source_data!G32="","",IF(LEFT(R30,3)="E05","WD",IF(LEFT(R30,3)="S13","WD",IF(LEFT(R30,3)="W05","WD",IF(LEFT(R30,3)="W06","UA",IF(LEFT(R30,3)="S12","CA",IF(LEFT(R30,3)="E06","UA",IF(LEFT(R30,3)="E07","NMD",IF(LEFT(R30,3)="E08","MD",IF(LEFT(R30,3)="E09","LONB"))))))))))</f>
        <v/>
      </c>
      <c r="T30" s="17" t="str">
        <f>IF(source_data!G32="","",IF(source_data!N32="","",source_data!N32))</f>
        <v/>
      </c>
      <c r="U30" s="21" t="str">
        <f>IF(source_data!G32="","",tailored_settings!$B$8)</f>
        <v/>
      </c>
      <c r="V30" s="17" t="str">
        <f>IF(source_data!G32="","",tailored_settings!$B$9)</f>
        <v/>
      </c>
      <c r="W30" s="19" t="str">
        <f>IF(source_data!G32="","",IF(source_data!O32="","",source_data!O32))</f>
        <v/>
      </c>
      <c r="X30" s="19" t="str">
        <f>IF(source_data!G32="","",IF(source_data!P32="","",source_data!P32))</f>
        <v/>
      </c>
      <c r="Y30" s="20" t="str">
        <f>IF(source_data!G32="","",IF(source_data!Q32="","",source_data!Q32))</f>
        <v/>
      </c>
      <c r="Z30" s="25" t="str">
        <f>IF(source_data!G32="","",IF(source_data!I32="","",tailored_settings!$B$10))</f>
        <v/>
      </c>
      <c r="AA30" s="25" t="str">
        <f>IF(source_data!G32="","",IF(source_data!I32="","",source_data!I32))</f>
        <v/>
      </c>
      <c r="AB30" s="25" t="str">
        <f>IF(source_data!G32="","",IF(source_data!J32="","",tailored_settings!$B$11))</f>
        <v/>
      </c>
      <c r="AC30" s="25" t="str">
        <f>IF(source_data!G32="","",IF(source_data!J32="","",source_data!J32))</f>
        <v/>
      </c>
      <c r="AD30" s="25" t="str">
        <f>IF(source_data!G32="","",IF(source_data!K32="","",tailored_settings!$B$12))</f>
        <v/>
      </c>
      <c r="AE30" s="25" t="str">
        <f>IF(source_data!G32="","",IF(source_data!K32="","",source_data!K32))</f>
        <v/>
      </c>
      <c r="AF30" s="25" t="str">
        <f>IF(source_data!G32="","",IF(source_data!L32="","",tailored_settings!$B$13))</f>
        <v/>
      </c>
      <c r="AG30" s="25" t="str">
        <f>IF(source_data!G32="","",IF(source_data!L32="","",source_data!L32))</f>
        <v/>
      </c>
      <c r="AH30" s="25" t="str">
        <f>IF(source_data!G32="","",IF(source_data!M32="","",tailored_settings!$B$14))</f>
        <v/>
      </c>
      <c r="AI30" s="25" t="str">
        <f>IF(source_data!G32="","",IF(source_data!M32="","",source_data!M32))</f>
        <v/>
      </c>
    </row>
    <row r="31" spans="1:35" s="5" customFormat="1" ht="15.75" x14ac:dyDescent="0.25">
      <c r="A31" s="17" t="str">
        <f>IF(source_data!G33="","",IF(AND(source_data!C33&lt;&gt;"",tailored_settings!$B$15="Publish"),CONCATENATE(tailored_settings!$B$2&amp;source_data!C33),IF(AND(source_data!C33&lt;&gt;"",tailored_settings!$B$15="Do not publish"),CONCATENATE(tailored_settings!$B$2&amp;TEXT(ROW(A31)-1,"0000")&amp;"_"&amp;TEXT(F31,"yyyy-mm")),CONCATENATE(tailored_settings!$B$2&amp;TEXT(ROW(A31)-1,"0000")&amp;"_"&amp;TEXT(F31,"yyyy-mm")))))</f>
        <v/>
      </c>
      <c r="B31" s="17" t="str">
        <f>IF(source_data!G33="","",IF(source_data!E33&lt;&gt;"",source_data!E33,CONCATENATE("Grant to "&amp;G31)))</f>
        <v/>
      </c>
      <c r="C31" s="17" t="str">
        <f>IF(source_data!G33="","",IF(source_data!F33="","",source_data!F33))</f>
        <v/>
      </c>
      <c r="D31" s="18" t="str">
        <f>IF(source_data!G33="","",IF(source_data!G33="","",source_data!G33))</f>
        <v/>
      </c>
      <c r="E31" s="17" t="str">
        <f>IF(source_data!G33="","",tailored_settings!$B$3)</f>
        <v/>
      </c>
      <c r="F31" s="19" t="str">
        <f>IF(source_data!G33="","",IF(source_data!H33="","",source_data!H33))</f>
        <v/>
      </c>
      <c r="G31" s="17" t="str">
        <f>IF(source_data!G33="","",tailored_settings!$B$5)</f>
        <v/>
      </c>
      <c r="H31" s="17" t="str">
        <f>IF(source_data!G33="","",IF(AND(source_data!A33&lt;&gt;"",tailored_settings!$B$16="Publish"),CONCATENATE(tailored_settings!$B$2&amp;source_data!A33),IF(AND(source_data!A33&lt;&gt;"",tailored_settings!$B$16="Do not publish"),CONCATENATE(tailored_settings!$B$4&amp;TEXT(ROW(A31)-1,"0000")&amp;"_"&amp;TEXT(F31,"yyyy-mm")),CONCATENATE(tailored_settings!$B$4&amp;TEXT(ROW(A31)-1,"0000")&amp;"_"&amp;TEXT(F31,"yyyy-mm")))))</f>
        <v/>
      </c>
      <c r="I31" s="17" t="str">
        <f>IF(source_data!G33="","",tailored_settings!$B$7)</f>
        <v/>
      </c>
      <c r="J31" s="17" t="str">
        <f>IF(source_data!G33="","",tailored_settings!$B$6)</f>
        <v/>
      </c>
      <c r="K31" s="17" t="str">
        <f>IF(source_data!G33="","",IF(source_data!I33="","",VLOOKUP(source_data!I33,codelist_mapping!A:C,3,FALSE)))</f>
        <v/>
      </c>
      <c r="L31" s="17" t="str">
        <f>IF(source_data!G33="","",IF(source_data!J33="","",VLOOKUP(source_data!J33,codelist_mapping!A:C,3,FALSE)))</f>
        <v/>
      </c>
      <c r="M31" s="17" t="str">
        <f>IF(source_data!G33="","",IF(source_data!K33="","",IF(source_data!M33&lt;&gt;"",CONCATENATE(VLOOKUP(source_data!K33,codelist_mapping!F:H,3,FALSE)&amp;";"&amp;VLOOKUP(source_data!L33,codelist_mapping!F:H,3,FALSE)&amp;";"&amp;VLOOKUP(source_data!M33,codelist_mapping!F:H,3,FALSE)),IF(source_data!L33&lt;&gt;"",CONCATENATE(VLOOKUP(source_data!K33,codelist_mapping!F:H,3,FALSE)&amp;";"&amp;VLOOKUP(source_data!L33,codelist_mapping!F:H,3,FALSE)),IF(source_data!K33&lt;&gt;"",CONCATENATE(VLOOKUP(source_data!K33,codelist_mapping!F:H,3,FALSE)))))))</f>
        <v/>
      </c>
      <c r="N31" s="60" t="str">
        <f>IF(source_data!G33="","",IF(source_data!D33="","",VLOOKUP(source_data!D33,geo_data!A:I,9,FALSE)))</f>
        <v/>
      </c>
      <c r="O31" s="60" t="str">
        <f>IF(source_data!G33="","",IF(source_data!D33="","",VLOOKUP(source_data!D33,geo_data!A:I,8,FALSE)))</f>
        <v/>
      </c>
      <c r="P31" s="60" t="str">
        <f>IF(source_data!G33="","",IF(LEFT(O31,3)="E05","WD",IF(LEFT(O31,3)="S13","WD",IF(LEFT(O31,3)="W05","WD",IF(LEFT(O31,3)="W06","UA",IF(LEFT(O31,3)="S12","CA",IF(LEFT(O31,3)="E06","UA",IF(LEFT(O31,3)="E07","NMD",IF(LEFT(O31,3)="E08","MD",IF(LEFT(O31,3)="E09","LONB"))))))))))</f>
        <v/>
      </c>
      <c r="Q31" s="60" t="str">
        <f>IF(source_data!G33="","",IF(source_data!D33="","",VLOOKUP(source_data!D33,geo_data!A:I,7,FALSE)))</f>
        <v/>
      </c>
      <c r="R31" s="60" t="str">
        <f>IF(source_data!G33="","",IF(source_data!D33="","",VLOOKUP(source_data!D33,geo_data!A:I,6,FALSE)))</f>
        <v/>
      </c>
      <c r="S31" s="60" t="str">
        <f>IF(source_data!G33="","",IF(LEFT(R31,3)="E05","WD",IF(LEFT(R31,3)="S13","WD",IF(LEFT(R31,3)="W05","WD",IF(LEFT(R31,3)="W06","UA",IF(LEFT(R31,3)="S12","CA",IF(LEFT(R31,3)="E06","UA",IF(LEFT(R31,3)="E07","NMD",IF(LEFT(R31,3)="E08","MD",IF(LEFT(R31,3)="E09","LONB"))))))))))</f>
        <v/>
      </c>
      <c r="T31" s="17" t="str">
        <f>IF(source_data!G33="","",IF(source_data!N33="","",source_data!N33))</f>
        <v/>
      </c>
      <c r="U31" s="21" t="str">
        <f>IF(source_data!G33="","",tailored_settings!$B$8)</f>
        <v/>
      </c>
      <c r="V31" s="17" t="str">
        <f>IF(source_data!G33="","",tailored_settings!$B$9)</f>
        <v/>
      </c>
      <c r="W31" s="19" t="str">
        <f>IF(source_data!G33="","",IF(source_data!O33="","",source_data!O33))</f>
        <v/>
      </c>
      <c r="X31" s="19" t="str">
        <f>IF(source_data!G33="","",IF(source_data!P33="","",source_data!P33))</f>
        <v/>
      </c>
      <c r="Y31" s="20" t="str">
        <f>IF(source_data!G33="","",IF(source_data!Q33="","",source_data!Q33))</f>
        <v/>
      </c>
      <c r="Z31" s="25" t="str">
        <f>IF(source_data!G33="","",IF(source_data!I33="","",tailored_settings!$B$10))</f>
        <v/>
      </c>
      <c r="AA31" s="25" t="str">
        <f>IF(source_data!G33="","",IF(source_data!I33="","",source_data!I33))</f>
        <v/>
      </c>
      <c r="AB31" s="25" t="str">
        <f>IF(source_data!G33="","",IF(source_data!J33="","",tailored_settings!$B$11))</f>
        <v/>
      </c>
      <c r="AC31" s="25" t="str">
        <f>IF(source_data!G33="","",IF(source_data!J33="","",source_data!J33))</f>
        <v/>
      </c>
      <c r="AD31" s="25" t="str">
        <f>IF(source_data!G33="","",IF(source_data!K33="","",tailored_settings!$B$12))</f>
        <v/>
      </c>
      <c r="AE31" s="25" t="str">
        <f>IF(source_data!G33="","",IF(source_data!K33="","",source_data!K33))</f>
        <v/>
      </c>
      <c r="AF31" s="25" t="str">
        <f>IF(source_data!G33="","",IF(source_data!L33="","",tailored_settings!$B$13))</f>
        <v/>
      </c>
      <c r="AG31" s="25" t="str">
        <f>IF(source_data!G33="","",IF(source_data!L33="","",source_data!L33))</f>
        <v/>
      </c>
      <c r="AH31" s="25" t="str">
        <f>IF(source_data!G33="","",IF(source_data!M33="","",tailored_settings!$B$14))</f>
        <v/>
      </c>
      <c r="AI31" s="25" t="str">
        <f>IF(source_data!G33="","",IF(source_data!M33="","",source_data!M33))</f>
        <v/>
      </c>
    </row>
    <row r="32" spans="1:35" s="5" customFormat="1" ht="15.75" x14ac:dyDescent="0.25">
      <c r="A32" s="17" t="str">
        <f>IF(source_data!G34="","",IF(AND(source_data!C34&lt;&gt;"",tailored_settings!$B$15="Publish"),CONCATENATE(tailored_settings!$B$2&amp;source_data!C34),IF(AND(source_data!C34&lt;&gt;"",tailored_settings!$B$15="Do not publish"),CONCATENATE(tailored_settings!$B$2&amp;TEXT(ROW(A32)-1,"0000")&amp;"_"&amp;TEXT(F32,"yyyy-mm")),CONCATENATE(tailored_settings!$B$2&amp;TEXT(ROW(A32)-1,"0000")&amp;"_"&amp;TEXT(F32,"yyyy-mm")))))</f>
        <v/>
      </c>
      <c r="B32" s="17" t="str">
        <f>IF(source_data!G34="","",IF(source_data!E34&lt;&gt;"",source_data!E34,CONCATENATE("Grant to "&amp;G32)))</f>
        <v/>
      </c>
      <c r="C32" s="17" t="str">
        <f>IF(source_data!G34="","",IF(source_data!F34="","",source_data!F34))</f>
        <v/>
      </c>
      <c r="D32" s="18" t="str">
        <f>IF(source_data!G34="","",IF(source_data!G34="","",source_data!G34))</f>
        <v/>
      </c>
      <c r="E32" s="17" t="str">
        <f>IF(source_data!G34="","",tailored_settings!$B$3)</f>
        <v/>
      </c>
      <c r="F32" s="19" t="str">
        <f>IF(source_data!G34="","",IF(source_data!H34="","",source_data!H34))</f>
        <v/>
      </c>
      <c r="G32" s="17" t="str">
        <f>IF(source_data!G34="","",tailored_settings!$B$5)</f>
        <v/>
      </c>
      <c r="H32" s="17" t="str">
        <f>IF(source_data!G34="","",IF(AND(source_data!A34&lt;&gt;"",tailored_settings!$B$16="Publish"),CONCATENATE(tailored_settings!$B$2&amp;source_data!A34),IF(AND(source_data!A34&lt;&gt;"",tailored_settings!$B$16="Do not publish"),CONCATENATE(tailored_settings!$B$4&amp;TEXT(ROW(A32)-1,"0000")&amp;"_"&amp;TEXT(F32,"yyyy-mm")),CONCATENATE(tailored_settings!$B$4&amp;TEXT(ROW(A32)-1,"0000")&amp;"_"&amp;TEXT(F32,"yyyy-mm")))))</f>
        <v/>
      </c>
      <c r="I32" s="17" t="str">
        <f>IF(source_data!G34="","",tailored_settings!$B$7)</f>
        <v/>
      </c>
      <c r="J32" s="17" t="str">
        <f>IF(source_data!G34="","",tailored_settings!$B$6)</f>
        <v/>
      </c>
      <c r="K32" s="17" t="str">
        <f>IF(source_data!G34="","",IF(source_data!I34="","",VLOOKUP(source_data!I34,codelist_mapping!A:C,3,FALSE)))</f>
        <v/>
      </c>
      <c r="L32" s="17" t="str">
        <f>IF(source_data!G34="","",IF(source_data!J34="","",VLOOKUP(source_data!J34,codelist_mapping!A:C,3,FALSE)))</f>
        <v/>
      </c>
      <c r="M32" s="17" t="str">
        <f>IF(source_data!G34="","",IF(source_data!K34="","",IF(source_data!M34&lt;&gt;"",CONCATENATE(VLOOKUP(source_data!K34,codelist_mapping!F:H,3,FALSE)&amp;";"&amp;VLOOKUP(source_data!L34,codelist_mapping!F:H,3,FALSE)&amp;";"&amp;VLOOKUP(source_data!M34,codelist_mapping!F:H,3,FALSE)),IF(source_data!L34&lt;&gt;"",CONCATENATE(VLOOKUP(source_data!K34,codelist_mapping!F:H,3,FALSE)&amp;";"&amp;VLOOKUP(source_data!L34,codelist_mapping!F:H,3,FALSE)),IF(source_data!K34&lt;&gt;"",CONCATENATE(VLOOKUP(source_data!K34,codelist_mapping!F:H,3,FALSE)))))))</f>
        <v/>
      </c>
      <c r="N32" s="60" t="str">
        <f>IF(source_data!G34="","",IF(source_data!D34="","",VLOOKUP(source_data!D34,geo_data!A:I,9,FALSE)))</f>
        <v/>
      </c>
      <c r="O32" s="60" t="str">
        <f>IF(source_data!G34="","",IF(source_data!D34="","",VLOOKUP(source_data!D34,geo_data!A:I,8,FALSE)))</f>
        <v/>
      </c>
      <c r="P32" s="60" t="str">
        <f>IF(source_data!G34="","",IF(LEFT(O32,3)="E05","WD",IF(LEFT(O32,3)="S13","WD",IF(LEFT(O32,3)="W05","WD",IF(LEFT(O32,3)="W06","UA",IF(LEFT(O32,3)="S12","CA",IF(LEFT(O32,3)="E06","UA",IF(LEFT(O32,3)="E07","NMD",IF(LEFT(O32,3)="E08","MD",IF(LEFT(O32,3)="E09","LONB"))))))))))</f>
        <v/>
      </c>
      <c r="Q32" s="60" t="str">
        <f>IF(source_data!G34="","",IF(source_data!D34="","",VLOOKUP(source_data!D34,geo_data!A:I,7,FALSE)))</f>
        <v/>
      </c>
      <c r="R32" s="60" t="str">
        <f>IF(source_data!G34="","",IF(source_data!D34="","",VLOOKUP(source_data!D34,geo_data!A:I,6,FALSE)))</f>
        <v/>
      </c>
      <c r="S32" s="60" t="str">
        <f>IF(source_data!G34="","",IF(LEFT(R32,3)="E05","WD",IF(LEFT(R32,3)="S13","WD",IF(LEFT(R32,3)="W05","WD",IF(LEFT(R32,3)="W06","UA",IF(LEFT(R32,3)="S12","CA",IF(LEFT(R32,3)="E06","UA",IF(LEFT(R32,3)="E07","NMD",IF(LEFT(R32,3)="E08","MD",IF(LEFT(R32,3)="E09","LONB"))))))))))</f>
        <v/>
      </c>
      <c r="T32" s="17" t="str">
        <f>IF(source_data!G34="","",IF(source_data!N34="","",source_data!N34))</f>
        <v/>
      </c>
      <c r="U32" s="21" t="str">
        <f>IF(source_data!G34="","",tailored_settings!$B$8)</f>
        <v/>
      </c>
      <c r="V32" s="17" t="str">
        <f>IF(source_data!G34="","",tailored_settings!$B$9)</f>
        <v/>
      </c>
      <c r="W32" s="19" t="str">
        <f>IF(source_data!G34="","",IF(source_data!O34="","",source_data!O34))</f>
        <v/>
      </c>
      <c r="X32" s="19" t="str">
        <f>IF(source_data!G34="","",IF(source_data!P34="","",source_data!P34))</f>
        <v/>
      </c>
      <c r="Y32" s="20" t="str">
        <f>IF(source_data!G34="","",IF(source_data!Q34="","",source_data!Q34))</f>
        <v/>
      </c>
      <c r="Z32" s="25" t="str">
        <f>IF(source_data!G34="","",IF(source_data!I34="","",tailored_settings!$B$10))</f>
        <v/>
      </c>
      <c r="AA32" s="25" t="str">
        <f>IF(source_data!G34="","",IF(source_data!I34="","",source_data!I34))</f>
        <v/>
      </c>
      <c r="AB32" s="25" t="str">
        <f>IF(source_data!G34="","",IF(source_data!J34="","",tailored_settings!$B$11))</f>
        <v/>
      </c>
      <c r="AC32" s="25" t="str">
        <f>IF(source_data!G34="","",IF(source_data!J34="","",source_data!J34))</f>
        <v/>
      </c>
      <c r="AD32" s="25" t="str">
        <f>IF(source_data!G34="","",IF(source_data!K34="","",tailored_settings!$B$12))</f>
        <v/>
      </c>
      <c r="AE32" s="25" t="str">
        <f>IF(source_data!G34="","",IF(source_data!K34="","",source_data!K34))</f>
        <v/>
      </c>
      <c r="AF32" s="25" t="str">
        <f>IF(source_data!G34="","",IF(source_data!L34="","",tailored_settings!$B$13))</f>
        <v/>
      </c>
      <c r="AG32" s="25" t="str">
        <f>IF(source_data!G34="","",IF(source_data!L34="","",source_data!L34))</f>
        <v/>
      </c>
      <c r="AH32" s="25" t="str">
        <f>IF(source_data!G34="","",IF(source_data!M34="","",tailored_settings!$B$14))</f>
        <v/>
      </c>
      <c r="AI32" s="25" t="str">
        <f>IF(source_data!G34="","",IF(source_data!M34="","",source_data!M34))</f>
        <v/>
      </c>
    </row>
    <row r="33" spans="1:35" s="5" customFormat="1" ht="15.75" x14ac:dyDescent="0.25">
      <c r="A33" s="17" t="str">
        <f>IF(source_data!G35="","",IF(AND(source_data!C35&lt;&gt;"",tailored_settings!$B$15="Publish"),CONCATENATE(tailored_settings!$B$2&amp;source_data!C35),IF(AND(source_data!C35&lt;&gt;"",tailored_settings!$B$15="Do not publish"),CONCATENATE(tailored_settings!$B$2&amp;TEXT(ROW(A33)-1,"0000")&amp;"_"&amp;TEXT(F33,"yyyy-mm")),CONCATENATE(tailored_settings!$B$2&amp;TEXT(ROW(A33)-1,"0000")&amp;"_"&amp;TEXT(F33,"yyyy-mm")))))</f>
        <v/>
      </c>
      <c r="B33" s="17" t="str">
        <f>IF(source_data!G35="","",IF(source_data!E35&lt;&gt;"",source_data!E35,CONCATENATE("Grant to "&amp;G33)))</f>
        <v/>
      </c>
      <c r="C33" s="17" t="str">
        <f>IF(source_data!G35="","",IF(source_data!F35="","",source_data!F35))</f>
        <v/>
      </c>
      <c r="D33" s="18" t="str">
        <f>IF(source_data!G35="","",IF(source_data!G35="","",source_data!G35))</f>
        <v/>
      </c>
      <c r="E33" s="17" t="str">
        <f>IF(source_data!G35="","",tailored_settings!$B$3)</f>
        <v/>
      </c>
      <c r="F33" s="19" t="str">
        <f>IF(source_data!G35="","",IF(source_data!H35="","",source_data!H35))</f>
        <v/>
      </c>
      <c r="G33" s="17" t="str">
        <f>IF(source_data!G35="","",tailored_settings!$B$5)</f>
        <v/>
      </c>
      <c r="H33" s="17" t="str">
        <f>IF(source_data!G35="","",IF(AND(source_data!A35&lt;&gt;"",tailored_settings!$B$16="Publish"),CONCATENATE(tailored_settings!$B$2&amp;source_data!A35),IF(AND(source_data!A35&lt;&gt;"",tailored_settings!$B$16="Do not publish"),CONCATENATE(tailored_settings!$B$4&amp;TEXT(ROW(A33)-1,"0000")&amp;"_"&amp;TEXT(F33,"yyyy-mm")),CONCATENATE(tailored_settings!$B$4&amp;TEXT(ROW(A33)-1,"0000")&amp;"_"&amp;TEXT(F33,"yyyy-mm")))))</f>
        <v/>
      </c>
      <c r="I33" s="17" t="str">
        <f>IF(source_data!G35="","",tailored_settings!$B$7)</f>
        <v/>
      </c>
      <c r="J33" s="17" t="str">
        <f>IF(source_data!G35="","",tailored_settings!$B$6)</f>
        <v/>
      </c>
      <c r="K33" s="17" t="str">
        <f>IF(source_data!G35="","",IF(source_data!I35="","",VLOOKUP(source_data!I35,codelist_mapping!A:C,3,FALSE)))</f>
        <v/>
      </c>
      <c r="L33" s="17" t="str">
        <f>IF(source_data!G35="","",IF(source_data!J35="","",VLOOKUP(source_data!J35,codelist_mapping!A:C,3,FALSE)))</f>
        <v/>
      </c>
      <c r="M33" s="17" t="str">
        <f>IF(source_data!G35="","",IF(source_data!K35="","",IF(source_data!M35&lt;&gt;"",CONCATENATE(VLOOKUP(source_data!K35,codelist_mapping!F:H,3,FALSE)&amp;";"&amp;VLOOKUP(source_data!L35,codelist_mapping!F:H,3,FALSE)&amp;";"&amp;VLOOKUP(source_data!M35,codelist_mapping!F:H,3,FALSE)),IF(source_data!L35&lt;&gt;"",CONCATENATE(VLOOKUP(source_data!K35,codelist_mapping!F:H,3,FALSE)&amp;";"&amp;VLOOKUP(source_data!L35,codelist_mapping!F:H,3,FALSE)),IF(source_data!K35&lt;&gt;"",CONCATENATE(VLOOKUP(source_data!K35,codelist_mapping!F:H,3,FALSE)))))))</f>
        <v/>
      </c>
      <c r="N33" s="60" t="str">
        <f>IF(source_data!G35="","",IF(source_data!D35="","",VLOOKUP(source_data!D35,geo_data!A:I,9,FALSE)))</f>
        <v/>
      </c>
      <c r="O33" s="60" t="str">
        <f>IF(source_data!G35="","",IF(source_data!D35="","",VLOOKUP(source_data!D35,geo_data!A:I,8,FALSE)))</f>
        <v/>
      </c>
      <c r="P33" s="60" t="str">
        <f>IF(source_data!G35="","",IF(LEFT(O33,3)="E05","WD",IF(LEFT(O33,3)="S13","WD",IF(LEFT(O33,3)="W05","WD",IF(LEFT(O33,3)="W06","UA",IF(LEFT(O33,3)="S12","CA",IF(LEFT(O33,3)="E06","UA",IF(LEFT(O33,3)="E07","NMD",IF(LEFT(O33,3)="E08","MD",IF(LEFT(O33,3)="E09","LONB"))))))))))</f>
        <v/>
      </c>
      <c r="Q33" s="60" t="str">
        <f>IF(source_data!G35="","",IF(source_data!D35="","",VLOOKUP(source_data!D35,geo_data!A:I,7,FALSE)))</f>
        <v/>
      </c>
      <c r="R33" s="60" t="str">
        <f>IF(source_data!G35="","",IF(source_data!D35="","",VLOOKUP(source_data!D35,geo_data!A:I,6,FALSE)))</f>
        <v/>
      </c>
      <c r="S33" s="60" t="str">
        <f>IF(source_data!G35="","",IF(LEFT(R33,3)="E05","WD",IF(LEFT(R33,3)="S13","WD",IF(LEFT(R33,3)="W05","WD",IF(LEFT(R33,3)="W06","UA",IF(LEFT(R33,3)="S12","CA",IF(LEFT(R33,3)="E06","UA",IF(LEFT(R33,3)="E07","NMD",IF(LEFT(R33,3)="E08","MD",IF(LEFT(R33,3)="E09","LONB"))))))))))</f>
        <v/>
      </c>
      <c r="T33" s="17" t="str">
        <f>IF(source_data!G35="","",IF(source_data!N35="","",source_data!N35))</f>
        <v/>
      </c>
      <c r="U33" s="21" t="str">
        <f>IF(source_data!G35="","",tailored_settings!$B$8)</f>
        <v/>
      </c>
      <c r="V33" s="17" t="str">
        <f>IF(source_data!G35="","",tailored_settings!$B$9)</f>
        <v/>
      </c>
      <c r="W33" s="19" t="str">
        <f>IF(source_data!G35="","",IF(source_data!O35="","",source_data!O35))</f>
        <v/>
      </c>
      <c r="X33" s="19" t="str">
        <f>IF(source_data!G35="","",IF(source_data!P35="","",source_data!P35))</f>
        <v/>
      </c>
      <c r="Y33" s="20" t="str">
        <f>IF(source_data!G35="","",IF(source_data!Q35="","",source_data!Q35))</f>
        <v/>
      </c>
      <c r="Z33" s="25" t="str">
        <f>IF(source_data!G35="","",IF(source_data!I35="","",tailored_settings!$B$10))</f>
        <v/>
      </c>
      <c r="AA33" s="25" t="str">
        <f>IF(source_data!G35="","",IF(source_data!I35="","",source_data!I35))</f>
        <v/>
      </c>
      <c r="AB33" s="25" t="str">
        <f>IF(source_data!G35="","",IF(source_data!J35="","",tailored_settings!$B$11))</f>
        <v/>
      </c>
      <c r="AC33" s="25" t="str">
        <f>IF(source_data!G35="","",IF(source_data!J35="","",source_data!J35))</f>
        <v/>
      </c>
      <c r="AD33" s="25" t="str">
        <f>IF(source_data!G35="","",IF(source_data!K35="","",tailored_settings!$B$12))</f>
        <v/>
      </c>
      <c r="AE33" s="25" t="str">
        <f>IF(source_data!G35="","",IF(source_data!K35="","",source_data!K35))</f>
        <v/>
      </c>
      <c r="AF33" s="25" t="str">
        <f>IF(source_data!G35="","",IF(source_data!L35="","",tailored_settings!$B$13))</f>
        <v/>
      </c>
      <c r="AG33" s="25" t="str">
        <f>IF(source_data!G35="","",IF(source_data!L35="","",source_data!L35))</f>
        <v/>
      </c>
      <c r="AH33" s="25" t="str">
        <f>IF(source_data!G35="","",IF(source_data!M35="","",tailored_settings!$B$14))</f>
        <v/>
      </c>
      <c r="AI33" s="25" t="str">
        <f>IF(source_data!G35="","",IF(source_data!M35="","",source_data!M35))</f>
        <v/>
      </c>
    </row>
    <row r="34" spans="1:35" s="5" customFormat="1" ht="15.75" x14ac:dyDescent="0.25">
      <c r="A34" s="17" t="str">
        <f>IF(source_data!G36="","",IF(AND(source_data!C36&lt;&gt;"",tailored_settings!$B$15="Publish"),CONCATENATE(tailored_settings!$B$2&amp;source_data!C36),IF(AND(source_data!C36&lt;&gt;"",tailored_settings!$B$15="Do not publish"),CONCATENATE(tailored_settings!$B$2&amp;TEXT(ROW(A34)-1,"0000")&amp;"_"&amp;TEXT(F34,"yyyy-mm")),CONCATENATE(tailored_settings!$B$2&amp;TEXT(ROW(A34)-1,"0000")&amp;"_"&amp;TEXT(F34,"yyyy-mm")))))</f>
        <v/>
      </c>
      <c r="B34" s="17" t="str">
        <f>IF(source_data!G36="","",IF(source_data!E36&lt;&gt;"",source_data!E36,CONCATENATE("Grant to "&amp;G34)))</f>
        <v/>
      </c>
      <c r="C34" s="17" t="str">
        <f>IF(source_data!G36="","",IF(source_data!F36="","",source_data!F36))</f>
        <v/>
      </c>
      <c r="D34" s="18" t="str">
        <f>IF(source_data!G36="","",IF(source_data!G36="","",source_data!G36))</f>
        <v/>
      </c>
      <c r="E34" s="17" t="str">
        <f>IF(source_data!G36="","",tailored_settings!$B$3)</f>
        <v/>
      </c>
      <c r="F34" s="19" t="str">
        <f>IF(source_data!G36="","",IF(source_data!H36="","",source_data!H36))</f>
        <v/>
      </c>
      <c r="G34" s="17" t="str">
        <f>IF(source_data!G36="","",tailored_settings!$B$5)</f>
        <v/>
      </c>
      <c r="H34" s="17" t="str">
        <f>IF(source_data!G36="","",IF(AND(source_data!A36&lt;&gt;"",tailored_settings!$B$16="Publish"),CONCATENATE(tailored_settings!$B$2&amp;source_data!A36),IF(AND(source_data!A36&lt;&gt;"",tailored_settings!$B$16="Do not publish"),CONCATENATE(tailored_settings!$B$4&amp;TEXT(ROW(A34)-1,"0000")&amp;"_"&amp;TEXT(F34,"yyyy-mm")),CONCATENATE(tailored_settings!$B$4&amp;TEXT(ROW(A34)-1,"0000")&amp;"_"&amp;TEXT(F34,"yyyy-mm")))))</f>
        <v/>
      </c>
      <c r="I34" s="17" t="str">
        <f>IF(source_data!G36="","",tailored_settings!$B$7)</f>
        <v/>
      </c>
      <c r="J34" s="17" t="str">
        <f>IF(source_data!G36="","",tailored_settings!$B$6)</f>
        <v/>
      </c>
      <c r="K34" s="17" t="str">
        <f>IF(source_data!G36="","",IF(source_data!I36="","",VLOOKUP(source_data!I36,codelist_mapping!A:C,3,FALSE)))</f>
        <v/>
      </c>
      <c r="L34" s="17" t="str">
        <f>IF(source_data!G36="","",IF(source_data!J36="","",VLOOKUP(source_data!J36,codelist_mapping!A:C,3,FALSE)))</f>
        <v/>
      </c>
      <c r="M34" s="17" t="str">
        <f>IF(source_data!G36="","",IF(source_data!K36="","",IF(source_data!M36&lt;&gt;"",CONCATENATE(VLOOKUP(source_data!K36,codelist_mapping!F:H,3,FALSE)&amp;";"&amp;VLOOKUP(source_data!L36,codelist_mapping!F:H,3,FALSE)&amp;";"&amp;VLOOKUP(source_data!M36,codelist_mapping!F:H,3,FALSE)),IF(source_data!L36&lt;&gt;"",CONCATENATE(VLOOKUP(source_data!K36,codelist_mapping!F:H,3,FALSE)&amp;";"&amp;VLOOKUP(source_data!L36,codelist_mapping!F:H,3,FALSE)),IF(source_data!K36&lt;&gt;"",CONCATENATE(VLOOKUP(source_data!K36,codelist_mapping!F:H,3,FALSE)))))))</f>
        <v/>
      </c>
      <c r="N34" s="60" t="str">
        <f>IF(source_data!G36="","",IF(source_data!D36="","",VLOOKUP(source_data!D36,geo_data!A:I,9,FALSE)))</f>
        <v/>
      </c>
      <c r="O34" s="60" t="str">
        <f>IF(source_data!G36="","",IF(source_data!D36="","",VLOOKUP(source_data!D36,geo_data!A:I,8,FALSE)))</f>
        <v/>
      </c>
      <c r="P34" s="60" t="str">
        <f>IF(source_data!G36="","",IF(LEFT(O34,3)="E05","WD",IF(LEFT(O34,3)="S13","WD",IF(LEFT(O34,3)="W05","WD",IF(LEFT(O34,3)="W06","UA",IF(LEFT(O34,3)="S12","CA",IF(LEFT(O34,3)="E06","UA",IF(LEFT(O34,3)="E07","NMD",IF(LEFT(O34,3)="E08","MD",IF(LEFT(O34,3)="E09","LONB"))))))))))</f>
        <v/>
      </c>
      <c r="Q34" s="60" t="str">
        <f>IF(source_data!G36="","",IF(source_data!D36="","",VLOOKUP(source_data!D36,geo_data!A:I,7,FALSE)))</f>
        <v/>
      </c>
      <c r="R34" s="60" t="str">
        <f>IF(source_data!G36="","",IF(source_data!D36="","",VLOOKUP(source_data!D36,geo_data!A:I,6,FALSE)))</f>
        <v/>
      </c>
      <c r="S34" s="60" t="str">
        <f>IF(source_data!G36="","",IF(LEFT(R34,3)="E05","WD",IF(LEFT(R34,3)="S13","WD",IF(LEFT(R34,3)="W05","WD",IF(LEFT(R34,3)="W06","UA",IF(LEFT(R34,3)="S12","CA",IF(LEFT(R34,3)="E06","UA",IF(LEFT(R34,3)="E07","NMD",IF(LEFT(R34,3)="E08","MD",IF(LEFT(R34,3)="E09","LONB"))))))))))</f>
        <v/>
      </c>
      <c r="T34" s="17" t="str">
        <f>IF(source_data!G36="","",IF(source_data!N36="","",source_data!N36))</f>
        <v/>
      </c>
      <c r="U34" s="21" t="str">
        <f>IF(source_data!G36="","",tailored_settings!$B$8)</f>
        <v/>
      </c>
      <c r="V34" s="17" t="str">
        <f>IF(source_data!G36="","",tailored_settings!$B$9)</f>
        <v/>
      </c>
      <c r="W34" s="19" t="str">
        <f>IF(source_data!G36="","",IF(source_data!O36="","",source_data!O36))</f>
        <v/>
      </c>
      <c r="X34" s="19" t="str">
        <f>IF(source_data!G36="","",IF(source_data!P36="","",source_data!P36))</f>
        <v/>
      </c>
      <c r="Y34" s="20" t="str">
        <f>IF(source_data!G36="","",IF(source_data!Q36="","",source_data!Q36))</f>
        <v/>
      </c>
      <c r="Z34" s="25" t="str">
        <f>IF(source_data!G36="","",IF(source_data!I36="","",tailored_settings!$B$10))</f>
        <v/>
      </c>
      <c r="AA34" s="25" t="str">
        <f>IF(source_data!G36="","",IF(source_data!I36="","",source_data!I36))</f>
        <v/>
      </c>
      <c r="AB34" s="25" t="str">
        <f>IF(source_data!G36="","",IF(source_data!J36="","",tailored_settings!$B$11))</f>
        <v/>
      </c>
      <c r="AC34" s="25" t="str">
        <f>IF(source_data!G36="","",IF(source_data!J36="","",source_data!J36))</f>
        <v/>
      </c>
      <c r="AD34" s="25" t="str">
        <f>IF(source_data!G36="","",IF(source_data!K36="","",tailored_settings!$B$12))</f>
        <v/>
      </c>
      <c r="AE34" s="25" t="str">
        <f>IF(source_data!G36="","",IF(source_data!K36="","",source_data!K36))</f>
        <v/>
      </c>
      <c r="AF34" s="25" t="str">
        <f>IF(source_data!G36="","",IF(source_data!L36="","",tailored_settings!$B$13))</f>
        <v/>
      </c>
      <c r="AG34" s="25" t="str">
        <f>IF(source_data!G36="","",IF(source_data!L36="","",source_data!L36))</f>
        <v/>
      </c>
      <c r="AH34" s="25" t="str">
        <f>IF(source_data!G36="","",IF(source_data!M36="","",tailored_settings!$B$14))</f>
        <v/>
      </c>
      <c r="AI34" s="25" t="str">
        <f>IF(source_data!G36="","",IF(source_data!M36="","",source_data!M36))</f>
        <v/>
      </c>
    </row>
    <row r="35" spans="1:35" s="5" customFormat="1" ht="15.75" x14ac:dyDescent="0.25">
      <c r="A35" s="17" t="str">
        <f>IF(source_data!G37="","",IF(AND(source_data!C37&lt;&gt;"",tailored_settings!$B$15="Publish"),CONCATENATE(tailored_settings!$B$2&amp;source_data!C37),IF(AND(source_data!C37&lt;&gt;"",tailored_settings!$B$15="Do not publish"),CONCATENATE(tailored_settings!$B$2&amp;TEXT(ROW(A35)-1,"0000")&amp;"_"&amp;TEXT(F35,"yyyy-mm")),CONCATENATE(tailored_settings!$B$2&amp;TEXT(ROW(A35)-1,"0000")&amp;"_"&amp;TEXT(F35,"yyyy-mm")))))</f>
        <v/>
      </c>
      <c r="B35" s="17" t="str">
        <f>IF(source_data!G37="","",IF(source_data!E37&lt;&gt;"",source_data!E37,CONCATENATE("Grant to "&amp;G35)))</f>
        <v/>
      </c>
      <c r="C35" s="17" t="str">
        <f>IF(source_data!G37="","",IF(source_data!F37="","",source_data!F37))</f>
        <v/>
      </c>
      <c r="D35" s="18" t="str">
        <f>IF(source_data!G37="","",IF(source_data!G37="","",source_data!G37))</f>
        <v/>
      </c>
      <c r="E35" s="17" t="str">
        <f>IF(source_data!G37="","",tailored_settings!$B$3)</f>
        <v/>
      </c>
      <c r="F35" s="19" t="str">
        <f>IF(source_data!G37="","",IF(source_data!H37="","",source_data!H37))</f>
        <v/>
      </c>
      <c r="G35" s="17" t="str">
        <f>IF(source_data!G37="","",tailored_settings!$B$5)</f>
        <v/>
      </c>
      <c r="H35" s="17" t="str">
        <f>IF(source_data!G37="","",IF(AND(source_data!A37&lt;&gt;"",tailored_settings!$B$16="Publish"),CONCATENATE(tailored_settings!$B$2&amp;source_data!A37),IF(AND(source_data!A37&lt;&gt;"",tailored_settings!$B$16="Do not publish"),CONCATENATE(tailored_settings!$B$4&amp;TEXT(ROW(A35)-1,"0000")&amp;"_"&amp;TEXT(F35,"yyyy-mm")),CONCATENATE(tailored_settings!$B$4&amp;TEXT(ROW(A35)-1,"0000")&amp;"_"&amp;TEXT(F35,"yyyy-mm")))))</f>
        <v/>
      </c>
      <c r="I35" s="17" t="str">
        <f>IF(source_data!G37="","",tailored_settings!$B$7)</f>
        <v/>
      </c>
      <c r="J35" s="17" t="str">
        <f>IF(source_data!G37="","",tailored_settings!$B$6)</f>
        <v/>
      </c>
      <c r="K35" s="17" t="str">
        <f>IF(source_data!G37="","",IF(source_data!I37="","",VLOOKUP(source_data!I37,codelist_mapping!A:C,3,FALSE)))</f>
        <v/>
      </c>
      <c r="L35" s="17" t="str">
        <f>IF(source_data!G37="","",IF(source_data!J37="","",VLOOKUP(source_data!J37,codelist_mapping!A:C,3,FALSE)))</f>
        <v/>
      </c>
      <c r="M35" s="17" t="str">
        <f>IF(source_data!G37="","",IF(source_data!K37="","",IF(source_data!M37&lt;&gt;"",CONCATENATE(VLOOKUP(source_data!K37,codelist_mapping!F:H,3,FALSE)&amp;";"&amp;VLOOKUP(source_data!L37,codelist_mapping!F:H,3,FALSE)&amp;";"&amp;VLOOKUP(source_data!M37,codelist_mapping!F:H,3,FALSE)),IF(source_data!L37&lt;&gt;"",CONCATENATE(VLOOKUP(source_data!K37,codelist_mapping!F:H,3,FALSE)&amp;";"&amp;VLOOKUP(source_data!L37,codelist_mapping!F:H,3,FALSE)),IF(source_data!K37&lt;&gt;"",CONCATENATE(VLOOKUP(source_data!K37,codelist_mapping!F:H,3,FALSE)))))))</f>
        <v/>
      </c>
      <c r="N35" s="60" t="str">
        <f>IF(source_data!G37="","",IF(source_data!D37="","",VLOOKUP(source_data!D37,geo_data!A:I,9,FALSE)))</f>
        <v/>
      </c>
      <c r="O35" s="60" t="str">
        <f>IF(source_data!G37="","",IF(source_data!D37="","",VLOOKUP(source_data!D37,geo_data!A:I,8,FALSE)))</f>
        <v/>
      </c>
      <c r="P35" s="60" t="str">
        <f>IF(source_data!G37="","",IF(LEFT(O35,3)="E05","WD",IF(LEFT(O35,3)="S13","WD",IF(LEFT(O35,3)="W05","WD",IF(LEFT(O35,3)="W06","UA",IF(LEFT(O35,3)="S12","CA",IF(LEFT(O35,3)="E06","UA",IF(LEFT(O35,3)="E07","NMD",IF(LEFT(O35,3)="E08","MD",IF(LEFT(O35,3)="E09","LONB"))))))))))</f>
        <v/>
      </c>
      <c r="Q35" s="60" t="str">
        <f>IF(source_data!G37="","",IF(source_data!D37="","",VLOOKUP(source_data!D37,geo_data!A:I,7,FALSE)))</f>
        <v/>
      </c>
      <c r="R35" s="60" t="str">
        <f>IF(source_data!G37="","",IF(source_data!D37="","",VLOOKUP(source_data!D37,geo_data!A:I,6,FALSE)))</f>
        <v/>
      </c>
      <c r="S35" s="60" t="str">
        <f>IF(source_data!G37="","",IF(LEFT(R35,3)="E05","WD",IF(LEFT(R35,3)="S13","WD",IF(LEFT(R35,3)="W05","WD",IF(LEFT(R35,3)="W06","UA",IF(LEFT(R35,3)="S12","CA",IF(LEFT(R35,3)="E06","UA",IF(LEFT(R35,3)="E07","NMD",IF(LEFT(R35,3)="E08","MD",IF(LEFT(R35,3)="E09","LONB"))))))))))</f>
        <v/>
      </c>
      <c r="T35" s="17" t="str">
        <f>IF(source_data!G37="","",IF(source_data!N37="","",source_data!N37))</f>
        <v/>
      </c>
      <c r="U35" s="21" t="str">
        <f>IF(source_data!G37="","",tailored_settings!$B$8)</f>
        <v/>
      </c>
      <c r="V35" s="17" t="str">
        <f>IF(source_data!G37="","",tailored_settings!$B$9)</f>
        <v/>
      </c>
      <c r="W35" s="19" t="str">
        <f>IF(source_data!G37="","",IF(source_data!O37="","",source_data!O37))</f>
        <v/>
      </c>
      <c r="X35" s="19" t="str">
        <f>IF(source_data!G37="","",IF(source_data!P37="","",source_data!P37))</f>
        <v/>
      </c>
      <c r="Y35" s="20" t="str">
        <f>IF(source_data!G37="","",IF(source_data!Q37="","",source_data!Q37))</f>
        <v/>
      </c>
      <c r="Z35" s="25" t="str">
        <f>IF(source_data!G37="","",IF(source_data!I37="","",tailored_settings!$B$10))</f>
        <v/>
      </c>
      <c r="AA35" s="25" t="str">
        <f>IF(source_data!G37="","",IF(source_data!I37="","",source_data!I37))</f>
        <v/>
      </c>
      <c r="AB35" s="25" t="str">
        <f>IF(source_data!G37="","",IF(source_data!J37="","",tailored_settings!$B$11))</f>
        <v/>
      </c>
      <c r="AC35" s="25" t="str">
        <f>IF(source_data!G37="","",IF(source_data!J37="","",source_data!J37))</f>
        <v/>
      </c>
      <c r="AD35" s="25" t="str">
        <f>IF(source_data!G37="","",IF(source_data!K37="","",tailored_settings!$B$12))</f>
        <v/>
      </c>
      <c r="AE35" s="25" t="str">
        <f>IF(source_data!G37="","",IF(source_data!K37="","",source_data!K37))</f>
        <v/>
      </c>
      <c r="AF35" s="25" t="str">
        <f>IF(source_data!G37="","",IF(source_data!L37="","",tailored_settings!$B$13))</f>
        <v/>
      </c>
      <c r="AG35" s="25" t="str">
        <f>IF(source_data!G37="","",IF(source_data!L37="","",source_data!L37))</f>
        <v/>
      </c>
      <c r="AH35" s="25" t="str">
        <f>IF(source_data!G37="","",IF(source_data!M37="","",tailored_settings!$B$14))</f>
        <v/>
      </c>
      <c r="AI35" s="25" t="str">
        <f>IF(source_data!G37="","",IF(source_data!M37="","",source_data!M37))</f>
        <v/>
      </c>
    </row>
    <row r="36" spans="1:35" s="5" customFormat="1" ht="15.75" x14ac:dyDescent="0.25">
      <c r="A36" s="17" t="str">
        <f>IF(source_data!G38="","",IF(AND(source_data!C38&lt;&gt;"",tailored_settings!$B$15="Publish"),CONCATENATE(tailored_settings!$B$2&amp;source_data!C38),IF(AND(source_data!C38&lt;&gt;"",tailored_settings!$B$15="Do not publish"),CONCATENATE(tailored_settings!$B$2&amp;TEXT(ROW(A36)-1,"0000")&amp;"_"&amp;TEXT(F36,"yyyy-mm")),CONCATENATE(tailored_settings!$B$2&amp;TEXT(ROW(A36)-1,"0000")&amp;"_"&amp;TEXT(F36,"yyyy-mm")))))</f>
        <v/>
      </c>
      <c r="B36" s="17" t="str">
        <f>IF(source_data!G38="","",IF(source_data!E38&lt;&gt;"",source_data!E38,CONCATENATE("Grant to "&amp;G36)))</f>
        <v/>
      </c>
      <c r="C36" s="17" t="str">
        <f>IF(source_data!G38="","",IF(source_data!F38="","",source_data!F38))</f>
        <v/>
      </c>
      <c r="D36" s="18" t="str">
        <f>IF(source_data!G38="","",IF(source_data!G38="","",source_data!G38))</f>
        <v/>
      </c>
      <c r="E36" s="17" t="str">
        <f>IF(source_data!G38="","",tailored_settings!$B$3)</f>
        <v/>
      </c>
      <c r="F36" s="19" t="str">
        <f>IF(source_data!G38="","",IF(source_data!H38="","",source_data!H38))</f>
        <v/>
      </c>
      <c r="G36" s="17" t="str">
        <f>IF(source_data!G38="","",tailored_settings!$B$5)</f>
        <v/>
      </c>
      <c r="H36" s="17" t="str">
        <f>IF(source_data!G38="","",IF(AND(source_data!A38&lt;&gt;"",tailored_settings!$B$16="Publish"),CONCATENATE(tailored_settings!$B$2&amp;source_data!A38),IF(AND(source_data!A38&lt;&gt;"",tailored_settings!$B$16="Do not publish"),CONCATENATE(tailored_settings!$B$4&amp;TEXT(ROW(A36)-1,"0000")&amp;"_"&amp;TEXT(F36,"yyyy-mm")),CONCATENATE(tailored_settings!$B$4&amp;TEXT(ROW(A36)-1,"0000")&amp;"_"&amp;TEXT(F36,"yyyy-mm")))))</f>
        <v/>
      </c>
      <c r="I36" s="17" t="str">
        <f>IF(source_data!G38="","",tailored_settings!$B$7)</f>
        <v/>
      </c>
      <c r="J36" s="17" t="str">
        <f>IF(source_data!G38="","",tailored_settings!$B$6)</f>
        <v/>
      </c>
      <c r="K36" s="17" t="str">
        <f>IF(source_data!G38="","",IF(source_data!I38="","",VLOOKUP(source_data!I38,codelist_mapping!A:C,3,FALSE)))</f>
        <v/>
      </c>
      <c r="L36" s="17" t="str">
        <f>IF(source_data!G38="","",IF(source_data!J38="","",VLOOKUP(source_data!J38,codelist_mapping!A:C,3,FALSE)))</f>
        <v/>
      </c>
      <c r="M36" s="17" t="str">
        <f>IF(source_data!G38="","",IF(source_data!K38="","",IF(source_data!M38&lt;&gt;"",CONCATENATE(VLOOKUP(source_data!K38,codelist_mapping!F:H,3,FALSE)&amp;";"&amp;VLOOKUP(source_data!L38,codelist_mapping!F:H,3,FALSE)&amp;";"&amp;VLOOKUP(source_data!M38,codelist_mapping!F:H,3,FALSE)),IF(source_data!L38&lt;&gt;"",CONCATENATE(VLOOKUP(source_data!K38,codelist_mapping!F:H,3,FALSE)&amp;";"&amp;VLOOKUP(source_data!L38,codelist_mapping!F:H,3,FALSE)),IF(source_data!K38&lt;&gt;"",CONCATENATE(VLOOKUP(source_data!K38,codelist_mapping!F:H,3,FALSE)))))))</f>
        <v/>
      </c>
      <c r="N36" s="60" t="str">
        <f>IF(source_data!G38="","",IF(source_data!D38="","",VLOOKUP(source_data!D38,geo_data!A:I,9,FALSE)))</f>
        <v/>
      </c>
      <c r="O36" s="60" t="str">
        <f>IF(source_data!G38="","",IF(source_data!D38="","",VLOOKUP(source_data!D38,geo_data!A:I,8,FALSE)))</f>
        <v/>
      </c>
      <c r="P36" s="60" t="str">
        <f>IF(source_data!G38="","",IF(LEFT(O36,3)="E05","WD",IF(LEFT(O36,3)="S13","WD",IF(LEFT(O36,3)="W05","WD",IF(LEFT(O36,3)="W06","UA",IF(LEFT(O36,3)="S12","CA",IF(LEFT(O36,3)="E06","UA",IF(LEFT(O36,3)="E07","NMD",IF(LEFT(O36,3)="E08","MD",IF(LEFT(O36,3)="E09","LONB"))))))))))</f>
        <v/>
      </c>
      <c r="Q36" s="60" t="str">
        <f>IF(source_data!G38="","",IF(source_data!D38="","",VLOOKUP(source_data!D38,geo_data!A:I,7,FALSE)))</f>
        <v/>
      </c>
      <c r="R36" s="60" t="str">
        <f>IF(source_data!G38="","",IF(source_data!D38="","",VLOOKUP(source_data!D38,geo_data!A:I,6,FALSE)))</f>
        <v/>
      </c>
      <c r="S36" s="60" t="str">
        <f>IF(source_data!G38="","",IF(LEFT(R36,3)="E05","WD",IF(LEFT(R36,3)="S13","WD",IF(LEFT(R36,3)="W05","WD",IF(LEFT(R36,3)="W06","UA",IF(LEFT(R36,3)="S12","CA",IF(LEFT(R36,3)="E06","UA",IF(LEFT(R36,3)="E07","NMD",IF(LEFT(R36,3)="E08","MD",IF(LEFT(R36,3)="E09","LONB"))))))))))</f>
        <v/>
      </c>
      <c r="T36" s="17" t="str">
        <f>IF(source_data!G38="","",IF(source_data!N38="","",source_data!N38))</f>
        <v/>
      </c>
      <c r="U36" s="21" t="str">
        <f>IF(source_data!G38="","",tailored_settings!$B$8)</f>
        <v/>
      </c>
      <c r="V36" s="17" t="str">
        <f>IF(source_data!G38="","",tailored_settings!$B$9)</f>
        <v/>
      </c>
      <c r="W36" s="19" t="str">
        <f>IF(source_data!G38="","",IF(source_data!O38="","",source_data!O38))</f>
        <v/>
      </c>
      <c r="X36" s="19" t="str">
        <f>IF(source_data!G38="","",IF(source_data!P38="","",source_data!P38))</f>
        <v/>
      </c>
      <c r="Y36" s="20" t="str">
        <f>IF(source_data!G38="","",IF(source_data!Q38="","",source_data!Q38))</f>
        <v/>
      </c>
      <c r="Z36" s="25" t="str">
        <f>IF(source_data!G38="","",IF(source_data!I38="","",tailored_settings!$B$10))</f>
        <v/>
      </c>
      <c r="AA36" s="25" t="str">
        <f>IF(source_data!G38="","",IF(source_data!I38="","",source_data!I38))</f>
        <v/>
      </c>
      <c r="AB36" s="25" t="str">
        <f>IF(source_data!G38="","",IF(source_data!J38="","",tailored_settings!$B$11))</f>
        <v/>
      </c>
      <c r="AC36" s="25" t="str">
        <f>IF(source_data!G38="","",IF(source_data!J38="","",source_data!J38))</f>
        <v/>
      </c>
      <c r="AD36" s="25" t="str">
        <f>IF(source_data!G38="","",IF(source_data!K38="","",tailored_settings!$B$12))</f>
        <v/>
      </c>
      <c r="AE36" s="25" t="str">
        <f>IF(source_data!G38="","",IF(source_data!K38="","",source_data!K38))</f>
        <v/>
      </c>
      <c r="AF36" s="25" t="str">
        <f>IF(source_data!G38="","",IF(source_data!L38="","",tailored_settings!$B$13))</f>
        <v/>
      </c>
      <c r="AG36" s="25" t="str">
        <f>IF(source_data!G38="","",IF(source_data!L38="","",source_data!L38))</f>
        <v/>
      </c>
      <c r="AH36" s="25" t="str">
        <f>IF(source_data!G38="","",IF(source_data!M38="","",tailored_settings!$B$14))</f>
        <v/>
      </c>
      <c r="AI36" s="25" t="str">
        <f>IF(source_data!G38="","",IF(source_data!M38="","",source_data!M38))</f>
        <v/>
      </c>
    </row>
    <row r="37" spans="1:35" s="5" customFormat="1" ht="15.75" x14ac:dyDescent="0.25">
      <c r="A37" s="17" t="str">
        <f>IF(source_data!G39="","",IF(AND(source_data!C39&lt;&gt;"",tailored_settings!$B$15="Publish"),CONCATENATE(tailored_settings!$B$2&amp;source_data!C39),IF(AND(source_data!C39&lt;&gt;"",tailored_settings!$B$15="Do not publish"),CONCATENATE(tailored_settings!$B$2&amp;TEXT(ROW(A37)-1,"0000")&amp;"_"&amp;TEXT(F37,"yyyy-mm")),CONCATENATE(tailored_settings!$B$2&amp;TEXT(ROW(A37)-1,"0000")&amp;"_"&amp;TEXT(F37,"yyyy-mm")))))</f>
        <v/>
      </c>
      <c r="B37" s="17" t="str">
        <f>IF(source_data!G39="","",IF(source_data!E39&lt;&gt;"",source_data!E39,CONCATENATE("Grant to "&amp;G37)))</f>
        <v/>
      </c>
      <c r="C37" s="17" t="str">
        <f>IF(source_data!G39="","",IF(source_data!F39="","",source_data!F39))</f>
        <v/>
      </c>
      <c r="D37" s="18" t="str">
        <f>IF(source_data!G39="","",IF(source_data!G39="","",source_data!G39))</f>
        <v/>
      </c>
      <c r="E37" s="17" t="str">
        <f>IF(source_data!G39="","",tailored_settings!$B$3)</f>
        <v/>
      </c>
      <c r="F37" s="19" t="str">
        <f>IF(source_data!G39="","",IF(source_data!H39="","",source_data!H39))</f>
        <v/>
      </c>
      <c r="G37" s="17" t="str">
        <f>IF(source_data!G39="","",tailored_settings!$B$5)</f>
        <v/>
      </c>
      <c r="H37" s="17" t="str">
        <f>IF(source_data!G39="","",IF(AND(source_data!A39&lt;&gt;"",tailored_settings!$B$16="Publish"),CONCATENATE(tailored_settings!$B$2&amp;source_data!A39),IF(AND(source_data!A39&lt;&gt;"",tailored_settings!$B$16="Do not publish"),CONCATENATE(tailored_settings!$B$4&amp;TEXT(ROW(A37)-1,"0000")&amp;"_"&amp;TEXT(F37,"yyyy-mm")),CONCATENATE(tailored_settings!$B$4&amp;TEXT(ROW(A37)-1,"0000")&amp;"_"&amp;TEXT(F37,"yyyy-mm")))))</f>
        <v/>
      </c>
      <c r="I37" s="17" t="str">
        <f>IF(source_data!G39="","",tailored_settings!$B$7)</f>
        <v/>
      </c>
      <c r="J37" s="17" t="str">
        <f>IF(source_data!G39="","",tailored_settings!$B$6)</f>
        <v/>
      </c>
      <c r="K37" s="17" t="str">
        <f>IF(source_data!G39="","",IF(source_data!I39="","",VLOOKUP(source_data!I39,codelist_mapping!A:C,3,FALSE)))</f>
        <v/>
      </c>
      <c r="L37" s="17" t="str">
        <f>IF(source_data!G39="","",IF(source_data!J39="","",VLOOKUP(source_data!J39,codelist_mapping!A:C,3,FALSE)))</f>
        <v/>
      </c>
      <c r="M37" s="17" t="str">
        <f>IF(source_data!G39="","",IF(source_data!K39="","",IF(source_data!M39&lt;&gt;"",CONCATENATE(VLOOKUP(source_data!K39,codelist_mapping!F:H,3,FALSE)&amp;";"&amp;VLOOKUP(source_data!L39,codelist_mapping!F:H,3,FALSE)&amp;";"&amp;VLOOKUP(source_data!M39,codelist_mapping!F:H,3,FALSE)),IF(source_data!L39&lt;&gt;"",CONCATENATE(VLOOKUP(source_data!K39,codelist_mapping!F:H,3,FALSE)&amp;";"&amp;VLOOKUP(source_data!L39,codelist_mapping!F:H,3,FALSE)),IF(source_data!K39&lt;&gt;"",CONCATENATE(VLOOKUP(source_data!K39,codelist_mapping!F:H,3,FALSE)))))))</f>
        <v/>
      </c>
      <c r="N37" s="60" t="str">
        <f>IF(source_data!G39="","",IF(source_data!D39="","",VLOOKUP(source_data!D39,geo_data!A:I,9,FALSE)))</f>
        <v/>
      </c>
      <c r="O37" s="60" t="str">
        <f>IF(source_data!G39="","",IF(source_data!D39="","",VLOOKUP(source_data!D39,geo_data!A:I,8,FALSE)))</f>
        <v/>
      </c>
      <c r="P37" s="60" t="str">
        <f>IF(source_data!G39="","",IF(LEFT(O37,3)="E05","WD",IF(LEFT(O37,3)="S13","WD",IF(LEFT(O37,3)="W05","WD",IF(LEFT(O37,3)="W06","UA",IF(LEFT(O37,3)="S12","CA",IF(LEFT(O37,3)="E06","UA",IF(LEFT(O37,3)="E07","NMD",IF(LEFT(O37,3)="E08","MD",IF(LEFT(O37,3)="E09","LONB"))))))))))</f>
        <v/>
      </c>
      <c r="Q37" s="60" t="str">
        <f>IF(source_data!G39="","",IF(source_data!D39="","",VLOOKUP(source_data!D39,geo_data!A:I,7,FALSE)))</f>
        <v/>
      </c>
      <c r="R37" s="60" t="str">
        <f>IF(source_data!G39="","",IF(source_data!D39="","",VLOOKUP(source_data!D39,geo_data!A:I,6,FALSE)))</f>
        <v/>
      </c>
      <c r="S37" s="60" t="str">
        <f>IF(source_data!G39="","",IF(LEFT(R37,3)="E05","WD",IF(LEFT(R37,3)="S13","WD",IF(LEFT(R37,3)="W05","WD",IF(LEFT(R37,3)="W06","UA",IF(LEFT(R37,3)="S12","CA",IF(LEFT(R37,3)="E06","UA",IF(LEFT(R37,3)="E07","NMD",IF(LEFT(R37,3)="E08","MD",IF(LEFT(R37,3)="E09","LONB"))))))))))</f>
        <v/>
      </c>
      <c r="T37" s="17" t="str">
        <f>IF(source_data!G39="","",IF(source_data!N39="","",source_data!N39))</f>
        <v/>
      </c>
      <c r="U37" s="21" t="str">
        <f>IF(source_data!G39="","",tailored_settings!$B$8)</f>
        <v/>
      </c>
      <c r="V37" s="17" t="str">
        <f>IF(source_data!G39="","",tailored_settings!$B$9)</f>
        <v/>
      </c>
      <c r="W37" s="19" t="str">
        <f>IF(source_data!G39="","",IF(source_data!O39="","",source_data!O39))</f>
        <v/>
      </c>
      <c r="X37" s="19" t="str">
        <f>IF(source_data!G39="","",IF(source_data!P39="","",source_data!P39))</f>
        <v/>
      </c>
      <c r="Y37" s="20" t="str">
        <f>IF(source_data!G39="","",IF(source_data!Q39="","",source_data!Q39))</f>
        <v/>
      </c>
      <c r="Z37" s="25" t="str">
        <f>IF(source_data!G39="","",IF(source_data!I39="","",tailored_settings!$B$10))</f>
        <v/>
      </c>
      <c r="AA37" s="25" t="str">
        <f>IF(source_data!G39="","",IF(source_data!I39="","",source_data!I39))</f>
        <v/>
      </c>
      <c r="AB37" s="25" t="str">
        <f>IF(source_data!G39="","",IF(source_data!J39="","",tailored_settings!$B$11))</f>
        <v/>
      </c>
      <c r="AC37" s="25" t="str">
        <f>IF(source_data!G39="","",IF(source_data!J39="","",source_data!J39))</f>
        <v/>
      </c>
      <c r="AD37" s="25" t="str">
        <f>IF(source_data!G39="","",IF(source_data!K39="","",tailored_settings!$B$12))</f>
        <v/>
      </c>
      <c r="AE37" s="25" t="str">
        <f>IF(source_data!G39="","",IF(source_data!K39="","",source_data!K39))</f>
        <v/>
      </c>
      <c r="AF37" s="25" t="str">
        <f>IF(source_data!G39="","",IF(source_data!L39="","",tailored_settings!$B$13))</f>
        <v/>
      </c>
      <c r="AG37" s="25" t="str">
        <f>IF(source_data!G39="","",IF(source_data!L39="","",source_data!L39))</f>
        <v/>
      </c>
      <c r="AH37" s="25" t="str">
        <f>IF(source_data!G39="","",IF(source_data!M39="","",tailored_settings!$B$14))</f>
        <v/>
      </c>
      <c r="AI37" s="25" t="str">
        <f>IF(source_data!G39="","",IF(source_data!M39="","",source_data!M39))</f>
        <v/>
      </c>
    </row>
    <row r="38" spans="1:35" s="5" customFormat="1" ht="15.75" x14ac:dyDescent="0.25">
      <c r="A38" s="17" t="str">
        <f>IF(source_data!G40="","",IF(AND(source_data!C40&lt;&gt;"",tailored_settings!$B$15="Publish"),CONCATENATE(tailored_settings!$B$2&amp;source_data!C40),IF(AND(source_data!C40&lt;&gt;"",tailored_settings!$B$15="Do not publish"),CONCATENATE(tailored_settings!$B$2&amp;TEXT(ROW(A38)-1,"0000")&amp;"_"&amp;TEXT(F38,"yyyy-mm")),CONCATENATE(tailored_settings!$B$2&amp;TEXT(ROW(A38)-1,"0000")&amp;"_"&amp;TEXT(F38,"yyyy-mm")))))</f>
        <v/>
      </c>
      <c r="B38" s="17" t="str">
        <f>IF(source_data!G40="","",IF(source_data!E40&lt;&gt;"",source_data!E40,CONCATENATE("Grant to "&amp;G38)))</f>
        <v/>
      </c>
      <c r="C38" s="17" t="str">
        <f>IF(source_data!G40="","",IF(source_data!F40="","",source_data!F40))</f>
        <v/>
      </c>
      <c r="D38" s="18" t="str">
        <f>IF(source_data!G40="","",IF(source_data!G40="","",source_data!G40))</f>
        <v/>
      </c>
      <c r="E38" s="17" t="str">
        <f>IF(source_data!G40="","",tailored_settings!$B$3)</f>
        <v/>
      </c>
      <c r="F38" s="19" t="str">
        <f>IF(source_data!G40="","",IF(source_data!H40="","",source_data!H40))</f>
        <v/>
      </c>
      <c r="G38" s="17" t="str">
        <f>IF(source_data!G40="","",tailored_settings!$B$5)</f>
        <v/>
      </c>
      <c r="H38" s="17" t="str">
        <f>IF(source_data!G40="","",IF(AND(source_data!A40&lt;&gt;"",tailored_settings!$B$16="Publish"),CONCATENATE(tailored_settings!$B$2&amp;source_data!A40),IF(AND(source_data!A40&lt;&gt;"",tailored_settings!$B$16="Do not publish"),CONCATENATE(tailored_settings!$B$4&amp;TEXT(ROW(A38)-1,"0000")&amp;"_"&amp;TEXT(F38,"yyyy-mm")),CONCATENATE(tailored_settings!$B$4&amp;TEXT(ROW(A38)-1,"0000")&amp;"_"&amp;TEXT(F38,"yyyy-mm")))))</f>
        <v/>
      </c>
      <c r="I38" s="17" t="str">
        <f>IF(source_data!G40="","",tailored_settings!$B$7)</f>
        <v/>
      </c>
      <c r="J38" s="17" t="str">
        <f>IF(source_data!G40="","",tailored_settings!$B$6)</f>
        <v/>
      </c>
      <c r="K38" s="17" t="str">
        <f>IF(source_data!G40="","",IF(source_data!I40="","",VLOOKUP(source_data!I40,codelist_mapping!A:C,3,FALSE)))</f>
        <v/>
      </c>
      <c r="L38" s="17" t="str">
        <f>IF(source_data!G40="","",IF(source_data!J40="","",VLOOKUP(source_data!J40,codelist_mapping!A:C,3,FALSE)))</f>
        <v/>
      </c>
      <c r="M38" s="17" t="str">
        <f>IF(source_data!G40="","",IF(source_data!K40="","",IF(source_data!M40&lt;&gt;"",CONCATENATE(VLOOKUP(source_data!K40,codelist_mapping!F:H,3,FALSE)&amp;";"&amp;VLOOKUP(source_data!L40,codelist_mapping!F:H,3,FALSE)&amp;";"&amp;VLOOKUP(source_data!M40,codelist_mapping!F:H,3,FALSE)),IF(source_data!L40&lt;&gt;"",CONCATENATE(VLOOKUP(source_data!K40,codelist_mapping!F:H,3,FALSE)&amp;";"&amp;VLOOKUP(source_data!L40,codelist_mapping!F:H,3,FALSE)),IF(source_data!K40&lt;&gt;"",CONCATENATE(VLOOKUP(source_data!K40,codelist_mapping!F:H,3,FALSE)))))))</f>
        <v/>
      </c>
      <c r="N38" s="60" t="str">
        <f>IF(source_data!G40="","",IF(source_data!D40="","",VLOOKUP(source_data!D40,geo_data!A:I,9,FALSE)))</f>
        <v/>
      </c>
      <c r="O38" s="60" t="str">
        <f>IF(source_data!G40="","",IF(source_data!D40="","",VLOOKUP(source_data!D40,geo_data!A:I,8,FALSE)))</f>
        <v/>
      </c>
      <c r="P38" s="60" t="str">
        <f>IF(source_data!G40="","",IF(LEFT(O38,3)="E05","WD",IF(LEFT(O38,3)="S13","WD",IF(LEFT(O38,3)="W05","WD",IF(LEFT(O38,3)="W06","UA",IF(LEFT(O38,3)="S12","CA",IF(LEFT(O38,3)="E06","UA",IF(LEFT(O38,3)="E07","NMD",IF(LEFT(O38,3)="E08","MD",IF(LEFT(O38,3)="E09","LONB"))))))))))</f>
        <v/>
      </c>
      <c r="Q38" s="60" t="str">
        <f>IF(source_data!G40="","",IF(source_data!D40="","",VLOOKUP(source_data!D40,geo_data!A:I,7,FALSE)))</f>
        <v/>
      </c>
      <c r="R38" s="60" t="str">
        <f>IF(source_data!G40="","",IF(source_data!D40="","",VLOOKUP(source_data!D40,geo_data!A:I,6,FALSE)))</f>
        <v/>
      </c>
      <c r="S38" s="60" t="str">
        <f>IF(source_data!G40="","",IF(LEFT(R38,3)="E05","WD",IF(LEFT(R38,3)="S13","WD",IF(LEFT(R38,3)="W05","WD",IF(LEFT(R38,3)="W06","UA",IF(LEFT(R38,3)="S12","CA",IF(LEFT(R38,3)="E06","UA",IF(LEFT(R38,3)="E07","NMD",IF(LEFT(R38,3)="E08","MD",IF(LEFT(R38,3)="E09","LONB"))))))))))</f>
        <v/>
      </c>
      <c r="T38" s="17" t="str">
        <f>IF(source_data!G40="","",IF(source_data!N40="","",source_data!N40))</f>
        <v/>
      </c>
      <c r="U38" s="21" t="str">
        <f>IF(source_data!G40="","",tailored_settings!$B$8)</f>
        <v/>
      </c>
      <c r="V38" s="17" t="str">
        <f>IF(source_data!G40="","",tailored_settings!$B$9)</f>
        <v/>
      </c>
      <c r="W38" s="19" t="str">
        <f>IF(source_data!G40="","",IF(source_data!O40="","",source_data!O40))</f>
        <v/>
      </c>
      <c r="X38" s="19" t="str">
        <f>IF(source_data!G40="","",IF(source_data!P40="","",source_data!P40))</f>
        <v/>
      </c>
      <c r="Y38" s="20" t="str">
        <f>IF(source_data!G40="","",IF(source_data!Q40="","",source_data!Q40))</f>
        <v/>
      </c>
      <c r="Z38" s="25" t="str">
        <f>IF(source_data!G40="","",IF(source_data!I40="","",tailored_settings!$B$10))</f>
        <v/>
      </c>
      <c r="AA38" s="25" t="str">
        <f>IF(source_data!G40="","",IF(source_data!I40="","",source_data!I40))</f>
        <v/>
      </c>
      <c r="AB38" s="25" t="str">
        <f>IF(source_data!G40="","",IF(source_data!J40="","",tailored_settings!$B$11))</f>
        <v/>
      </c>
      <c r="AC38" s="25" t="str">
        <f>IF(source_data!G40="","",IF(source_data!J40="","",source_data!J40))</f>
        <v/>
      </c>
      <c r="AD38" s="25" t="str">
        <f>IF(source_data!G40="","",IF(source_data!K40="","",tailored_settings!$B$12))</f>
        <v/>
      </c>
      <c r="AE38" s="25" t="str">
        <f>IF(source_data!G40="","",IF(source_data!K40="","",source_data!K40))</f>
        <v/>
      </c>
      <c r="AF38" s="25" t="str">
        <f>IF(source_data!G40="","",IF(source_data!L40="","",tailored_settings!$B$13))</f>
        <v/>
      </c>
      <c r="AG38" s="25" t="str">
        <f>IF(source_data!G40="","",IF(source_data!L40="","",source_data!L40))</f>
        <v/>
      </c>
      <c r="AH38" s="25" t="str">
        <f>IF(source_data!G40="","",IF(source_data!M40="","",tailored_settings!$B$14))</f>
        <v/>
      </c>
      <c r="AI38" s="25" t="str">
        <f>IF(source_data!G40="","",IF(source_data!M40="","",source_data!M40))</f>
        <v/>
      </c>
    </row>
    <row r="39" spans="1:35" s="5" customFormat="1" ht="15.75" x14ac:dyDescent="0.25">
      <c r="A39" s="17" t="str">
        <f>IF(source_data!G41="","",IF(AND(source_data!C41&lt;&gt;"",tailored_settings!$B$15="Publish"),CONCATENATE(tailored_settings!$B$2&amp;source_data!C41),IF(AND(source_data!C41&lt;&gt;"",tailored_settings!$B$15="Do not publish"),CONCATENATE(tailored_settings!$B$2&amp;TEXT(ROW(A39)-1,"0000")&amp;"_"&amp;TEXT(F39,"yyyy-mm")),CONCATENATE(tailored_settings!$B$2&amp;TEXT(ROW(A39)-1,"0000")&amp;"_"&amp;TEXT(F39,"yyyy-mm")))))</f>
        <v/>
      </c>
      <c r="B39" s="17" t="str">
        <f>IF(source_data!G41="","",IF(source_data!E41&lt;&gt;"",source_data!E41,CONCATENATE("Grant to "&amp;G39)))</f>
        <v/>
      </c>
      <c r="C39" s="17" t="str">
        <f>IF(source_data!G41="","",IF(source_data!F41="","",source_data!F41))</f>
        <v/>
      </c>
      <c r="D39" s="18" t="str">
        <f>IF(source_data!G41="","",IF(source_data!G41="","",source_data!G41))</f>
        <v/>
      </c>
      <c r="E39" s="17" t="str">
        <f>IF(source_data!G41="","",tailored_settings!$B$3)</f>
        <v/>
      </c>
      <c r="F39" s="19" t="str">
        <f>IF(source_data!G41="","",IF(source_data!H41="","",source_data!H41))</f>
        <v/>
      </c>
      <c r="G39" s="17" t="str">
        <f>IF(source_data!G41="","",tailored_settings!$B$5)</f>
        <v/>
      </c>
      <c r="H39" s="17" t="str">
        <f>IF(source_data!G41="","",IF(AND(source_data!A41&lt;&gt;"",tailored_settings!$B$16="Publish"),CONCATENATE(tailored_settings!$B$2&amp;source_data!A41),IF(AND(source_data!A41&lt;&gt;"",tailored_settings!$B$16="Do not publish"),CONCATENATE(tailored_settings!$B$4&amp;TEXT(ROW(A39)-1,"0000")&amp;"_"&amp;TEXT(F39,"yyyy-mm")),CONCATENATE(tailored_settings!$B$4&amp;TEXT(ROW(A39)-1,"0000")&amp;"_"&amp;TEXT(F39,"yyyy-mm")))))</f>
        <v/>
      </c>
      <c r="I39" s="17" t="str">
        <f>IF(source_data!G41="","",tailored_settings!$B$7)</f>
        <v/>
      </c>
      <c r="J39" s="17" t="str">
        <f>IF(source_data!G41="","",tailored_settings!$B$6)</f>
        <v/>
      </c>
      <c r="K39" s="17" t="str">
        <f>IF(source_data!G41="","",IF(source_data!I41="","",VLOOKUP(source_data!I41,codelist_mapping!A:C,3,FALSE)))</f>
        <v/>
      </c>
      <c r="L39" s="17" t="str">
        <f>IF(source_data!G41="","",IF(source_data!J41="","",VLOOKUP(source_data!J41,codelist_mapping!A:C,3,FALSE)))</f>
        <v/>
      </c>
      <c r="M39" s="17" t="str">
        <f>IF(source_data!G41="","",IF(source_data!K41="","",IF(source_data!M41&lt;&gt;"",CONCATENATE(VLOOKUP(source_data!K41,codelist_mapping!F:H,3,FALSE)&amp;";"&amp;VLOOKUP(source_data!L41,codelist_mapping!F:H,3,FALSE)&amp;";"&amp;VLOOKUP(source_data!M41,codelist_mapping!F:H,3,FALSE)),IF(source_data!L41&lt;&gt;"",CONCATENATE(VLOOKUP(source_data!K41,codelist_mapping!F:H,3,FALSE)&amp;";"&amp;VLOOKUP(source_data!L41,codelist_mapping!F:H,3,FALSE)),IF(source_data!K41&lt;&gt;"",CONCATENATE(VLOOKUP(source_data!K41,codelist_mapping!F:H,3,FALSE)))))))</f>
        <v/>
      </c>
      <c r="N39" s="60" t="str">
        <f>IF(source_data!G41="","",IF(source_data!D41="","",VLOOKUP(source_data!D41,geo_data!A:I,9,FALSE)))</f>
        <v/>
      </c>
      <c r="O39" s="60" t="str">
        <f>IF(source_data!G41="","",IF(source_data!D41="","",VLOOKUP(source_data!D41,geo_data!A:I,8,FALSE)))</f>
        <v/>
      </c>
      <c r="P39" s="60" t="str">
        <f>IF(source_data!G41="","",IF(LEFT(O39,3)="E05","WD",IF(LEFT(O39,3)="S13","WD",IF(LEFT(O39,3)="W05","WD",IF(LEFT(O39,3)="W06","UA",IF(LEFT(O39,3)="S12","CA",IF(LEFT(O39,3)="E06","UA",IF(LEFT(O39,3)="E07","NMD",IF(LEFT(O39,3)="E08","MD",IF(LEFT(O39,3)="E09","LONB"))))))))))</f>
        <v/>
      </c>
      <c r="Q39" s="60" t="str">
        <f>IF(source_data!G41="","",IF(source_data!D41="","",VLOOKUP(source_data!D41,geo_data!A:I,7,FALSE)))</f>
        <v/>
      </c>
      <c r="R39" s="60" t="str">
        <f>IF(source_data!G41="","",IF(source_data!D41="","",VLOOKUP(source_data!D41,geo_data!A:I,6,FALSE)))</f>
        <v/>
      </c>
      <c r="S39" s="60" t="str">
        <f>IF(source_data!G41="","",IF(LEFT(R39,3)="E05","WD",IF(LEFT(R39,3)="S13","WD",IF(LEFT(R39,3)="W05","WD",IF(LEFT(R39,3)="W06","UA",IF(LEFT(R39,3)="S12","CA",IF(LEFT(R39,3)="E06","UA",IF(LEFT(R39,3)="E07","NMD",IF(LEFT(R39,3)="E08","MD",IF(LEFT(R39,3)="E09","LONB"))))))))))</f>
        <v/>
      </c>
      <c r="T39" s="17" t="str">
        <f>IF(source_data!G41="","",IF(source_data!N41="","",source_data!N41))</f>
        <v/>
      </c>
      <c r="U39" s="21" t="str">
        <f>IF(source_data!G41="","",tailored_settings!$B$8)</f>
        <v/>
      </c>
      <c r="V39" s="17" t="str">
        <f>IF(source_data!G41="","",tailored_settings!$B$9)</f>
        <v/>
      </c>
      <c r="W39" s="19" t="str">
        <f>IF(source_data!G41="","",IF(source_data!O41="","",source_data!O41))</f>
        <v/>
      </c>
      <c r="X39" s="19" t="str">
        <f>IF(source_data!G41="","",IF(source_data!P41="","",source_data!P41))</f>
        <v/>
      </c>
      <c r="Y39" s="20" t="str">
        <f>IF(source_data!G41="","",IF(source_data!Q41="","",source_data!Q41))</f>
        <v/>
      </c>
      <c r="Z39" s="25" t="str">
        <f>IF(source_data!G41="","",IF(source_data!I41="","",tailored_settings!$B$10))</f>
        <v/>
      </c>
      <c r="AA39" s="25" t="str">
        <f>IF(source_data!G41="","",IF(source_data!I41="","",source_data!I41))</f>
        <v/>
      </c>
      <c r="AB39" s="25" t="str">
        <f>IF(source_data!G41="","",IF(source_data!J41="","",tailored_settings!$B$11))</f>
        <v/>
      </c>
      <c r="AC39" s="25" t="str">
        <f>IF(source_data!G41="","",IF(source_data!J41="","",source_data!J41))</f>
        <v/>
      </c>
      <c r="AD39" s="25" t="str">
        <f>IF(source_data!G41="","",IF(source_data!K41="","",tailored_settings!$B$12))</f>
        <v/>
      </c>
      <c r="AE39" s="25" t="str">
        <f>IF(source_data!G41="","",IF(source_data!K41="","",source_data!K41))</f>
        <v/>
      </c>
      <c r="AF39" s="25" t="str">
        <f>IF(source_data!G41="","",IF(source_data!L41="","",tailored_settings!$B$13))</f>
        <v/>
      </c>
      <c r="AG39" s="25" t="str">
        <f>IF(source_data!G41="","",IF(source_data!L41="","",source_data!L41))</f>
        <v/>
      </c>
      <c r="AH39" s="25" t="str">
        <f>IF(source_data!G41="","",IF(source_data!M41="","",tailored_settings!$B$14))</f>
        <v/>
      </c>
      <c r="AI39" s="25" t="str">
        <f>IF(source_data!G41="","",IF(source_data!M41="","",source_data!M41))</f>
        <v/>
      </c>
    </row>
    <row r="40" spans="1:35" s="5" customFormat="1" ht="15.75" x14ac:dyDescent="0.25">
      <c r="A40" s="17" t="str">
        <f>IF(source_data!G42="","",IF(AND(source_data!C42&lt;&gt;"",tailored_settings!$B$15="Publish"),CONCATENATE(tailored_settings!$B$2&amp;source_data!C42),IF(AND(source_data!C42&lt;&gt;"",tailored_settings!$B$15="Do not publish"),CONCATENATE(tailored_settings!$B$2&amp;TEXT(ROW(A40)-1,"0000")&amp;"_"&amp;TEXT(F40,"yyyy-mm")),CONCATENATE(tailored_settings!$B$2&amp;TEXT(ROW(A40)-1,"0000")&amp;"_"&amp;TEXT(F40,"yyyy-mm")))))</f>
        <v/>
      </c>
      <c r="B40" s="17" t="str">
        <f>IF(source_data!G42="","",IF(source_data!E42&lt;&gt;"",source_data!E42,CONCATENATE("Grant to "&amp;G40)))</f>
        <v/>
      </c>
      <c r="C40" s="17" t="str">
        <f>IF(source_data!G42="","",IF(source_data!F42="","",source_data!F42))</f>
        <v/>
      </c>
      <c r="D40" s="18" t="str">
        <f>IF(source_data!G42="","",IF(source_data!G42="","",source_data!G42))</f>
        <v/>
      </c>
      <c r="E40" s="17" t="str">
        <f>IF(source_data!G42="","",tailored_settings!$B$3)</f>
        <v/>
      </c>
      <c r="F40" s="19" t="str">
        <f>IF(source_data!G42="","",IF(source_data!H42="","",source_data!H42))</f>
        <v/>
      </c>
      <c r="G40" s="17" t="str">
        <f>IF(source_data!G42="","",tailored_settings!$B$5)</f>
        <v/>
      </c>
      <c r="H40" s="17" t="str">
        <f>IF(source_data!G42="","",IF(AND(source_data!A42&lt;&gt;"",tailored_settings!$B$16="Publish"),CONCATENATE(tailored_settings!$B$2&amp;source_data!A42),IF(AND(source_data!A42&lt;&gt;"",tailored_settings!$B$16="Do not publish"),CONCATENATE(tailored_settings!$B$4&amp;TEXT(ROW(A40)-1,"0000")&amp;"_"&amp;TEXT(F40,"yyyy-mm")),CONCATENATE(tailored_settings!$B$4&amp;TEXT(ROW(A40)-1,"0000")&amp;"_"&amp;TEXT(F40,"yyyy-mm")))))</f>
        <v/>
      </c>
      <c r="I40" s="17" t="str">
        <f>IF(source_data!G42="","",tailored_settings!$B$7)</f>
        <v/>
      </c>
      <c r="J40" s="17" t="str">
        <f>IF(source_data!G42="","",tailored_settings!$B$6)</f>
        <v/>
      </c>
      <c r="K40" s="17" t="str">
        <f>IF(source_data!G42="","",IF(source_data!I42="","",VLOOKUP(source_data!I42,codelist_mapping!A:C,3,FALSE)))</f>
        <v/>
      </c>
      <c r="L40" s="17" t="str">
        <f>IF(source_data!G42="","",IF(source_data!J42="","",VLOOKUP(source_data!J42,codelist_mapping!A:C,3,FALSE)))</f>
        <v/>
      </c>
      <c r="M40" s="17" t="str">
        <f>IF(source_data!G42="","",IF(source_data!K42="","",IF(source_data!M42&lt;&gt;"",CONCATENATE(VLOOKUP(source_data!K42,codelist_mapping!F:H,3,FALSE)&amp;";"&amp;VLOOKUP(source_data!L42,codelist_mapping!F:H,3,FALSE)&amp;";"&amp;VLOOKUP(source_data!M42,codelist_mapping!F:H,3,FALSE)),IF(source_data!L42&lt;&gt;"",CONCATENATE(VLOOKUP(source_data!K42,codelist_mapping!F:H,3,FALSE)&amp;";"&amp;VLOOKUP(source_data!L42,codelist_mapping!F:H,3,FALSE)),IF(source_data!K42&lt;&gt;"",CONCATENATE(VLOOKUP(source_data!K42,codelist_mapping!F:H,3,FALSE)))))))</f>
        <v/>
      </c>
      <c r="N40" s="60" t="str">
        <f>IF(source_data!G42="","",IF(source_data!D42="","",VLOOKUP(source_data!D42,geo_data!A:I,9,FALSE)))</f>
        <v/>
      </c>
      <c r="O40" s="60" t="str">
        <f>IF(source_data!G42="","",IF(source_data!D42="","",VLOOKUP(source_data!D42,geo_data!A:I,8,FALSE)))</f>
        <v/>
      </c>
      <c r="P40" s="60" t="str">
        <f>IF(source_data!G42="","",IF(LEFT(O40,3)="E05","WD",IF(LEFT(O40,3)="S13","WD",IF(LEFT(O40,3)="W05","WD",IF(LEFT(O40,3)="W06","UA",IF(LEFT(O40,3)="S12","CA",IF(LEFT(O40,3)="E06","UA",IF(LEFT(O40,3)="E07","NMD",IF(LEFT(O40,3)="E08","MD",IF(LEFT(O40,3)="E09","LONB"))))))))))</f>
        <v/>
      </c>
      <c r="Q40" s="60" t="str">
        <f>IF(source_data!G42="","",IF(source_data!D42="","",VLOOKUP(source_data!D42,geo_data!A:I,7,FALSE)))</f>
        <v/>
      </c>
      <c r="R40" s="60" t="str">
        <f>IF(source_data!G42="","",IF(source_data!D42="","",VLOOKUP(source_data!D42,geo_data!A:I,6,FALSE)))</f>
        <v/>
      </c>
      <c r="S40" s="60" t="str">
        <f>IF(source_data!G42="","",IF(LEFT(R40,3)="E05","WD",IF(LEFT(R40,3)="S13","WD",IF(LEFT(R40,3)="W05","WD",IF(LEFT(R40,3)="W06","UA",IF(LEFT(R40,3)="S12","CA",IF(LEFT(R40,3)="E06","UA",IF(LEFT(R40,3)="E07","NMD",IF(LEFT(R40,3)="E08","MD",IF(LEFT(R40,3)="E09","LONB"))))))))))</f>
        <v/>
      </c>
      <c r="T40" s="17" t="str">
        <f>IF(source_data!G42="","",IF(source_data!N42="","",source_data!N42))</f>
        <v/>
      </c>
      <c r="U40" s="21" t="str">
        <f>IF(source_data!G42="","",tailored_settings!$B$8)</f>
        <v/>
      </c>
      <c r="V40" s="17" t="str">
        <f>IF(source_data!G42="","",tailored_settings!$B$9)</f>
        <v/>
      </c>
      <c r="W40" s="19" t="str">
        <f>IF(source_data!G42="","",IF(source_data!O42="","",source_data!O42))</f>
        <v/>
      </c>
      <c r="X40" s="19" t="str">
        <f>IF(source_data!G42="","",IF(source_data!P42="","",source_data!P42))</f>
        <v/>
      </c>
      <c r="Y40" s="20" t="str">
        <f>IF(source_data!G42="","",IF(source_data!Q42="","",source_data!Q42))</f>
        <v/>
      </c>
      <c r="Z40" s="25" t="str">
        <f>IF(source_data!G42="","",IF(source_data!I42="","",tailored_settings!$B$10))</f>
        <v/>
      </c>
      <c r="AA40" s="25" t="str">
        <f>IF(source_data!G42="","",IF(source_data!I42="","",source_data!I42))</f>
        <v/>
      </c>
      <c r="AB40" s="25" t="str">
        <f>IF(source_data!G42="","",IF(source_data!J42="","",tailored_settings!$B$11))</f>
        <v/>
      </c>
      <c r="AC40" s="25" t="str">
        <f>IF(source_data!G42="","",IF(source_data!J42="","",source_data!J42))</f>
        <v/>
      </c>
      <c r="AD40" s="25" t="str">
        <f>IF(source_data!G42="","",IF(source_data!K42="","",tailored_settings!$B$12))</f>
        <v/>
      </c>
      <c r="AE40" s="25" t="str">
        <f>IF(source_data!G42="","",IF(source_data!K42="","",source_data!K42))</f>
        <v/>
      </c>
      <c r="AF40" s="25" t="str">
        <f>IF(source_data!G42="","",IF(source_data!L42="","",tailored_settings!$B$13))</f>
        <v/>
      </c>
      <c r="AG40" s="25" t="str">
        <f>IF(source_data!G42="","",IF(source_data!L42="","",source_data!L42))</f>
        <v/>
      </c>
      <c r="AH40" s="25" t="str">
        <f>IF(source_data!G42="","",IF(source_data!M42="","",tailored_settings!$B$14))</f>
        <v/>
      </c>
      <c r="AI40" s="25" t="str">
        <f>IF(source_data!G42="","",IF(source_data!M42="","",source_data!M42))</f>
        <v/>
      </c>
    </row>
    <row r="41" spans="1:35" s="5" customFormat="1" ht="15.75" x14ac:dyDescent="0.25">
      <c r="A41" s="17" t="str">
        <f>IF(source_data!G43="","",IF(AND(source_data!C43&lt;&gt;"",tailored_settings!$B$15="Publish"),CONCATENATE(tailored_settings!$B$2&amp;source_data!C43),IF(AND(source_data!C43&lt;&gt;"",tailored_settings!$B$15="Do not publish"),CONCATENATE(tailored_settings!$B$2&amp;TEXT(ROW(A41)-1,"0000")&amp;"_"&amp;TEXT(F41,"yyyy-mm")),CONCATENATE(tailored_settings!$B$2&amp;TEXT(ROW(A41)-1,"0000")&amp;"_"&amp;TEXT(F41,"yyyy-mm")))))</f>
        <v/>
      </c>
      <c r="B41" s="17" t="str">
        <f>IF(source_data!G43="","",IF(source_data!E43&lt;&gt;"",source_data!E43,CONCATENATE("Grant to "&amp;G41)))</f>
        <v/>
      </c>
      <c r="C41" s="17" t="str">
        <f>IF(source_data!G43="","",IF(source_data!F43="","",source_data!F43))</f>
        <v/>
      </c>
      <c r="D41" s="18" t="str">
        <f>IF(source_data!G43="","",IF(source_data!G43="","",source_data!G43))</f>
        <v/>
      </c>
      <c r="E41" s="17" t="str">
        <f>IF(source_data!G43="","",tailored_settings!$B$3)</f>
        <v/>
      </c>
      <c r="F41" s="19" t="str">
        <f>IF(source_data!G43="","",IF(source_data!H43="","",source_data!H43))</f>
        <v/>
      </c>
      <c r="G41" s="17" t="str">
        <f>IF(source_data!G43="","",tailored_settings!$B$5)</f>
        <v/>
      </c>
      <c r="H41" s="17" t="str">
        <f>IF(source_data!G43="","",IF(AND(source_data!A43&lt;&gt;"",tailored_settings!$B$16="Publish"),CONCATENATE(tailored_settings!$B$2&amp;source_data!A43),IF(AND(source_data!A43&lt;&gt;"",tailored_settings!$B$16="Do not publish"),CONCATENATE(tailored_settings!$B$4&amp;TEXT(ROW(A41)-1,"0000")&amp;"_"&amp;TEXT(F41,"yyyy-mm")),CONCATENATE(tailored_settings!$B$4&amp;TEXT(ROW(A41)-1,"0000")&amp;"_"&amp;TEXT(F41,"yyyy-mm")))))</f>
        <v/>
      </c>
      <c r="I41" s="17" t="str">
        <f>IF(source_data!G43="","",tailored_settings!$B$7)</f>
        <v/>
      </c>
      <c r="J41" s="17" t="str">
        <f>IF(source_data!G43="","",tailored_settings!$B$6)</f>
        <v/>
      </c>
      <c r="K41" s="17" t="str">
        <f>IF(source_data!G43="","",IF(source_data!I43="","",VLOOKUP(source_data!I43,codelist_mapping!A:C,3,FALSE)))</f>
        <v/>
      </c>
      <c r="L41" s="17" t="str">
        <f>IF(source_data!G43="","",IF(source_data!J43="","",VLOOKUP(source_data!J43,codelist_mapping!A:C,3,FALSE)))</f>
        <v/>
      </c>
      <c r="M41" s="17" t="str">
        <f>IF(source_data!G43="","",IF(source_data!K43="","",IF(source_data!M43&lt;&gt;"",CONCATENATE(VLOOKUP(source_data!K43,codelist_mapping!F:H,3,FALSE)&amp;";"&amp;VLOOKUP(source_data!L43,codelist_mapping!F:H,3,FALSE)&amp;";"&amp;VLOOKUP(source_data!M43,codelist_mapping!F:H,3,FALSE)),IF(source_data!L43&lt;&gt;"",CONCATENATE(VLOOKUP(source_data!K43,codelist_mapping!F:H,3,FALSE)&amp;";"&amp;VLOOKUP(source_data!L43,codelist_mapping!F:H,3,FALSE)),IF(source_data!K43&lt;&gt;"",CONCATENATE(VLOOKUP(source_data!K43,codelist_mapping!F:H,3,FALSE)))))))</f>
        <v/>
      </c>
      <c r="N41" s="60" t="str">
        <f>IF(source_data!G43="","",IF(source_data!D43="","",VLOOKUP(source_data!D43,geo_data!A:I,9,FALSE)))</f>
        <v/>
      </c>
      <c r="O41" s="60" t="str">
        <f>IF(source_data!G43="","",IF(source_data!D43="","",VLOOKUP(source_data!D43,geo_data!A:I,8,FALSE)))</f>
        <v/>
      </c>
      <c r="P41" s="60" t="str">
        <f>IF(source_data!G43="","",IF(LEFT(O41,3)="E05","WD",IF(LEFT(O41,3)="S13","WD",IF(LEFT(O41,3)="W05","WD",IF(LEFT(O41,3)="W06","UA",IF(LEFT(O41,3)="S12","CA",IF(LEFT(O41,3)="E06","UA",IF(LEFT(O41,3)="E07","NMD",IF(LEFT(O41,3)="E08","MD",IF(LEFT(O41,3)="E09","LONB"))))))))))</f>
        <v/>
      </c>
      <c r="Q41" s="60" t="str">
        <f>IF(source_data!G43="","",IF(source_data!D43="","",VLOOKUP(source_data!D43,geo_data!A:I,7,FALSE)))</f>
        <v/>
      </c>
      <c r="R41" s="60" t="str">
        <f>IF(source_data!G43="","",IF(source_data!D43="","",VLOOKUP(source_data!D43,geo_data!A:I,6,FALSE)))</f>
        <v/>
      </c>
      <c r="S41" s="60" t="str">
        <f>IF(source_data!G43="","",IF(LEFT(R41,3)="E05","WD",IF(LEFT(R41,3)="S13","WD",IF(LEFT(R41,3)="W05","WD",IF(LEFT(R41,3)="W06","UA",IF(LEFT(R41,3)="S12","CA",IF(LEFT(R41,3)="E06","UA",IF(LEFT(R41,3)="E07","NMD",IF(LEFT(R41,3)="E08","MD",IF(LEFT(R41,3)="E09","LONB"))))))))))</f>
        <v/>
      </c>
      <c r="T41" s="17" t="str">
        <f>IF(source_data!G43="","",IF(source_data!N43="","",source_data!N43))</f>
        <v/>
      </c>
      <c r="U41" s="21" t="str">
        <f>IF(source_data!G43="","",tailored_settings!$B$8)</f>
        <v/>
      </c>
      <c r="V41" s="17" t="str">
        <f>IF(source_data!G43="","",tailored_settings!$B$9)</f>
        <v/>
      </c>
      <c r="W41" s="19" t="str">
        <f>IF(source_data!G43="","",IF(source_data!O43="","",source_data!O43))</f>
        <v/>
      </c>
      <c r="X41" s="19" t="str">
        <f>IF(source_data!G43="","",IF(source_data!P43="","",source_data!P43))</f>
        <v/>
      </c>
      <c r="Y41" s="20" t="str">
        <f>IF(source_data!G43="","",IF(source_data!Q43="","",source_data!Q43))</f>
        <v/>
      </c>
      <c r="Z41" s="25" t="str">
        <f>IF(source_data!G43="","",IF(source_data!I43="","",tailored_settings!$B$10))</f>
        <v/>
      </c>
      <c r="AA41" s="25" t="str">
        <f>IF(source_data!G43="","",IF(source_data!I43="","",source_data!I43))</f>
        <v/>
      </c>
      <c r="AB41" s="25" t="str">
        <f>IF(source_data!G43="","",IF(source_data!J43="","",tailored_settings!$B$11))</f>
        <v/>
      </c>
      <c r="AC41" s="25" t="str">
        <f>IF(source_data!G43="","",IF(source_data!J43="","",source_data!J43))</f>
        <v/>
      </c>
      <c r="AD41" s="25" t="str">
        <f>IF(source_data!G43="","",IF(source_data!K43="","",tailored_settings!$B$12))</f>
        <v/>
      </c>
      <c r="AE41" s="25" t="str">
        <f>IF(source_data!G43="","",IF(source_data!K43="","",source_data!K43))</f>
        <v/>
      </c>
      <c r="AF41" s="25" t="str">
        <f>IF(source_data!G43="","",IF(source_data!L43="","",tailored_settings!$B$13))</f>
        <v/>
      </c>
      <c r="AG41" s="25" t="str">
        <f>IF(source_data!G43="","",IF(source_data!L43="","",source_data!L43))</f>
        <v/>
      </c>
      <c r="AH41" s="25" t="str">
        <f>IF(source_data!G43="","",IF(source_data!M43="","",tailored_settings!$B$14))</f>
        <v/>
      </c>
      <c r="AI41" s="25" t="str">
        <f>IF(source_data!G43="","",IF(source_data!M43="","",source_data!M43))</f>
        <v/>
      </c>
    </row>
    <row r="42" spans="1:35" s="5" customFormat="1" ht="15.75" x14ac:dyDescent="0.25">
      <c r="A42" s="17" t="str">
        <f>IF(source_data!G44="","",IF(AND(source_data!C44&lt;&gt;"",tailored_settings!$B$15="Publish"),CONCATENATE(tailored_settings!$B$2&amp;source_data!C44),IF(AND(source_data!C44&lt;&gt;"",tailored_settings!$B$15="Do not publish"),CONCATENATE(tailored_settings!$B$2&amp;TEXT(ROW(A42)-1,"0000")&amp;"_"&amp;TEXT(F42,"yyyy-mm")),CONCATENATE(tailored_settings!$B$2&amp;TEXT(ROW(A42)-1,"0000")&amp;"_"&amp;TEXT(F42,"yyyy-mm")))))</f>
        <v/>
      </c>
      <c r="B42" s="17" t="str">
        <f>IF(source_data!G44="","",IF(source_data!E44&lt;&gt;"",source_data!E44,CONCATENATE("Grant to "&amp;G42)))</f>
        <v/>
      </c>
      <c r="C42" s="17" t="str">
        <f>IF(source_data!G44="","",IF(source_data!F44="","",source_data!F44))</f>
        <v/>
      </c>
      <c r="D42" s="18" t="str">
        <f>IF(source_data!G44="","",IF(source_data!G44="","",source_data!G44))</f>
        <v/>
      </c>
      <c r="E42" s="17" t="str">
        <f>IF(source_data!G44="","",tailored_settings!$B$3)</f>
        <v/>
      </c>
      <c r="F42" s="19" t="str">
        <f>IF(source_data!G44="","",IF(source_data!H44="","",source_data!H44))</f>
        <v/>
      </c>
      <c r="G42" s="17" t="str">
        <f>IF(source_data!G44="","",tailored_settings!$B$5)</f>
        <v/>
      </c>
      <c r="H42" s="17" t="str">
        <f>IF(source_data!G44="","",IF(AND(source_data!A44&lt;&gt;"",tailored_settings!$B$16="Publish"),CONCATENATE(tailored_settings!$B$2&amp;source_data!A44),IF(AND(source_data!A44&lt;&gt;"",tailored_settings!$B$16="Do not publish"),CONCATENATE(tailored_settings!$B$4&amp;TEXT(ROW(A42)-1,"0000")&amp;"_"&amp;TEXT(F42,"yyyy-mm")),CONCATENATE(tailored_settings!$B$4&amp;TEXT(ROW(A42)-1,"0000")&amp;"_"&amp;TEXT(F42,"yyyy-mm")))))</f>
        <v/>
      </c>
      <c r="I42" s="17" t="str">
        <f>IF(source_data!G44="","",tailored_settings!$B$7)</f>
        <v/>
      </c>
      <c r="J42" s="17" t="str">
        <f>IF(source_data!G44="","",tailored_settings!$B$6)</f>
        <v/>
      </c>
      <c r="K42" s="17" t="str">
        <f>IF(source_data!G44="","",IF(source_data!I44="","",VLOOKUP(source_data!I44,codelist_mapping!A:C,3,FALSE)))</f>
        <v/>
      </c>
      <c r="L42" s="17" t="str">
        <f>IF(source_data!G44="","",IF(source_data!J44="","",VLOOKUP(source_data!J44,codelist_mapping!A:C,3,FALSE)))</f>
        <v/>
      </c>
      <c r="M42" s="17" t="str">
        <f>IF(source_data!G44="","",IF(source_data!K44="","",IF(source_data!M44&lt;&gt;"",CONCATENATE(VLOOKUP(source_data!K44,codelist_mapping!F:H,3,FALSE)&amp;";"&amp;VLOOKUP(source_data!L44,codelist_mapping!F:H,3,FALSE)&amp;";"&amp;VLOOKUP(source_data!M44,codelist_mapping!F:H,3,FALSE)),IF(source_data!L44&lt;&gt;"",CONCATENATE(VLOOKUP(source_data!K44,codelist_mapping!F:H,3,FALSE)&amp;";"&amp;VLOOKUP(source_data!L44,codelist_mapping!F:H,3,FALSE)),IF(source_data!K44&lt;&gt;"",CONCATENATE(VLOOKUP(source_data!K44,codelist_mapping!F:H,3,FALSE)))))))</f>
        <v/>
      </c>
      <c r="N42" s="60" t="str">
        <f>IF(source_data!G44="","",IF(source_data!D44="","",VLOOKUP(source_data!D44,geo_data!A:I,9,FALSE)))</f>
        <v/>
      </c>
      <c r="O42" s="60" t="str">
        <f>IF(source_data!G44="","",IF(source_data!D44="","",VLOOKUP(source_data!D44,geo_data!A:I,8,FALSE)))</f>
        <v/>
      </c>
      <c r="P42" s="60" t="str">
        <f>IF(source_data!G44="","",IF(LEFT(O42,3)="E05","WD",IF(LEFT(O42,3)="S13","WD",IF(LEFT(O42,3)="W05","WD",IF(LEFT(O42,3)="W06","UA",IF(LEFT(O42,3)="S12","CA",IF(LEFT(O42,3)="E06","UA",IF(LEFT(O42,3)="E07","NMD",IF(LEFT(O42,3)="E08","MD",IF(LEFT(O42,3)="E09","LONB"))))))))))</f>
        <v/>
      </c>
      <c r="Q42" s="60" t="str">
        <f>IF(source_data!G44="","",IF(source_data!D44="","",VLOOKUP(source_data!D44,geo_data!A:I,7,FALSE)))</f>
        <v/>
      </c>
      <c r="R42" s="60" t="str">
        <f>IF(source_data!G44="","",IF(source_data!D44="","",VLOOKUP(source_data!D44,geo_data!A:I,6,FALSE)))</f>
        <v/>
      </c>
      <c r="S42" s="60" t="str">
        <f>IF(source_data!G44="","",IF(LEFT(R42,3)="E05","WD",IF(LEFT(R42,3)="S13","WD",IF(LEFT(R42,3)="W05","WD",IF(LEFT(R42,3)="W06","UA",IF(LEFT(R42,3)="S12","CA",IF(LEFT(R42,3)="E06","UA",IF(LEFT(R42,3)="E07","NMD",IF(LEFT(R42,3)="E08","MD",IF(LEFT(R42,3)="E09","LONB"))))))))))</f>
        <v/>
      </c>
      <c r="T42" s="17" t="str">
        <f>IF(source_data!G44="","",IF(source_data!N44="","",source_data!N44))</f>
        <v/>
      </c>
      <c r="U42" s="21" t="str">
        <f>IF(source_data!G44="","",tailored_settings!$B$8)</f>
        <v/>
      </c>
      <c r="V42" s="17" t="str">
        <f>IF(source_data!G44="","",tailored_settings!$B$9)</f>
        <v/>
      </c>
      <c r="W42" s="19" t="str">
        <f>IF(source_data!G44="","",IF(source_data!O44="","",source_data!O44))</f>
        <v/>
      </c>
      <c r="X42" s="19" t="str">
        <f>IF(source_data!G44="","",IF(source_data!P44="","",source_data!P44))</f>
        <v/>
      </c>
      <c r="Y42" s="20" t="str">
        <f>IF(source_data!G44="","",IF(source_data!Q44="","",source_data!Q44))</f>
        <v/>
      </c>
      <c r="Z42" s="25" t="str">
        <f>IF(source_data!G44="","",IF(source_data!I44="","",tailored_settings!$B$10))</f>
        <v/>
      </c>
      <c r="AA42" s="25" t="str">
        <f>IF(source_data!G44="","",IF(source_data!I44="","",source_data!I44))</f>
        <v/>
      </c>
      <c r="AB42" s="25" t="str">
        <f>IF(source_data!G44="","",IF(source_data!J44="","",tailored_settings!$B$11))</f>
        <v/>
      </c>
      <c r="AC42" s="25" t="str">
        <f>IF(source_data!G44="","",IF(source_data!J44="","",source_data!J44))</f>
        <v/>
      </c>
      <c r="AD42" s="25" t="str">
        <f>IF(source_data!G44="","",IF(source_data!K44="","",tailored_settings!$B$12))</f>
        <v/>
      </c>
      <c r="AE42" s="25" t="str">
        <f>IF(source_data!G44="","",IF(source_data!K44="","",source_data!K44))</f>
        <v/>
      </c>
      <c r="AF42" s="25" t="str">
        <f>IF(source_data!G44="","",IF(source_data!L44="","",tailored_settings!$B$13))</f>
        <v/>
      </c>
      <c r="AG42" s="25" t="str">
        <f>IF(source_data!G44="","",IF(source_data!L44="","",source_data!L44))</f>
        <v/>
      </c>
      <c r="AH42" s="25" t="str">
        <f>IF(source_data!G44="","",IF(source_data!M44="","",tailored_settings!$B$14))</f>
        <v/>
      </c>
      <c r="AI42" s="25" t="str">
        <f>IF(source_data!G44="","",IF(source_data!M44="","",source_data!M44))</f>
        <v/>
      </c>
    </row>
    <row r="43" spans="1:35" s="5" customFormat="1" ht="15.75" x14ac:dyDescent="0.25">
      <c r="A43" s="17" t="str">
        <f>IF(source_data!G45="","",IF(AND(source_data!C45&lt;&gt;"",tailored_settings!$B$15="Publish"),CONCATENATE(tailored_settings!$B$2&amp;source_data!C45),IF(AND(source_data!C45&lt;&gt;"",tailored_settings!$B$15="Do not publish"),CONCATENATE(tailored_settings!$B$2&amp;TEXT(ROW(A43)-1,"0000")&amp;"_"&amp;TEXT(F43,"yyyy-mm")),CONCATENATE(tailored_settings!$B$2&amp;TEXT(ROW(A43)-1,"0000")&amp;"_"&amp;TEXT(F43,"yyyy-mm")))))</f>
        <v/>
      </c>
      <c r="B43" s="17" t="str">
        <f>IF(source_data!G45="","",IF(source_data!E45&lt;&gt;"",source_data!E45,CONCATENATE("Grant to "&amp;G43)))</f>
        <v/>
      </c>
      <c r="C43" s="17" t="str">
        <f>IF(source_data!G45="","",IF(source_data!F45="","",source_data!F45))</f>
        <v/>
      </c>
      <c r="D43" s="18" t="str">
        <f>IF(source_data!G45="","",IF(source_data!G45="","",source_data!G45))</f>
        <v/>
      </c>
      <c r="E43" s="17" t="str">
        <f>IF(source_data!G45="","",tailored_settings!$B$3)</f>
        <v/>
      </c>
      <c r="F43" s="19" t="str">
        <f>IF(source_data!G45="","",IF(source_data!H45="","",source_data!H45))</f>
        <v/>
      </c>
      <c r="G43" s="17" t="str">
        <f>IF(source_data!G45="","",tailored_settings!$B$5)</f>
        <v/>
      </c>
      <c r="H43" s="17" t="str">
        <f>IF(source_data!G45="","",IF(AND(source_data!A45&lt;&gt;"",tailored_settings!$B$16="Publish"),CONCATENATE(tailored_settings!$B$2&amp;source_data!A45),IF(AND(source_data!A45&lt;&gt;"",tailored_settings!$B$16="Do not publish"),CONCATENATE(tailored_settings!$B$4&amp;TEXT(ROW(A43)-1,"0000")&amp;"_"&amp;TEXT(F43,"yyyy-mm")),CONCATENATE(tailored_settings!$B$4&amp;TEXT(ROW(A43)-1,"0000")&amp;"_"&amp;TEXT(F43,"yyyy-mm")))))</f>
        <v/>
      </c>
      <c r="I43" s="17" t="str">
        <f>IF(source_data!G45="","",tailored_settings!$B$7)</f>
        <v/>
      </c>
      <c r="J43" s="17" t="str">
        <f>IF(source_data!G45="","",tailored_settings!$B$6)</f>
        <v/>
      </c>
      <c r="K43" s="17" t="str">
        <f>IF(source_data!G45="","",IF(source_data!I45="","",VLOOKUP(source_data!I45,codelist_mapping!A:C,3,FALSE)))</f>
        <v/>
      </c>
      <c r="L43" s="17" t="str">
        <f>IF(source_data!G45="","",IF(source_data!J45="","",VLOOKUP(source_data!J45,codelist_mapping!A:C,3,FALSE)))</f>
        <v/>
      </c>
      <c r="M43" s="17" t="str">
        <f>IF(source_data!G45="","",IF(source_data!K45="","",IF(source_data!M45&lt;&gt;"",CONCATENATE(VLOOKUP(source_data!K45,codelist_mapping!F:H,3,FALSE)&amp;";"&amp;VLOOKUP(source_data!L45,codelist_mapping!F:H,3,FALSE)&amp;";"&amp;VLOOKUP(source_data!M45,codelist_mapping!F:H,3,FALSE)),IF(source_data!L45&lt;&gt;"",CONCATENATE(VLOOKUP(source_data!K45,codelist_mapping!F:H,3,FALSE)&amp;";"&amp;VLOOKUP(source_data!L45,codelist_mapping!F:H,3,FALSE)),IF(source_data!K45&lt;&gt;"",CONCATENATE(VLOOKUP(source_data!K45,codelist_mapping!F:H,3,FALSE)))))))</f>
        <v/>
      </c>
      <c r="N43" s="60" t="str">
        <f>IF(source_data!G45="","",IF(source_data!D45="","",VLOOKUP(source_data!D45,geo_data!A:I,9,FALSE)))</f>
        <v/>
      </c>
      <c r="O43" s="60" t="str">
        <f>IF(source_data!G45="","",IF(source_data!D45="","",VLOOKUP(source_data!D45,geo_data!A:I,8,FALSE)))</f>
        <v/>
      </c>
      <c r="P43" s="60" t="str">
        <f>IF(source_data!G45="","",IF(LEFT(O43,3)="E05","WD",IF(LEFT(O43,3)="S13","WD",IF(LEFT(O43,3)="W05","WD",IF(LEFT(O43,3)="W06","UA",IF(LEFT(O43,3)="S12","CA",IF(LEFT(O43,3)="E06","UA",IF(LEFT(O43,3)="E07","NMD",IF(LEFT(O43,3)="E08","MD",IF(LEFT(O43,3)="E09","LONB"))))))))))</f>
        <v/>
      </c>
      <c r="Q43" s="60" t="str">
        <f>IF(source_data!G45="","",IF(source_data!D45="","",VLOOKUP(source_data!D45,geo_data!A:I,7,FALSE)))</f>
        <v/>
      </c>
      <c r="R43" s="60" t="str">
        <f>IF(source_data!G45="","",IF(source_data!D45="","",VLOOKUP(source_data!D45,geo_data!A:I,6,FALSE)))</f>
        <v/>
      </c>
      <c r="S43" s="60" t="str">
        <f>IF(source_data!G45="","",IF(LEFT(R43,3)="E05","WD",IF(LEFT(R43,3)="S13","WD",IF(LEFT(R43,3)="W05","WD",IF(LEFT(R43,3)="W06","UA",IF(LEFT(R43,3)="S12","CA",IF(LEFT(R43,3)="E06","UA",IF(LEFT(R43,3)="E07","NMD",IF(LEFT(R43,3)="E08","MD",IF(LEFT(R43,3)="E09","LONB"))))))))))</f>
        <v/>
      </c>
      <c r="T43" s="17" t="str">
        <f>IF(source_data!G45="","",IF(source_data!N45="","",source_data!N45))</f>
        <v/>
      </c>
      <c r="U43" s="21" t="str">
        <f>IF(source_data!G45="","",tailored_settings!$B$8)</f>
        <v/>
      </c>
      <c r="V43" s="17" t="str">
        <f>IF(source_data!G45="","",tailored_settings!$B$9)</f>
        <v/>
      </c>
      <c r="W43" s="19" t="str">
        <f>IF(source_data!G45="","",IF(source_data!O45="","",source_data!O45))</f>
        <v/>
      </c>
      <c r="X43" s="19" t="str">
        <f>IF(source_data!G45="","",IF(source_data!P45="","",source_data!P45))</f>
        <v/>
      </c>
      <c r="Y43" s="20" t="str">
        <f>IF(source_data!G45="","",IF(source_data!Q45="","",source_data!Q45))</f>
        <v/>
      </c>
      <c r="Z43" s="25" t="str">
        <f>IF(source_data!G45="","",IF(source_data!I45="","",tailored_settings!$B$10))</f>
        <v/>
      </c>
      <c r="AA43" s="25" t="str">
        <f>IF(source_data!G45="","",IF(source_data!I45="","",source_data!I45))</f>
        <v/>
      </c>
      <c r="AB43" s="25" t="str">
        <f>IF(source_data!G45="","",IF(source_data!J45="","",tailored_settings!$B$11))</f>
        <v/>
      </c>
      <c r="AC43" s="25" t="str">
        <f>IF(source_data!G45="","",IF(source_data!J45="","",source_data!J45))</f>
        <v/>
      </c>
      <c r="AD43" s="25" t="str">
        <f>IF(source_data!G45="","",IF(source_data!K45="","",tailored_settings!$B$12))</f>
        <v/>
      </c>
      <c r="AE43" s="25" t="str">
        <f>IF(source_data!G45="","",IF(source_data!K45="","",source_data!K45))</f>
        <v/>
      </c>
      <c r="AF43" s="25" t="str">
        <f>IF(source_data!G45="","",IF(source_data!L45="","",tailored_settings!$B$13))</f>
        <v/>
      </c>
      <c r="AG43" s="25" t="str">
        <f>IF(source_data!G45="","",IF(source_data!L45="","",source_data!L45))</f>
        <v/>
      </c>
      <c r="AH43" s="25" t="str">
        <f>IF(source_data!G45="","",IF(source_data!M45="","",tailored_settings!$B$14))</f>
        <v/>
      </c>
      <c r="AI43" s="25" t="str">
        <f>IF(source_data!G45="","",IF(source_data!M45="","",source_data!M45))</f>
        <v/>
      </c>
    </row>
    <row r="44" spans="1:35" s="5" customFormat="1" ht="15.75" x14ac:dyDescent="0.25">
      <c r="A44" s="17" t="str">
        <f>IF(source_data!G46="","",IF(AND(source_data!C46&lt;&gt;"",tailored_settings!$B$15="Publish"),CONCATENATE(tailored_settings!$B$2&amp;source_data!C46),IF(AND(source_data!C46&lt;&gt;"",tailored_settings!$B$15="Do not publish"),CONCATENATE(tailored_settings!$B$2&amp;TEXT(ROW(A44)-1,"0000")&amp;"_"&amp;TEXT(F44,"yyyy-mm")),CONCATENATE(tailored_settings!$B$2&amp;TEXT(ROW(A44)-1,"0000")&amp;"_"&amp;TEXT(F44,"yyyy-mm")))))</f>
        <v/>
      </c>
      <c r="B44" s="17" t="str">
        <f>IF(source_data!G46="","",IF(source_data!E46&lt;&gt;"",source_data!E46,CONCATENATE("Grant to "&amp;G44)))</f>
        <v/>
      </c>
      <c r="C44" s="17" t="str">
        <f>IF(source_data!G46="","",IF(source_data!F46="","",source_data!F46))</f>
        <v/>
      </c>
      <c r="D44" s="18" t="str">
        <f>IF(source_data!G46="","",IF(source_data!G46="","",source_data!G46))</f>
        <v/>
      </c>
      <c r="E44" s="17" t="str">
        <f>IF(source_data!G46="","",tailored_settings!$B$3)</f>
        <v/>
      </c>
      <c r="F44" s="19" t="str">
        <f>IF(source_data!G46="","",IF(source_data!H46="","",source_data!H46))</f>
        <v/>
      </c>
      <c r="G44" s="17" t="str">
        <f>IF(source_data!G46="","",tailored_settings!$B$5)</f>
        <v/>
      </c>
      <c r="H44" s="17" t="str">
        <f>IF(source_data!G46="","",IF(AND(source_data!A46&lt;&gt;"",tailored_settings!$B$16="Publish"),CONCATENATE(tailored_settings!$B$2&amp;source_data!A46),IF(AND(source_data!A46&lt;&gt;"",tailored_settings!$B$16="Do not publish"),CONCATENATE(tailored_settings!$B$4&amp;TEXT(ROW(A44)-1,"0000")&amp;"_"&amp;TEXT(F44,"yyyy-mm")),CONCATENATE(tailored_settings!$B$4&amp;TEXT(ROW(A44)-1,"0000")&amp;"_"&amp;TEXT(F44,"yyyy-mm")))))</f>
        <v/>
      </c>
      <c r="I44" s="17" t="str">
        <f>IF(source_data!G46="","",tailored_settings!$B$7)</f>
        <v/>
      </c>
      <c r="J44" s="17" t="str">
        <f>IF(source_data!G46="","",tailored_settings!$B$6)</f>
        <v/>
      </c>
      <c r="K44" s="17" t="str">
        <f>IF(source_data!G46="","",IF(source_data!I46="","",VLOOKUP(source_data!I46,codelist_mapping!A:C,3,FALSE)))</f>
        <v/>
      </c>
      <c r="L44" s="17" t="str">
        <f>IF(source_data!G46="","",IF(source_data!J46="","",VLOOKUP(source_data!J46,codelist_mapping!A:C,3,FALSE)))</f>
        <v/>
      </c>
      <c r="M44" s="17" t="str">
        <f>IF(source_data!G46="","",IF(source_data!K46="","",IF(source_data!M46&lt;&gt;"",CONCATENATE(VLOOKUP(source_data!K46,codelist_mapping!F:H,3,FALSE)&amp;";"&amp;VLOOKUP(source_data!L46,codelist_mapping!F:H,3,FALSE)&amp;";"&amp;VLOOKUP(source_data!M46,codelist_mapping!F:H,3,FALSE)),IF(source_data!L46&lt;&gt;"",CONCATENATE(VLOOKUP(source_data!K46,codelist_mapping!F:H,3,FALSE)&amp;";"&amp;VLOOKUP(source_data!L46,codelist_mapping!F:H,3,FALSE)),IF(source_data!K46&lt;&gt;"",CONCATENATE(VLOOKUP(source_data!K46,codelist_mapping!F:H,3,FALSE)))))))</f>
        <v/>
      </c>
      <c r="N44" s="60" t="str">
        <f>IF(source_data!G46="","",IF(source_data!D46="","",VLOOKUP(source_data!D46,geo_data!A:I,9,FALSE)))</f>
        <v/>
      </c>
      <c r="O44" s="60" t="str">
        <f>IF(source_data!G46="","",IF(source_data!D46="","",VLOOKUP(source_data!D46,geo_data!A:I,8,FALSE)))</f>
        <v/>
      </c>
      <c r="P44" s="60" t="str">
        <f>IF(source_data!G46="","",IF(LEFT(O44,3)="E05","WD",IF(LEFT(O44,3)="S13","WD",IF(LEFT(O44,3)="W05","WD",IF(LEFT(O44,3)="W06","UA",IF(LEFT(O44,3)="S12","CA",IF(LEFT(O44,3)="E06","UA",IF(LEFT(O44,3)="E07","NMD",IF(LEFT(O44,3)="E08","MD",IF(LEFT(O44,3)="E09","LONB"))))))))))</f>
        <v/>
      </c>
      <c r="Q44" s="60" t="str">
        <f>IF(source_data!G46="","",IF(source_data!D46="","",VLOOKUP(source_data!D46,geo_data!A:I,7,FALSE)))</f>
        <v/>
      </c>
      <c r="R44" s="60" t="str">
        <f>IF(source_data!G46="","",IF(source_data!D46="","",VLOOKUP(source_data!D46,geo_data!A:I,6,FALSE)))</f>
        <v/>
      </c>
      <c r="S44" s="60" t="str">
        <f>IF(source_data!G46="","",IF(LEFT(R44,3)="E05","WD",IF(LEFT(R44,3)="S13","WD",IF(LEFT(R44,3)="W05","WD",IF(LEFT(R44,3)="W06","UA",IF(LEFT(R44,3)="S12","CA",IF(LEFT(R44,3)="E06","UA",IF(LEFT(R44,3)="E07","NMD",IF(LEFT(R44,3)="E08","MD",IF(LEFT(R44,3)="E09","LONB"))))))))))</f>
        <v/>
      </c>
      <c r="T44" s="17" t="str">
        <f>IF(source_data!G46="","",IF(source_data!N46="","",source_data!N46))</f>
        <v/>
      </c>
      <c r="U44" s="21" t="str">
        <f>IF(source_data!G46="","",tailored_settings!$B$8)</f>
        <v/>
      </c>
      <c r="V44" s="17" t="str">
        <f>IF(source_data!G46="","",tailored_settings!$B$9)</f>
        <v/>
      </c>
      <c r="W44" s="19" t="str">
        <f>IF(source_data!G46="","",IF(source_data!O46="","",source_data!O46))</f>
        <v/>
      </c>
      <c r="X44" s="19" t="str">
        <f>IF(source_data!G46="","",IF(source_data!P46="","",source_data!P46))</f>
        <v/>
      </c>
      <c r="Y44" s="20" t="str">
        <f>IF(source_data!G46="","",IF(source_data!Q46="","",source_data!Q46))</f>
        <v/>
      </c>
      <c r="Z44" s="25" t="str">
        <f>IF(source_data!G46="","",IF(source_data!I46="","",tailored_settings!$B$10))</f>
        <v/>
      </c>
      <c r="AA44" s="25" t="str">
        <f>IF(source_data!G46="","",IF(source_data!I46="","",source_data!I46))</f>
        <v/>
      </c>
      <c r="AB44" s="25" t="str">
        <f>IF(source_data!G46="","",IF(source_data!J46="","",tailored_settings!$B$11))</f>
        <v/>
      </c>
      <c r="AC44" s="25" t="str">
        <f>IF(source_data!G46="","",IF(source_data!J46="","",source_data!J46))</f>
        <v/>
      </c>
      <c r="AD44" s="25" t="str">
        <f>IF(source_data!G46="","",IF(source_data!K46="","",tailored_settings!$B$12))</f>
        <v/>
      </c>
      <c r="AE44" s="25" t="str">
        <f>IF(source_data!G46="","",IF(source_data!K46="","",source_data!K46))</f>
        <v/>
      </c>
      <c r="AF44" s="25" t="str">
        <f>IF(source_data!G46="","",IF(source_data!L46="","",tailored_settings!$B$13))</f>
        <v/>
      </c>
      <c r="AG44" s="25" t="str">
        <f>IF(source_data!G46="","",IF(source_data!L46="","",source_data!L46))</f>
        <v/>
      </c>
      <c r="AH44" s="25" t="str">
        <f>IF(source_data!G46="","",IF(source_data!M46="","",tailored_settings!$B$14))</f>
        <v/>
      </c>
      <c r="AI44" s="25" t="str">
        <f>IF(source_data!G46="","",IF(source_data!M46="","",source_data!M46))</f>
        <v/>
      </c>
    </row>
    <row r="45" spans="1:35" s="5" customFormat="1" ht="15.75" x14ac:dyDescent="0.25">
      <c r="A45" s="17" t="str">
        <f>IF(source_data!G47="","",IF(AND(source_data!C47&lt;&gt;"",tailored_settings!$B$15="Publish"),CONCATENATE(tailored_settings!$B$2&amp;source_data!C47),IF(AND(source_data!C47&lt;&gt;"",tailored_settings!$B$15="Do not publish"),CONCATENATE(tailored_settings!$B$2&amp;TEXT(ROW(A45)-1,"0000")&amp;"_"&amp;TEXT(F45,"yyyy-mm")),CONCATENATE(tailored_settings!$B$2&amp;TEXT(ROW(A45)-1,"0000")&amp;"_"&amp;TEXT(F45,"yyyy-mm")))))</f>
        <v/>
      </c>
      <c r="B45" s="17" t="str">
        <f>IF(source_data!G47="","",IF(source_data!E47&lt;&gt;"",source_data!E47,CONCATENATE("Grant to "&amp;G45)))</f>
        <v/>
      </c>
      <c r="C45" s="17" t="str">
        <f>IF(source_data!G47="","",IF(source_data!F47="","",source_data!F47))</f>
        <v/>
      </c>
      <c r="D45" s="18" t="str">
        <f>IF(source_data!G47="","",IF(source_data!G47="","",source_data!G47))</f>
        <v/>
      </c>
      <c r="E45" s="17" t="str">
        <f>IF(source_data!G47="","",tailored_settings!$B$3)</f>
        <v/>
      </c>
      <c r="F45" s="19" t="str">
        <f>IF(source_data!G47="","",IF(source_data!H47="","",source_data!H47))</f>
        <v/>
      </c>
      <c r="G45" s="17" t="str">
        <f>IF(source_data!G47="","",tailored_settings!$B$5)</f>
        <v/>
      </c>
      <c r="H45" s="17" t="str">
        <f>IF(source_data!G47="","",IF(AND(source_data!A47&lt;&gt;"",tailored_settings!$B$16="Publish"),CONCATENATE(tailored_settings!$B$2&amp;source_data!A47),IF(AND(source_data!A47&lt;&gt;"",tailored_settings!$B$16="Do not publish"),CONCATENATE(tailored_settings!$B$4&amp;TEXT(ROW(A45)-1,"0000")&amp;"_"&amp;TEXT(F45,"yyyy-mm")),CONCATENATE(tailored_settings!$B$4&amp;TEXT(ROW(A45)-1,"0000")&amp;"_"&amp;TEXT(F45,"yyyy-mm")))))</f>
        <v/>
      </c>
      <c r="I45" s="17" t="str">
        <f>IF(source_data!G47="","",tailored_settings!$B$7)</f>
        <v/>
      </c>
      <c r="J45" s="17" t="str">
        <f>IF(source_data!G47="","",tailored_settings!$B$6)</f>
        <v/>
      </c>
      <c r="K45" s="17" t="str">
        <f>IF(source_data!G47="","",IF(source_data!I47="","",VLOOKUP(source_data!I47,codelist_mapping!A:C,3,FALSE)))</f>
        <v/>
      </c>
      <c r="L45" s="17" t="str">
        <f>IF(source_data!G47="","",IF(source_data!J47="","",VLOOKUP(source_data!J47,codelist_mapping!A:C,3,FALSE)))</f>
        <v/>
      </c>
      <c r="M45" s="17" t="str">
        <f>IF(source_data!G47="","",IF(source_data!K47="","",IF(source_data!M47&lt;&gt;"",CONCATENATE(VLOOKUP(source_data!K47,codelist_mapping!F:H,3,FALSE)&amp;";"&amp;VLOOKUP(source_data!L47,codelist_mapping!F:H,3,FALSE)&amp;";"&amp;VLOOKUP(source_data!M47,codelist_mapping!F:H,3,FALSE)),IF(source_data!L47&lt;&gt;"",CONCATENATE(VLOOKUP(source_data!K47,codelist_mapping!F:H,3,FALSE)&amp;";"&amp;VLOOKUP(source_data!L47,codelist_mapping!F:H,3,FALSE)),IF(source_data!K47&lt;&gt;"",CONCATENATE(VLOOKUP(source_data!K47,codelist_mapping!F:H,3,FALSE)))))))</f>
        <v/>
      </c>
      <c r="N45" s="60" t="str">
        <f>IF(source_data!G47="","",IF(source_data!D47="","",VLOOKUP(source_data!D47,geo_data!A:I,9,FALSE)))</f>
        <v/>
      </c>
      <c r="O45" s="60" t="str">
        <f>IF(source_data!G47="","",IF(source_data!D47="","",VLOOKUP(source_data!D47,geo_data!A:I,8,FALSE)))</f>
        <v/>
      </c>
      <c r="P45" s="60" t="str">
        <f>IF(source_data!G47="","",IF(LEFT(O45,3)="E05","WD",IF(LEFT(O45,3)="S13","WD",IF(LEFT(O45,3)="W05","WD",IF(LEFT(O45,3)="W06","UA",IF(LEFT(O45,3)="S12","CA",IF(LEFT(O45,3)="E06","UA",IF(LEFT(O45,3)="E07","NMD",IF(LEFT(O45,3)="E08","MD",IF(LEFT(O45,3)="E09","LONB"))))))))))</f>
        <v/>
      </c>
      <c r="Q45" s="60" t="str">
        <f>IF(source_data!G47="","",IF(source_data!D47="","",VLOOKUP(source_data!D47,geo_data!A:I,7,FALSE)))</f>
        <v/>
      </c>
      <c r="R45" s="60" t="str">
        <f>IF(source_data!G47="","",IF(source_data!D47="","",VLOOKUP(source_data!D47,geo_data!A:I,6,FALSE)))</f>
        <v/>
      </c>
      <c r="S45" s="60" t="str">
        <f>IF(source_data!G47="","",IF(LEFT(R45,3)="E05","WD",IF(LEFT(R45,3)="S13","WD",IF(LEFT(R45,3)="W05","WD",IF(LEFT(R45,3)="W06","UA",IF(LEFT(R45,3)="S12","CA",IF(LEFT(R45,3)="E06","UA",IF(LEFT(R45,3)="E07","NMD",IF(LEFT(R45,3)="E08","MD",IF(LEFT(R45,3)="E09","LONB"))))))))))</f>
        <v/>
      </c>
      <c r="T45" s="17" t="str">
        <f>IF(source_data!G47="","",IF(source_data!N47="","",source_data!N47))</f>
        <v/>
      </c>
      <c r="U45" s="21" t="str">
        <f>IF(source_data!G47="","",tailored_settings!$B$8)</f>
        <v/>
      </c>
      <c r="V45" s="17" t="str">
        <f>IF(source_data!G47="","",tailored_settings!$B$9)</f>
        <v/>
      </c>
      <c r="W45" s="19" t="str">
        <f>IF(source_data!G47="","",IF(source_data!O47="","",source_data!O47))</f>
        <v/>
      </c>
      <c r="X45" s="19" t="str">
        <f>IF(source_data!G47="","",IF(source_data!P47="","",source_data!P47))</f>
        <v/>
      </c>
      <c r="Y45" s="20" t="str">
        <f>IF(source_data!G47="","",IF(source_data!Q47="","",source_data!Q47))</f>
        <v/>
      </c>
      <c r="Z45" s="25" t="str">
        <f>IF(source_data!G47="","",IF(source_data!I47="","",tailored_settings!$B$10))</f>
        <v/>
      </c>
      <c r="AA45" s="25" t="str">
        <f>IF(source_data!G47="","",IF(source_data!I47="","",source_data!I47))</f>
        <v/>
      </c>
      <c r="AB45" s="25" t="str">
        <f>IF(source_data!G47="","",IF(source_data!J47="","",tailored_settings!$B$11))</f>
        <v/>
      </c>
      <c r="AC45" s="25" t="str">
        <f>IF(source_data!G47="","",IF(source_data!J47="","",source_data!J47))</f>
        <v/>
      </c>
      <c r="AD45" s="25" t="str">
        <f>IF(source_data!G47="","",IF(source_data!K47="","",tailored_settings!$B$12))</f>
        <v/>
      </c>
      <c r="AE45" s="25" t="str">
        <f>IF(source_data!G47="","",IF(source_data!K47="","",source_data!K47))</f>
        <v/>
      </c>
      <c r="AF45" s="25" t="str">
        <f>IF(source_data!G47="","",IF(source_data!L47="","",tailored_settings!$B$13))</f>
        <v/>
      </c>
      <c r="AG45" s="25" t="str">
        <f>IF(source_data!G47="","",IF(source_data!L47="","",source_data!L47))</f>
        <v/>
      </c>
      <c r="AH45" s="25" t="str">
        <f>IF(source_data!G47="","",IF(source_data!M47="","",tailored_settings!$B$14))</f>
        <v/>
      </c>
      <c r="AI45" s="25" t="str">
        <f>IF(source_data!G47="","",IF(source_data!M47="","",source_data!M47))</f>
        <v/>
      </c>
    </row>
    <row r="46" spans="1:35" s="5" customFormat="1" ht="15.75" x14ac:dyDescent="0.25">
      <c r="A46" s="17" t="str">
        <f>IF(source_data!G48="","",IF(AND(source_data!C48&lt;&gt;"",tailored_settings!$B$15="Publish"),CONCATENATE(tailored_settings!$B$2&amp;source_data!C48),IF(AND(source_data!C48&lt;&gt;"",tailored_settings!$B$15="Do not publish"),CONCATENATE(tailored_settings!$B$2&amp;TEXT(ROW(A46)-1,"0000")&amp;"_"&amp;TEXT(F46,"yyyy-mm")),CONCATENATE(tailored_settings!$B$2&amp;TEXT(ROW(A46)-1,"0000")&amp;"_"&amp;TEXT(F46,"yyyy-mm")))))</f>
        <v/>
      </c>
      <c r="B46" s="17" t="str">
        <f>IF(source_data!G48="","",IF(source_data!E48&lt;&gt;"",source_data!E48,CONCATENATE("Grant to "&amp;G46)))</f>
        <v/>
      </c>
      <c r="C46" s="17" t="str">
        <f>IF(source_data!G48="","",IF(source_data!F48="","",source_data!F48))</f>
        <v/>
      </c>
      <c r="D46" s="18" t="str">
        <f>IF(source_data!G48="","",IF(source_data!G48="","",source_data!G48))</f>
        <v/>
      </c>
      <c r="E46" s="17" t="str">
        <f>IF(source_data!G48="","",tailored_settings!$B$3)</f>
        <v/>
      </c>
      <c r="F46" s="19" t="str">
        <f>IF(source_data!G48="","",IF(source_data!H48="","",source_data!H48))</f>
        <v/>
      </c>
      <c r="G46" s="17" t="str">
        <f>IF(source_data!G48="","",tailored_settings!$B$5)</f>
        <v/>
      </c>
      <c r="H46" s="17" t="str">
        <f>IF(source_data!G48="","",IF(AND(source_data!A48&lt;&gt;"",tailored_settings!$B$16="Publish"),CONCATENATE(tailored_settings!$B$2&amp;source_data!A48),IF(AND(source_data!A48&lt;&gt;"",tailored_settings!$B$16="Do not publish"),CONCATENATE(tailored_settings!$B$4&amp;TEXT(ROW(A46)-1,"0000")&amp;"_"&amp;TEXT(F46,"yyyy-mm")),CONCATENATE(tailored_settings!$B$4&amp;TEXT(ROW(A46)-1,"0000")&amp;"_"&amp;TEXT(F46,"yyyy-mm")))))</f>
        <v/>
      </c>
      <c r="I46" s="17" t="str">
        <f>IF(source_data!G48="","",tailored_settings!$B$7)</f>
        <v/>
      </c>
      <c r="J46" s="17" t="str">
        <f>IF(source_data!G48="","",tailored_settings!$B$6)</f>
        <v/>
      </c>
      <c r="K46" s="17" t="str">
        <f>IF(source_data!G48="","",IF(source_data!I48="","",VLOOKUP(source_data!I48,codelist_mapping!A:C,3,FALSE)))</f>
        <v/>
      </c>
      <c r="L46" s="17" t="str">
        <f>IF(source_data!G48="","",IF(source_data!J48="","",VLOOKUP(source_data!J48,codelist_mapping!A:C,3,FALSE)))</f>
        <v/>
      </c>
      <c r="M46" s="17" t="str">
        <f>IF(source_data!G48="","",IF(source_data!K48="","",IF(source_data!M48&lt;&gt;"",CONCATENATE(VLOOKUP(source_data!K48,codelist_mapping!F:H,3,FALSE)&amp;";"&amp;VLOOKUP(source_data!L48,codelist_mapping!F:H,3,FALSE)&amp;";"&amp;VLOOKUP(source_data!M48,codelist_mapping!F:H,3,FALSE)),IF(source_data!L48&lt;&gt;"",CONCATENATE(VLOOKUP(source_data!K48,codelist_mapping!F:H,3,FALSE)&amp;";"&amp;VLOOKUP(source_data!L48,codelist_mapping!F:H,3,FALSE)),IF(source_data!K48&lt;&gt;"",CONCATENATE(VLOOKUP(source_data!K48,codelist_mapping!F:H,3,FALSE)))))))</f>
        <v/>
      </c>
      <c r="N46" s="60" t="str">
        <f>IF(source_data!G48="","",IF(source_data!D48="","",VLOOKUP(source_data!D48,geo_data!A:I,9,FALSE)))</f>
        <v/>
      </c>
      <c r="O46" s="60" t="str">
        <f>IF(source_data!G48="","",IF(source_data!D48="","",VLOOKUP(source_data!D48,geo_data!A:I,8,FALSE)))</f>
        <v/>
      </c>
      <c r="P46" s="60" t="str">
        <f>IF(source_data!G48="","",IF(LEFT(O46,3)="E05","WD",IF(LEFT(O46,3)="S13","WD",IF(LEFT(O46,3)="W05","WD",IF(LEFT(O46,3)="W06","UA",IF(LEFT(O46,3)="S12","CA",IF(LEFT(O46,3)="E06","UA",IF(LEFT(O46,3)="E07","NMD",IF(LEFT(O46,3)="E08","MD",IF(LEFT(O46,3)="E09","LONB"))))))))))</f>
        <v/>
      </c>
      <c r="Q46" s="60" t="str">
        <f>IF(source_data!G48="","",IF(source_data!D48="","",VLOOKUP(source_data!D48,geo_data!A:I,7,FALSE)))</f>
        <v/>
      </c>
      <c r="R46" s="60" t="str">
        <f>IF(source_data!G48="","",IF(source_data!D48="","",VLOOKUP(source_data!D48,geo_data!A:I,6,FALSE)))</f>
        <v/>
      </c>
      <c r="S46" s="60" t="str">
        <f>IF(source_data!G48="","",IF(LEFT(R46,3)="E05","WD",IF(LEFT(R46,3)="S13","WD",IF(LEFT(R46,3)="W05","WD",IF(LEFT(R46,3)="W06","UA",IF(LEFT(R46,3)="S12","CA",IF(LEFT(R46,3)="E06","UA",IF(LEFT(R46,3)="E07","NMD",IF(LEFT(R46,3)="E08","MD",IF(LEFT(R46,3)="E09","LONB"))))))))))</f>
        <v/>
      </c>
      <c r="T46" s="17" t="str">
        <f>IF(source_data!G48="","",IF(source_data!N48="","",source_data!N48))</f>
        <v/>
      </c>
      <c r="U46" s="21" t="str">
        <f>IF(source_data!G48="","",tailored_settings!$B$8)</f>
        <v/>
      </c>
      <c r="V46" s="17" t="str">
        <f>IF(source_data!G48="","",tailored_settings!$B$9)</f>
        <v/>
      </c>
      <c r="W46" s="19" t="str">
        <f>IF(source_data!G48="","",IF(source_data!O48="","",source_data!O48))</f>
        <v/>
      </c>
      <c r="X46" s="19" t="str">
        <f>IF(source_data!G48="","",IF(source_data!P48="","",source_data!P48))</f>
        <v/>
      </c>
      <c r="Y46" s="20" t="str">
        <f>IF(source_data!G48="","",IF(source_data!Q48="","",source_data!Q48))</f>
        <v/>
      </c>
      <c r="Z46" s="25" t="str">
        <f>IF(source_data!G48="","",IF(source_data!I48="","",tailored_settings!$B$10))</f>
        <v/>
      </c>
      <c r="AA46" s="25" t="str">
        <f>IF(source_data!G48="","",IF(source_data!I48="","",source_data!I48))</f>
        <v/>
      </c>
      <c r="AB46" s="25" t="str">
        <f>IF(source_data!G48="","",IF(source_data!J48="","",tailored_settings!$B$11))</f>
        <v/>
      </c>
      <c r="AC46" s="25" t="str">
        <f>IF(source_data!G48="","",IF(source_data!J48="","",source_data!J48))</f>
        <v/>
      </c>
      <c r="AD46" s="25" t="str">
        <f>IF(source_data!G48="","",IF(source_data!K48="","",tailored_settings!$B$12))</f>
        <v/>
      </c>
      <c r="AE46" s="25" t="str">
        <f>IF(source_data!G48="","",IF(source_data!K48="","",source_data!K48))</f>
        <v/>
      </c>
      <c r="AF46" s="25" t="str">
        <f>IF(source_data!G48="","",IF(source_data!L48="","",tailored_settings!$B$13))</f>
        <v/>
      </c>
      <c r="AG46" s="25" t="str">
        <f>IF(source_data!G48="","",IF(source_data!L48="","",source_data!L48))</f>
        <v/>
      </c>
      <c r="AH46" s="25" t="str">
        <f>IF(source_data!G48="","",IF(source_data!M48="","",tailored_settings!$B$14))</f>
        <v/>
      </c>
      <c r="AI46" s="25" t="str">
        <f>IF(source_data!G48="","",IF(source_data!M48="","",source_data!M48))</f>
        <v/>
      </c>
    </row>
    <row r="47" spans="1:35" s="5" customFormat="1" ht="15.75" x14ac:dyDescent="0.25">
      <c r="A47" s="17" t="str">
        <f>IF(source_data!G49="","",IF(AND(source_data!C49&lt;&gt;"",tailored_settings!$B$15="Publish"),CONCATENATE(tailored_settings!$B$2&amp;source_data!C49),IF(AND(source_data!C49&lt;&gt;"",tailored_settings!$B$15="Do not publish"),CONCATENATE(tailored_settings!$B$2&amp;TEXT(ROW(A47)-1,"0000")&amp;"_"&amp;TEXT(F47,"yyyy-mm")),CONCATENATE(tailored_settings!$B$2&amp;TEXT(ROW(A47)-1,"0000")&amp;"_"&amp;TEXT(F47,"yyyy-mm")))))</f>
        <v/>
      </c>
      <c r="B47" s="17" t="str">
        <f>IF(source_data!G49="","",IF(source_data!E49&lt;&gt;"",source_data!E49,CONCATENATE("Grant to "&amp;G47)))</f>
        <v/>
      </c>
      <c r="C47" s="17" t="str">
        <f>IF(source_data!G49="","",IF(source_data!F49="","",source_data!F49))</f>
        <v/>
      </c>
      <c r="D47" s="18" t="str">
        <f>IF(source_data!G49="","",IF(source_data!G49="","",source_data!G49))</f>
        <v/>
      </c>
      <c r="E47" s="17" t="str">
        <f>IF(source_data!G49="","",tailored_settings!$B$3)</f>
        <v/>
      </c>
      <c r="F47" s="19" t="str">
        <f>IF(source_data!G49="","",IF(source_data!H49="","",source_data!H49))</f>
        <v/>
      </c>
      <c r="G47" s="17" t="str">
        <f>IF(source_data!G49="","",tailored_settings!$B$5)</f>
        <v/>
      </c>
      <c r="H47" s="17" t="str">
        <f>IF(source_data!G49="","",IF(AND(source_data!A49&lt;&gt;"",tailored_settings!$B$16="Publish"),CONCATENATE(tailored_settings!$B$2&amp;source_data!A49),IF(AND(source_data!A49&lt;&gt;"",tailored_settings!$B$16="Do not publish"),CONCATENATE(tailored_settings!$B$4&amp;TEXT(ROW(A47)-1,"0000")&amp;"_"&amp;TEXT(F47,"yyyy-mm")),CONCATENATE(tailored_settings!$B$4&amp;TEXT(ROW(A47)-1,"0000")&amp;"_"&amp;TEXT(F47,"yyyy-mm")))))</f>
        <v/>
      </c>
      <c r="I47" s="17" t="str">
        <f>IF(source_data!G49="","",tailored_settings!$B$7)</f>
        <v/>
      </c>
      <c r="J47" s="17" t="str">
        <f>IF(source_data!G49="","",tailored_settings!$B$6)</f>
        <v/>
      </c>
      <c r="K47" s="17" t="str">
        <f>IF(source_data!G49="","",IF(source_data!I49="","",VLOOKUP(source_data!I49,codelist_mapping!A:C,3,FALSE)))</f>
        <v/>
      </c>
      <c r="L47" s="17" t="str">
        <f>IF(source_data!G49="","",IF(source_data!J49="","",VLOOKUP(source_data!J49,codelist_mapping!A:C,3,FALSE)))</f>
        <v/>
      </c>
      <c r="M47" s="17" t="str">
        <f>IF(source_data!G49="","",IF(source_data!K49="","",IF(source_data!M49&lt;&gt;"",CONCATENATE(VLOOKUP(source_data!K49,codelist_mapping!F:H,3,FALSE)&amp;";"&amp;VLOOKUP(source_data!L49,codelist_mapping!F:H,3,FALSE)&amp;";"&amp;VLOOKUP(source_data!M49,codelist_mapping!F:H,3,FALSE)),IF(source_data!L49&lt;&gt;"",CONCATENATE(VLOOKUP(source_data!K49,codelist_mapping!F:H,3,FALSE)&amp;";"&amp;VLOOKUP(source_data!L49,codelist_mapping!F:H,3,FALSE)),IF(source_data!K49&lt;&gt;"",CONCATENATE(VLOOKUP(source_data!K49,codelist_mapping!F:H,3,FALSE)))))))</f>
        <v/>
      </c>
      <c r="N47" s="60" t="str">
        <f>IF(source_data!G49="","",IF(source_data!D49="","",VLOOKUP(source_data!D49,geo_data!A:I,9,FALSE)))</f>
        <v/>
      </c>
      <c r="O47" s="60" t="str">
        <f>IF(source_data!G49="","",IF(source_data!D49="","",VLOOKUP(source_data!D49,geo_data!A:I,8,FALSE)))</f>
        <v/>
      </c>
      <c r="P47" s="60" t="str">
        <f>IF(source_data!G49="","",IF(LEFT(O47,3)="E05","WD",IF(LEFT(O47,3)="S13","WD",IF(LEFT(O47,3)="W05","WD",IF(LEFT(O47,3)="W06","UA",IF(LEFT(O47,3)="S12","CA",IF(LEFT(O47,3)="E06","UA",IF(LEFT(O47,3)="E07","NMD",IF(LEFT(O47,3)="E08","MD",IF(LEFT(O47,3)="E09","LONB"))))))))))</f>
        <v/>
      </c>
      <c r="Q47" s="60" t="str">
        <f>IF(source_data!G49="","",IF(source_data!D49="","",VLOOKUP(source_data!D49,geo_data!A:I,7,FALSE)))</f>
        <v/>
      </c>
      <c r="R47" s="60" t="str">
        <f>IF(source_data!G49="","",IF(source_data!D49="","",VLOOKUP(source_data!D49,geo_data!A:I,6,FALSE)))</f>
        <v/>
      </c>
      <c r="S47" s="60" t="str">
        <f>IF(source_data!G49="","",IF(LEFT(R47,3)="E05","WD",IF(LEFT(R47,3)="S13","WD",IF(LEFT(R47,3)="W05","WD",IF(LEFT(R47,3)="W06","UA",IF(LEFT(R47,3)="S12","CA",IF(LEFT(R47,3)="E06","UA",IF(LEFT(R47,3)="E07","NMD",IF(LEFT(R47,3)="E08","MD",IF(LEFT(R47,3)="E09","LONB"))))))))))</f>
        <v/>
      </c>
      <c r="T47" s="17" t="str">
        <f>IF(source_data!G49="","",IF(source_data!N49="","",source_data!N49))</f>
        <v/>
      </c>
      <c r="U47" s="21" t="str">
        <f>IF(source_data!G49="","",tailored_settings!$B$8)</f>
        <v/>
      </c>
      <c r="V47" s="17" t="str">
        <f>IF(source_data!G49="","",tailored_settings!$B$9)</f>
        <v/>
      </c>
      <c r="W47" s="19" t="str">
        <f>IF(source_data!G49="","",IF(source_data!O49="","",source_data!O49))</f>
        <v/>
      </c>
      <c r="X47" s="19" t="str">
        <f>IF(source_data!G49="","",IF(source_data!P49="","",source_data!P49))</f>
        <v/>
      </c>
      <c r="Y47" s="20" t="str">
        <f>IF(source_data!G49="","",IF(source_data!Q49="","",source_data!Q49))</f>
        <v/>
      </c>
      <c r="Z47" s="25" t="str">
        <f>IF(source_data!G49="","",IF(source_data!I49="","",tailored_settings!$B$10))</f>
        <v/>
      </c>
      <c r="AA47" s="25" t="str">
        <f>IF(source_data!G49="","",IF(source_data!I49="","",source_data!I49))</f>
        <v/>
      </c>
      <c r="AB47" s="25" t="str">
        <f>IF(source_data!G49="","",IF(source_data!J49="","",tailored_settings!$B$11))</f>
        <v/>
      </c>
      <c r="AC47" s="25" t="str">
        <f>IF(source_data!G49="","",IF(source_data!J49="","",source_data!J49))</f>
        <v/>
      </c>
      <c r="AD47" s="25" t="str">
        <f>IF(source_data!G49="","",IF(source_data!K49="","",tailored_settings!$B$12))</f>
        <v/>
      </c>
      <c r="AE47" s="25" t="str">
        <f>IF(source_data!G49="","",IF(source_data!K49="","",source_data!K49))</f>
        <v/>
      </c>
      <c r="AF47" s="25" t="str">
        <f>IF(source_data!G49="","",IF(source_data!L49="","",tailored_settings!$B$13))</f>
        <v/>
      </c>
      <c r="AG47" s="25" t="str">
        <f>IF(source_data!G49="","",IF(source_data!L49="","",source_data!L49))</f>
        <v/>
      </c>
      <c r="AH47" s="25" t="str">
        <f>IF(source_data!G49="","",IF(source_data!M49="","",tailored_settings!$B$14))</f>
        <v/>
      </c>
      <c r="AI47" s="25" t="str">
        <f>IF(source_data!G49="","",IF(source_data!M49="","",source_data!M49))</f>
        <v/>
      </c>
    </row>
    <row r="48" spans="1:35" s="5" customFormat="1" ht="15.75" x14ac:dyDescent="0.25">
      <c r="A48" s="17" t="str">
        <f>IF(source_data!G50="","",IF(AND(source_data!C50&lt;&gt;"",tailored_settings!$B$15="Publish"),CONCATENATE(tailored_settings!$B$2&amp;source_data!C50),IF(AND(source_data!C50&lt;&gt;"",tailored_settings!$B$15="Do not publish"),CONCATENATE(tailored_settings!$B$2&amp;TEXT(ROW(A48)-1,"0000")&amp;"_"&amp;TEXT(F48,"yyyy-mm")),CONCATENATE(tailored_settings!$B$2&amp;TEXT(ROW(A48)-1,"0000")&amp;"_"&amp;TEXT(F48,"yyyy-mm")))))</f>
        <v/>
      </c>
      <c r="B48" s="17" t="str">
        <f>IF(source_data!G50="","",IF(source_data!E50&lt;&gt;"",source_data!E50,CONCATENATE("Grant to "&amp;G48)))</f>
        <v/>
      </c>
      <c r="C48" s="17" t="str">
        <f>IF(source_data!G50="","",IF(source_data!F50="","",source_data!F50))</f>
        <v/>
      </c>
      <c r="D48" s="18" t="str">
        <f>IF(source_data!G50="","",IF(source_data!G50="","",source_data!G50))</f>
        <v/>
      </c>
      <c r="E48" s="17" t="str">
        <f>IF(source_data!G50="","",tailored_settings!$B$3)</f>
        <v/>
      </c>
      <c r="F48" s="19" t="str">
        <f>IF(source_data!G50="","",IF(source_data!H50="","",source_data!H50))</f>
        <v/>
      </c>
      <c r="G48" s="17" t="str">
        <f>IF(source_data!G50="","",tailored_settings!$B$5)</f>
        <v/>
      </c>
      <c r="H48" s="17" t="str">
        <f>IF(source_data!G50="","",IF(AND(source_data!A50&lt;&gt;"",tailored_settings!$B$16="Publish"),CONCATENATE(tailored_settings!$B$2&amp;source_data!A50),IF(AND(source_data!A50&lt;&gt;"",tailored_settings!$B$16="Do not publish"),CONCATENATE(tailored_settings!$B$4&amp;TEXT(ROW(A48)-1,"0000")&amp;"_"&amp;TEXT(F48,"yyyy-mm")),CONCATENATE(tailored_settings!$B$4&amp;TEXT(ROW(A48)-1,"0000")&amp;"_"&amp;TEXT(F48,"yyyy-mm")))))</f>
        <v/>
      </c>
      <c r="I48" s="17" t="str">
        <f>IF(source_data!G50="","",tailored_settings!$B$7)</f>
        <v/>
      </c>
      <c r="J48" s="17" t="str">
        <f>IF(source_data!G50="","",tailored_settings!$B$6)</f>
        <v/>
      </c>
      <c r="K48" s="17" t="str">
        <f>IF(source_data!G50="","",IF(source_data!I50="","",VLOOKUP(source_data!I50,codelist_mapping!A:C,3,FALSE)))</f>
        <v/>
      </c>
      <c r="L48" s="17" t="str">
        <f>IF(source_data!G50="","",IF(source_data!J50="","",VLOOKUP(source_data!J50,codelist_mapping!A:C,3,FALSE)))</f>
        <v/>
      </c>
      <c r="M48" s="17" t="str">
        <f>IF(source_data!G50="","",IF(source_data!K50="","",IF(source_data!M50&lt;&gt;"",CONCATENATE(VLOOKUP(source_data!K50,codelist_mapping!F:H,3,FALSE)&amp;";"&amp;VLOOKUP(source_data!L50,codelist_mapping!F:H,3,FALSE)&amp;";"&amp;VLOOKUP(source_data!M50,codelist_mapping!F:H,3,FALSE)),IF(source_data!L50&lt;&gt;"",CONCATENATE(VLOOKUP(source_data!K50,codelist_mapping!F:H,3,FALSE)&amp;";"&amp;VLOOKUP(source_data!L50,codelist_mapping!F:H,3,FALSE)),IF(source_data!K50&lt;&gt;"",CONCATENATE(VLOOKUP(source_data!K50,codelist_mapping!F:H,3,FALSE)))))))</f>
        <v/>
      </c>
      <c r="N48" s="60" t="str">
        <f>IF(source_data!G50="","",IF(source_data!D50="","",VLOOKUP(source_data!D50,geo_data!A:I,9,FALSE)))</f>
        <v/>
      </c>
      <c r="O48" s="60" t="str">
        <f>IF(source_data!G50="","",IF(source_data!D50="","",VLOOKUP(source_data!D50,geo_data!A:I,8,FALSE)))</f>
        <v/>
      </c>
      <c r="P48" s="60" t="str">
        <f>IF(source_data!G50="","",IF(LEFT(O48,3)="E05","WD",IF(LEFT(O48,3)="S13","WD",IF(LEFT(O48,3)="W05","WD",IF(LEFT(O48,3)="W06","UA",IF(LEFT(O48,3)="S12","CA",IF(LEFT(O48,3)="E06","UA",IF(LEFT(O48,3)="E07","NMD",IF(LEFT(O48,3)="E08","MD",IF(LEFT(O48,3)="E09","LONB"))))))))))</f>
        <v/>
      </c>
      <c r="Q48" s="60" t="str">
        <f>IF(source_data!G50="","",IF(source_data!D50="","",VLOOKUP(source_data!D50,geo_data!A:I,7,FALSE)))</f>
        <v/>
      </c>
      <c r="R48" s="60" t="str">
        <f>IF(source_data!G50="","",IF(source_data!D50="","",VLOOKUP(source_data!D50,geo_data!A:I,6,FALSE)))</f>
        <v/>
      </c>
      <c r="S48" s="60" t="str">
        <f>IF(source_data!G50="","",IF(LEFT(R48,3)="E05","WD",IF(LEFT(R48,3)="S13","WD",IF(LEFT(R48,3)="W05","WD",IF(LEFT(R48,3)="W06","UA",IF(LEFT(R48,3)="S12","CA",IF(LEFT(R48,3)="E06","UA",IF(LEFT(R48,3)="E07","NMD",IF(LEFT(R48,3)="E08","MD",IF(LEFT(R48,3)="E09","LONB"))))))))))</f>
        <v/>
      </c>
      <c r="T48" s="17" t="str">
        <f>IF(source_data!G50="","",IF(source_data!N50="","",source_data!N50))</f>
        <v/>
      </c>
      <c r="U48" s="21" t="str">
        <f>IF(source_data!G50="","",tailored_settings!$B$8)</f>
        <v/>
      </c>
      <c r="V48" s="17" t="str">
        <f>IF(source_data!G50="","",tailored_settings!$B$9)</f>
        <v/>
      </c>
      <c r="W48" s="19" t="str">
        <f>IF(source_data!G50="","",IF(source_data!O50="","",source_data!O50))</f>
        <v/>
      </c>
      <c r="X48" s="19" t="str">
        <f>IF(source_data!G50="","",IF(source_data!P50="","",source_data!P50))</f>
        <v/>
      </c>
      <c r="Y48" s="20" t="str">
        <f>IF(source_data!G50="","",IF(source_data!Q50="","",source_data!Q50))</f>
        <v/>
      </c>
      <c r="Z48" s="25" t="str">
        <f>IF(source_data!G50="","",IF(source_data!I50="","",tailored_settings!$B$10))</f>
        <v/>
      </c>
      <c r="AA48" s="25" t="str">
        <f>IF(source_data!G50="","",IF(source_data!I50="","",source_data!I50))</f>
        <v/>
      </c>
      <c r="AB48" s="25" t="str">
        <f>IF(source_data!G50="","",IF(source_data!J50="","",tailored_settings!$B$11))</f>
        <v/>
      </c>
      <c r="AC48" s="25" t="str">
        <f>IF(source_data!G50="","",IF(source_data!J50="","",source_data!J50))</f>
        <v/>
      </c>
      <c r="AD48" s="25" t="str">
        <f>IF(source_data!G50="","",IF(source_data!K50="","",tailored_settings!$B$12))</f>
        <v/>
      </c>
      <c r="AE48" s="25" t="str">
        <f>IF(source_data!G50="","",IF(source_data!K50="","",source_data!K50))</f>
        <v/>
      </c>
      <c r="AF48" s="25" t="str">
        <f>IF(source_data!G50="","",IF(source_data!L50="","",tailored_settings!$B$13))</f>
        <v/>
      </c>
      <c r="AG48" s="25" t="str">
        <f>IF(source_data!G50="","",IF(source_data!L50="","",source_data!L50))</f>
        <v/>
      </c>
      <c r="AH48" s="25" t="str">
        <f>IF(source_data!G50="","",IF(source_data!M50="","",tailored_settings!$B$14))</f>
        <v/>
      </c>
      <c r="AI48" s="25" t="str">
        <f>IF(source_data!G50="","",IF(source_data!M50="","",source_data!M50))</f>
        <v/>
      </c>
    </row>
    <row r="49" spans="1:35" s="5" customFormat="1" ht="15.75" x14ac:dyDescent="0.25">
      <c r="A49" s="17" t="str">
        <f>IF(source_data!G51="","",IF(AND(source_data!C51&lt;&gt;"",tailored_settings!$B$15="Publish"),CONCATENATE(tailored_settings!$B$2&amp;source_data!C51),IF(AND(source_data!C51&lt;&gt;"",tailored_settings!$B$15="Do not publish"),CONCATENATE(tailored_settings!$B$2&amp;TEXT(ROW(A49)-1,"0000")&amp;"_"&amp;TEXT(F49,"yyyy-mm")),CONCATENATE(tailored_settings!$B$2&amp;TEXT(ROW(A49)-1,"0000")&amp;"_"&amp;TEXT(F49,"yyyy-mm")))))</f>
        <v/>
      </c>
      <c r="B49" s="17" t="str">
        <f>IF(source_data!G51="","",IF(source_data!E51&lt;&gt;"",source_data!E51,CONCATENATE("Grant to "&amp;G49)))</f>
        <v/>
      </c>
      <c r="C49" s="17" t="str">
        <f>IF(source_data!G51="","",IF(source_data!F51="","",source_data!F51))</f>
        <v/>
      </c>
      <c r="D49" s="18" t="str">
        <f>IF(source_data!G51="","",IF(source_data!G51="","",source_data!G51))</f>
        <v/>
      </c>
      <c r="E49" s="17" t="str">
        <f>IF(source_data!G51="","",tailored_settings!$B$3)</f>
        <v/>
      </c>
      <c r="F49" s="19" t="str">
        <f>IF(source_data!G51="","",IF(source_data!H51="","",source_data!H51))</f>
        <v/>
      </c>
      <c r="G49" s="17" t="str">
        <f>IF(source_data!G51="","",tailored_settings!$B$5)</f>
        <v/>
      </c>
      <c r="H49" s="17" t="str">
        <f>IF(source_data!G51="","",IF(AND(source_data!A51&lt;&gt;"",tailored_settings!$B$16="Publish"),CONCATENATE(tailored_settings!$B$2&amp;source_data!A51),IF(AND(source_data!A51&lt;&gt;"",tailored_settings!$B$16="Do not publish"),CONCATENATE(tailored_settings!$B$4&amp;TEXT(ROW(A49)-1,"0000")&amp;"_"&amp;TEXT(F49,"yyyy-mm")),CONCATENATE(tailored_settings!$B$4&amp;TEXT(ROW(A49)-1,"0000")&amp;"_"&amp;TEXT(F49,"yyyy-mm")))))</f>
        <v/>
      </c>
      <c r="I49" s="17" t="str">
        <f>IF(source_data!G51="","",tailored_settings!$B$7)</f>
        <v/>
      </c>
      <c r="J49" s="17" t="str">
        <f>IF(source_data!G51="","",tailored_settings!$B$6)</f>
        <v/>
      </c>
      <c r="K49" s="17" t="str">
        <f>IF(source_data!G51="","",IF(source_data!I51="","",VLOOKUP(source_data!I51,codelist_mapping!A:C,3,FALSE)))</f>
        <v/>
      </c>
      <c r="L49" s="17" t="str">
        <f>IF(source_data!G51="","",IF(source_data!J51="","",VLOOKUP(source_data!J51,codelist_mapping!A:C,3,FALSE)))</f>
        <v/>
      </c>
      <c r="M49" s="17" t="str">
        <f>IF(source_data!G51="","",IF(source_data!K51="","",IF(source_data!M51&lt;&gt;"",CONCATENATE(VLOOKUP(source_data!K51,codelist_mapping!F:H,3,FALSE)&amp;";"&amp;VLOOKUP(source_data!L51,codelist_mapping!F:H,3,FALSE)&amp;";"&amp;VLOOKUP(source_data!M51,codelist_mapping!F:H,3,FALSE)),IF(source_data!L51&lt;&gt;"",CONCATENATE(VLOOKUP(source_data!K51,codelist_mapping!F:H,3,FALSE)&amp;";"&amp;VLOOKUP(source_data!L51,codelist_mapping!F:H,3,FALSE)),IF(source_data!K51&lt;&gt;"",CONCATENATE(VLOOKUP(source_data!K51,codelist_mapping!F:H,3,FALSE)))))))</f>
        <v/>
      </c>
      <c r="N49" s="60" t="str">
        <f>IF(source_data!G51="","",IF(source_data!D51="","",VLOOKUP(source_data!D51,geo_data!A:I,9,FALSE)))</f>
        <v/>
      </c>
      <c r="O49" s="60" t="str">
        <f>IF(source_data!G51="","",IF(source_data!D51="","",VLOOKUP(source_data!D51,geo_data!A:I,8,FALSE)))</f>
        <v/>
      </c>
      <c r="P49" s="60" t="str">
        <f>IF(source_data!G51="","",IF(LEFT(O49,3)="E05","WD",IF(LEFT(O49,3)="S13","WD",IF(LEFT(O49,3)="W05","WD",IF(LEFT(O49,3)="W06","UA",IF(LEFT(O49,3)="S12","CA",IF(LEFT(O49,3)="E06","UA",IF(LEFT(O49,3)="E07","NMD",IF(LEFT(O49,3)="E08","MD",IF(LEFT(O49,3)="E09","LONB"))))))))))</f>
        <v/>
      </c>
      <c r="Q49" s="60" t="str">
        <f>IF(source_data!G51="","",IF(source_data!D51="","",VLOOKUP(source_data!D51,geo_data!A:I,7,FALSE)))</f>
        <v/>
      </c>
      <c r="R49" s="60" t="str">
        <f>IF(source_data!G51="","",IF(source_data!D51="","",VLOOKUP(source_data!D51,geo_data!A:I,6,FALSE)))</f>
        <v/>
      </c>
      <c r="S49" s="60" t="str">
        <f>IF(source_data!G51="","",IF(LEFT(R49,3)="E05","WD",IF(LEFT(R49,3)="S13","WD",IF(LEFT(R49,3)="W05","WD",IF(LEFT(R49,3)="W06","UA",IF(LEFT(R49,3)="S12","CA",IF(LEFT(R49,3)="E06","UA",IF(LEFT(R49,3)="E07","NMD",IF(LEFT(R49,3)="E08","MD",IF(LEFT(R49,3)="E09","LONB"))))))))))</f>
        <v/>
      </c>
      <c r="T49" s="17" t="str">
        <f>IF(source_data!G51="","",IF(source_data!N51="","",source_data!N51))</f>
        <v/>
      </c>
      <c r="U49" s="21" t="str">
        <f>IF(source_data!G51="","",tailored_settings!$B$8)</f>
        <v/>
      </c>
      <c r="V49" s="17" t="str">
        <f>IF(source_data!G51="","",tailored_settings!$B$9)</f>
        <v/>
      </c>
      <c r="W49" s="19" t="str">
        <f>IF(source_data!G51="","",IF(source_data!O51="","",source_data!O51))</f>
        <v/>
      </c>
      <c r="X49" s="19" t="str">
        <f>IF(source_data!G51="","",IF(source_data!P51="","",source_data!P51))</f>
        <v/>
      </c>
      <c r="Y49" s="20" t="str">
        <f>IF(source_data!G51="","",IF(source_data!Q51="","",source_data!Q51))</f>
        <v/>
      </c>
      <c r="Z49" s="25" t="str">
        <f>IF(source_data!G51="","",IF(source_data!I51="","",tailored_settings!$B$10))</f>
        <v/>
      </c>
      <c r="AA49" s="25" t="str">
        <f>IF(source_data!G51="","",IF(source_data!I51="","",source_data!I51))</f>
        <v/>
      </c>
      <c r="AB49" s="25" t="str">
        <f>IF(source_data!G51="","",IF(source_data!J51="","",tailored_settings!$B$11))</f>
        <v/>
      </c>
      <c r="AC49" s="25" t="str">
        <f>IF(source_data!G51="","",IF(source_data!J51="","",source_data!J51))</f>
        <v/>
      </c>
      <c r="AD49" s="25" t="str">
        <f>IF(source_data!G51="","",IF(source_data!K51="","",tailored_settings!$B$12))</f>
        <v/>
      </c>
      <c r="AE49" s="25" t="str">
        <f>IF(source_data!G51="","",IF(source_data!K51="","",source_data!K51))</f>
        <v/>
      </c>
      <c r="AF49" s="25" t="str">
        <f>IF(source_data!G51="","",IF(source_data!L51="","",tailored_settings!$B$13))</f>
        <v/>
      </c>
      <c r="AG49" s="25" t="str">
        <f>IF(source_data!G51="","",IF(source_data!L51="","",source_data!L51))</f>
        <v/>
      </c>
      <c r="AH49" s="25" t="str">
        <f>IF(source_data!G51="","",IF(source_data!M51="","",tailored_settings!$B$14))</f>
        <v/>
      </c>
      <c r="AI49" s="25" t="str">
        <f>IF(source_data!G51="","",IF(source_data!M51="","",source_data!M51))</f>
        <v/>
      </c>
    </row>
    <row r="50" spans="1:35" s="5" customFormat="1" ht="15.75" x14ac:dyDescent="0.25">
      <c r="A50" s="17" t="str">
        <f>IF(source_data!G52="","",IF(AND(source_data!C52&lt;&gt;"",tailored_settings!$B$15="Publish"),CONCATENATE(tailored_settings!$B$2&amp;source_data!C52),IF(AND(source_data!C52&lt;&gt;"",tailored_settings!$B$15="Do not publish"),CONCATENATE(tailored_settings!$B$2&amp;TEXT(ROW(A50)-1,"0000")&amp;"_"&amp;TEXT(F50,"yyyy-mm")),CONCATENATE(tailored_settings!$B$2&amp;TEXT(ROW(A50)-1,"0000")&amp;"_"&amp;TEXT(F50,"yyyy-mm")))))</f>
        <v/>
      </c>
      <c r="B50" s="17" t="str">
        <f>IF(source_data!G52="","",IF(source_data!E52&lt;&gt;"",source_data!E52,CONCATENATE("Grant to "&amp;G50)))</f>
        <v/>
      </c>
      <c r="C50" s="17" t="str">
        <f>IF(source_data!G52="","",IF(source_data!F52="","",source_data!F52))</f>
        <v/>
      </c>
      <c r="D50" s="18" t="str">
        <f>IF(source_data!G52="","",IF(source_data!G52="","",source_data!G52))</f>
        <v/>
      </c>
      <c r="E50" s="17" t="str">
        <f>IF(source_data!G52="","",tailored_settings!$B$3)</f>
        <v/>
      </c>
      <c r="F50" s="19" t="str">
        <f>IF(source_data!G52="","",IF(source_data!H52="","",source_data!H52))</f>
        <v/>
      </c>
      <c r="G50" s="17" t="str">
        <f>IF(source_data!G52="","",tailored_settings!$B$5)</f>
        <v/>
      </c>
      <c r="H50" s="17" t="str">
        <f>IF(source_data!G52="","",IF(AND(source_data!A52&lt;&gt;"",tailored_settings!$B$16="Publish"),CONCATENATE(tailored_settings!$B$2&amp;source_data!A52),IF(AND(source_data!A52&lt;&gt;"",tailored_settings!$B$16="Do not publish"),CONCATENATE(tailored_settings!$B$4&amp;TEXT(ROW(A50)-1,"0000")&amp;"_"&amp;TEXT(F50,"yyyy-mm")),CONCATENATE(tailored_settings!$B$4&amp;TEXT(ROW(A50)-1,"0000")&amp;"_"&amp;TEXT(F50,"yyyy-mm")))))</f>
        <v/>
      </c>
      <c r="I50" s="17" t="str">
        <f>IF(source_data!G52="","",tailored_settings!$B$7)</f>
        <v/>
      </c>
      <c r="J50" s="17" t="str">
        <f>IF(source_data!G52="","",tailored_settings!$B$6)</f>
        <v/>
      </c>
      <c r="K50" s="17" t="str">
        <f>IF(source_data!G52="","",IF(source_data!I52="","",VLOOKUP(source_data!I52,codelist_mapping!A:C,3,FALSE)))</f>
        <v/>
      </c>
      <c r="L50" s="17" t="str">
        <f>IF(source_data!G52="","",IF(source_data!J52="","",VLOOKUP(source_data!J52,codelist_mapping!A:C,3,FALSE)))</f>
        <v/>
      </c>
      <c r="M50" s="17" t="str">
        <f>IF(source_data!G52="","",IF(source_data!K52="","",IF(source_data!M52&lt;&gt;"",CONCATENATE(VLOOKUP(source_data!K52,codelist_mapping!F:H,3,FALSE)&amp;";"&amp;VLOOKUP(source_data!L52,codelist_mapping!F:H,3,FALSE)&amp;";"&amp;VLOOKUP(source_data!M52,codelist_mapping!F:H,3,FALSE)),IF(source_data!L52&lt;&gt;"",CONCATENATE(VLOOKUP(source_data!K52,codelist_mapping!F:H,3,FALSE)&amp;";"&amp;VLOOKUP(source_data!L52,codelist_mapping!F:H,3,FALSE)),IF(source_data!K52&lt;&gt;"",CONCATENATE(VLOOKUP(source_data!K52,codelist_mapping!F:H,3,FALSE)))))))</f>
        <v/>
      </c>
      <c r="N50" s="60" t="str">
        <f>IF(source_data!G52="","",IF(source_data!D52="","",VLOOKUP(source_data!D52,geo_data!A:I,9,FALSE)))</f>
        <v/>
      </c>
      <c r="O50" s="60" t="str">
        <f>IF(source_data!G52="","",IF(source_data!D52="","",VLOOKUP(source_data!D52,geo_data!A:I,8,FALSE)))</f>
        <v/>
      </c>
      <c r="P50" s="60" t="str">
        <f>IF(source_data!G52="","",IF(LEFT(O50,3)="E05","WD",IF(LEFT(O50,3)="S13","WD",IF(LEFT(O50,3)="W05","WD",IF(LEFT(O50,3)="W06","UA",IF(LEFT(O50,3)="S12","CA",IF(LEFT(O50,3)="E06","UA",IF(LEFT(O50,3)="E07","NMD",IF(LEFT(O50,3)="E08","MD",IF(LEFT(O50,3)="E09","LONB"))))))))))</f>
        <v/>
      </c>
      <c r="Q50" s="60" t="str">
        <f>IF(source_data!G52="","",IF(source_data!D52="","",VLOOKUP(source_data!D52,geo_data!A:I,7,FALSE)))</f>
        <v/>
      </c>
      <c r="R50" s="60" t="str">
        <f>IF(source_data!G52="","",IF(source_data!D52="","",VLOOKUP(source_data!D52,geo_data!A:I,6,FALSE)))</f>
        <v/>
      </c>
      <c r="S50" s="60" t="str">
        <f>IF(source_data!G52="","",IF(LEFT(R50,3)="E05","WD",IF(LEFT(R50,3)="S13","WD",IF(LEFT(R50,3)="W05","WD",IF(LEFT(R50,3)="W06","UA",IF(LEFT(R50,3)="S12","CA",IF(LEFT(R50,3)="E06","UA",IF(LEFT(R50,3)="E07","NMD",IF(LEFT(R50,3)="E08","MD",IF(LEFT(R50,3)="E09","LONB"))))))))))</f>
        <v/>
      </c>
      <c r="T50" s="17" t="str">
        <f>IF(source_data!G52="","",IF(source_data!N52="","",source_data!N52))</f>
        <v/>
      </c>
      <c r="U50" s="21" t="str">
        <f>IF(source_data!G52="","",tailored_settings!$B$8)</f>
        <v/>
      </c>
      <c r="V50" s="17" t="str">
        <f>IF(source_data!G52="","",tailored_settings!$B$9)</f>
        <v/>
      </c>
      <c r="W50" s="19" t="str">
        <f>IF(source_data!G52="","",IF(source_data!O52="","",source_data!O52))</f>
        <v/>
      </c>
      <c r="X50" s="19" t="str">
        <f>IF(source_data!G52="","",IF(source_data!P52="","",source_data!P52))</f>
        <v/>
      </c>
      <c r="Y50" s="20" t="str">
        <f>IF(source_data!G52="","",IF(source_data!Q52="","",source_data!Q52))</f>
        <v/>
      </c>
      <c r="Z50" s="25" t="str">
        <f>IF(source_data!G52="","",IF(source_data!I52="","",tailored_settings!$B$10))</f>
        <v/>
      </c>
      <c r="AA50" s="25" t="str">
        <f>IF(source_data!G52="","",IF(source_data!I52="","",source_data!I52))</f>
        <v/>
      </c>
      <c r="AB50" s="25" t="str">
        <f>IF(source_data!G52="","",IF(source_data!J52="","",tailored_settings!$B$11))</f>
        <v/>
      </c>
      <c r="AC50" s="25" t="str">
        <f>IF(source_data!G52="","",IF(source_data!J52="","",source_data!J52))</f>
        <v/>
      </c>
      <c r="AD50" s="25" t="str">
        <f>IF(source_data!G52="","",IF(source_data!K52="","",tailored_settings!$B$12))</f>
        <v/>
      </c>
      <c r="AE50" s="25" t="str">
        <f>IF(source_data!G52="","",IF(source_data!K52="","",source_data!K52))</f>
        <v/>
      </c>
      <c r="AF50" s="25" t="str">
        <f>IF(source_data!G52="","",IF(source_data!L52="","",tailored_settings!$B$13))</f>
        <v/>
      </c>
      <c r="AG50" s="25" t="str">
        <f>IF(source_data!G52="","",IF(source_data!L52="","",source_data!L52))</f>
        <v/>
      </c>
      <c r="AH50" s="25" t="str">
        <f>IF(source_data!G52="","",IF(source_data!M52="","",tailored_settings!$B$14))</f>
        <v/>
      </c>
      <c r="AI50" s="25" t="str">
        <f>IF(source_data!G52="","",IF(source_data!M52="","",source_data!M52))</f>
        <v/>
      </c>
    </row>
    <row r="51" spans="1:35" s="5" customFormat="1" ht="15.75" x14ac:dyDescent="0.25">
      <c r="A51" s="17" t="str">
        <f>IF(source_data!G53="","",IF(AND(source_data!C53&lt;&gt;"",tailored_settings!$B$15="Publish"),CONCATENATE(tailored_settings!$B$2&amp;source_data!C53),IF(AND(source_data!C53&lt;&gt;"",tailored_settings!$B$15="Do not publish"),CONCATENATE(tailored_settings!$B$2&amp;TEXT(ROW(A51)-1,"0000")&amp;"_"&amp;TEXT(F51,"yyyy-mm")),CONCATENATE(tailored_settings!$B$2&amp;TEXT(ROW(A51)-1,"0000")&amp;"_"&amp;TEXT(F51,"yyyy-mm")))))</f>
        <v/>
      </c>
      <c r="B51" s="17" t="str">
        <f>IF(source_data!G53="","",IF(source_data!E53&lt;&gt;"",source_data!E53,CONCATENATE("Grant to "&amp;G51)))</f>
        <v/>
      </c>
      <c r="C51" s="17" t="str">
        <f>IF(source_data!G53="","",IF(source_data!F53="","",source_data!F53))</f>
        <v/>
      </c>
      <c r="D51" s="18" t="str">
        <f>IF(source_data!G53="","",IF(source_data!G53="","",source_data!G53))</f>
        <v/>
      </c>
      <c r="E51" s="17" t="str">
        <f>IF(source_data!G53="","",tailored_settings!$B$3)</f>
        <v/>
      </c>
      <c r="F51" s="19" t="str">
        <f>IF(source_data!G53="","",IF(source_data!H53="","",source_data!H53))</f>
        <v/>
      </c>
      <c r="G51" s="17" t="str">
        <f>IF(source_data!G53="","",tailored_settings!$B$5)</f>
        <v/>
      </c>
      <c r="H51" s="17" t="str">
        <f>IF(source_data!G53="","",IF(AND(source_data!A53&lt;&gt;"",tailored_settings!$B$16="Publish"),CONCATENATE(tailored_settings!$B$2&amp;source_data!A53),IF(AND(source_data!A53&lt;&gt;"",tailored_settings!$B$16="Do not publish"),CONCATENATE(tailored_settings!$B$4&amp;TEXT(ROW(A51)-1,"0000")&amp;"_"&amp;TEXT(F51,"yyyy-mm")),CONCATENATE(tailored_settings!$B$4&amp;TEXT(ROW(A51)-1,"0000")&amp;"_"&amp;TEXT(F51,"yyyy-mm")))))</f>
        <v/>
      </c>
      <c r="I51" s="17" t="str">
        <f>IF(source_data!G53="","",tailored_settings!$B$7)</f>
        <v/>
      </c>
      <c r="J51" s="17" t="str">
        <f>IF(source_data!G53="","",tailored_settings!$B$6)</f>
        <v/>
      </c>
      <c r="K51" s="17" t="str">
        <f>IF(source_data!G53="","",IF(source_data!I53="","",VLOOKUP(source_data!I53,codelist_mapping!A:C,3,FALSE)))</f>
        <v/>
      </c>
      <c r="L51" s="17" t="str">
        <f>IF(source_data!G53="","",IF(source_data!J53="","",VLOOKUP(source_data!J53,codelist_mapping!A:C,3,FALSE)))</f>
        <v/>
      </c>
      <c r="M51" s="17" t="str">
        <f>IF(source_data!G53="","",IF(source_data!K53="","",IF(source_data!M53&lt;&gt;"",CONCATENATE(VLOOKUP(source_data!K53,codelist_mapping!F:H,3,FALSE)&amp;";"&amp;VLOOKUP(source_data!L53,codelist_mapping!F:H,3,FALSE)&amp;";"&amp;VLOOKUP(source_data!M53,codelist_mapping!F:H,3,FALSE)),IF(source_data!L53&lt;&gt;"",CONCATENATE(VLOOKUP(source_data!K53,codelist_mapping!F:H,3,FALSE)&amp;";"&amp;VLOOKUP(source_data!L53,codelist_mapping!F:H,3,FALSE)),IF(source_data!K53&lt;&gt;"",CONCATENATE(VLOOKUP(source_data!K53,codelist_mapping!F:H,3,FALSE)))))))</f>
        <v/>
      </c>
      <c r="N51" s="60" t="str">
        <f>IF(source_data!G53="","",IF(source_data!D53="","",VLOOKUP(source_data!D53,geo_data!A:I,9,FALSE)))</f>
        <v/>
      </c>
      <c r="O51" s="60" t="str">
        <f>IF(source_data!G53="","",IF(source_data!D53="","",VLOOKUP(source_data!D53,geo_data!A:I,8,FALSE)))</f>
        <v/>
      </c>
      <c r="P51" s="60" t="str">
        <f>IF(source_data!G53="","",IF(LEFT(O51,3)="E05","WD",IF(LEFT(O51,3)="S13","WD",IF(LEFT(O51,3)="W05","WD",IF(LEFT(O51,3)="W06","UA",IF(LEFT(O51,3)="S12","CA",IF(LEFT(O51,3)="E06","UA",IF(LEFT(O51,3)="E07","NMD",IF(LEFT(O51,3)="E08","MD",IF(LEFT(O51,3)="E09","LONB"))))))))))</f>
        <v/>
      </c>
      <c r="Q51" s="60" t="str">
        <f>IF(source_data!G53="","",IF(source_data!D53="","",VLOOKUP(source_data!D53,geo_data!A:I,7,FALSE)))</f>
        <v/>
      </c>
      <c r="R51" s="60" t="str">
        <f>IF(source_data!G53="","",IF(source_data!D53="","",VLOOKUP(source_data!D53,geo_data!A:I,6,FALSE)))</f>
        <v/>
      </c>
      <c r="S51" s="60" t="str">
        <f>IF(source_data!G53="","",IF(LEFT(R51,3)="E05","WD",IF(LEFT(R51,3)="S13","WD",IF(LEFT(R51,3)="W05","WD",IF(LEFT(R51,3)="W06","UA",IF(LEFT(R51,3)="S12","CA",IF(LEFT(R51,3)="E06","UA",IF(LEFT(R51,3)="E07","NMD",IF(LEFT(R51,3)="E08","MD",IF(LEFT(R51,3)="E09","LONB"))))))))))</f>
        <v/>
      </c>
      <c r="T51" s="17" t="str">
        <f>IF(source_data!G53="","",IF(source_data!N53="","",source_data!N53))</f>
        <v/>
      </c>
      <c r="U51" s="21" t="str">
        <f>IF(source_data!G53="","",tailored_settings!$B$8)</f>
        <v/>
      </c>
      <c r="V51" s="17" t="str">
        <f>IF(source_data!G53="","",tailored_settings!$B$9)</f>
        <v/>
      </c>
      <c r="W51" s="19" t="str">
        <f>IF(source_data!G53="","",IF(source_data!O53="","",source_data!O53))</f>
        <v/>
      </c>
      <c r="X51" s="19" t="str">
        <f>IF(source_data!G53="","",IF(source_data!P53="","",source_data!P53))</f>
        <v/>
      </c>
      <c r="Y51" s="20" t="str">
        <f>IF(source_data!G53="","",IF(source_data!Q53="","",source_data!Q53))</f>
        <v/>
      </c>
      <c r="Z51" s="25" t="str">
        <f>IF(source_data!G53="","",IF(source_data!I53="","",tailored_settings!$B$10))</f>
        <v/>
      </c>
      <c r="AA51" s="25" t="str">
        <f>IF(source_data!G53="","",IF(source_data!I53="","",source_data!I53))</f>
        <v/>
      </c>
      <c r="AB51" s="25" t="str">
        <f>IF(source_data!G53="","",IF(source_data!J53="","",tailored_settings!$B$11))</f>
        <v/>
      </c>
      <c r="AC51" s="25" t="str">
        <f>IF(source_data!G53="","",IF(source_data!J53="","",source_data!J53))</f>
        <v/>
      </c>
      <c r="AD51" s="25" t="str">
        <f>IF(source_data!G53="","",IF(source_data!K53="","",tailored_settings!$B$12))</f>
        <v/>
      </c>
      <c r="AE51" s="25" t="str">
        <f>IF(source_data!G53="","",IF(source_data!K53="","",source_data!K53))</f>
        <v/>
      </c>
      <c r="AF51" s="25" t="str">
        <f>IF(source_data!G53="","",IF(source_data!L53="","",tailored_settings!$B$13))</f>
        <v/>
      </c>
      <c r="AG51" s="25" t="str">
        <f>IF(source_data!G53="","",IF(source_data!L53="","",source_data!L53))</f>
        <v/>
      </c>
      <c r="AH51" s="25" t="str">
        <f>IF(source_data!G53="","",IF(source_data!M53="","",tailored_settings!$B$14))</f>
        <v/>
      </c>
      <c r="AI51" s="25" t="str">
        <f>IF(source_data!G53="","",IF(source_data!M53="","",source_data!M53))</f>
        <v/>
      </c>
    </row>
    <row r="52" spans="1:35" ht="15.75" x14ac:dyDescent="0.25">
      <c r="A52" s="17" t="str">
        <f>IF(source_data!G54="","",IF(AND(source_data!C54&lt;&gt;"",tailored_settings!$B$15="Publish"),CONCATENATE(tailored_settings!$B$2&amp;source_data!C54),IF(AND(source_data!C54&lt;&gt;"",tailored_settings!$B$15="Do not publish"),CONCATENATE(tailored_settings!$B$2&amp;TEXT(ROW(A52)-1,"0000")&amp;"_"&amp;TEXT(F52,"yyyy-mm")),CONCATENATE(tailored_settings!$B$2&amp;TEXT(ROW(A52)-1,"0000")&amp;"_"&amp;TEXT(F52,"yyyy-mm")))))</f>
        <v/>
      </c>
      <c r="B52" s="17" t="str">
        <f>IF(source_data!G54="","",IF(source_data!E54&lt;&gt;"",source_data!E54,CONCATENATE("Grant to "&amp;G52)))</f>
        <v/>
      </c>
      <c r="C52" s="17" t="str">
        <f>IF(source_data!G54="","",IF(source_data!F54="","",source_data!F54))</f>
        <v/>
      </c>
      <c r="D52" s="18" t="str">
        <f>IF(source_data!G54="","",IF(source_data!G54="","",source_data!G54))</f>
        <v/>
      </c>
      <c r="E52" s="17" t="str">
        <f>IF(source_data!G54="","",tailored_settings!$B$3)</f>
        <v/>
      </c>
      <c r="F52" s="19" t="str">
        <f>IF(source_data!G54="","",IF(source_data!H54="","",source_data!H54))</f>
        <v/>
      </c>
      <c r="G52" s="17" t="str">
        <f>IF(source_data!G54="","",tailored_settings!$B$5)</f>
        <v/>
      </c>
      <c r="H52" s="17" t="str">
        <f>IF(source_data!G54="","",IF(AND(source_data!A54&lt;&gt;"",tailored_settings!$B$16="Publish"),CONCATENATE(tailored_settings!$B$2&amp;source_data!A54),IF(AND(source_data!A54&lt;&gt;"",tailored_settings!$B$16="Do not publish"),CONCATENATE(tailored_settings!$B$4&amp;TEXT(ROW(A52)-1,"0000")&amp;"_"&amp;TEXT(F52,"yyyy-mm")),CONCATENATE(tailored_settings!$B$4&amp;TEXT(ROW(A52)-1,"0000")&amp;"_"&amp;TEXT(F52,"yyyy-mm")))))</f>
        <v/>
      </c>
      <c r="I52" s="17" t="str">
        <f>IF(source_data!G54="","",tailored_settings!$B$7)</f>
        <v/>
      </c>
      <c r="J52" s="17" t="str">
        <f>IF(source_data!G54="","",tailored_settings!$B$6)</f>
        <v/>
      </c>
      <c r="K52" s="17" t="str">
        <f>IF(source_data!G54="","",IF(source_data!I54="","",VLOOKUP(source_data!I54,codelist_mapping!A:C,3,FALSE)))</f>
        <v/>
      </c>
      <c r="L52" s="17" t="str">
        <f>IF(source_data!G54="","",IF(source_data!J54="","",VLOOKUP(source_data!J54,codelist_mapping!A:C,3,FALSE)))</f>
        <v/>
      </c>
      <c r="M52" s="17" t="str">
        <f>IF(source_data!G54="","",IF(source_data!K54="","",IF(source_data!M54&lt;&gt;"",CONCATENATE(VLOOKUP(source_data!K54,codelist_mapping!F:H,3,FALSE)&amp;";"&amp;VLOOKUP(source_data!L54,codelist_mapping!F:H,3,FALSE)&amp;";"&amp;VLOOKUP(source_data!M54,codelist_mapping!F:H,3,FALSE)),IF(source_data!L54&lt;&gt;"",CONCATENATE(VLOOKUP(source_data!K54,codelist_mapping!F:H,3,FALSE)&amp;";"&amp;VLOOKUP(source_data!L54,codelist_mapping!F:H,3,FALSE)),IF(source_data!K54&lt;&gt;"",CONCATENATE(VLOOKUP(source_data!K54,codelist_mapping!F:H,3,FALSE)))))))</f>
        <v/>
      </c>
      <c r="N52" s="60" t="str">
        <f>IF(source_data!G54="","",IF(source_data!D54="","",VLOOKUP(source_data!D54,geo_data!A:I,9,FALSE)))</f>
        <v/>
      </c>
      <c r="O52" s="60" t="str">
        <f>IF(source_data!G54="","",IF(source_data!D54="","",VLOOKUP(source_data!D54,geo_data!A:I,8,FALSE)))</f>
        <v/>
      </c>
      <c r="P52" s="60" t="str">
        <f>IF(source_data!G54="","",IF(LEFT(O52,3)="E05","WD",IF(LEFT(O52,3)="S13","WD",IF(LEFT(O52,3)="W05","WD",IF(LEFT(O52,3)="W06","UA",IF(LEFT(O52,3)="S12","CA",IF(LEFT(O52,3)="E06","UA",IF(LEFT(O52,3)="E07","NMD",IF(LEFT(O52,3)="E08","MD",IF(LEFT(O52,3)="E09","LONB"))))))))))</f>
        <v/>
      </c>
      <c r="Q52" s="60" t="str">
        <f>IF(source_data!G54="","",IF(source_data!D54="","",VLOOKUP(source_data!D54,geo_data!A:I,7,FALSE)))</f>
        <v/>
      </c>
      <c r="R52" s="60" t="str">
        <f>IF(source_data!G54="","",IF(source_data!D54="","",VLOOKUP(source_data!D54,geo_data!A:I,6,FALSE)))</f>
        <v/>
      </c>
      <c r="S52" s="60" t="str">
        <f>IF(source_data!G54="","",IF(LEFT(R52,3)="E05","WD",IF(LEFT(R52,3)="S13","WD",IF(LEFT(R52,3)="W05","WD",IF(LEFT(R52,3)="W06","UA",IF(LEFT(R52,3)="S12","CA",IF(LEFT(R52,3)="E06","UA",IF(LEFT(R52,3)="E07","NMD",IF(LEFT(R52,3)="E08","MD",IF(LEFT(R52,3)="E09","LONB"))))))))))</f>
        <v/>
      </c>
      <c r="T52" s="17" t="str">
        <f>IF(source_data!G54="","",IF(source_data!N54="","",source_data!N54))</f>
        <v/>
      </c>
      <c r="U52" s="21" t="str">
        <f>IF(source_data!G54="","",tailored_settings!$B$8)</f>
        <v/>
      </c>
      <c r="V52" s="17" t="str">
        <f>IF(source_data!G54="","",tailored_settings!$B$9)</f>
        <v/>
      </c>
      <c r="W52" s="19" t="str">
        <f>IF(source_data!G54="","",IF(source_data!O54="","",source_data!O54))</f>
        <v/>
      </c>
      <c r="X52" s="19" t="str">
        <f>IF(source_data!G54="","",IF(source_data!P54="","",source_data!P54))</f>
        <v/>
      </c>
      <c r="Y52" s="20" t="str">
        <f>IF(source_data!G54="","",IF(source_data!Q54="","",source_data!Q54))</f>
        <v/>
      </c>
      <c r="Z52" s="25" t="str">
        <f>IF(source_data!G54="","",IF(source_data!I54="","",tailored_settings!$B$10))</f>
        <v/>
      </c>
      <c r="AA52" s="25" t="str">
        <f>IF(source_data!G54="","",IF(source_data!I54="","",source_data!I54))</f>
        <v/>
      </c>
      <c r="AB52" s="25" t="str">
        <f>IF(source_data!G54="","",IF(source_data!J54="","",tailored_settings!$B$11))</f>
        <v/>
      </c>
      <c r="AC52" s="25" t="str">
        <f>IF(source_data!G54="","",IF(source_data!J54="","",source_data!J54))</f>
        <v/>
      </c>
      <c r="AD52" s="25" t="str">
        <f>IF(source_data!G54="","",IF(source_data!K54="","",tailored_settings!$B$12))</f>
        <v/>
      </c>
      <c r="AE52" s="25" t="str">
        <f>IF(source_data!G54="","",IF(source_data!K54="","",source_data!K54))</f>
        <v/>
      </c>
      <c r="AF52" s="25" t="str">
        <f>IF(source_data!G54="","",IF(source_data!L54="","",tailored_settings!$B$13))</f>
        <v/>
      </c>
      <c r="AG52" s="25" t="str">
        <f>IF(source_data!G54="","",IF(source_data!L54="","",source_data!L54))</f>
        <v/>
      </c>
      <c r="AH52" s="25" t="str">
        <f>IF(source_data!G54="","",IF(source_data!M54="","",tailored_settings!$B$14))</f>
        <v/>
      </c>
      <c r="AI52" s="25" t="str">
        <f>IF(source_data!G54="","",IF(source_data!M54="","",source_data!M54))</f>
        <v/>
      </c>
    </row>
    <row r="53" spans="1:35" ht="15.75" x14ac:dyDescent="0.25">
      <c r="A53" s="17" t="str">
        <f>IF(source_data!G55="","",IF(AND(source_data!C55&lt;&gt;"",tailored_settings!$B$15="Publish"),CONCATENATE(tailored_settings!$B$2&amp;source_data!C55),IF(AND(source_data!C55&lt;&gt;"",tailored_settings!$B$15="Do not publish"),CONCATENATE(tailored_settings!$B$2&amp;TEXT(ROW(A53)-1,"0000")&amp;"_"&amp;TEXT(F53,"yyyy-mm")),CONCATENATE(tailored_settings!$B$2&amp;TEXT(ROW(A53)-1,"0000")&amp;"_"&amp;TEXT(F53,"yyyy-mm")))))</f>
        <v/>
      </c>
      <c r="B53" s="17" t="str">
        <f>IF(source_data!G55="","",IF(source_data!E55&lt;&gt;"",source_data!E55,CONCATENATE("Grant to "&amp;G53)))</f>
        <v/>
      </c>
      <c r="C53" s="17" t="str">
        <f>IF(source_data!G55="","",IF(source_data!F55="","",source_data!F55))</f>
        <v/>
      </c>
      <c r="D53" s="18" t="str">
        <f>IF(source_data!G55="","",IF(source_data!G55="","",source_data!G55))</f>
        <v/>
      </c>
      <c r="E53" s="17" t="str">
        <f>IF(source_data!G55="","",tailored_settings!$B$3)</f>
        <v/>
      </c>
      <c r="F53" s="19" t="str">
        <f>IF(source_data!G55="","",IF(source_data!H55="","",source_data!H55))</f>
        <v/>
      </c>
      <c r="G53" s="17" t="str">
        <f>IF(source_data!G55="","",tailored_settings!$B$5)</f>
        <v/>
      </c>
      <c r="H53" s="17" t="str">
        <f>IF(source_data!G55="","",IF(AND(source_data!A55&lt;&gt;"",tailored_settings!$B$16="Publish"),CONCATENATE(tailored_settings!$B$2&amp;source_data!A55),IF(AND(source_data!A55&lt;&gt;"",tailored_settings!$B$16="Do not publish"),CONCATENATE(tailored_settings!$B$4&amp;TEXT(ROW(A53)-1,"0000")&amp;"_"&amp;TEXT(F53,"yyyy-mm")),CONCATENATE(tailored_settings!$B$4&amp;TEXT(ROW(A53)-1,"0000")&amp;"_"&amp;TEXT(F53,"yyyy-mm")))))</f>
        <v/>
      </c>
      <c r="I53" s="17" t="str">
        <f>IF(source_data!G55="","",tailored_settings!$B$7)</f>
        <v/>
      </c>
      <c r="J53" s="17" t="str">
        <f>IF(source_data!G55="","",tailored_settings!$B$6)</f>
        <v/>
      </c>
      <c r="K53" s="17" t="str">
        <f>IF(source_data!G55="","",IF(source_data!I55="","",VLOOKUP(source_data!I55,codelist_mapping!A:C,3,FALSE)))</f>
        <v/>
      </c>
      <c r="L53" s="17" t="str">
        <f>IF(source_data!G55="","",IF(source_data!J55="","",VLOOKUP(source_data!J55,codelist_mapping!A:C,3,FALSE)))</f>
        <v/>
      </c>
      <c r="M53" s="17" t="str">
        <f>IF(source_data!G55="","",IF(source_data!K55="","",IF(source_data!M55&lt;&gt;"",CONCATENATE(VLOOKUP(source_data!K55,codelist_mapping!F:H,3,FALSE)&amp;";"&amp;VLOOKUP(source_data!L55,codelist_mapping!F:H,3,FALSE)&amp;";"&amp;VLOOKUP(source_data!M55,codelist_mapping!F:H,3,FALSE)),IF(source_data!L55&lt;&gt;"",CONCATENATE(VLOOKUP(source_data!K55,codelist_mapping!F:H,3,FALSE)&amp;";"&amp;VLOOKUP(source_data!L55,codelist_mapping!F:H,3,FALSE)),IF(source_data!K55&lt;&gt;"",CONCATENATE(VLOOKUP(source_data!K55,codelist_mapping!F:H,3,FALSE)))))))</f>
        <v/>
      </c>
      <c r="N53" s="60" t="str">
        <f>IF(source_data!G55="","",IF(source_data!D55="","",VLOOKUP(source_data!D55,geo_data!A:I,9,FALSE)))</f>
        <v/>
      </c>
      <c r="O53" s="60" t="str">
        <f>IF(source_data!G55="","",IF(source_data!D55="","",VLOOKUP(source_data!D55,geo_data!A:I,8,FALSE)))</f>
        <v/>
      </c>
      <c r="P53" s="60" t="str">
        <f>IF(source_data!G55="","",IF(LEFT(O53,3)="E05","WD",IF(LEFT(O53,3)="S13","WD",IF(LEFT(O53,3)="W05","WD",IF(LEFT(O53,3)="W06","UA",IF(LEFT(O53,3)="S12","CA",IF(LEFT(O53,3)="E06","UA",IF(LEFT(O53,3)="E07","NMD",IF(LEFT(O53,3)="E08","MD",IF(LEFT(O53,3)="E09","LONB"))))))))))</f>
        <v/>
      </c>
      <c r="Q53" s="60" t="str">
        <f>IF(source_data!G55="","",IF(source_data!D55="","",VLOOKUP(source_data!D55,geo_data!A:I,7,FALSE)))</f>
        <v/>
      </c>
      <c r="R53" s="60" t="str">
        <f>IF(source_data!G55="","",IF(source_data!D55="","",VLOOKUP(source_data!D55,geo_data!A:I,6,FALSE)))</f>
        <v/>
      </c>
      <c r="S53" s="60" t="str">
        <f>IF(source_data!G55="","",IF(LEFT(R53,3)="E05","WD",IF(LEFT(R53,3)="S13","WD",IF(LEFT(R53,3)="W05","WD",IF(LEFT(R53,3)="W06","UA",IF(LEFT(R53,3)="S12","CA",IF(LEFT(R53,3)="E06","UA",IF(LEFT(R53,3)="E07","NMD",IF(LEFT(R53,3)="E08","MD",IF(LEFT(R53,3)="E09","LONB"))))))))))</f>
        <v/>
      </c>
      <c r="T53" s="17" t="str">
        <f>IF(source_data!G55="","",IF(source_data!N55="","",source_data!N55))</f>
        <v/>
      </c>
      <c r="U53" s="21" t="str">
        <f>IF(source_data!G55="","",tailored_settings!$B$8)</f>
        <v/>
      </c>
      <c r="V53" s="17" t="str">
        <f>IF(source_data!G55="","",tailored_settings!$B$9)</f>
        <v/>
      </c>
      <c r="W53" s="19" t="str">
        <f>IF(source_data!G55="","",IF(source_data!O55="","",source_data!O55))</f>
        <v/>
      </c>
      <c r="X53" s="19" t="str">
        <f>IF(source_data!G55="","",IF(source_data!P55="","",source_data!P55))</f>
        <v/>
      </c>
      <c r="Y53" s="20" t="str">
        <f>IF(source_data!G55="","",IF(source_data!Q55="","",source_data!Q55))</f>
        <v/>
      </c>
      <c r="Z53" s="25" t="str">
        <f>IF(source_data!G55="","",IF(source_data!I55="","",tailored_settings!$B$10))</f>
        <v/>
      </c>
      <c r="AA53" s="25" t="str">
        <f>IF(source_data!G55="","",IF(source_data!I55="","",source_data!I55))</f>
        <v/>
      </c>
      <c r="AB53" s="25" t="str">
        <f>IF(source_data!G55="","",IF(source_data!J55="","",tailored_settings!$B$11))</f>
        <v/>
      </c>
      <c r="AC53" s="25" t="str">
        <f>IF(source_data!G55="","",IF(source_data!J55="","",source_data!J55))</f>
        <v/>
      </c>
      <c r="AD53" s="25" t="str">
        <f>IF(source_data!G55="","",IF(source_data!K55="","",tailored_settings!$B$12))</f>
        <v/>
      </c>
      <c r="AE53" s="25" t="str">
        <f>IF(source_data!G55="","",IF(source_data!K55="","",source_data!K55))</f>
        <v/>
      </c>
      <c r="AF53" s="25" t="str">
        <f>IF(source_data!G55="","",IF(source_data!L55="","",tailored_settings!$B$13))</f>
        <v/>
      </c>
      <c r="AG53" s="25" t="str">
        <f>IF(source_data!G55="","",IF(source_data!L55="","",source_data!L55))</f>
        <v/>
      </c>
      <c r="AH53" s="25" t="str">
        <f>IF(source_data!G55="","",IF(source_data!M55="","",tailored_settings!$B$14))</f>
        <v/>
      </c>
      <c r="AI53" s="25" t="str">
        <f>IF(source_data!G55="","",IF(source_data!M55="","",source_data!M55))</f>
        <v/>
      </c>
    </row>
    <row r="54" spans="1:35" ht="15.75" x14ac:dyDescent="0.25">
      <c r="A54" s="17" t="str">
        <f>IF(source_data!G56="","",IF(AND(source_data!C56&lt;&gt;"",tailored_settings!$B$15="Publish"),CONCATENATE(tailored_settings!$B$2&amp;source_data!C56),IF(AND(source_data!C56&lt;&gt;"",tailored_settings!$B$15="Do not publish"),CONCATENATE(tailored_settings!$B$2&amp;TEXT(ROW(A54)-1,"0000")&amp;"_"&amp;TEXT(F54,"yyyy-mm")),CONCATENATE(tailored_settings!$B$2&amp;TEXT(ROW(A54)-1,"0000")&amp;"_"&amp;TEXT(F54,"yyyy-mm")))))</f>
        <v/>
      </c>
      <c r="B54" s="17" t="str">
        <f>IF(source_data!G56="","",IF(source_data!E56&lt;&gt;"",source_data!E56,CONCATENATE("Grant to "&amp;G54)))</f>
        <v/>
      </c>
      <c r="C54" s="17" t="str">
        <f>IF(source_data!G56="","",IF(source_data!F56="","",source_data!F56))</f>
        <v/>
      </c>
      <c r="D54" s="18" t="str">
        <f>IF(source_data!G56="","",IF(source_data!G56="","",source_data!G56))</f>
        <v/>
      </c>
      <c r="E54" s="17" t="str">
        <f>IF(source_data!G56="","",tailored_settings!$B$3)</f>
        <v/>
      </c>
      <c r="F54" s="19" t="str">
        <f>IF(source_data!G56="","",IF(source_data!H56="","",source_data!H56))</f>
        <v/>
      </c>
      <c r="G54" s="17" t="str">
        <f>IF(source_data!G56="","",tailored_settings!$B$5)</f>
        <v/>
      </c>
      <c r="H54" s="17" t="str">
        <f>IF(source_data!G56="","",IF(AND(source_data!A56&lt;&gt;"",tailored_settings!$B$16="Publish"),CONCATENATE(tailored_settings!$B$2&amp;source_data!A56),IF(AND(source_data!A56&lt;&gt;"",tailored_settings!$B$16="Do not publish"),CONCATENATE(tailored_settings!$B$4&amp;TEXT(ROW(A54)-1,"0000")&amp;"_"&amp;TEXT(F54,"yyyy-mm")),CONCATENATE(tailored_settings!$B$4&amp;TEXT(ROW(A54)-1,"0000")&amp;"_"&amp;TEXT(F54,"yyyy-mm")))))</f>
        <v/>
      </c>
      <c r="I54" s="17" t="str">
        <f>IF(source_data!G56="","",tailored_settings!$B$7)</f>
        <v/>
      </c>
      <c r="J54" s="17" t="str">
        <f>IF(source_data!G56="","",tailored_settings!$B$6)</f>
        <v/>
      </c>
      <c r="K54" s="17" t="str">
        <f>IF(source_data!G56="","",IF(source_data!I56="","",VLOOKUP(source_data!I56,codelist_mapping!A:C,3,FALSE)))</f>
        <v/>
      </c>
      <c r="L54" s="17" t="str">
        <f>IF(source_data!G56="","",IF(source_data!J56="","",VLOOKUP(source_data!J56,codelist_mapping!A:C,3,FALSE)))</f>
        <v/>
      </c>
      <c r="M54" s="17" t="str">
        <f>IF(source_data!G56="","",IF(source_data!K56="","",IF(source_data!M56&lt;&gt;"",CONCATENATE(VLOOKUP(source_data!K56,codelist_mapping!F:H,3,FALSE)&amp;";"&amp;VLOOKUP(source_data!L56,codelist_mapping!F:H,3,FALSE)&amp;";"&amp;VLOOKUP(source_data!M56,codelist_mapping!F:H,3,FALSE)),IF(source_data!L56&lt;&gt;"",CONCATENATE(VLOOKUP(source_data!K56,codelist_mapping!F:H,3,FALSE)&amp;";"&amp;VLOOKUP(source_data!L56,codelist_mapping!F:H,3,FALSE)),IF(source_data!K56&lt;&gt;"",CONCATENATE(VLOOKUP(source_data!K56,codelist_mapping!F:H,3,FALSE)))))))</f>
        <v/>
      </c>
      <c r="N54" s="60" t="str">
        <f>IF(source_data!G56="","",IF(source_data!D56="","",VLOOKUP(source_data!D56,geo_data!A:I,9,FALSE)))</f>
        <v/>
      </c>
      <c r="O54" s="60" t="str">
        <f>IF(source_data!G56="","",IF(source_data!D56="","",VLOOKUP(source_data!D56,geo_data!A:I,8,FALSE)))</f>
        <v/>
      </c>
      <c r="P54" s="60" t="str">
        <f>IF(source_data!G56="","",IF(LEFT(O54,3)="E05","WD",IF(LEFT(O54,3)="S13","WD",IF(LEFT(O54,3)="W05","WD",IF(LEFT(O54,3)="W06","UA",IF(LEFT(O54,3)="S12","CA",IF(LEFT(O54,3)="E06","UA",IF(LEFT(O54,3)="E07","NMD",IF(LEFT(O54,3)="E08","MD",IF(LEFT(O54,3)="E09","LONB"))))))))))</f>
        <v/>
      </c>
      <c r="Q54" s="60" t="str">
        <f>IF(source_data!G56="","",IF(source_data!D56="","",VLOOKUP(source_data!D56,geo_data!A:I,7,FALSE)))</f>
        <v/>
      </c>
      <c r="R54" s="60" t="str">
        <f>IF(source_data!G56="","",IF(source_data!D56="","",VLOOKUP(source_data!D56,geo_data!A:I,6,FALSE)))</f>
        <v/>
      </c>
      <c r="S54" s="60" t="str">
        <f>IF(source_data!G56="","",IF(LEFT(R54,3)="E05","WD",IF(LEFT(R54,3)="S13","WD",IF(LEFT(R54,3)="W05","WD",IF(LEFT(R54,3)="W06","UA",IF(LEFT(R54,3)="S12","CA",IF(LEFT(R54,3)="E06","UA",IF(LEFT(R54,3)="E07","NMD",IF(LEFT(R54,3)="E08","MD",IF(LEFT(R54,3)="E09","LONB"))))))))))</f>
        <v/>
      </c>
      <c r="T54" s="17" t="str">
        <f>IF(source_data!G56="","",IF(source_data!N56="","",source_data!N56))</f>
        <v/>
      </c>
      <c r="U54" s="21" t="str">
        <f>IF(source_data!G56="","",tailored_settings!$B$8)</f>
        <v/>
      </c>
      <c r="V54" s="17" t="str">
        <f>IF(source_data!G56="","",tailored_settings!$B$9)</f>
        <v/>
      </c>
      <c r="W54" s="19" t="str">
        <f>IF(source_data!G56="","",IF(source_data!O56="","",source_data!O56))</f>
        <v/>
      </c>
      <c r="X54" s="19" t="str">
        <f>IF(source_data!G56="","",IF(source_data!P56="","",source_data!P56))</f>
        <v/>
      </c>
      <c r="Y54" s="20" t="str">
        <f>IF(source_data!G56="","",IF(source_data!Q56="","",source_data!Q56))</f>
        <v/>
      </c>
      <c r="Z54" s="25" t="str">
        <f>IF(source_data!G56="","",IF(source_data!I56="","",tailored_settings!$B$10))</f>
        <v/>
      </c>
      <c r="AA54" s="25" t="str">
        <f>IF(source_data!G56="","",IF(source_data!I56="","",source_data!I56))</f>
        <v/>
      </c>
      <c r="AB54" s="25" t="str">
        <f>IF(source_data!G56="","",IF(source_data!J56="","",tailored_settings!$B$11))</f>
        <v/>
      </c>
      <c r="AC54" s="25" t="str">
        <f>IF(source_data!G56="","",IF(source_data!J56="","",source_data!J56))</f>
        <v/>
      </c>
      <c r="AD54" s="25" t="str">
        <f>IF(source_data!G56="","",IF(source_data!K56="","",tailored_settings!$B$12))</f>
        <v/>
      </c>
      <c r="AE54" s="25" t="str">
        <f>IF(source_data!G56="","",IF(source_data!K56="","",source_data!K56))</f>
        <v/>
      </c>
      <c r="AF54" s="25" t="str">
        <f>IF(source_data!G56="","",IF(source_data!L56="","",tailored_settings!$B$13))</f>
        <v/>
      </c>
      <c r="AG54" s="25" t="str">
        <f>IF(source_data!G56="","",IF(source_data!L56="","",source_data!L56))</f>
        <v/>
      </c>
      <c r="AH54" s="25" t="str">
        <f>IF(source_data!G56="","",IF(source_data!M56="","",tailored_settings!$B$14))</f>
        <v/>
      </c>
      <c r="AI54" s="25" t="str">
        <f>IF(source_data!G56="","",IF(source_data!M56="","",source_data!M56))</f>
        <v/>
      </c>
    </row>
    <row r="55" spans="1:35" ht="15.75" x14ac:dyDescent="0.25">
      <c r="A55" s="17" t="str">
        <f>IF(source_data!G57="","",IF(AND(source_data!C57&lt;&gt;"",tailored_settings!$B$15="Publish"),CONCATENATE(tailored_settings!$B$2&amp;source_data!C57),IF(AND(source_data!C57&lt;&gt;"",tailored_settings!$B$15="Do not publish"),CONCATENATE(tailored_settings!$B$2&amp;TEXT(ROW(A55)-1,"0000")&amp;"_"&amp;TEXT(F55,"yyyy-mm")),CONCATENATE(tailored_settings!$B$2&amp;TEXT(ROW(A55)-1,"0000")&amp;"_"&amp;TEXT(F55,"yyyy-mm")))))</f>
        <v/>
      </c>
      <c r="B55" s="17" t="str">
        <f>IF(source_data!G57="","",IF(source_data!E57&lt;&gt;"",source_data!E57,CONCATENATE("Grant to "&amp;G55)))</f>
        <v/>
      </c>
      <c r="C55" s="17" t="str">
        <f>IF(source_data!G57="","",IF(source_data!F57="","",source_data!F57))</f>
        <v/>
      </c>
      <c r="D55" s="18" t="str">
        <f>IF(source_data!G57="","",IF(source_data!G57="","",source_data!G57))</f>
        <v/>
      </c>
      <c r="E55" s="17" t="str">
        <f>IF(source_data!G57="","",tailored_settings!$B$3)</f>
        <v/>
      </c>
      <c r="F55" s="19" t="str">
        <f>IF(source_data!G57="","",IF(source_data!H57="","",source_data!H57))</f>
        <v/>
      </c>
      <c r="G55" s="17" t="str">
        <f>IF(source_data!G57="","",tailored_settings!$B$5)</f>
        <v/>
      </c>
      <c r="H55" s="17" t="str">
        <f>IF(source_data!G57="","",IF(AND(source_data!A57&lt;&gt;"",tailored_settings!$B$16="Publish"),CONCATENATE(tailored_settings!$B$2&amp;source_data!A57),IF(AND(source_data!A57&lt;&gt;"",tailored_settings!$B$16="Do not publish"),CONCATENATE(tailored_settings!$B$4&amp;TEXT(ROW(A55)-1,"0000")&amp;"_"&amp;TEXT(F55,"yyyy-mm")),CONCATENATE(tailored_settings!$B$4&amp;TEXT(ROW(A55)-1,"0000")&amp;"_"&amp;TEXT(F55,"yyyy-mm")))))</f>
        <v/>
      </c>
      <c r="I55" s="17" t="str">
        <f>IF(source_data!G57="","",tailored_settings!$B$7)</f>
        <v/>
      </c>
      <c r="J55" s="17" t="str">
        <f>IF(source_data!G57="","",tailored_settings!$B$6)</f>
        <v/>
      </c>
      <c r="K55" s="17" t="str">
        <f>IF(source_data!G57="","",IF(source_data!I57="","",VLOOKUP(source_data!I57,codelist_mapping!A:C,3,FALSE)))</f>
        <v/>
      </c>
      <c r="L55" s="17" t="str">
        <f>IF(source_data!G57="","",IF(source_data!J57="","",VLOOKUP(source_data!J57,codelist_mapping!A:C,3,FALSE)))</f>
        <v/>
      </c>
      <c r="M55" s="17" t="str">
        <f>IF(source_data!G57="","",IF(source_data!K57="","",IF(source_data!M57&lt;&gt;"",CONCATENATE(VLOOKUP(source_data!K57,codelist_mapping!F:H,3,FALSE)&amp;";"&amp;VLOOKUP(source_data!L57,codelist_mapping!F:H,3,FALSE)&amp;";"&amp;VLOOKUP(source_data!M57,codelist_mapping!F:H,3,FALSE)),IF(source_data!L57&lt;&gt;"",CONCATENATE(VLOOKUP(source_data!K57,codelist_mapping!F:H,3,FALSE)&amp;";"&amp;VLOOKUP(source_data!L57,codelist_mapping!F:H,3,FALSE)),IF(source_data!K57&lt;&gt;"",CONCATENATE(VLOOKUP(source_data!K57,codelist_mapping!F:H,3,FALSE)))))))</f>
        <v/>
      </c>
      <c r="N55" s="60" t="str">
        <f>IF(source_data!G57="","",IF(source_data!D57="","",VLOOKUP(source_data!D57,geo_data!A:I,9,FALSE)))</f>
        <v/>
      </c>
      <c r="O55" s="60" t="str">
        <f>IF(source_data!G57="","",IF(source_data!D57="","",VLOOKUP(source_data!D57,geo_data!A:I,8,FALSE)))</f>
        <v/>
      </c>
      <c r="P55" s="60" t="str">
        <f>IF(source_data!G57="","",IF(LEFT(O55,3)="E05","WD",IF(LEFT(O55,3)="S13","WD",IF(LEFT(O55,3)="W05","WD",IF(LEFT(O55,3)="W06","UA",IF(LEFT(O55,3)="S12","CA",IF(LEFT(O55,3)="E06","UA",IF(LEFT(O55,3)="E07","NMD",IF(LEFT(O55,3)="E08","MD",IF(LEFT(O55,3)="E09","LONB"))))))))))</f>
        <v/>
      </c>
      <c r="Q55" s="60" t="str">
        <f>IF(source_data!G57="","",IF(source_data!D57="","",VLOOKUP(source_data!D57,geo_data!A:I,7,FALSE)))</f>
        <v/>
      </c>
      <c r="R55" s="60" t="str">
        <f>IF(source_data!G57="","",IF(source_data!D57="","",VLOOKUP(source_data!D57,geo_data!A:I,6,FALSE)))</f>
        <v/>
      </c>
      <c r="S55" s="60" t="str">
        <f>IF(source_data!G57="","",IF(LEFT(R55,3)="E05","WD",IF(LEFT(R55,3)="S13","WD",IF(LEFT(R55,3)="W05","WD",IF(LEFT(R55,3)="W06","UA",IF(LEFT(R55,3)="S12","CA",IF(LEFT(R55,3)="E06","UA",IF(LEFT(R55,3)="E07","NMD",IF(LEFT(R55,3)="E08","MD",IF(LEFT(R55,3)="E09","LONB"))))))))))</f>
        <v/>
      </c>
      <c r="T55" s="17" t="str">
        <f>IF(source_data!G57="","",IF(source_data!N57="","",source_data!N57))</f>
        <v/>
      </c>
      <c r="U55" s="21" t="str">
        <f>IF(source_data!G57="","",tailored_settings!$B$8)</f>
        <v/>
      </c>
      <c r="V55" s="17" t="str">
        <f>IF(source_data!G57="","",tailored_settings!$B$9)</f>
        <v/>
      </c>
      <c r="W55" s="19" t="str">
        <f>IF(source_data!G57="","",IF(source_data!O57="","",source_data!O57))</f>
        <v/>
      </c>
      <c r="X55" s="19" t="str">
        <f>IF(source_data!G57="","",IF(source_data!P57="","",source_data!P57))</f>
        <v/>
      </c>
      <c r="Y55" s="20" t="str">
        <f>IF(source_data!G57="","",IF(source_data!Q57="","",source_data!Q57))</f>
        <v/>
      </c>
      <c r="Z55" s="25" t="str">
        <f>IF(source_data!G57="","",IF(source_data!I57="","",tailored_settings!$B$10))</f>
        <v/>
      </c>
      <c r="AA55" s="25" t="str">
        <f>IF(source_data!G57="","",IF(source_data!I57="","",source_data!I57))</f>
        <v/>
      </c>
      <c r="AB55" s="25" t="str">
        <f>IF(source_data!G57="","",IF(source_data!J57="","",tailored_settings!$B$11))</f>
        <v/>
      </c>
      <c r="AC55" s="25" t="str">
        <f>IF(source_data!G57="","",IF(source_data!J57="","",source_data!J57))</f>
        <v/>
      </c>
      <c r="AD55" s="25" t="str">
        <f>IF(source_data!G57="","",IF(source_data!K57="","",tailored_settings!$B$12))</f>
        <v/>
      </c>
      <c r="AE55" s="25" t="str">
        <f>IF(source_data!G57="","",IF(source_data!K57="","",source_data!K57))</f>
        <v/>
      </c>
      <c r="AF55" s="25" t="str">
        <f>IF(source_data!G57="","",IF(source_data!L57="","",tailored_settings!$B$13))</f>
        <v/>
      </c>
      <c r="AG55" s="25" t="str">
        <f>IF(source_data!G57="","",IF(source_data!L57="","",source_data!L57))</f>
        <v/>
      </c>
      <c r="AH55" s="25" t="str">
        <f>IF(source_data!G57="","",IF(source_data!M57="","",tailored_settings!$B$14))</f>
        <v/>
      </c>
      <c r="AI55" s="25" t="str">
        <f>IF(source_data!G57="","",IF(source_data!M57="","",source_data!M57))</f>
        <v/>
      </c>
    </row>
    <row r="56" spans="1:35" ht="15.75" x14ac:dyDescent="0.25">
      <c r="A56" s="17" t="str">
        <f>IF(source_data!G58="","",IF(AND(source_data!C58&lt;&gt;"",tailored_settings!$B$15="Publish"),CONCATENATE(tailored_settings!$B$2&amp;source_data!C58),IF(AND(source_data!C58&lt;&gt;"",tailored_settings!$B$15="Do not publish"),CONCATENATE(tailored_settings!$B$2&amp;TEXT(ROW(A56)-1,"0000")&amp;"_"&amp;TEXT(F56,"yyyy-mm")),CONCATENATE(tailored_settings!$B$2&amp;TEXT(ROW(A56)-1,"0000")&amp;"_"&amp;TEXT(F56,"yyyy-mm")))))</f>
        <v/>
      </c>
      <c r="B56" s="17" t="str">
        <f>IF(source_data!G58="","",IF(source_data!E58&lt;&gt;"",source_data!E58,CONCATENATE("Grant to "&amp;G56)))</f>
        <v/>
      </c>
      <c r="C56" s="17" t="str">
        <f>IF(source_data!G58="","",IF(source_data!F58="","",source_data!F58))</f>
        <v/>
      </c>
      <c r="D56" s="18" t="str">
        <f>IF(source_data!G58="","",IF(source_data!G58="","",source_data!G58))</f>
        <v/>
      </c>
      <c r="E56" s="17" t="str">
        <f>IF(source_data!G58="","",tailored_settings!$B$3)</f>
        <v/>
      </c>
      <c r="F56" s="19" t="str">
        <f>IF(source_data!G58="","",IF(source_data!H58="","",source_data!H58))</f>
        <v/>
      </c>
      <c r="G56" s="17" t="str">
        <f>IF(source_data!G58="","",tailored_settings!$B$5)</f>
        <v/>
      </c>
      <c r="H56" s="17" t="str">
        <f>IF(source_data!G58="","",IF(AND(source_data!A58&lt;&gt;"",tailored_settings!$B$16="Publish"),CONCATENATE(tailored_settings!$B$2&amp;source_data!A58),IF(AND(source_data!A58&lt;&gt;"",tailored_settings!$B$16="Do not publish"),CONCATENATE(tailored_settings!$B$4&amp;TEXT(ROW(A56)-1,"0000")&amp;"_"&amp;TEXT(F56,"yyyy-mm")),CONCATENATE(tailored_settings!$B$4&amp;TEXT(ROW(A56)-1,"0000")&amp;"_"&amp;TEXT(F56,"yyyy-mm")))))</f>
        <v/>
      </c>
      <c r="I56" s="17" t="str">
        <f>IF(source_data!G58="","",tailored_settings!$B$7)</f>
        <v/>
      </c>
      <c r="J56" s="17" t="str">
        <f>IF(source_data!G58="","",tailored_settings!$B$6)</f>
        <v/>
      </c>
      <c r="K56" s="17" t="str">
        <f>IF(source_data!G58="","",IF(source_data!I58="","",VLOOKUP(source_data!I58,codelist_mapping!A:C,3,FALSE)))</f>
        <v/>
      </c>
      <c r="L56" s="17" t="str">
        <f>IF(source_data!G58="","",IF(source_data!J58="","",VLOOKUP(source_data!J58,codelist_mapping!A:C,3,FALSE)))</f>
        <v/>
      </c>
      <c r="M56" s="17" t="str">
        <f>IF(source_data!G58="","",IF(source_data!K58="","",IF(source_data!M58&lt;&gt;"",CONCATENATE(VLOOKUP(source_data!K58,codelist_mapping!F:H,3,FALSE)&amp;";"&amp;VLOOKUP(source_data!L58,codelist_mapping!F:H,3,FALSE)&amp;";"&amp;VLOOKUP(source_data!M58,codelist_mapping!F:H,3,FALSE)),IF(source_data!L58&lt;&gt;"",CONCATENATE(VLOOKUP(source_data!K58,codelist_mapping!F:H,3,FALSE)&amp;";"&amp;VLOOKUP(source_data!L58,codelist_mapping!F:H,3,FALSE)),IF(source_data!K58&lt;&gt;"",CONCATENATE(VLOOKUP(source_data!K58,codelist_mapping!F:H,3,FALSE)))))))</f>
        <v/>
      </c>
      <c r="N56" s="60" t="str">
        <f>IF(source_data!G58="","",IF(source_data!D58="","",VLOOKUP(source_data!D58,geo_data!A:I,9,FALSE)))</f>
        <v/>
      </c>
      <c r="O56" s="60" t="str">
        <f>IF(source_data!G58="","",IF(source_data!D58="","",VLOOKUP(source_data!D58,geo_data!A:I,8,FALSE)))</f>
        <v/>
      </c>
      <c r="P56" s="60" t="str">
        <f>IF(source_data!G58="","",IF(LEFT(O56,3)="E05","WD",IF(LEFT(O56,3)="S13","WD",IF(LEFT(O56,3)="W05","WD",IF(LEFT(O56,3)="W06","UA",IF(LEFT(O56,3)="S12","CA",IF(LEFT(O56,3)="E06","UA",IF(LEFT(O56,3)="E07","NMD",IF(LEFT(O56,3)="E08","MD",IF(LEFT(O56,3)="E09","LONB"))))))))))</f>
        <v/>
      </c>
      <c r="Q56" s="60" t="str">
        <f>IF(source_data!G58="","",IF(source_data!D58="","",VLOOKUP(source_data!D58,geo_data!A:I,7,FALSE)))</f>
        <v/>
      </c>
      <c r="R56" s="60" t="str">
        <f>IF(source_data!G58="","",IF(source_data!D58="","",VLOOKUP(source_data!D58,geo_data!A:I,6,FALSE)))</f>
        <v/>
      </c>
      <c r="S56" s="60" t="str">
        <f>IF(source_data!G58="","",IF(LEFT(R56,3)="E05","WD",IF(LEFT(R56,3)="S13","WD",IF(LEFT(R56,3)="W05","WD",IF(LEFT(R56,3)="W06","UA",IF(LEFT(R56,3)="S12","CA",IF(LEFT(R56,3)="E06","UA",IF(LEFT(R56,3)="E07","NMD",IF(LEFT(R56,3)="E08","MD",IF(LEFT(R56,3)="E09","LONB"))))))))))</f>
        <v/>
      </c>
      <c r="T56" s="17" t="str">
        <f>IF(source_data!G58="","",IF(source_data!N58="","",source_data!N58))</f>
        <v/>
      </c>
      <c r="U56" s="21" t="str">
        <f>IF(source_data!G58="","",tailored_settings!$B$8)</f>
        <v/>
      </c>
      <c r="V56" s="17" t="str">
        <f>IF(source_data!G58="","",tailored_settings!$B$9)</f>
        <v/>
      </c>
      <c r="W56" s="19" t="str">
        <f>IF(source_data!G58="","",IF(source_data!O58="","",source_data!O58))</f>
        <v/>
      </c>
      <c r="X56" s="19" t="str">
        <f>IF(source_data!G58="","",IF(source_data!P58="","",source_data!P58))</f>
        <v/>
      </c>
      <c r="Y56" s="20" t="str">
        <f>IF(source_data!G58="","",IF(source_data!Q58="","",source_data!Q58))</f>
        <v/>
      </c>
      <c r="Z56" s="25" t="str">
        <f>IF(source_data!G58="","",IF(source_data!I58="","",tailored_settings!$B$10))</f>
        <v/>
      </c>
      <c r="AA56" s="25" t="str">
        <f>IF(source_data!G58="","",IF(source_data!I58="","",source_data!I58))</f>
        <v/>
      </c>
      <c r="AB56" s="25" t="str">
        <f>IF(source_data!G58="","",IF(source_data!J58="","",tailored_settings!$B$11))</f>
        <v/>
      </c>
      <c r="AC56" s="25" t="str">
        <f>IF(source_data!G58="","",IF(source_data!J58="","",source_data!J58))</f>
        <v/>
      </c>
      <c r="AD56" s="25" t="str">
        <f>IF(source_data!G58="","",IF(source_data!K58="","",tailored_settings!$B$12))</f>
        <v/>
      </c>
      <c r="AE56" s="25" t="str">
        <f>IF(source_data!G58="","",IF(source_data!K58="","",source_data!K58))</f>
        <v/>
      </c>
      <c r="AF56" s="25" t="str">
        <f>IF(source_data!G58="","",IF(source_data!L58="","",tailored_settings!$B$13))</f>
        <v/>
      </c>
      <c r="AG56" s="25" t="str">
        <f>IF(source_data!G58="","",IF(source_data!L58="","",source_data!L58))</f>
        <v/>
      </c>
      <c r="AH56" s="25" t="str">
        <f>IF(source_data!G58="","",IF(source_data!M58="","",tailored_settings!$B$14))</f>
        <v/>
      </c>
      <c r="AI56" s="25" t="str">
        <f>IF(source_data!G58="","",IF(source_data!M58="","",source_data!M58))</f>
        <v/>
      </c>
    </row>
    <row r="57" spans="1:35" ht="15.75" x14ac:dyDescent="0.25">
      <c r="A57" s="17" t="str">
        <f>IF(source_data!G59="","",IF(AND(source_data!C59&lt;&gt;"",tailored_settings!$B$15="Publish"),CONCATENATE(tailored_settings!$B$2&amp;source_data!C59),IF(AND(source_data!C59&lt;&gt;"",tailored_settings!$B$15="Do not publish"),CONCATENATE(tailored_settings!$B$2&amp;TEXT(ROW(A57)-1,"0000")&amp;"_"&amp;TEXT(F57,"yyyy-mm")),CONCATENATE(tailored_settings!$B$2&amp;TEXT(ROW(A57)-1,"0000")&amp;"_"&amp;TEXT(F57,"yyyy-mm")))))</f>
        <v/>
      </c>
      <c r="B57" s="17" t="str">
        <f>IF(source_data!G59="","",IF(source_data!E59&lt;&gt;"",source_data!E59,CONCATENATE("Grant to "&amp;G57)))</f>
        <v/>
      </c>
      <c r="C57" s="17" t="str">
        <f>IF(source_data!G59="","",IF(source_data!F59="","",source_data!F59))</f>
        <v/>
      </c>
      <c r="D57" s="18" t="str">
        <f>IF(source_data!G59="","",IF(source_data!G59="","",source_data!G59))</f>
        <v/>
      </c>
      <c r="E57" s="17" t="str">
        <f>IF(source_data!G59="","",tailored_settings!$B$3)</f>
        <v/>
      </c>
      <c r="F57" s="19" t="str">
        <f>IF(source_data!G59="","",IF(source_data!H59="","",source_data!H59))</f>
        <v/>
      </c>
      <c r="G57" s="17" t="str">
        <f>IF(source_data!G59="","",tailored_settings!$B$5)</f>
        <v/>
      </c>
      <c r="H57" s="17" t="str">
        <f>IF(source_data!G59="","",IF(AND(source_data!A59&lt;&gt;"",tailored_settings!$B$16="Publish"),CONCATENATE(tailored_settings!$B$2&amp;source_data!A59),IF(AND(source_data!A59&lt;&gt;"",tailored_settings!$B$16="Do not publish"),CONCATENATE(tailored_settings!$B$4&amp;TEXT(ROW(A57)-1,"0000")&amp;"_"&amp;TEXT(F57,"yyyy-mm")),CONCATENATE(tailored_settings!$B$4&amp;TEXT(ROW(A57)-1,"0000")&amp;"_"&amp;TEXT(F57,"yyyy-mm")))))</f>
        <v/>
      </c>
      <c r="I57" s="17" t="str">
        <f>IF(source_data!G59="","",tailored_settings!$B$7)</f>
        <v/>
      </c>
      <c r="J57" s="17" t="str">
        <f>IF(source_data!G59="","",tailored_settings!$B$6)</f>
        <v/>
      </c>
      <c r="K57" s="17" t="str">
        <f>IF(source_data!G59="","",IF(source_data!I59="","",VLOOKUP(source_data!I59,codelist_mapping!A:C,3,FALSE)))</f>
        <v/>
      </c>
      <c r="L57" s="17" t="str">
        <f>IF(source_data!G59="","",IF(source_data!J59="","",VLOOKUP(source_data!J59,codelist_mapping!A:C,3,FALSE)))</f>
        <v/>
      </c>
      <c r="M57" s="17" t="str">
        <f>IF(source_data!G59="","",IF(source_data!K59="","",IF(source_data!M59&lt;&gt;"",CONCATENATE(VLOOKUP(source_data!K59,codelist_mapping!F:H,3,FALSE)&amp;";"&amp;VLOOKUP(source_data!L59,codelist_mapping!F:H,3,FALSE)&amp;";"&amp;VLOOKUP(source_data!M59,codelist_mapping!F:H,3,FALSE)),IF(source_data!L59&lt;&gt;"",CONCATENATE(VLOOKUP(source_data!K59,codelist_mapping!F:H,3,FALSE)&amp;";"&amp;VLOOKUP(source_data!L59,codelist_mapping!F:H,3,FALSE)),IF(source_data!K59&lt;&gt;"",CONCATENATE(VLOOKUP(source_data!K59,codelist_mapping!F:H,3,FALSE)))))))</f>
        <v/>
      </c>
      <c r="N57" s="60" t="str">
        <f>IF(source_data!G59="","",IF(source_data!D59="","",VLOOKUP(source_data!D59,geo_data!A:I,9,FALSE)))</f>
        <v/>
      </c>
      <c r="O57" s="60" t="str">
        <f>IF(source_data!G59="","",IF(source_data!D59="","",VLOOKUP(source_data!D59,geo_data!A:I,8,FALSE)))</f>
        <v/>
      </c>
      <c r="P57" s="60" t="str">
        <f>IF(source_data!G59="","",IF(LEFT(O57,3)="E05","WD",IF(LEFT(O57,3)="S13","WD",IF(LEFT(O57,3)="W05","WD",IF(LEFT(O57,3)="W06","UA",IF(LEFT(O57,3)="S12","CA",IF(LEFT(O57,3)="E06","UA",IF(LEFT(O57,3)="E07","NMD",IF(LEFT(O57,3)="E08","MD",IF(LEFT(O57,3)="E09","LONB"))))))))))</f>
        <v/>
      </c>
      <c r="Q57" s="60" t="str">
        <f>IF(source_data!G59="","",IF(source_data!D59="","",VLOOKUP(source_data!D59,geo_data!A:I,7,FALSE)))</f>
        <v/>
      </c>
      <c r="R57" s="60" t="str">
        <f>IF(source_data!G59="","",IF(source_data!D59="","",VLOOKUP(source_data!D59,geo_data!A:I,6,FALSE)))</f>
        <v/>
      </c>
      <c r="S57" s="60" t="str">
        <f>IF(source_data!G59="","",IF(LEFT(R57,3)="E05","WD",IF(LEFT(R57,3)="S13","WD",IF(LEFT(R57,3)="W05","WD",IF(LEFT(R57,3)="W06","UA",IF(LEFT(R57,3)="S12","CA",IF(LEFT(R57,3)="E06","UA",IF(LEFT(R57,3)="E07","NMD",IF(LEFT(R57,3)="E08","MD",IF(LEFT(R57,3)="E09","LONB"))))))))))</f>
        <v/>
      </c>
      <c r="T57" s="17" t="str">
        <f>IF(source_data!G59="","",IF(source_data!N59="","",source_data!N59))</f>
        <v/>
      </c>
      <c r="U57" s="21" t="str">
        <f>IF(source_data!G59="","",tailored_settings!$B$8)</f>
        <v/>
      </c>
      <c r="V57" s="17" t="str">
        <f>IF(source_data!G59="","",tailored_settings!$B$9)</f>
        <v/>
      </c>
      <c r="W57" s="19" t="str">
        <f>IF(source_data!G59="","",IF(source_data!O59="","",source_data!O59))</f>
        <v/>
      </c>
      <c r="X57" s="19" t="str">
        <f>IF(source_data!G59="","",IF(source_data!P59="","",source_data!P59))</f>
        <v/>
      </c>
      <c r="Y57" s="20" t="str">
        <f>IF(source_data!G59="","",IF(source_data!Q59="","",source_data!Q59))</f>
        <v/>
      </c>
      <c r="Z57" s="25" t="str">
        <f>IF(source_data!G59="","",IF(source_data!I59="","",tailored_settings!$B$10))</f>
        <v/>
      </c>
      <c r="AA57" s="25" t="str">
        <f>IF(source_data!G59="","",IF(source_data!I59="","",source_data!I59))</f>
        <v/>
      </c>
      <c r="AB57" s="25" t="str">
        <f>IF(source_data!G59="","",IF(source_data!J59="","",tailored_settings!$B$11))</f>
        <v/>
      </c>
      <c r="AC57" s="25" t="str">
        <f>IF(source_data!G59="","",IF(source_data!J59="","",source_data!J59))</f>
        <v/>
      </c>
      <c r="AD57" s="25" t="str">
        <f>IF(source_data!G59="","",IF(source_data!K59="","",tailored_settings!$B$12))</f>
        <v/>
      </c>
      <c r="AE57" s="25" t="str">
        <f>IF(source_data!G59="","",IF(source_data!K59="","",source_data!K59))</f>
        <v/>
      </c>
      <c r="AF57" s="25" t="str">
        <f>IF(source_data!G59="","",IF(source_data!L59="","",tailored_settings!$B$13))</f>
        <v/>
      </c>
      <c r="AG57" s="25" t="str">
        <f>IF(source_data!G59="","",IF(source_data!L59="","",source_data!L59))</f>
        <v/>
      </c>
      <c r="AH57" s="25" t="str">
        <f>IF(source_data!G59="","",IF(source_data!M59="","",tailored_settings!$B$14))</f>
        <v/>
      </c>
      <c r="AI57" s="25" t="str">
        <f>IF(source_data!G59="","",IF(source_data!M59="","",source_data!M59))</f>
        <v/>
      </c>
    </row>
    <row r="58" spans="1:35" ht="15.75" x14ac:dyDescent="0.25">
      <c r="A58" s="17" t="str">
        <f>IF(source_data!G60="","",IF(AND(source_data!C60&lt;&gt;"",tailored_settings!$B$15="Publish"),CONCATENATE(tailored_settings!$B$2&amp;source_data!C60),IF(AND(source_data!C60&lt;&gt;"",tailored_settings!$B$15="Do not publish"),CONCATENATE(tailored_settings!$B$2&amp;TEXT(ROW(A58)-1,"0000")&amp;"_"&amp;TEXT(F58,"yyyy-mm")),CONCATENATE(tailored_settings!$B$2&amp;TEXT(ROW(A58)-1,"0000")&amp;"_"&amp;TEXT(F58,"yyyy-mm")))))</f>
        <v/>
      </c>
      <c r="B58" s="17" t="str">
        <f>IF(source_data!G60="","",IF(source_data!E60&lt;&gt;"",source_data!E60,CONCATENATE("Grant to "&amp;G58)))</f>
        <v/>
      </c>
      <c r="C58" s="17" t="str">
        <f>IF(source_data!G60="","",IF(source_data!F60="","",source_data!F60))</f>
        <v/>
      </c>
      <c r="D58" s="18" t="str">
        <f>IF(source_data!G60="","",IF(source_data!G60="","",source_data!G60))</f>
        <v/>
      </c>
      <c r="E58" s="17" t="str">
        <f>IF(source_data!G60="","",tailored_settings!$B$3)</f>
        <v/>
      </c>
      <c r="F58" s="19" t="str">
        <f>IF(source_data!G60="","",IF(source_data!H60="","",source_data!H60))</f>
        <v/>
      </c>
      <c r="G58" s="17" t="str">
        <f>IF(source_data!G60="","",tailored_settings!$B$5)</f>
        <v/>
      </c>
      <c r="H58" s="17" t="str">
        <f>IF(source_data!G60="","",IF(AND(source_data!A60&lt;&gt;"",tailored_settings!$B$16="Publish"),CONCATENATE(tailored_settings!$B$2&amp;source_data!A60),IF(AND(source_data!A60&lt;&gt;"",tailored_settings!$B$16="Do not publish"),CONCATENATE(tailored_settings!$B$4&amp;TEXT(ROW(A58)-1,"0000")&amp;"_"&amp;TEXT(F58,"yyyy-mm")),CONCATENATE(tailored_settings!$B$4&amp;TEXT(ROW(A58)-1,"0000")&amp;"_"&amp;TEXT(F58,"yyyy-mm")))))</f>
        <v/>
      </c>
      <c r="I58" s="17" t="str">
        <f>IF(source_data!G60="","",tailored_settings!$B$7)</f>
        <v/>
      </c>
      <c r="J58" s="17" t="str">
        <f>IF(source_data!G60="","",tailored_settings!$B$6)</f>
        <v/>
      </c>
      <c r="K58" s="17" t="str">
        <f>IF(source_data!G60="","",IF(source_data!I60="","",VLOOKUP(source_data!I60,codelist_mapping!A:C,3,FALSE)))</f>
        <v/>
      </c>
      <c r="L58" s="17" t="str">
        <f>IF(source_data!G60="","",IF(source_data!J60="","",VLOOKUP(source_data!J60,codelist_mapping!A:C,3,FALSE)))</f>
        <v/>
      </c>
      <c r="M58" s="17" t="str">
        <f>IF(source_data!G60="","",IF(source_data!K60="","",IF(source_data!M60&lt;&gt;"",CONCATENATE(VLOOKUP(source_data!K60,codelist_mapping!F:H,3,FALSE)&amp;";"&amp;VLOOKUP(source_data!L60,codelist_mapping!F:H,3,FALSE)&amp;";"&amp;VLOOKUP(source_data!M60,codelist_mapping!F:H,3,FALSE)),IF(source_data!L60&lt;&gt;"",CONCATENATE(VLOOKUP(source_data!K60,codelist_mapping!F:H,3,FALSE)&amp;";"&amp;VLOOKUP(source_data!L60,codelist_mapping!F:H,3,FALSE)),IF(source_data!K60&lt;&gt;"",CONCATENATE(VLOOKUP(source_data!K60,codelist_mapping!F:H,3,FALSE)))))))</f>
        <v/>
      </c>
      <c r="N58" s="60" t="str">
        <f>IF(source_data!G60="","",IF(source_data!D60="","",VLOOKUP(source_data!D60,geo_data!A:I,9,FALSE)))</f>
        <v/>
      </c>
      <c r="O58" s="60" t="str">
        <f>IF(source_data!G60="","",IF(source_data!D60="","",VLOOKUP(source_data!D60,geo_data!A:I,8,FALSE)))</f>
        <v/>
      </c>
      <c r="P58" s="60" t="str">
        <f>IF(source_data!G60="","",IF(LEFT(O58,3)="E05","WD",IF(LEFT(O58,3)="S13","WD",IF(LEFT(O58,3)="W05","WD",IF(LEFT(O58,3)="W06","UA",IF(LEFT(O58,3)="S12","CA",IF(LEFT(O58,3)="E06","UA",IF(LEFT(O58,3)="E07","NMD",IF(LEFT(O58,3)="E08","MD",IF(LEFT(O58,3)="E09","LONB"))))))))))</f>
        <v/>
      </c>
      <c r="Q58" s="60" t="str">
        <f>IF(source_data!G60="","",IF(source_data!D60="","",VLOOKUP(source_data!D60,geo_data!A:I,7,FALSE)))</f>
        <v/>
      </c>
      <c r="R58" s="60" t="str">
        <f>IF(source_data!G60="","",IF(source_data!D60="","",VLOOKUP(source_data!D60,geo_data!A:I,6,FALSE)))</f>
        <v/>
      </c>
      <c r="S58" s="60" t="str">
        <f>IF(source_data!G60="","",IF(LEFT(R58,3)="E05","WD",IF(LEFT(R58,3)="S13","WD",IF(LEFT(R58,3)="W05","WD",IF(LEFT(R58,3)="W06","UA",IF(LEFT(R58,3)="S12","CA",IF(LEFT(R58,3)="E06","UA",IF(LEFT(R58,3)="E07","NMD",IF(LEFT(R58,3)="E08","MD",IF(LEFT(R58,3)="E09","LONB"))))))))))</f>
        <v/>
      </c>
      <c r="T58" s="17" t="str">
        <f>IF(source_data!G60="","",IF(source_data!N60="","",source_data!N60))</f>
        <v/>
      </c>
      <c r="U58" s="21" t="str">
        <f>IF(source_data!G60="","",tailored_settings!$B$8)</f>
        <v/>
      </c>
      <c r="V58" s="17" t="str">
        <f>IF(source_data!G60="","",tailored_settings!$B$9)</f>
        <v/>
      </c>
      <c r="W58" s="19" t="str">
        <f>IF(source_data!G60="","",IF(source_data!O60="","",source_data!O60))</f>
        <v/>
      </c>
      <c r="X58" s="19" t="str">
        <f>IF(source_data!G60="","",IF(source_data!P60="","",source_data!P60))</f>
        <v/>
      </c>
      <c r="Y58" s="20" t="str">
        <f>IF(source_data!G60="","",IF(source_data!Q60="","",source_data!Q60))</f>
        <v/>
      </c>
      <c r="Z58" s="25" t="str">
        <f>IF(source_data!G60="","",IF(source_data!I60="","",tailored_settings!$B$10))</f>
        <v/>
      </c>
      <c r="AA58" s="25" t="str">
        <f>IF(source_data!G60="","",IF(source_data!I60="","",source_data!I60))</f>
        <v/>
      </c>
      <c r="AB58" s="25" t="str">
        <f>IF(source_data!G60="","",IF(source_data!J60="","",tailored_settings!$B$11))</f>
        <v/>
      </c>
      <c r="AC58" s="25" t="str">
        <f>IF(source_data!G60="","",IF(source_data!J60="","",source_data!J60))</f>
        <v/>
      </c>
      <c r="AD58" s="25" t="str">
        <f>IF(source_data!G60="","",IF(source_data!K60="","",tailored_settings!$B$12))</f>
        <v/>
      </c>
      <c r="AE58" s="25" t="str">
        <f>IF(source_data!G60="","",IF(source_data!K60="","",source_data!K60))</f>
        <v/>
      </c>
      <c r="AF58" s="25" t="str">
        <f>IF(source_data!G60="","",IF(source_data!L60="","",tailored_settings!$B$13))</f>
        <v/>
      </c>
      <c r="AG58" s="25" t="str">
        <f>IF(source_data!G60="","",IF(source_data!L60="","",source_data!L60))</f>
        <v/>
      </c>
      <c r="AH58" s="25" t="str">
        <f>IF(source_data!G60="","",IF(source_data!M60="","",tailored_settings!$B$14))</f>
        <v/>
      </c>
      <c r="AI58" s="25" t="str">
        <f>IF(source_data!G60="","",IF(source_data!M60="","",source_data!M60))</f>
        <v/>
      </c>
    </row>
    <row r="59" spans="1:35" ht="15.75" x14ac:dyDescent="0.25">
      <c r="A59" s="17" t="str">
        <f>IF(source_data!G61="","",IF(AND(source_data!C61&lt;&gt;"",tailored_settings!$B$15="Publish"),CONCATENATE(tailored_settings!$B$2&amp;source_data!C61),IF(AND(source_data!C61&lt;&gt;"",tailored_settings!$B$15="Do not publish"),CONCATENATE(tailored_settings!$B$2&amp;TEXT(ROW(A59)-1,"0000")&amp;"_"&amp;TEXT(F59,"yyyy-mm")),CONCATENATE(tailored_settings!$B$2&amp;TEXT(ROW(A59)-1,"0000")&amp;"_"&amp;TEXT(F59,"yyyy-mm")))))</f>
        <v/>
      </c>
      <c r="B59" s="17" t="str">
        <f>IF(source_data!G61="","",IF(source_data!E61&lt;&gt;"",source_data!E61,CONCATENATE("Grant to "&amp;G59)))</f>
        <v/>
      </c>
      <c r="C59" s="17" t="str">
        <f>IF(source_data!G61="","",IF(source_data!F61="","",source_data!F61))</f>
        <v/>
      </c>
      <c r="D59" s="18" t="str">
        <f>IF(source_data!G61="","",IF(source_data!G61="","",source_data!G61))</f>
        <v/>
      </c>
      <c r="E59" s="17" t="str">
        <f>IF(source_data!G61="","",tailored_settings!$B$3)</f>
        <v/>
      </c>
      <c r="F59" s="19" t="str">
        <f>IF(source_data!G61="","",IF(source_data!H61="","",source_data!H61))</f>
        <v/>
      </c>
      <c r="G59" s="17" t="str">
        <f>IF(source_data!G61="","",tailored_settings!$B$5)</f>
        <v/>
      </c>
      <c r="H59" s="17" t="str">
        <f>IF(source_data!G61="","",IF(AND(source_data!A61&lt;&gt;"",tailored_settings!$B$16="Publish"),CONCATENATE(tailored_settings!$B$2&amp;source_data!A61),IF(AND(source_data!A61&lt;&gt;"",tailored_settings!$B$16="Do not publish"),CONCATENATE(tailored_settings!$B$4&amp;TEXT(ROW(A59)-1,"0000")&amp;"_"&amp;TEXT(F59,"yyyy-mm")),CONCATENATE(tailored_settings!$B$4&amp;TEXT(ROW(A59)-1,"0000")&amp;"_"&amp;TEXT(F59,"yyyy-mm")))))</f>
        <v/>
      </c>
      <c r="I59" s="17" t="str">
        <f>IF(source_data!G61="","",tailored_settings!$B$7)</f>
        <v/>
      </c>
      <c r="J59" s="17" t="str">
        <f>IF(source_data!G61="","",tailored_settings!$B$6)</f>
        <v/>
      </c>
      <c r="K59" s="17" t="str">
        <f>IF(source_data!G61="","",IF(source_data!I61="","",VLOOKUP(source_data!I61,codelist_mapping!A:C,3,FALSE)))</f>
        <v/>
      </c>
      <c r="L59" s="17" t="str">
        <f>IF(source_data!G61="","",IF(source_data!J61="","",VLOOKUP(source_data!J61,codelist_mapping!A:C,3,FALSE)))</f>
        <v/>
      </c>
      <c r="M59" s="17" t="str">
        <f>IF(source_data!G61="","",IF(source_data!K61="","",IF(source_data!M61&lt;&gt;"",CONCATENATE(VLOOKUP(source_data!K61,codelist_mapping!F:H,3,FALSE)&amp;";"&amp;VLOOKUP(source_data!L61,codelist_mapping!F:H,3,FALSE)&amp;";"&amp;VLOOKUP(source_data!M61,codelist_mapping!F:H,3,FALSE)),IF(source_data!L61&lt;&gt;"",CONCATENATE(VLOOKUP(source_data!K61,codelist_mapping!F:H,3,FALSE)&amp;";"&amp;VLOOKUP(source_data!L61,codelist_mapping!F:H,3,FALSE)),IF(source_data!K61&lt;&gt;"",CONCATENATE(VLOOKUP(source_data!K61,codelist_mapping!F:H,3,FALSE)))))))</f>
        <v/>
      </c>
      <c r="N59" s="60" t="str">
        <f>IF(source_data!G61="","",IF(source_data!D61="","",VLOOKUP(source_data!D61,geo_data!A:I,9,FALSE)))</f>
        <v/>
      </c>
      <c r="O59" s="60" t="str">
        <f>IF(source_data!G61="","",IF(source_data!D61="","",VLOOKUP(source_data!D61,geo_data!A:I,8,FALSE)))</f>
        <v/>
      </c>
      <c r="P59" s="60" t="str">
        <f>IF(source_data!G61="","",IF(LEFT(O59,3)="E05","WD",IF(LEFT(O59,3)="S13","WD",IF(LEFT(O59,3)="W05","WD",IF(LEFT(O59,3)="W06","UA",IF(LEFT(O59,3)="S12","CA",IF(LEFT(O59,3)="E06","UA",IF(LEFT(O59,3)="E07","NMD",IF(LEFT(O59,3)="E08","MD",IF(LEFT(O59,3)="E09","LONB"))))))))))</f>
        <v/>
      </c>
      <c r="Q59" s="60" t="str">
        <f>IF(source_data!G61="","",IF(source_data!D61="","",VLOOKUP(source_data!D61,geo_data!A:I,7,FALSE)))</f>
        <v/>
      </c>
      <c r="R59" s="60" t="str">
        <f>IF(source_data!G61="","",IF(source_data!D61="","",VLOOKUP(source_data!D61,geo_data!A:I,6,FALSE)))</f>
        <v/>
      </c>
      <c r="S59" s="60" t="str">
        <f>IF(source_data!G61="","",IF(LEFT(R59,3)="E05","WD",IF(LEFT(R59,3)="S13","WD",IF(LEFT(R59,3)="W05","WD",IF(LEFT(R59,3)="W06","UA",IF(LEFT(R59,3)="S12","CA",IF(LEFT(R59,3)="E06","UA",IF(LEFT(R59,3)="E07","NMD",IF(LEFT(R59,3)="E08","MD",IF(LEFT(R59,3)="E09","LONB"))))))))))</f>
        <v/>
      </c>
      <c r="T59" s="17" t="str">
        <f>IF(source_data!G61="","",IF(source_data!N61="","",source_data!N61))</f>
        <v/>
      </c>
      <c r="U59" s="21" t="str">
        <f>IF(source_data!G61="","",tailored_settings!$B$8)</f>
        <v/>
      </c>
      <c r="V59" s="17" t="str">
        <f>IF(source_data!G61="","",tailored_settings!$B$9)</f>
        <v/>
      </c>
      <c r="W59" s="19" t="str">
        <f>IF(source_data!G61="","",IF(source_data!O61="","",source_data!O61))</f>
        <v/>
      </c>
      <c r="X59" s="19" t="str">
        <f>IF(source_data!G61="","",IF(source_data!P61="","",source_data!P61))</f>
        <v/>
      </c>
      <c r="Y59" s="20" t="str">
        <f>IF(source_data!G61="","",IF(source_data!Q61="","",source_data!Q61))</f>
        <v/>
      </c>
      <c r="Z59" s="25" t="str">
        <f>IF(source_data!G61="","",IF(source_data!I61="","",tailored_settings!$B$10))</f>
        <v/>
      </c>
      <c r="AA59" s="25" t="str">
        <f>IF(source_data!G61="","",IF(source_data!I61="","",source_data!I61))</f>
        <v/>
      </c>
      <c r="AB59" s="25" t="str">
        <f>IF(source_data!G61="","",IF(source_data!J61="","",tailored_settings!$B$11))</f>
        <v/>
      </c>
      <c r="AC59" s="25" t="str">
        <f>IF(source_data!G61="","",IF(source_data!J61="","",source_data!J61))</f>
        <v/>
      </c>
      <c r="AD59" s="25" t="str">
        <f>IF(source_data!G61="","",IF(source_data!K61="","",tailored_settings!$B$12))</f>
        <v/>
      </c>
      <c r="AE59" s="25" t="str">
        <f>IF(source_data!G61="","",IF(source_data!K61="","",source_data!K61))</f>
        <v/>
      </c>
      <c r="AF59" s="25" t="str">
        <f>IF(source_data!G61="","",IF(source_data!L61="","",tailored_settings!$B$13))</f>
        <v/>
      </c>
      <c r="AG59" s="25" t="str">
        <f>IF(source_data!G61="","",IF(source_data!L61="","",source_data!L61))</f>
        <v/>
      </c>
      <c r="AH59" s="25" t="str">
        <f>IF(source_data!G61="","",IF(source_data!M61="","",tailored_settings!$B$14))</f>
        <v/>
      </c>
      <c r="AI59" s="25" t="str">
        <f>IF(source_data!G61="","",IF(source_data!M61="","",source_data!M61))</f>
        <v/>
      </c>
    </row>
    <row r="60" spans="1:35" ht="15.75" x14ac:dyDescent="0.25">
      <c r="A60" s="17" t="str">
        <f>IF(source_data!G62="","",IF(AND(source_data!C62&lt;&gt;"",tailored_settings!$B$15="Publish"),CONCATENATE(tailored_settings!$B$2&amp;source_data!C62),IF(AND(source_data!C62&lt;&gt;"",tailored_settings!$B$15="Do not publish"),CONCATENATE(tailored_settings!$B$2&amp;TEXT(ROW(A60)-1,"0000")&amp;"_"&amp;TEXT(F60,"yyyy-mm")),CONCATENATE(tailored_settings!$B$2&amp;TEXT(ROW(A60)-1,"0000")&amp;"_"&amp;TEXT(F60,"yyyy-mm")))))</f>
        <v/>
      </c>
      <c r="B60" s="17" t="str">
        <f>IF(source_data!G62="","",IF(source_data!E62&lt;&gt;"",source_data!E62,CONCATENATE("Grant to "&amp;G60)))</f>
        <v/>
      </c>
      <c r="C60" s="17" t="str">
        <f>IF(source_data!G62="","",IF(source_data!F62="","",source_data!F62))</f>
        <v/>
      </c>
      <c r="D60" s="18" t="str">
        <f>IF(source_data!G62="","",IF(source_data!G62="","",source_data!G62))</f>
        <v/>
      </c>
      <c r="E60" s="17" t="str">
        <f>IF(source_data!G62="","",tailored_settings!$B$3)</f>
        <v/>
      </c>
      <c r="F60" s="19" t="str">
        <f>IF(source_data!G62="","",IF(source_data!H62="","",source_data!H62))</f>
        <v/>
      </c>
      <c r="G60" s="17" t="str">
        <f>IF(source_data!G62="","",tailored_settings!$B$5)</f>
        <v/>
      </c>
      <c r="H60" s="17" t="str">
        <f>IF(source_data!G62="","",IF(AND(source_data!A62&lt;&gt;"",tailored_settings!$B$16="Publish"),CONCATENATE(tailored_settings!$B$2&amp;source_data!A62),IF(AND(source_data!A62&lt;&gt;"",tailored_settings!$B$16="Do not publish"),CONCATENATE(tailored_settings!$B$4&amp;TEXT(ROW(A60)-1,"0000")&amp;"_"&amp;TEXT(F60,"yyyy-mm")),CONCATENATE(tailored_settings!$B$4&amp;TEXT(ROW(A60)-1,"0000")&amp;"_"&amp;TEXT(F60,"yyyy-mm")))))</f>
        <v/>
      </c>
      <c r="I60" s="17" t="str">
        <f>IF(source_data!G62="","",tailored_settings!$B$7)</f>
        <v/>
      </c>
      <c r="J60" s="17" t="str">
        <f>IF(source_data!G62="","",tailored_settings!$B$6)</f>
        <v/>
      </c>
      <c r="K60" s="17" t="str">
        <f>IF(source_data!G62="","",IF(source_data!I62="","",VLOOKUP(source_data!I62,codelist_mapping!A:C,3,FALSE)))</f>
        <v/>
      </c>
      <c r="L60" s="17" t="str">
        <f>IF(source_data!G62="","",IF(source_data!J62="","",VLOOKUP(source_data!J62,codelist_mapping!A:C,3,FALSE)))</f>
        <v/>
      </c>
      <c r="M60" s="17" t="str">
        <f>IF(source_data!G62="","",IF(source_data!K62="","",IF(source_data!M62&lt;&gt;"",CONCATENATE(VLOOKUP(source_data!K62,codelist_mapping!F:H,3,FALSE)&amp;";"&amp;VLOOKUP(source_data!L62,codelist_mapping!F:H,3,FALSE)&amp;";"&amp;VLOOKUP(source_data!M62,codelist_mapping!F:H,3,FALSE)),IF(source_data!L62&lt;&gt;"",CONCATENATE(VLOOKUP(source_data!K62,codelist_mapping!F:H,3,FALSE)&amp;";"&amp;VLOOKUP(source_data!L62,codelist_mapping!F:H,3,FALSE)),IF(source_data!K62&lt;&gt;"",CONCATENATE(VLOOKUP(source_data!K62,codelist_mapping!F:H,3,FALSE)))))))</f>
        <v/>
      </c>
      <c r="N60" s="60" t="str">
        <f>IF(source_data!G62="","",IF(source_data!D62="","",VLOOKUP(source_data!D62,geo_data!A:I,9,FALSE)))</f>
        <v/>
      </c>
      <c r="O60" s="60" t="str">
        <f>IF(source_data!G62="","",IF(source_data!D62="","",VLOOKUP(source_data!D62,geo_data!A:I,8,FALSE)))</f>
        <v/>
      </c>
      <c r="P60" s="60" t="str">
        <f>IF(source_data!G62="","",IF(LEFT(O60,3)="E05","WD",IF(LEFT(O60,3)="S13","WD",IF(LEFT(O60,3)="W05","WD",IF(LEFT(O60,3)="W06","UA",IF(LEFT(O60,3)="S12","CA",IF(LEFT(O60,3)="E06","UA",IF(LEFT(O60,3)="E07","NMD",IF(LEFT(O60,3)="E08","MD",IF(LEFT(O60,3)="E09","LONB"))))))))))</f>
        <v/>
      </c>
      <c r="Q60" s="60" t="str">
        <f>IF(source_data!G62="","",IF(source_data!D62="","",VLOOKUP(source_data!D62,geo_data!A:I,7,FALSE)))</f>
        <v/>
      </c>
      <c r="R60" s="60" t="str">
        <f>IF(source_data!G62="","",IF(source_data!D62="","",VLOOKUP(source_data!D62,geo_data!A:I,6,FALSE)))</f>
        <v/>
      </c>
      <c r="S60" s="60" t="str">
        <f>IF(source_data!G62="","",IF(LEFT(R60,3)="E05","WD",IF(LEFT(R60,3)="S13","WD",IF(LEFT(R60,3)="W05","WD",IF(LEFT(R60,3)="W06","UA",IF(LEFT(R60,3)="S12","CA",IF(LEFT(R60,3)="E06","UA",IF(LEFT(R60,3)="E07","NMD",IF(LEFT(R60,3)="E08","MD",IF(LEFT(R60,3)="E09","LONB"))))))))))</f>
        <v/>
      </c>
      <c r="T60" s="17" t="str">
        <f>IF(source_data!G62="","",IF(source_data!N62="","",source_data!N62))</f>
        <v/>
      </c>
      <c r="U60" s="21" t="str">
        <f>IF(source_data!G62="","",tailored_settings!$B$8)</f>
        <v/>
      </c>
      <c r="V60" s="17" t="str">
        <f>IF(source_data!G62="","",tailored_settings!$B$9)</f>
        <v/>
      </c>
      <c r="W60" s="19" t="str">
        <f>IF(source_data!G62="","",IF(source_data!O62="","",source_data!O62))</f>
        <v/>
      </c>
      <c r="X60" s="19" t="str">
        <f>IF(source_data!G62="","",IF(source_data!P62="","",source_data!P62))</f>
        <v/>
      </c>
      <c r="Y60" s="20" t="str">
        <f>IF(source_data!G62="","",IF(source_data!Q62="","",source_data!Q62))</f>
        <v/>
      </c>
      <c r="Z60" s="25" t="str">
        <f>IF(source_data!G62="","",IF(source_data!I62="","",tailored_settings!$B$10))</f>
        <v/>
      </c>
      <c r="AA60" s="25" t="str">
        <f>IF(source_data!G62="","",IF(source_data!I62="","",source_data!I62))</f>
        <v/>
      </c>
      <c r="AB60" s="25" t="str">
        <f>IF(source_data!G62="","",IF(source_data!J62="","",tailored_settings!$B$11))</f>
        <v/>
      </c>
      <c r="AC60" s="25" t="str">
        <f>IF(source_data!G62="","",IF(source_data!J62="","",source_data!J62))</f>
        <v/>
      </c>
      <c r="AD60" s="25" t="str">
        <f>IF(source_data!G62="","",IF(source_data!K62="","",tailored_settings!$B$12))</f>
        <v/>
      </c>
      <c r="AE60" s="25" t="str">
        <f>IF(source_data!G62="","",IF(source_data!K62="","",source_data!K62))</f>
        <v/>
      </c>
      <c r="AF60" s="25" t="str">
        <f>IF(source_data!G62="","",IF(source_data!L62="","",tailored_settings!$B$13))</f>
        <v/>
      </c>
      <c r="AG60" s="25" t="str">
        <f>IF(source_data!G62="","",IF(source_data!L62="","",source_data!L62))</f>
        <v/>
      </c>
      <c r="AH60" s="25" t="str">
        <f>IF(source_data!G62="","",IF(source_data!M62="","",tailored_settings!$B$14))</f>
        <v/>
      </c>
      <c r="AI60" s="25" t="str">
        <f>IF(source_data!G62="","",IF(source_data!M62="","",source_data!M62))</f>
        <v/>
      </c>
    </row>
    <row r="61" spans="1:35" ht="15.75" x14ac:dyDescent="0.25">
      <c r="A61" s="17" t="str">
        <f>IF(source_data!G63="","",IF(AND(source_data!C63&lt;&gt;"",tailored_settings!$B$15="Publish"),CONCATENATE(tailored_settings!$B$2&amp;source_data!C63),IF(AND(source_data!C63&lt;&gt;"",tailored_settings!$B$15="Do not publish"),CONCATENATE(tailored_settings!$B$2&amp;TEXT(ROW(A61)-1,"0000")&amp;"_"&amp;TEXT(F61,"yyyy-mm")),CONCATENATE(tailored_settings!$B$2&amp;TEXT(ROW(A61)-1,"0000")&amp;"_"&amp;TEXT(F61,"yyyy-mm")))))</f>
        <v/>
      </c>
      <c r="B61" s="17" t="str">
        <f>IF(source_data!G63="","",IF(source_data!E63&lt;&gt;"",source_data!E63,CONCATENATE("Grant to "&amp;G61)))</f>
        <v/>
      </c>
      <c r="C61" s="17" t="str">
        <f>IF(source_data!G63="","",IF(source_data!F63="","",source_data!F63))</f>
        <v/>
      </c>
      <c r="D61" s="18" t="str">
        <f>IF(source_data!G63="","",IF(source_data!G63="","",source_data!G63))</f>
        <v/>
      </c>
      <c r="E61" s="17" t="str">
        <f>IF(source_data!G63="","",tailored_settings!$B$3)</f>
        <v/>
      </c>
      <c r="F61" s="19" t="str">
        <f>IF(source_data!G63="","",IF(source_data!H63="","",source_data!H63))</f>
        <v/>
      </c>
      <c r="G61" s="17" t="str">
        <f>IF(source_data!G63="","",tailored_settings!$B$5)</f>
        <v/>
      </c>
      <c r="H61" s="17" t="str">
        <f>IF(source_data!G63="","",IF(AND(source_data!A63&lt;&gt;"",tailored_settings!$B$16="Publish"),CONCATENATE(tailored_settings!$B$2&amp;source_data!A63),IF(AND(source_data!A63&lt;&gt;"",tailored_settings!$B$16="Do not publish"),CONCATENATE(tailored_settings!$B$4&amp;TEXT(ROW(A61)-1,"0000")&amp;"_"&amp;TEXT(F61,"yyyy-mm")),CONCATENATE(tailored_settings!$B$4&amp;TEXT(ROW(A61)-1,"0000")&amp;"_"&amp;TEXT(F61,"yyyy-mm")))))</f>
        <v/>
      </c>
      <c r="I61" s="17" t="str">
        <f>IF(source_data!G63="","",tailored_settings!$B$7)</f>
        <v/>
      </c>
      <c r="J61" s="17" t="str">
        <f>IF(source_data!G63="","",tailored_settings!$B$6)</f>
        <v/>
      </c>
      <c r="K61" s="17" t="str">
        <f>IF(source_data!G63="","",IF(source_data!I63="","",VLOOKUP(source_data!I63,codelist_mapping!A:C,3,FALSE)))</f>
        <v/>
      </c>
      <c r="L61" s="17" t="str">
        <f>IF(source_data!G63="","",IF(source_data!J63="","",VLOOKUP(source_data!J63,codelist_mapping!A:C,3,FALSE)))</f>
        <v/>
      </c>
      <c r="M61" s="17" t="str">
        <f>IF(source_data!G63="","",IF(source_data!K63="","",IF(source_data!M63&lt;&gt;"",CONCATENATE(VLOOKUP(source_data!K63,codelist_mapping!F:H,3,FALSE)&amp;";"&amp;VLOOKUP(source_data!L63,codelist_mapping!F:H,3,FALSE)&amp;";"&amp;VLOOKUP(source_data!M63,codelist_mapping!F:H,3,FALSE)),IF(source_data!L63&lt;&gt;"",CONCATENATE(VLOOKUP(source_data!K63,codelist_mapping!F:H,3,FALSE)&amp;";"&amp;VLOOKUP(source_data!L63,codelist_mapping!F:H,3,FALSE)),IF(source_data!K63&lt;&gt;"",CONCATENATE(VLOOKUP(source_data!K63,codelist_mapping!F:H,3,FALSE)))))))</f>
        <v/>
      </c>
      <c r="N61" s="60" t="str">
        <f>IF(source_data!G63="","",IF(source_data!D63="","",VLOOKUP(source_data!D63,geo_data!A:I,9,FALSE)))</f>
        <v/>
      </c>
      <c r="O61" s="60" t="str">
        <f>IF(source_data!G63="","",IF(source_data!D63="","",VLOOKUP(source_data!D63,geo_data!A:I,8,FALSE)))</f>
        <v/>
      </c>
      <c r="P61" s="60" t="str">
        <f>IF(source_data!G63="","",IF(LEFT(O61,3)="E05","WD",IF(LEFT(O61,3)="S13","WD",IF(LEFT(O61,3)="W05","WD",IF(LEFT(O61,3)="W06","UA",IF(LEFT(O61,3)="S12","CA",IF(LEFT(O61,3)="E06","UA",IF(LEFT(O61,3)="E07","NMD",IF(LEFT(O61,3)="E08","MD",IF(LEFT(O61,3)="E09","LONB"))))))))))</f>
        <v/>
      </c>
      <c r="Q61" s="60" t="str">
        <f>IF(source_data!G63="","",IF(source_data!D63="","",VLOOKUP(source_data!D63,geo_data!A:I,7,FALSE)))</f>
        <v/>
      </c>
      <c r="R61" s="60" t="str">
        <f>IF(source_data!G63="","",IF(source_data!D63="","",VLOOKUP(source_data!D63,geo_data!A:I,6,FALSE)))</f>
        <v/>
      </c>
      <c r="S61" s="60" t="str">
        <f>IF(source_data!G63="","",IF(LEFT(R61,3)="E05","WD",IF(LEFT(R61,3)="S13","WD",IF(LEFT(R61,3)="W05","WD",IF(LEFT(R61,3)="W06","UA",IF(LEFT(R61,3)="S12","CA",IF(LEFT(R61,3)="E06","UA",IF(LEFT(R61,3)="E07","NMD",IF(LEFT(R61,3)="E08","MD",IF(LEFT(R61,3)="E09","LONB"))))))))))</f>
        <v/>
      </c>
      <c r="T61" s="17" t="str">
        <f>IF(source_data!G63="","",IF(source_data!N63="","",source_data!N63))</f>
        <v/>
      </c>
      <c r="U61" s="21" t="str">
        <f>IF(source_data!G63="","",tailored_settings!$B$8)</f>
        <v/>
      </c>
      <c r="V61" s="17" t="str">
        <f>IF(source_data!G63="","",tailored_settings!$B$9)</f>
        <v/>
      </c>
      <c r="W61" s="19" t="str">
        <f>IF(source_data!G63="","",IF(source_data!O63="","",source_data!O63))</f>
        <v/>
      </c>
      <c r="X61" s="19" t="str">
        <f>IF(source_data!G63="","",IF(source_data!P63="","",source_data!P63))</f>
        <v/>
      </c>
      <c r="Y61" s="20" t="str">
        <f>IF(source_data!G63="","",IF(source_data!Q63="","",source_data!Q63))</f>
        <v/>
      </c>
      <c r="Z61" s="25" t="str">
        <f>IF(source_data!G63="","",IF(source_data!I63="","",tailored_settings!$B$10))</f>
        <v/>
      </c>
      <c r="AA61" s="25" t="str">
        <f>IF(source_data!G63="","",IF(source_data!I63="","",source_data!I63))</f>
        <v/>
      </c>
      <c r="AB61" s="25" t="str">
        <f>IF(source_data!G63="","",IF(source_data!J63="","",tailored_settings!$B$11))</f>
        <v/>
      </c>
      <c r="AC61" s="25" t="str">
        <f>IF(source_data!G63="","",IF(source_data!J63="","",source_data!J63))</f>
        <v/>
      </c>
      <c r="AD61" s="25" t="str">
        <f>IF(source_data!G63="","",IF(source_data!K63="","",tailored_settings!$B$12))</f>
        <v/>
      </c>
      <c r="AE61" s="25" t="str">
        <f>IF(source_data!G63="","",IF(source_data!K63="","",source_data!K63))</f>
        <v/>
      </c>
      <c r="AF61" s="25" t="str">
        <f>IF(source_data!G63="","",IF(source_data!L63="","",tailored_settings!$B$13))</f>
        <v/>
      </c>
      <c r="AG61" s="25" t="str">
        <f>IF(source_data!G63="","",IF(source_data!L63="","",source_data!L63))</f>
        <v/>
      </c>
      <c r="AH61" s="25" t="str">
        <f>IF(source_data!G63="","",IF(source_data!M63="","",tailored_settings!$B$14))</f>
        <v/>
      </c>
      <c r="AI61" s="25" t="str">
        <f>IF(source_data!G63="","",IF(source_data!M63="","",source_data!M63))</f>
        <v/>
      </c>
    </row>
    <row r="62" spans="1:35" ht="15.75" x14ac:dyDescent="0.25">
      <c r="A62" s="17" t="str">
        <f>IF(source_data!G64="","",IF(AND(source_data!C64&lt;&gt;"",tailored_settings!$B$15="Publish"),CONCATENATE(tailored_settings!$B$2&amp;source_data!C64),IF(AND(source_data!C64&lt;&gt;"",tailored_settings!$B$15="Do not publish"),CONCATENATE(tailored_settings!$B$2&amp;TEXT(ROW(A62)-1,"0000")&amp;"_"&amp;TEXT(F62,"yyyy-mm")),CONCATENATE(tailored_settings!$B$2&amp;TEXT(ROW(A62)-1,"0000")&amp;"_"&amp;TEXT(F62,"yyyy-mm")))))</f>
        <v/>
      </c>
      <c r="B62" s="17" t="str">
        <f>IF(source_data!G64="","",IF(source_data!E64&lt;&gt;"",source_data!E64,CONCATENATE("Grant to "&amp;G62)))</f>
        <v/>
      </c>
      <c r="C62" s="17" t="str">
        <f>IF(source_data!G64="","",IF(source_data!F64="","",source_data!F64))</f>
        <v/>
      </c>
      <c r="D62" s="18" t="str">
        <f>IF(source_data!G64="","",IF(source_data!G64="","",source_data!G64))</f>
        <v/>
      </c>
      <c r="E62" s="17" t="str">
        <f>IF(source_data!G64="","",tailored_settings!$B$3)</f>
        <v/>
      </c>
      <c r="F62" s="19" t="str">
        <f>IF(source_data!G64="","",IF(source_data!H64="","",source_data!H64))</f>
        <v/>
      </c>
      <c r="G62" s="17" t="str">
        <f>IF(source_data!G64="","",tailored_settings!$B$5)</f>
        <v/>
      </c>
      <c r="H62" s="17" t="str">
        <f>IF(source_data!G64="","",IF(AND(source_data!A64&lt;&gt;"",tailored_settings!$B$16="Publish"),CONCATENATE(tailored_settings!$B$2&amp;source_data!A64),IF(AND(source_data!A64&lt;&gt;"",tailored_settings!$B$16="Do not publish"),CONCATENATE(tailored_settings!$B$4&amp;TEXT(ROW(A62)-1,"0000")&amp;"_"&amp;TEXT(F62,"yyyy-mm")),CONCATENATE(tailored_settings!$B$4&amp;TEXT(ROW(A62)-1,"0000")&amp;"_"&amp;TEXT(F62,"yyyy-mm")))))</f>
        <v/>
      </c>
      <c r="I62" s="17" t="str">
        <f>IF(source_data!G64="","",tailored_settings!$B$7)</f>
        <v/>
      </c>
      <c r="J62" s="17" t="str">
        <f>IF(source_data!G64="","",tailored_settings!$B$6)</f>
        <v/>
      </c>
      <c r="K62" s="17" t="str">
        <f>IF(source_data!G64="","",IF(source_data!I64="","",VLOOKUP(source_data!I64,codelist_mapping!A:C,3,FALSE)))</f>
        <v/>
      </c>
      <c r="L62" s="17" t="str">
        <f>IF(source_data!G64="","",IF(source_data!J64="","",VLOOKUP(source_data!J64,codelist_mapping!A:C,3,FALSE)))</f>
        <v/>
      </c>
      <c r="M62" s="17" t="str">
        <f>IF(source_data!G64="","",IF(source_data!K64="","",IF(source_data!M64&lt;&gt;"",CONCATENATE(VLOOKUP(source_data!K64,codelist_mapping!F:H,3,FALSE)&amp;";"&amp;VLOOKUP(source_data!L64,codelist_mapping!F:H,3,FALSE)&amp;";"&amp;VLOOKUP(source_data!M64,codelist_mapping!F:H,3,FALSE)),IF(source_data!L64&lt;&gt;"",CONCATENATE(VLOOKUP(source_data!K64,codelist_mapping!F:H,3,FALSE)&amp;";"&amp;VLOOKUP(source_data!L64,codelist_mapping!F:H,3,FALSE)),IF(source_data!K64&lt;&gt;"",CONCATENATE(VLOOKUP(source_data!K64,codelist_mapping!F:H,3,FALSE)))))))</f>
        <v/>
      </c>
      <c r="N62" s="60" t="str">
        <f>IF(source_data!G64="","",IF(source_data!D64="","",VLOOKUP(source_data!D64,geo_data!A:I,9,FALSE)))</f>
        <v/>
      </c>
      <c r="O62" s="60" t="str">
        <f>IF(source_data!G64="","",IF(source_data!D64="","",VLOOKUP(source_data!D64,geo_data!A:I,8,FALSE)))</f>
        <v/>
      </c>
      <c r="P62" s="60" t="str">
        <f>IF(source_data!G64="","",IF(LEFT(O62,3)="E05","WD",IF(LEFT(O62,3)="S13","WD",IF(LEFT(O62,3)="W05","WD",IF(LEFT(O62,3)="W06","UA",IF(LEFT(O62,3)="S12","CA",IF(LEFT(O62,3)="E06","UA",IF(LEFT(O62,3)="E07","NMD",IF(LEFT(O62,3)="E08","MD",IF(LEFT(O62,3)="E09","LONB"))))))))))</f>
        <v/>
      </c>
      <c r="Q62" s="60" t="str">
        <f>IF(source_data!G64="","",IF(source_data!D64="","",VLOOKUP(source_data!D64,geo_data!A:I,7,FALSE)))</f>
        <v/>
      </c>
      <c r="R62" s="60" t="str">
        <f>IF(source_data!G64="","",IF(source_data!D64="","",VLOOKUP(source_data!D64,geo_data!A:I,6,FALSE)))</f>
        <v/>
      </c>
      <c r="S62" s="60" t="str">
        <f>IF(source_data!G64="","",IF(LEFT(R62,3)="E05","WD",IF(LEFT(R62,3)="S13","WD",IF(LEFT(R62,3)="W05","WD",IF(LEFT(R62,3)="W06","UA",IF(LEFT(R62,3)="S12","CA",IF(LEFT(R62,3)="E06","UA",IF(LEFT(R62,3)="E07","NMD",IF(LEFT(R62,3)="E08","MD",IF(LEFT(R62,3)="E09","LONB"))))))))))</f>
        <v/>
      </c>
      <c r="T62" s="17" t="str">
        <f>IF(source_data!G64="","",IF(source_data!N64="","",source_data!N64))</f>
        <v/>
      </c>
      <c r="U62" s="21" t="str">
        <f>IF(source_data!G64="","",tailored_settings!$B$8)</f>
        <v/>
      </c>
      <c r="V62" s="17" t="str">
        <f>IF(source_data!G64="","",tailored_settings!$B$9)</f>
        <v/>
      </c>
      <c r="W62" s="19" t="str">
        <f>IF(source_data!G64="","",IF(source_data!O64="","",source_data!O64))</f>
        <v/>
      </c>
      <c r="X62" s="19" t="str">
        <f>IF(source_data!G64="","",IF(source_data!P64="","",source_data!P64))</f>
        <v/>
      </c>
      <c r="Y62" s="20" t="str">
        <f>IF(source_data!G64="","",IF(source_data!Q64="","",source_data!Q64))</f>
        <v/>
      </c>
      <c r="Z62" s="25" t="str">
        <f>IF(source_data!G64="","",IF(source_data!I64="","",tailored_settings!$B$10))</f>
        <v/>
      </c>
      <c r="AA62" s="25" t="str">
        <f>IF(source_data!G64="","",IF(source_data!I64="","",source_data!I64))</f>
        <v/>
      </c>
      <c r="AB62" s="25" t="str">
        <f>IF(source_data!G64="","",IF(source_data!J64="","",tailored_settings!$B$11))</f>
        <v/>
      </c>
      <c r="AC62" s="25" t="str">
        <f>IF(source_data!G64="","",IF(source_data!J64="","",source_data!J64))</f>
        <v/>
      </c>
      <c r="AD62" s="25" t="str">
        <f>IF(source_data!G64="","",IF(source_data!K64="","",tailored_settings!$B$12))</f>
        <v/>
      </c>
      <c r="AE62" s="25" t="str">
        <f>IF(source_data!G64="","",IF(source_data!K64="","",source_data!K64))</f>
        <v/>
      </c>
      <c r="AF62" s="25" t="str">
        <f>IF(source_data!G64="","",IF(source_data!L64="","",tailored_settings!$B$13))</f>
        <v/>
      </c>
      <c r="AG62" s="25" t="str">
        <f>IF(source_data!G64="","",IF(source_data!L64="","",source_data!L64))</f>
        <v/>
      </c>
      <c r="AH62" s="25" t="str">
        <f>IF(source_data!G64="","",IF(source_data!M64="","",tailored_settings!$B$14))</f>
        <v/>
      </c>
      <c r="AI62" s="25" t="str">
        <f>IF(source_data!G64="","",IF(source_data!M64="","",source_data!M64))</f>
        <v/>
      </c>
    </row>
    <row r="63" spans="1:35" ht="15.75" x14ac:dyDescent="0.25">
      <c r="A63" s="17" t="str">
        <f>IF(source_data!G65="","",IF(AND(source_data!C65&lt;&gt;"",tailored_settings!$B$15="Publish"),CONCATENATE(tailored_settings!$B$2&amp;source_data!C65),IF(AND(source_data!C65&lt;&gt;"",tailored_settings!$B$15="Do not publish"),CONCATENATE(tailored_settings!$B$2&amp;TEXT(ROW(A63)-1,"0000")&amp;"_"&amp;TEXT(F63,"yyyy-mm")),CONCATENATE(tailored_settings!$B$2&amp;TEXT(ROW(A63)-1,"0000")&amp;"_"&amp;TEXT(F63,"yyyy-mm")))))</f>
        <v/>
      </c>
      <c r="B63" s="17" t="str">
        <f>IF(source_data!G65="","",IF(source_data!E65&lt;&gt;"",source_data!E65,CONCATENATE("Grant to "&amp;G63)))</f>
        <v/>
      </c>
      <c r="C63" s="17" t="str">
        <f>IF(source_data!G65="","",IF(source_data!F65="","",source_data!F65))</f>
        <v/>
      </c>
      <c r="D63" s="18" t="str">
        <f>IF(source_data!G65="","",IF(source_data!G65="","",source_data!G65))</f>
        <v/>
      </c>
      <c r="E63" s="17" t="str">
        <f>IF(source_data!G65="","",tailored_settings!$B$3)</f>
        <v/>
      </c>
      <c r="F63" s="19" t="str">
        <f>IF(source_data!G65="","",IF(source_data!H65="","",source_data!H65))</f>
        <v/>
      </c>
      <c r="G63" s="17" t="str">
        <f>IF(source_data!G65="","",tailored_settings!$B$5)</f>
        <v/>
      </c>
      <c r="H63" s="17" t="str">
        <f>IF(source_data!G65="","",IF(AND(source_data!A65&lt;&gt;"",tailored_settings!$B$16="Publish"),CONCATENATE(tailored_settings!$B$2&amp;source_data!A65),IF(AND(source_data!A65&lt;&gt;"",tailored_settings!$B$16="Do not publish"),CONCATENATE(tailored_settings!$B$4&amp;TEXT(ROW(A63)-1,"0000")&amp;"_"&amp;TEXT(F63,"yyyy-mm")),CONCATENATE(tailored_settings!$B$4&amp;TEXT(ROW(A63)-1,"0000")&amp;"_"&amp;TEXT(F63,"yyyy-mm")))))</f>
        <v/>
      </c>
      <c r="I63" s="17" t="str">
        <f>IF(source_data!G65="","",tailored_settings!$B$7)</f>
        <v/>
      </c>
      <c r="J63" s="17" t="str">
        <f>IF(source_data!G65="","",tailored_settings!$B$6)</f>
        <v/>
      </c>
      <c r="K63" s="17" t="str">
        <f>IF(source_data!G65="","",IF(source_data!I65="","",VLOOKUP(source_data!I65,codelist_mapping!A:C,3,FALSE)))</f>
        <v/>
      </c>
      <c r="L63" s="17" t="str">
        <f>IF(source_data!G65="","",IF(source_data!J65="","",VLOOKUP(source_data!J65,codelist_mapping!A:C,3,FALSE)))</f>
        <v/>
      </c>
      <c r="M63" s="17" t="str">
        <f>IF(source_data!G65="","",IF(source_data!K65="","",IF(source_data!M65&lt;&gt;"",CONCATENATE(VLOOKUP(source_data!K65,codelist_mapping!F:H,3,FALSE)&amp;";"&amp;VLOOKUP(source_data!L65,codelist_mapping!F:H,3,FALSE)&amp;";"&amp;VLOOKUP(source_data!M65,codelist_mapping!F:H,3,FALSE)),IF(source_data!L65&lt;&gt;"",CONCATENATE(VLOOKUP(source_data!K65,codelist_mapping!F:H,3,FALSE)&amp;";"&amp;VLOOKUP(source_data!L65,codelist_mapping!F:H,3,FALSE)),IF(source_data!K65&lt;&gt;"",CONCATENATE(VLOOKUP(source_data!K65,codelist_mapping!F:H,3,FALSE)))))))</f>
        <v/>
      </c>
      <c r="N63" s="60" t="str">
        <f>IF(source_data!G65="","",IF(source_data!D65="","",VLOOKUP(source_data!D65,geo_data!A:I,9,FALSE)))</f>
        <v/>
      </c>
      <c r="O63" s="60" t="str">
        <f>IF(source_data!G65="","",IF(source_data!D65="","",VLOOKUP(source_data!D65,geo_data!A:I,8,FALSE)))</f>
        <v/>
      </c>
      <c r="P63" s="60" t="str">
        <f>IF(source_data!G65="","",IF(LEFT(O63,3)="E05","WD",IF(LEFT(O63,3)="S13","WD",IF(LEFT(O63,3)="W05","WD",IF(LEFT(O63,3)="W06","UA",IF(LEFT(O63,3)="S12","CA",IF(LEFT(O63,3)="E06","UA",IF(LEFT(O63,3)="E07","NMD",IF(LEFT(O63,3)="E08","MD",IF(LEFT(O63,3)="E09","LONB"))))))))))</f>
        <v/>
      </c>
      <c r="Q63" s="60" t="str">
        <f>IF(source_data!G65="","",IF(source_data!D65="","",VLOOKUP(source_data!D65,geo_data!A:I,7,FALSE)))</f>
        <v/>
      </c>
      <c r="R63" s="60" t="str">
        <f>IF(source_data!G65="","",IF(source_data!D65="","",VLOOKUP(source_data!D65,geo_data!A:I,6,FALSE)))</f>
        <v/>
      </c>
      <c r="S63" s="60" t="str">
        <f>IF(source_data!G65="","",IF(LEFT(R63,3)="E05","WD",IF(LEFT(R63,3)="S13","WD",IF(LEFT(R63,3)="W05","WD",IF(LEFT(R63,3)="W06","UA",IF(LEFT(R63,3)="S12","CA",IF(LEFT(R63,3)="E06","UA",IF(LEFT(R63,3)="E07","NMD",IF(LEFT(R63,3)="E08","MD",IF(LEFT(R63,3)="E09","LONB"))))))))))</f>
        <v/>
      </c>
      <c r="T63" s="17" t="str">
        <f>IF(source_data!G65="","",IF(source_data!N65="","",source_data!N65))</f>
        <v/>
      </c>
      <c r="U63" s="21" t="str">
        <f>IF(source_data!G65="","",tailored_settings!$B$8)</f>
        <v/>
      </c>
      <c r="V63" s="17" t="str">
        <f>IF(source_data!G65="","",tailored_settings!$B$9)</f>
        <v/>
      </c>
      <c r="W63" s="19" t="str">
        <f>IF(source_data!G65="","",IF(source_data!O65="","",source_data!O65))</f>
        <v/>
      </c>
      <c r="X63" s="19" t="str">
        <f>IF(source_data!G65="","",IF(source_data!P65="","",source_data!P65))</f>
        <v/>
      </c>
      <c r="Y63" s="20" t="str">
        <f>IF(source_data!G65="","",IF(source_data!Q65="","",source_data!Q65))</f>
        <v/>
      </c>
      <c r="Z63" s="25" t="str">
        <f>IF(source_data!G65="","",IF(source_data!I65="","",tailored_settings!$B$10))</f>
        <v/>
      </c>
      <c r="AA63" s="25" t="str">
        <f>IF(source_data!G65="","",IF(source_data!I65="","",source_data!I65))</f>
        <v/>
      </c>
      <c r="AB63" s="25" t="str">
        <f>IF(source_data!G65="","",IF(source_data!J65="","",tailored_settings!$B$11))</f>
        <v/>
      </c>
      <c r="AC63" s="25" t="str">
        <f>IF(source_data!G65="","",IF(source_data!J65="","",source_data!J65))</f>
        <v/>
      </c>
      <c r="AD63" s="25" t="str">
        <f>IF(source_data!G65="","",IF(source_data!K65="","",tailored_settings!$B$12))</f>
        <v/>
      </c>
      <c r="AE63" s="25" t="str">
        <f>IF(source_data!G65="","",IF(source_data!K65="","",source_data!K65))</f>
        <v/>
      </c>
      <c r="AF63" s="25" t="str">
        <f>IF(source_data!G65="","",IF(source_data!L65="","",tailored_settings!$B$13))</f>
        <v/>
      </c>
      <c r="AG63" s="25" t="str">
        <f>IF(source_data!G65="","",IF(source_data!L65="","",source_data!L65))</f>
        <v/>
      </c>
      <c r="AH63" s="25" t="str">
        <f>IF(source_data!G65="","",IF(source_data!M65="","",tailored_settings!$B$14))</f>
        <v/>
      </c>
      <c r="AI63" s="25" t="str">
        <f>IF(source_data!G65="","",IF(source_data!M65="","",source_data!M65))</f>
        <v/>
      </c>
    </row>
    <row r="64" spans="1:35" ht="15.75" x14ac:dyDescent="0.25">
      <c r="A64" s="17" t="str">
        <f>IF(source_data!G66="","",IF(AND(source_data!C66&lt;&gt;"",tailored_settings!$B$15="Publish"),CONCATENATE(tailored_settings!$B$2&amp;source_data!C66),IF(AND(source_data!C66&lt;&gt;"",tailored_settings!$B$15="Do not publish"),CONCATENATE(tailored_settings!$B$2&amp;TEXT(ROW(A64)-1,"0000")&amp;"_"&amp;TEXT(F64,"yyyy-mm")),CONCATENATE(tailored_settings!$B$2&amp;TEXT(ROW(A64)-1,"0000")&amp;"_"&amp;TEXT(F64,"yyyy-mm")))))</f>
        <v/>
      </c>
      <c r="B64" s="17" t="str">
        <f>IF(source_data!G66="","",IF(source_data!E66&lt;&gt;"",source_data!E66,CONCATENATE("Grant to "&amp;G64)))</f>
        <v/>
      </c>
      <c r="C64" s="17" t="str">
        <f>IF(source_data!G66="","",IF(source_data!F66="","",source_data!F66))</f>
        <v/>
      </c>
      <c r="D64" s="18" t="str">
        <f>IF(source_data!G66="","",IF(source_data!G66="","",source_data!G66))</f>
        <v/>
      </c>
      <c r="E64" s="17" t="str">
        <f>IF(source_data!G66="","",tailored_settings!$B$3)</f>
        <v/>
      </c>
      <c r="F64" s="19" t="str">
        <f>IF(source_data!G66="","",IF(source_data!H66="","",source_data!H66))</f>
        <v/>
      </c>
      <c r="G64" s="17" t="str">
        <f>IF(source_data!G66="","",tailored_settings!$B$5)</f>
        <v/>
      </c>
      <c r="H64" s="17" t="str">
        <f>IF(source_data!G66="","",IF(AND(source_data!A66&lt;&gt;"",tailored_settings!$B$16="Publish"),CONCATENATE(tailored_settings!$B$2&amp;source_data!A66),IF(AND(source_data!A66&lt;&gt;"",tailored_settings!$B$16="Do not publish"),CONCATENATE(tailored_settings!$B$4&amp;TEXT(ROW(A64)-1,"0000")&amp;"_"&amp;TEXT(F64,"yyyy-mm")),CONCATENATE(tailored_settings!$B$4&amp;TEXT(ROW(A64)-1,"0000")&amp;"_"&amp;TEXT(F64,"yyyy-mm")))))</f>
        <v/>
      </c>
      <c r="I64" s="17" t="str">
        <f>IF(source_data!G66="","",tailored_settings!$B$7)</f>
        <v/>
      </c>
      <c r="J64" s="17" t="str">
        <f>IF(source_data!G66="","",tailored_settings!$B$6)</f>
        <v/>
      </c>
      <c r="K64" s="17" t="str">
        <f>IF(source_data!G66="","",IF(source_data!I66="","",VLOOKUP(source_data!I66,codelist_mapping!A:C,3,FALSE)))</f>
        <v/>
      </c>
      <c r="L64" s="17" t="str">
        <f>IF(source_data!G66="","",IF(source_data!J66="","",VLOOKUP(source_data!J66,codelist_mapping!A:C,3,FALSE)))</f>
        <v/>
      </c>
      <c r="M64" s="17" t="str">
        <f>IF(source_data!G66="","",IF(source_data!K66="","",IF(source_data!M66&lt;&gt;"",CONCATENATE(VLOOKUP(source_data!K66,codelist_mapping!F:H,3,FALSE)&amp;";"&amp;VLOOKUP(source_data!L66,codelist_mapping!F:H,3,FALSE)&amp;";"&amp;VLOOKUP(source_data!M66,codelist_mapping!F:H,3,FALSE)),IF(source_data!L66&lt;&gt;"",CONCATENATE(VLOOKUP(source_data!K66,codelist_mapping!F:H,3,FALSE)&amp;";"&amp;VLOOKUP(source_data!L66,codelist_mapping!F:H,3,FALSE)),IF(source_data!K66&lt;&gt;"",CONCATENATE(VLOOKUP(source_data!K66,codelist_mapping!F:H,3,FALSE)))))))</f>
        <v/>
      </c>
      <c r="N64" s="60" t="str">
        <f>IF(source_data!G66="","",IF(source_data!D66="","",VLOOKUP(source_data!D66,geo_data!A:I,9,FALSE)))</f>
        <v/>
      </c>
      <c r="O64" s="60" t="str">
        <f>IF(source_data!G66="","",IF(source_data!D66="","",VLOOKUP(source_data!D66,geo_data!A:I,8,FALSE)))</f>
        <v/>
      </c>
      <c r="P64" s="60" t="str">
        <f>IF(source_data!G66="","",IF(LEFT(O64,3)="E05","WD",IF(LEFT(O64,3)="S13","WD",IF(LEFT(O64,3)="W05","WD",IF(LEFT(O64,3)="W06","UA",IF(LEFT(O64,3)="S12","CA",IF(LEFT(O64,3)="E06","UA",IF(LEFT(O64,3)="E07","NMD",IF(LEFT(O64,3)="E08","MD",IF(LEFT(O64,3)="E09","LONB"))))))))))</f>
        <v/>
      </c>
      <c r="Q64" s="60" t="str">
        <f>IF(source_data!G66="","",IF(source_data!D66="","",VLOOKUP(source_data!D66,geo_data!A:I,7,FALSE)))</f>
        <v/>
      </c>
      <c r="R64" s="60" t="str">
        <f>IF(source_data!G66="","",IF(source_data!D66="","",VLOOKUP(source_data!D66,geo_data!A:I,6,FALSE)))</f>
        <v/>
      </c>
      <c r="S64" s="60" t="str">
        <f>IF(source_data!G66="","",IF(LEFT(R64,3)="E05","WD",IF(LEFT(R64,3)="S13","WD",IF(LEFT(R64,3)="W05","WD",IF(LEFT(R64,3)="W06","UA",IF(LEFT(R64,3)="S12","CA",IF(LEFT(R64,3)="E06","UA",IF(LEFT(R64,3)="E07","NMD",IF(LEFT(R64,3)="E08","MD",IF(LEFT(R64,3)="E09","LONB"))))))))))</f>
        <v/>
      </c>
      <c r="T64" s="17" t="str">
        <f>IF(source_data!G66="","",IF(source_data!N66="","",source_data!N66))</f>
        <v/>
      </c>
      <c r="U64" s="21" t="str">
        <f>IF(source_data!G66="","",tailored_settings!$B$8)</f>
        <v/>
      </c>
      <c r="V64" s="17" t="str">
        <f>IF(source_data!G66="","",tailored_settings!$B$9)</f>
        <v/>
      </c>
      <c r="W64" s="19" t="str">
        <f>IF(source_data!G66="","",IF(source_data!O66="","",source_data!O66))</f>
        <v/>
      </c>
      <c r="X64" s="19" t="str">
        <f>IF(source_data!G66="","",IF(source_data!P66="","",source_data!P66))</f>
        <v/>
      </c>
      <c r="Y64" s="20" t="str">
        <f>IF(source_data!G66="","",IF(source_data!Q66="","",source_data!Q66))</f>
        <v/>
      </c>
      <c r="Z64" s="25" t="str">
        <f>IF(source_data!G66="","",IF(source_data!I66="","",tailored_settings!$B$10))</f>
        <v/>
      </c>
      <c r="AA64" s="25" t="str">
        <f>IF(source_data!G66="","",IF(source_data!I66="","",source_data!I66))</f>
        <v/>
      </c>
      <c r="AB64" s="25" t="str">
        <f>IF(source_data!G66="","",IF(source_data!J66="","",tailored_settings!$B$11))</f>
        <v/>
      </c>
      <c r="AC64" s="25" t="str">
        <f>IF(source_data!G66="","",IF(source_data!J66="","",source_data!J66))</f>
        <v/>
      </c>
      <c r="AD64" s="25" t="str">
        <f>IF(source_data!G66="","",IF(source_data!K66="","",tailored_settings!$B$12))</f>
        <v/>
      </c>
      <c r="AE64" s="25" t="str">
        <f>IF(source_data!G66="","",IF(source_data!K66="","",source_data!K66))</f>
        <v/>
      </c>
      <c r="AF64" s="25" t="str">
        <f>IF(source_data!G66="","",IF(source_data!L66="","",tailored_settings!$B$13))</f>
        <v/>
      </c>
      <c r="AG64" s="25" t="str">
        <f>IF(source_data!G66="","",IF(source_data!L66="","",source_data!L66))</f>
        <v/>
      </c>
      <c r="AH64" s="25" t="str">
        <f>IF(source_data!G66="","",IF(source_data!M66="","",tailored_settings!$B$14))</f>
        <v/>
      </c>
      <c r="AI64" s="25" t="str">
        <f>IF(source_data!G66="","",IF(source_data!M66="","",source_data!M66))</f>
        <v/>
      </c>
    </row>
    <row r="65" spans="1:35" ht="15.75" x14ac:dyDescent="0.25">
      <c r="A65" s="17" t="str">
        <f>IF(source_data!G67="","",IF(AND(source_data!C67&lt;&gt;"",tailored_settings!$B$15="Publish"),CONCATENATE(tailored_settings!$B$2&amp;source_data!C67),IF(AND(source_data!C67&lt;&gt;"",tailored_settings!$B$15="Do not publish"),CONCATENATE(tailored_settings!$B$2&amp;TEXT(ROW(A65)-1,"0000")&amp;"_"&amp;TEXT(F65,"yyyy-mm")),CONCATENATE(tailored_settings!$B$2&amp;TEXT(ROW(A65)-1,"0000")&amp;"_"&amp;TEXT(F65,"yyyy-mm")))))</f>
        <v/>
      </c>
      <c r="B65" s="17" t="str">
        <f>IF(source_data!G67="","",IF(source_data!E67&lt;&gt;"",source_data!E67,CONCATENATE("Grant to "&amp;G65)))</f>
        <v/>
      </c>
      <c r="C65" s="17" t="str">
        <f>IF(source_data!G67="","",IF(source_data!F67="","",source_data!F67))</f>
        <v/>
      </c>
      <c r="D65" s="18" t="str">
        <f>IF(source_data!G67="","",IF(source_data!G67="","",source_data!G67))</f>
        <v/>
      </c>
      <c r="E65" s="17" t="str">
        <f>IF(source_data!G67="","",tailored_settings!$B$3)</f>
        <v/>
      </c>
      <c r="F65" s="19" t="str">
        <f>IF(source_data!G67="","",IF(source_data!H67="","",source_data!H67))</f>
        <v/>
      </c>
      <c r="G65" s="17" t="str">
        <f>IF(source_data!G67="","",tailored_settings!$B$5)</f>
        <v/>
      </c>
      <c r="H65" s="17" t="str">
        <f>IF(source_data!G67="","",IF(AND(source_data!A67&lt;&gt;"",tailored_settings!$B$16="Publish"),CONCATENATE(tailored_settings!$B$2&amp;source_data!A67),IF(AND(source_data!A67&lt;&gt;"",tailored_settings!$B$16="Do not publish"),CONCATENATE(tailored_settings!$B$4&amp;TEXT(ROW(A65)-1,"0000")&amp;"_"&amp;TEXT(F65,"yyyy-mm")),CONCATENATE(tailored_settings!$B$4&amp;TEXT(ROW(A65)-1,"0000")&amp;"_"&amp;TEXT(F65,"yyyy-mm")))))</f>
        <v/>
      </c>
      <c r="I65" s="17" t="str">
        <f>IF(source_data!G67="","",tailored_settings!$B$7)</f>
        <v/>
      </c>
      <c r="J65" s="17" t="str">
        <f>IF(source_data!G67="","",tailored_settings!$B$6)</f>
        <v/>
      </c>
      <c r="K65" s="17" t="str">
        <f>IF(source_data!G67="","",IF(source_data!I67="","",VLOOKUP(source_data!I67,codelist_mapping!A:C,3,FALSE)))</f>
        <v/>
      </c>
      <c r="L65" s="17" t="str">
        <f>IF(source_data!G67="","",IF(source_data!J67="","",VLOOKUP(source_data!J67,codelist_mapping!A:C,3,FALSE)))</f>
        <v/>
      </c>
      <c r="M65" s="17" t="str">
        <f>IF(source_data!G67="","",IF(source_data!K67="","",IF(source_data!M67&lt;&gt;"",CONCATENATE(VLOOKUP(source_data!K67,codelist_mapping!F:H,3,FALSE)&amp;";"&amp;VLOOKUP(source_data!L67,codelist_mapping!F:H,3,FALSE)&amp;";"&amp;VLOOKUP(source_data!M67,codelist_mapping!F:H,3,FALSE)),IF(source_data!L67&lt;&gt;"",CONCATENATE(VLOOKUP(source_data!K67,codelist_mapping!F:H,3,FALSE)&amp;";"&amp;VLOOKUP(source_data!L67,codelist_mapping!F:H,3,FALSE)),IF(source_data!K67&lt;&gt;"",CONCATENATE(VLOOKUP(source_data!K67,codelist_mapping!F:H,3,FALSE)))))))</f>
        <v/>
      </c>
      <c r="N65" s="60" t="str">
        <f>IF(source_data!G67="","",IF(source_data!D67="","",VLOOKUP(source_data!D67,geo_data!A:I,9,FALSE)))</f>
        <v/>
      </c>
      <c r="O65" s="60" t="str">
        <f>IF(source_data!G67="","",IF(source_data!D67="","",VLOOKUP(source_data!D67,geo_data!A:I,8,FALSE)))</f>
        <v/>
      </c>
      <c r="P65" s="60" t="str">
        <f>IF(source_data!G67="","",IF(LEFT(O65,3)="E05","WD",IF(LEFT(O65,3)="S13","WD",IF(LEFT(O65,3)="W05","WD",IF(LEFT(O65,3)="W06","UA",IF(LEFT(O65,3)="S12","CA",IF(LEFT(O65,3)="E06","UA",IF(LEFT(O65,3)="E07","NMD",IF(LEFT(O65,3)="E08","MD",IF(LEFT(O65,3)="E09","LONB"))))))))))</f>
        <v/>
      </c>
      <c r="Q65" s="60" t="str">
        <f>IF(source_data!G67="","",IF(source_data!D67="","",VLOOKUP(source_data!D67,geo_data!A:I,7,FALSE)))</f>
        <v/>
      </c>
      <c r="R65" s="60" t="str">
        <f>IF(source_data!G67="","",IF(source_data!D67="","",VLOOKUP(source_data!D67,geo_data!A:I,6,FALSE)))</f>
        <v/>
      </c>
      <c r="S65" s="60" t="str">
        <f>IF(source_data!G67="","",IF(LEFT(R65,3)="E05","WD",IF(LEFT(R65,3)="S13","WD",IF(LEFT(R65,3)="W05","WD",IF(LEFT(R65,3)="W06","UA",IF(LEFT(R65,3)="S12","CA",IF(LEFT(R65,3)="E06","UA",IF(LEFT(R65,3)="E07","NMD",IF(LEFT(R65,3)="E08","MD",IF(LEFT(R65,3)="E09","LONB"))))))))))</f>
        <v/>
      </c>
      <c r="T65" s="17" t="str">
        <f>IF(source_data!G67="","",IF(source_data!N67="","",source_data!N67))</f>
        <v/>
      </c>
      <c r="U65" s="21" t="str">
        <f>IF(source_data!G67="","",tailored_settings!$B$8)</f>
        <v/>
      </c>
      <c r="V65" s="17" t="str">
        <f>IF(source_data!G67="","",tailored_settings!$B$9)</f>
        <v/>
      </c>
      <c r="W65" s="19" t="str">
        <f>IF(source_data!G67="","",IF(source_data!O67="","",source_data!O67))</f>
        <v/>
      </c>
      <c r="X65" s="19" t="str">
        <f>IF(source_data!G67="","",IF(source_data!P67="","",source_data!P67))</f>
        <v/>
      </c>
      <c r="Y65" s="20" t="str">
        <f>IF(source_data!G67="","",IF(source_data!Q67="","",source_data!Q67))</f>
        <v/>
      </c>
      <c r="Z65" s="25" t="str">
        <f>IF(source_data!G67="","",IF(source_data!I67="","",tailored_settings!$B$10))</f>
        <v/>
      </c>
      <c r="AA65" s="25" t="str">
        <f>IF(source_data!G67="","",IF(source_data!I67="","",source_data!I67))</f>
        <v/>
      </c>
      <c r="AB65" s="25" t="str">
        <f>IF(source_data!G67="","",IF(source_data!J67="","",tailored_settings!$B$11))</f>
        <v/>
      </c>
      <c r="AC65" s="25" t="str">
        <f>IF(source_data!G67="","",IF(source_data!J67="","",source_data!J67))</f>
        <v/>
      </c>
      <c r="AD65" s="25" t="str">
        <f>IF(source_data!G67="","",IF(source_data!K67="","",tailored_settings!$B$12))</f>
        <v/>
      </c>
      <c r="AE65" s="25" t="str">
        <f>IF(source_data!G67="","",IF(source_data!K67="","",source_data!K67))</f>
        <v/>
      </c>
      <c r="AF65" s="25" t="str">
        <f>IF(source_data!G67="","",IF(source_data!L67="","",tailored_settings!$B$13))</f>
        <v/>
      </c>
      <c r="AG65" s="25" t="str">
        <f>IF(source_data!G67="","",IF(source_data!L67="","",source_data!L67))</f>
        <v/>
      </c>
      <c r="AH65" s="25" t="str">
        <f>IF(source_data!G67="","",IF(source_data!M67="","",tailored_settings!$B$14))</f>
        <v/>
      </c>
      <c r="AI65" s="25" t="str">
        <f>IF(source_data!G67="","",IF(source_data!M67="","",source_data!M67))</f>
        <v/>
      </c>
    </row>
    <row r="66" spans="1:35" ht="15.75" x14ac:dyDescent="0.25">
      <c r="A66" s="17" t="str">
        <f>IF(source_data!G68="","",IF(AND(source_data!C68&lt;&gt;"",tailored_settings!$B$15="Publish"),CONCATENATE(tailored_settings!$B$2&amp;source_data!C68),IF(AND(source_data!C68&lt;&gt;"",tailored_settings!$B$15="Do not publish"),CONCATENATE(tailored_settings!$B$2&amp;TEXT(ROW(A66)-1,"0000")&amp;"_"&amp;TEXT(F66,"yyyy-mm")),CONCATENATE(tailored_settings!$B$2&amp;TEXT(ROW(A66)-1,"0000")&amp;"_"&amp;TEXT(F66,"yyyy-mm")))))</f>
        <v/>
      </c>
      <c r="B66" s="17" t="str">
        <f>IF(source_data!G68="","",IF(source_data!E68&lt;&gt;"",source_data!E68,CONCATENATE("Grant to "&amp;G66)))</f>
        <v/>
      </c>
      <c r="C66" s="17" t="str">
        <f>IF(source_data!G68="","",IF(source_data!F68="","",source_data!F68))</f>
        <v/>
      </c>
      <c r="D66" s="18" t="str">
        <f>IF(source_data!G68="","",IF(source_data!G68="","",source_data!G68))</f>
        <v/>
      </c>
      <c r="E66" s="17" t="str">
        <f>IF(source_data!G68="","",tailored_settings!$B$3)</f>
        <v/>
      </c>
      <c r="F66" s="19" t="str">
        <f>IF(source_data!G68="","",IF(source_data!H68="","",source_data!H68))</f>
        <v/>
      </c>
      <c r="G66" s="17" t="str">
        <f>IF(source_data!G68="","",tailored_settings!$B$5)</f>
        <v/>
      </c>
      <c r="H66" s="17" t="str">
        <f>IF(source_data!G68="","",IF(AND(source_data!A68&lt;&gt;"",tailored_settings!$B$16="Publish"),CONCATENATE(tailored_settings!$B$2&amp;source_data!A68),IF(AND(source_data!A68&lt;&gt;"",tailored_settings!$B$16="Do not publish"),CONCATENATE(tailored_settings!$B$4&amp;TEXT(ROW(A66)-1,"0000")&amp;"_"&amp;TEXT(F66,"yyyy-mm")),CONCATENATE(tailored_settings!$B$4&amp;TEXT(ROW(A66)-1,"0000")&amp;"_"&amp;TEXT(F66,"yyyy-mm")))))</f>
        <v/>
      </c>
      <c r="I66" s="17" t="str">
        <f>IF(source_data!G68="","",tailored_settings!$B$7)</f>
        <v/>
      </c>
      <c r="J66" s="17" t="str">
        <f>IF(source_data!G68="","",tailored_settings!$B$6)</f>
        <v/>
      </c>
      <c r="K66" s="17" t="str">
        <f>IF(source_data!G68="","",IF(source_data!I68="","",VLOOKUP(source_data!I68,codelist_mapping!A:C,3,FALSE)))</f>
        <v/>
      </c>
      <c r="L66" s="17" t="str">
        <f>IF(source_data!G68="","",IF(source_data!J68="","",VLOOKUP(source_data!J68,codelist_mapping!A:C,3,FALSE)))</f>
        <v/>
      </c>
      <c r="M66" s="17" t="str">
        <f>IF(source_data!G68="","",IF(source_data!K68="","",IF(source_data!M68&lt;&gt;"",CONCATENATE(VLOOKUP(source_data!K68,codelist_mapping!F:H,3,FALSE)&amp;";"&amp;VLOOKUP(source_data!L68,codelist_mapping!F:H,3,FALSE)&amp;";"&amp;VLOOKUP(source_data!M68,codelist_mapping!F:H,3,FALSE)),IF(source_data!L68&lt;&gt;"",CONCATENATE(VLOOKUP(source_data!K68,codelist_mapping!F:H,3,FALSE)&amp;";"&amp;VLOOKUP(source_data!L68,codelist_mapping!F:H,3,FALSE)),IF(source_data!K68&lt;&gt;"",CONCATENATE(VLOOKUP(source_data!K68,codelist_mapping!F:H,3,FALSE)))))))</f>
        <v/>
      </c>
      <c r="N66" s="60" t="str">
        <f>IF(source_data!G68="","",IF(source_data!D68="","",VLOOKUP(source_data!D68,geo_data!A:I,9,FALSE)))</f>
        <v/>
      </c>
      <c r="O66" s="60" t="str">
        <f>IF(source_data!G68="","",IF(source_data!D68="","",VLOOKUP(source_data!D68,geo_data!A:I,8,FALSE)))</f>
        <v/>
      </c>
      <c r="P66" s="60" t="str">
        <f>IF(source_data!G68="","",IF(LEFT(O66,3)="E05","WD",IF(LEFT(O66,3)="S13","WD",IF(LEFT(O66,3)="W05","WD",IF(LEFT(O66,3)="W06","UA",IF(LEFT(O66,3)="S12","CA",IF(LEFT(O66,3)="E06","UA",IF(LEFT(O66,3)="E07","NMD",IF(LEFT(O66,3)="E08","MD",IF(LEFT(O66,3)="E09","LONB"))))))))))</f>
        <v/>
      </c>
      <c r="Q66" s="60" t="str">
        <f>IF(source_data!G68="","",IF(source_data!D68="","",VLOOKUP(source_data!D68,geo_data!A:I,7,FALSE)))</f>
        <v/>
      </c>
      <c r="R66" s="60" t="str">
        <f>IF(source_data!G68="","",IF(source_data!D68="","",VLOOKUP(source_data!D68,geo_data!A:I,6,FALSE)))</f>
        <v/>
      </c>
      <c r="S66" s="60" t="str">
        <f>IF(source_data!G68="","",IF(LEFT(R66,3)="E05","WD",IF(LEFT(R66,3)="S13","WD",IF(LEFT(R66,3)="W05","WD",IF(LEFT(R66,3)="W06","UA",IF(LEFT(R66,3)="S12","CA",IF(LEFT(R66,3)="E06","UA",IF(LEFT(R66,3)="E07","NMD",IF(LEFT(R66,3)="E08","MD",IF(LEFT(R66,3)="E09","LONB"))))))))))</f>
        <v/>
      </c>
      <c r="T66" s="17" t="str">
        <f>IF(source_data!G68="","",IF(source_data!N68="","",source_data!N68))</f>
        <v/>
      </c>
      <c r="U66" s="21" t="str">
        <f>IF(source_data!G68="","",tailored_settings!$B$8)</f>
        <v/>
      </c>
      <c r="V66" s="17" t="str">
        <f>IF(source_data!G68="","",tailored_settings!$B$9)</f>
        <v/>
      </c>
      <c r="W66" s="19" t="str">
        <f>IF(source_data!G68="","",IF(source_data!O68="","",source_data!O68))</f>
        <v/>
      </c>
      <c r="X66" s="19" t="str">
        <f>IF(source_data!G68="","",IF(source_data!P68="","",source_data!P68))</f>
        <v/>
      </c>
      <c r="Y66" s="20" t="str">
        <f>IF(source_data!G68="","",IF(source_data!Q68="","",source_data!Q68))</f>
        <v/>
      </c>
      <c r="Z66" s="25" t="str">
        <f>IF(source_data!G68="","",IF(source_data!I68="","",tailored_settings!$B$10))</f>
        <v/>
      </c>
      <c r="AA66" s="25" t="str">
        <f>IF(source_data!G68="","",IF(source_data!I68="","",source_data!I68))</f>
        <v/>
      </c>
      <c r="AB66" s="25" t="str">
        <f>IF(source_data!G68="","",IF(source_data!J68="","",tailored_settings!$B$11))</f>
        <v/>
      </c>
      <c r="AC66" s="25" t="str">
        <f>IF(source_data!G68="","",IF(source_data!J68="","",source_data!J68))</f>
        <v/>
      </c>
      <c r="AD66" s="25" t="str">
        <f>IF(source_data!G68="","",IF(source_data!K68="","",tailored_settings!$B$12))</f>
        <v/>
      </c>
      <c r="AE66" s="25" t="str">
        <f>IF(source_data!G68="","",IF(source_data!K68="","",source_data!K68))</f>
        <v/>
      </c>
      <c r="AF66" s="25" t="str">
        <f>IF(source_data!G68="","",IF(source_data!L68="","",tailored_settings!$B$13))</f>
        <v/>
      </c>
      <c r="AG66" s="25" t="str">
        <f>IF(source_data!G68="","",IF(source_data!L68="","",source_data!L68))</f>
        <v/>
      </c>
      <c r="AH66" s="25" t="str">
        <f>IF(source_data!G68="","",IF(source_data!M68="","",tailored_settings!$B$14))</f>
        <v/>
      </c>
      <c r="AI66" s="25" t="str">
        <f>IF(source_data!G68="","",IF(source_data!M68="","",source_data!M68))</f>
        <v/>
      </c>
    </row>
    <row r="67" spans="1:35" ht="15.75" x14ac:dyDescent="0.25">
      <c r="A67" s="17" t="str">
        <f>IF(source_data!G69="","",IF(AND(source_data!C69&lt;&gt;"",tailored_settings!$B$15="Publish"),CONCATENATE(tailored_settings!$B$2&amp;source_data!C69),IF(AND(source_data!C69&lt;&gt;"",tailored_settings!$B$15="Do not publish"),CONCATENATE(tailored_settings!$B$2&amp;TEXT(ROW(A67)-1,"0000")&amp;"_"&amp;TEXT(F67,"yyyy-mm")),CONCATENATE(tailored_settings!$B$2&amp;TEXT(ROW(A67)-1,"0000")&amp;"_"&amp;TEXT(F67,"yyyy-mm")))))</f>
        <v/>
      </c>
      <c r="B67" s="17" t="str">
        <f>IF(source_data!G69="","",IF(source_data!E69&lt;&gt;"",source_data!E69,CONCATENATE("Grant to "&amp;G67)))</f>
        <v/>
      </c>
      <c r="C67" s="17" t="str">
        <f>IF(source_data!G69="","",IF(source_data!F69="","",source_data!F69))</f>
        <v/>
      </c>
      <c r="D67" s="18" t="str">
        <f>IF(source_data!G69="","",IF(source_data!G69="","",source_data!G69))</f>
        <v/>
      </c>
      <c r="E67" s="17" t="str">
        <f>IF(source_data!G69="","",tailored_settings!$B$3)</f>
        <v/>
      </c>
      <c r="F67" s="19" t="str">
        <f>IF(source_data!G69="","",IF(source_data!H69="","",source_data!H69))</f>
        <v/>
      </c>
      <c r="G67" s="17" t="str">
        <f>IF(source_data!G69="","",tailored_settings!$B$5)</f>
        <v/>
      </c>
      <c r="H67" s="17" t="str">
        <f>IF(source_data!G69="","",IF(AND(source_data!A69&lt;&gt;"",tailored_settings!$B$16="Publish"),CONCATENATE(tailored_settings!$B$2&amp;source_data!A69),IF(AND(source_data!A69&lt;&gt;"",tailored_settings!$B$16="Do not publish"),CONCATENATE(tailored_settings!$B$4&amp;TEXT(ROW(A67)-1,"0000")&amp;"_"&amp;TEXT(F67,"yyyy-mm")),CONCATENATE(tailored_settings!$B$4&amp;TEXT(ROW(A67)-1,"0000")&amp;"_"&amp;TEXT(F67,"yyyy-mm")))))</f>
        <v/>
      </c>
      <c r="I67" s="17" t="str">
        <f>IF(source_data!G69="","",tailored_settings!$B$7)</f>
        <v/>
      </c>
      <c r="J67" s="17" t="str">
        <f>IF(source_data!G69="","",tailored_settings!$B$6)</f>
        <v/>
      </c>
      <c r="K67" s="17" t="str">
        <f>IF(source_data!G69="","",IF(source_data!I69="","",VLOOKUP(source_data!I69,codelist_mapping!A:C,3,FALSE)))</f>
        <v/>
      </c>
      <c r="L67" s="17" t="str">
        <f>IF(source_data!G69="","",IF(source_data!J69="","",VLOOKUP(source_data!J69,codelist_mapping!A:C,3,FALSE)))</f>
        <v/>
      </c>
      <c r="M67" s="17" t="str">
        <f>IF(source_data!G69="","",IF(source_data!K69="","",IF(source_data!M69&lt;&gt;"",CONCATENATE(VLOOKUP(source_data!K69,codelist_mapping!F:H,3,FALSE)&amp;";"&amp;VLOOKUP(source_data!L69,codelist_mapping!F:H,3,FALSE)&amp;";"&amp;VLOOKUP(source_data!M69,codelist_mapping!F:H,3,FALSE)),IF(source_data!L69&lt;&gt;"",CONCATENATE(VLOOKUP(source_data!K69,codelist_mapping!F:H,3,FALSE)&amp;";"&amp;VLOOKUP(source_data!L69,codelist_mapping!F:H,3,FALSE)),IF(source_data!K69&lt;&gt;"",CONCATENATE(VLOOKUP(source_data!K69,codelist_mapping!F:H,3,FALSE)))))))</f>
        <v/>
      </c>
      <c r="N67" s="60" t="str">
        <f>IF(source_data!G69="","",IF(source_data!D69="","",VLOOKUP(source_data!D69,geo_data!A:I,9,FALSE)))</f>
        <v/>
      </c>
      <c r="O67" s="60" t="str">
        <f>IF(source_data!G69="","",IF(source_data!D69="","",VLOOKUP(source_data!D69,geo_data!A:I,8,FALSE)))</f>
        <v/>
      </c>
      <c r="P67" s="60" t="str">
        <f>IF(source_data!G69="","",IF(LEFT(O67,3)="E05","WD",IF(LEFT(O67,3)="S13","WD",IF(LEFT(O67,3)="W05","WD",IF(LEFT(O67,3)="W06","UA",IF(LEFT(O67,3)="S12","CA",IF(LEFT(O67,3)="E06","UA",IF(LEFT(O67,3)="E07","NMD",IF(LEFT(O67,3)="E08","MD",IF(LEFT(O67,3)="E09","LONB"))))))))))</f>
        <v/>
      </c>
      <c r="Q67" s="60" t="str">
        <f>IF(source_data!G69="","",IF(source_data!D69="","",VLOOKUP(source_data!D69,geo_data!A:I,7,FALSE)))</f>
        <v/>
      </c>
      <c r="R67" s="60" t="str">
        <f>IF(source_data!G69="","",IF(source_data!D69="","",VLOOKUP(source_data!D69,geo_data!A:I,6,FALSE)))</f>
        <v/>
      </c>
      <c r="S67" s="60" t="str">
        <f>IF(source_data!G69="","",IF(LEFT(R67,3)="E05","WD",IF(LEFT(R67,3)="S13","WD",IF(LEFT(R67,3)="W05","WD",IF(LEFT(R67,3)="W06","UA",IF(LEFT(R67,3)="S12","CA",IF(LEFT(R67,3)="E06","UA",IF(LEFT(R67,3)="E07","NMD",IF(LEFT(R67,3)="E08","MD",IF(LEFT(R67,3)="E09","LONB"))))))))))</f>
        <v/>
      </c>
      <c r="T67" s="17" t="str">
        <f>IF(source_data!G69="","",IF(source_data!N69="","",source_data!N69))</f>
        <v/>
      </c>
      <c r="U67" s="21" t="str">
        <f>IF(source_data!G69="","",tailored_settings!$B$8)</f>
        <v/>
      </c>
      <c r="V67" s="17" t="str">
        <f>IF(source_data!G69="","",tailored_settings!$B$9)</f>
        <v/>
      </c>
      <c r="W67" s="19" t="str">
        <f>IF(source_data!G69="","",IF(source_data!O69="","",source_data!O69))</f>
        <v/>
      </c>
      <c r="X67" s="19" t="str">
        <f>IF(source_data!G69="","",IF(source_data!P69="","",source_data!P69))</f>
        <v/>
      </c>
      <c r="Y67" s="20" t="str">
        <f>IF(source_data!G69="","",IF(source_data!Q69="","",source_data!Q69))</f>
        <v/>
      </c>
      <c r="Z67" s="25" t="str">
        <f>IF(source_data!G69="","",IF(source_data!I69="","",tailored_settings!$B$10))</f>
        <v/>
      </c>
      <c r="AA67" s="25" t="str">
        <f>IF(source_data!G69="","",IF(source_data!I69="","",source_data!I69))</f>
        <v/>
      </c>
      <c r="AB67" s="25" t="str">
        <f>IF(source_data!G69="","",IF(source_data!J69="","",tailored_settings!$B$11))</f>
        <v/>
      </c>
      <c r="AC67" s="25" t="str">
        <f>IF(source_data!G69="","",IF(source_data!J69="","",source_data!J69))</f>
        <v/>
      </c>
      <c r="AD67" s="25" t="str">
        <f>IF(source_data!G69="","",IF(source_data!K69="","",tailored_settings!$B$12))</f>
        <v/>
      </c>
      <c r="AE67" s="25" t="str">
        <f>IF(source_data!G69="","",IF(source_data!K69="","",source_data!K69))</f>
        <v/>
      </c>
      <c r="AF67" s="25" t="str">
        <f>IF(source_data!G69="","",IF(source_data!L69="","",tailored_settings!$B$13))</f>
        <v/>
      </c>
      <c r="AG67" s="25" t="str">
        <f>IF(source_data!G69="","",IF(source_data!L69="","",source_data!L69))</f>
        <v/>
      </c>
      <c r="AH67" s="25" t="str">
        <f>IF(source_data!G69="","",IF(source_data!M69="","",tailored_settings!$B$14))</f>
        <v/>
      </c>
      <c r="AI67" s="25" t="str">
        <f>IF(source_data!G69="","",IF(source_data!M69="","",source_data!M69))</f>
        <v/>
      </c>
    </row>
    <row r="68" spans="1:35" ht="15.75" x14ac:dyDescent="0.25">
      <c r="A68" s="17" t="str">
        <f>IF(source_data!G70="","",IF(AND(source_data!C70&lt;&gt;"",tailored_settings!$B$15="Publish"),CONCATENATE(tailored_settings!$B$2&amp;source_data!C70),IF(AND(source_data!C70&lt;&gt;"",tailored_settings!$B$15="Do not publish"),CONCATENATE(tailored_settings!$B$2&amp;TEXT(ROW(A68)-1,"0000")&amp;"_"&amp;TEXT(F68,"yyyy-mm")),CONCATENATE(tailored_settings!$B$2&amp;TEXT(ROW(A68)-1,"0000")&amp;"_"&amp;TEXT(F68,"yyyy-mm")))))</f>
        <v/>
      </c>
      <c r="B68" s="17" t="str">
        <f>IF(source_data!G70="","",IF(source_data!E70&lt;&gt;"",source_data!E70,CONCATENATE("Grant to "&amp;G68)))</f>
        <v/>
      </c>
      <c r="C68" s="17" t="str">
        <f>IF(source_data!G70="","",IF(source_data!F70="","",source_data!F70))</f>
        <v/>
      </c>
      <c r="D68" s="18" t="str">
        <f>IF(source_data!G70="","",IF(source_data!G70="","",source_data!G70))</f>
        <v/>
      </c>
      <c r="E68" s="17" t="str">
        <f>IF(source_data!G70="","",tailored_settings!$B$3)</f>
        <v/>
      </c>
      <c r="F68" s="19" t="str">
        <f>IF(source_data!G70="","",IF(source_data!H70="","",source_data!H70))</f>
        <v/>
      </c>
      <c r="G68" s="17" t="str">
        <f>IF(source_data!G70="","",tailored_settings!$B$5)</f>
        <v/>
      </c>
      <c r="H68" s="17" t="str">
        <f>IF(source_data!G70="","",IF(AND(source_data!A70&lt;&gt;"",tailored_settings!$B$16="Publish"),CONCATENATE(tailored_settings!$B$2&amp;source_data!A70),IF(AND(source_data!A70&lt;&gt;"",tailored_settings!$B$16="Do not publish"),CONCATENATE(tailored_settings!$B$4&amp;TEXT(ROW(A68)-1,"0000")&amp;"_"&amp;TEXT(F68,"yyyy-mm")),CONCATENATE(tailored_settings!$B$4&amp;TEXT(ROW(A68)-1,"0000")&amp;"_"&amp;TEXT(F68,"yyyy-mm")))))</f>
        <v/>
      </c>
      <c r="I68" s="17" t="str">
        <f>IF(source_data!G70="","",tailored_settings!$B$7)</f>
        <v/>
      </c>
      <c r="J68" s="17" t="str">
        <f>IF(source_data!G70="","",tailored_settings!$B$6)</f>
        <v/>
      </c>
      <c r="K68" s="17" t="str">
        <f>IF(source_data!G70="","",IF(source_data!I70="","",VLOOKUP(source_data!I70,codelist_mapping!A:C,3,FALSE)))</f>
        <v/>
      </c>
      <c r="L68" s="17" t="str">
        <f>IF(source_data!G70="","",IF(source_data!J70="","",VLOOKUP(source_data!J70,codelist_mapping!A:C,3,FALSE)))</f>
        <v/>
      </c>
      <c r="M68" s="17" t="str">
        <f>IF(source_data!G70="","",IF(source_data!K70="","",IF(source_data!M70&lt;&gt;"",CONCATENATE(VLOOKUP(source_data!K70,codelist_mapping!F:H,3,FALSE)&amp;";"&amp;VLOOKUP(source_data!L70,codelist_mapping!F:H,3,FALSE)&amp;";"&amp;VLOOKUP(source_data!M70,codelist_mapping!F:H,3,FALSE)),IF(source_data!L70&lt;&gt;"",CONCATENATE(VLOOKUP(source_data!K70,codelist_mapping!F:H,3,FALSE)&amp;";"&amp;VLOOKUP(source_data!L70,codelist_mapping!F:H,3,FALSE)),IF(source_data!K70&lt;&gt;"",CONCATENATE(VLOOKUP(source_data!K70,codelist_mapping!F:H,3,FALSE)))))))</f>
        <v/>
      </c>
      <c r="N68" s="60" t="str">
        <f>IF(source_data!G70="","",IF(source_data!D70="","",VLOOKUP(source_data!D70,geo_data!A:I,9,FALSE)))</f>
        <v/>
      </c>
      <c r="O68" s="60" t="str">
        <f>IF(source_data!G70="","",IF(source_data!D70="","",VLOOKUP(source_data!D70,geo_data!A:I,8,FALSE)))</f>
        <v/>
      </c>
      <c r="P68" s="60" t="str">
        <f>IF(source_data!G70="","",IF(LEFT(O68,3)="E05","WD",IF(LEFT(O68,3)="S13","WD",IF(LEFT(O68,3)="W05","WD",IF(LEFT(O68,3)="W06","UA",IF(LEFT(O68,3)="S12","CA",IF(LEFT(O68,3)="E06","UA",IF(LEFT(O68,3)="E07","NMD",IF(LEFT(O68,3)="E08","MD",IF(LEFT(O68,3)="E09","LONB"))))))))))</f>
        <v/>
      </c>
      <c r="Q68" s="60" t="str">
        <f>IF(source_data!G70="","",IF(source_data!D70="","",VLOOKUP(source_data!D70,geo_data!A:I,7,FALSE)))</f>
        <v/>
      </c>
      <c r="R68" s="60" t="str">
        <f>IF(source_data!G70="","",IF(source_data!D70="","",VLOOKUP(source_data!D70,geo_data!A:I,6,FALSE)))</f>
        <v/>
      </c>
      <c r="S68" s="60" t="str">
        <f>IF(source_data!G70="","",IF(LEFT(R68,3)="E05","WD",IF(LEFT(R68,3)="S13","WD",IF(LEFT(R68,3)="W05","WD",IF(LEFT(R68,3)="W06","UA",IF(LEFT(R68,3)="S12","CA",IF(LEFT(R68,3)="E06","UA",IF(LEFT(R68,3)="E07","NMD",IF(LEFT(R68,3)="E08","MD",IF(LEFT(R68,3)="E09","LONB"))))))))))</f>
        <v/>
      </c>
      <c r="T68" s="17" t="str">
        <f>IF(source_data!G70="","",IF(source_data!N70="","",source_data!N70))</f>
        <v/>
      </c>
      <c r="U68" s="21" t="str">
        <f>IF(source_data!G70="","",tailored_settings!$B$8)</f>
        <v/>
      </c>
      <c r="V68" s="17" t="str">
        <f>IF(source_data!G70="","",tailored_settings!$B$9)</f>
        <v/>
      </c>
      <c r="W68" s="19" t="str">
        <f>IF(source_data!G70="","",IF(source_data!O70="","",source_data!O70))</f>
        <v/>
      </c>
      <c r="X68" s="19" t="str">
        <f>IF(source_data!G70="","",IF(source_data!P70="","",source_data!P70))</f>
        <v/>
      </c>
      <c r="Y68" s="20" t="str">
        <f>IF(source_data!G70="","",IF(source_data!Q70="","",source_data!Q70))</f>
        <v/>
      </c>
      <c r="Z68" s="25" t="str">
        <f>IF(source_data!G70="","",IF(source_data!I70="","",tailored_settings!$B$10))</f>
        <v/>
      </c>
      <c r="AA68" s="25" t="str">
        <f>IF(source_data!G70="","",IF(source_data!I70="","",source_data!I70))</f>
        <v/>
      </c>
      <c r="AB68" s="25" t="str">
        <f>IF(source_data!G70="","",IF(source_data!J70="","",tailored_settings!$B$11))</f>
        <v/>
      </c>
      <c r="AC68" s="25" t="str">
        <f>IF(source_data!G70="","",IF(source_data!J70="","",source_data!J70))</f>
        <v/>
      </c>
      <c r="AD68" s="25" t="str">
        <f>IF(source_data!G70="","",IF(source_data!K70="","",tailored_settings!$B$12))</f>
        <v/>
      </c>
      <c r="AE68" s="25" t="str">
        <f>IF(source_data!G70="","",IF(source_data!K70="","",source_data!K70))</f>
        <v/>
      </c>
      <c r="AF68" s="25" t="str">
        <f>IF(source_data!G70="","",IF(source_data!L70="","",tailored_settings!$B$13))</f>
        <v/>
      </c>
      <c r="AG68" s="25" t="str">
        <f>IF(source_data!G70="","",IF(source_data!L70="","",source_data!L70))</f>
        <v/>
      </c>
      <c r="AH68" s="25" t="str">
        <f>IF(source_data!G70="","",IF(source_data!M70="","",tailored_settings!$B$14))</f>
        <v/>
      </c>
      <c r="AI68" s="25" t="str">
        <f>IF(source_data!G70="","",IF(source_data!M70="","",source_data!M70))</f>
        <v/>
      </c>
    </row>
    <row r="69" spans="1:35" ht="15.75" x14ac:dyDescent="0.25">
      <c r="A69" s="17" t="str">
        <f>IF(source_data!G71="","",IF(AND(source_data!C71&lt;&gt;"",tailored_settings!$B$15="Publish"),CONCATENATE(tailored_settings!$B$2&amp;source_data!C71),IF(AND(source_data!C71&lt;&gt;"",tailored_settings!$B$15="Do not publish"),CONCATENATE(tailored_settings!$B$2&amp;TEXT(ROW(A69)-1,"0000")&amp;"_"&amp;TEXT(F69,"yyyy-mm")),CONCATENATE(tailored_settings!$B$2&amp;TEXT(ROW(A69)-1,"0000")&amp;"_"&amp;TEXT(F69,"yyyy-mm")))))</f>
        <v/>
      </c>
      <c r="B69" s="17" t="str">
        <f>IF(source_data!G71="","",IF(source_data!E71&lt;&gt;"",source_data!E71,CONCATENATE("Grant to "&amp;G69)))</f>
        <v/>
      </c>
      <c r="C69" s="17" t="str">
        <f>IF(source_data!G71="","",IF(source_data!F71="","",source_data!F71))</f>
        <v/>
      </c>
      <c r="D69" s="18" t="str">
        <f>IF(source_data!G71="","",IF(source_data!G71="","",source_data!G71))</f>
        <v/>
      </c>
      <c r="E69" s="17" t="str">
        <f>IF(source_data!G71="","",tailored_settings!$B$3)</f>
        <v/>
      </c>
      <c r="F69" s="19" t="str">
        <f>IF(source_data!G71="","",IF(source_data!H71="","",source_data!H71))</f>
        <v/>
      </c>
      <c r="G69" s="17" t="str">
        <f>IF(source_data!G71="","",tailored_settings!$B$5)</f>
        <v/>
      </c>
      <c r="H69" s="17" t="str">
        <f>IF(source_data!G71="","",IF(AND(source_data!A71&lt;&gt;"",tailored_settings!$B$16="Publish"),CONCATENATE(tailored_settings!$B$2&amp;source_data!A71),IF(AND(source_data!A71&lt;&gt;"",tailored_settings!$B$16="Do not publish"),CONCATENATE(tailored_settings!$B$4&amp;TEXT(ROW(A69)-1,"0000")&amp;"_"&amp;TEXT(F69,"yyyy-mm")),CONCATENATE(tailored_settings!$B$4&amp;TEXT(ROW(A69)-1,"0000")&amp;"_"&amp;TEXT(F69,"yyyy-mm")))))</f>
        <v/>
      </c>
      <c r="I69" s="17" t="str">
        <f>IF(source_data!G71="","",tailored_settings!$B$7)</f>
        <v/>
      </c>
      <c r="J69" s="17" t="str">
        <f>IF(source_data!G71="","",tailored_settings!$B$6)</f>
        <v/>
      </c>
      <c r="K69" s="17" t="str">
        <f>IF(source_data!G71="","",IF(source_data!I71="","",VLOOKUP(source_data!I71,codelist_mapping!A:C,3,FALSE)))</f>
        <v/>
      </c>
      <c r="L69" s="17" t="str">
        <f>IF(source_data!G71="","",IF(source_data!J71="","",VLOOKUP(source_data!J71,codelist_mapping!A:C,3,FALSE)))</f>
        <v/>
      </c>
      <c r="M69" s="17" t="str">
        <f>IF(source_data!G71="","",IF(source_data!K71="","",IF(source_data!M71&lt;&gt;"",CONCATENATE(VLOOKUP(source_data!K71,codelist_mapping!F:H,3,FALSE)&amp;";"&amp;VLOOKUP(source_data!L71,codelist_mapping!F:H,3,FALSE)&amp;";"&amp;VLOOKUP(source_data!M71,codelist_mapping!F:H,3,FALSE)),IF(source_data!L71&lt;&gt;"",CONCATENATE(VLOOKUP(source_data!K71,codelist_mapping!F:H,3,FALSE)&amp;";"&amp;VLOOKUP(source_data!L71,codelist_mapping!F:H,3,FALSE)),IF(source_data!K71&lt;&gt;"",CONCATENATE(VLOOKUP(source_data!K71,codelist_mapping!F:H,3,FALSE)))))))</f>
        <v/>
      </c>
      <c r="N69" s="60" t="str">
        <f>IF(source_data!G71="","",IF(source_data!D71="","",VLOOKUP(source_data!D71,geo_data!A:I,9,FALSE)))</f>
        <v/>
      </c>
      <c r="O69" s="60" t="str">
        <f>IF(source_data!G71="","",IF(source_data!D71="","",VLOOKUP(source_data!D71,geo_data!A:I,8,FALSE)))</f>
        <v/>
      </c>
      <c r="P69" s="60" t="str">
        <f>IF(source_data!G71="","",IF(LEFT(O69,3)="E05","WD",IF(LEFT(O69,3)="S13","WD",IF(LEFT(O69,3)="W05","WD",IF(LEFT(O69,3)="W06","UA",IF(LEFT(O69,3)="S12","CA",IF(LEFT(O69,3)="E06","UA",IF(LEFT(O69,3)="E07","NMD",IF(LEFT(O69,3)="E08","MD",IF(LEFT(O69,3)="E09","LONB"))))))))))</f>
        <v/>
      </c>
      <c r="Q69" s="60" t="str">
        <f>IF(source_data!G71="","",IF(source_data!D71="","",VLOOKUP(source_data!D71,geo_data!A:I,7,FALSE)))</f>
        <v/>
      </c>
      <c r="R69" s="60" t="str">
        <f>IF(source_data!G71="","",IF(source_data!D71="","",VLOOKUP(source_data!D71,geo_data!A:I,6,FALSE)))</f>
        <v/>
      </c>
      <c r="S69" s="60" t="str">
        <f>IF(source_data!G71="","",IF(LEFT(R69,3)="E05","WD",IF(LEFT(R69,3)="S13","WD",IF(LEFT(R69,3)="W05","WD",IF(LEFT(R69,3)="W06","UA",IF(LEFT(R69,3)="S12","CA",IF(LEFT(R69,3)="E06","UA",IF(LEFT(R69,3)="E07","NMD",IF(LEFT(R69,3)="E08","MD",IF(LEFT(R69,3)="E09","LONB"))))))))))</f>
        <v/>
      </c>
      <c r="T69" s="17" t="str">
        <f>IF(source_data!G71="","",IF(source_data!N71="","",source_data!N71))</f>
        <v/>
      </c>
      <c r="U69" s="21" t="str">
        <f>IF(source_data!G71="","",tailored_settings!$B$8)</f>
        <v/>
      </c>
      <c r="V69" s="17" t="str">
        <f>IF(source_data!G71="","",tailored_settings!$B$9)</f>
        <v/>
      </c>
      <c r="W69" s="19" t="str">
        <f>IF(source_data!G71="","",IF(source_data!O71="","",source_data!O71))</f>
        <v/>
      </c>
      <c r="X69" s="19" t="str">
        <f>IF(source_data!G71="","",IF(source_data!P71="","",source_data!P71))</f>
        <v/>
      </c>
      <c r="Y69" s="20" t="str">
        <f>IF(source_data!G71="","",IF(source_data!Q71="","",source_data!Q71))</f>
        <v/>
      </c>
      <c r="Z69" s="25" t="str">
        <f>IF(source_data!G71="","",IF(source_data!I71="","",tailored_settings!$B$10))</f>
        <v/>
      </c>
      <c r="AA69" s="25" t="str">
        <f>IF(source_data!G71="","",IF(source_data!I71="","",source_data!I71))</f>
        <v/>
      </c>
      <c r="AB69" s="25" t="str">
        <f>IF(source_data!G71="","",IF(source_data!J71="","",tailored_settings!$B$11))</f>
        <v/>
      </c>
      <c r="AC69" s="25" t="str">
        <f>IF(source_data!G71="","",IF(source_data!J71="","",source_data!J71))</f>
        <v/>
      </c>
      <c r="AD69" s="25" t="str">
        <f>IF(source_data!G71="","",IF(source_data!K71="","",tailored_settings!$B$12))</f>
        <v/>
      </c>
      <c r="AE69" s="25" t="str">
        <f>IF(source_data!G71="","",IF(source_data!K71="","",source_data!K71))</f>
        <v/>
      </c>
      <c r="AF69" s="25" t="str">
        <f>IF(source_data!G71="","",IF(source_data!L71="","",tailored_settings!$B$13))</f>
        <v/>
      </c>
      <c r="AG69" s="25" t="str">
        <f>IF(source_data!G71="","",IF(source_data!L71="","",source_data!L71))</f>
        <v/>
      </c>
      <c r="AH69" s="25" t="str">
        <f>IF(source_data!G71="","",IF(source_data!M71="","",tailored_settings!$B$14))</f>
        <v/>
      </c>
      <c r="AI69" s="25" t="str">
        <f>IF(source_data!G71="","",IF(source_data!M71="","",source_data!M71))</f>
        <v/>
      </c>
    </row>
    <row r="70" spans="1:35" ht="15.75" x14ac:dyDescent="0.25">
      <c r="A70" s="17" t="str">
        <f>IF(source_data!G72="","",IF(AND(source_data!C72&lt;&gt;"",tailored_settings!$B$15="Publish"),CONCATENATE(tailored_settings!$B$2&amp;source_data!C72),IF(AND(source_data!C72&lt;&gt;"",tailored_settings!$B$15="Do not publish"),CONCATENATE(tailored_settings!$B$2&amp;TEXT(ROW(A70)-1,"0000")&amp;"_"&amp;TEXT(F70,"yyyy-mm")),CONCATENATE(tailored_settings!$B$2&amp;TEXT(ROW(A70)-1,"0000")&amp;"_"&amp;TEXT(F70,"yyyy-mm")))))</f>
        <v/>
      </c>
      <c r="B70" s="17" t="str">
        <f>IF(source_data!G72="","",IF(source_data!E72&lt;&gt;"",source_data!E72,CONCATENATE("Grant to "&amp;G70)))</f>
        <v/>
      </c>
      <c r="C70" s="17" t="str">
        <f>IF(source_data!G72="","",IF(source_data!F72="","",source_data!F72))</f>
        <v/>
      </c>
      <c r="D70" s="18" t="str">
        <f>IF(source_data!G72="","",IF(source_data!G72="","",source_data!G72))</f>
        <v/>
      </c>
      <c r="E70" s="17" t="str">
        <f>IF(source_data!G72="","",tailored_settings!$B$3)</f>
        <v/>
      </c>
      <c r="F70" s="19" t="str">
        <f>IF(source_data!G72="","",IF(source_data!H72="","",source_data!H72))</f>
        <v/>
      </c>
      <c r="G70" s="17" t="str">
        <f>IF(source_data!G72="","",tailored_settings!$B$5)</f>
        <v/>
      </c>
      <c r="H70" s="17" t="str">
        <f>IF(source_data!G72="","",IF(AND(source_data!A72&lt;&gt;"",tailored_settings!$B$16="Publish"),CONCATENATE(tailored_settings!$B$2&amp;source_data!A72),IF(AND(source_data!A72&lt;&gt;"",tailored_settings!$B$16="Do not publish"),CONCATENATE(tailored_settings!$B$4&amp;TEXT(ROW(A70)-1,"0000")&amp;"_"&amp;TEXT(F70,"yyyy-mm")),CONCATENATE(tailored_settings!$B$4&amp;TEXT(ROW(A70)-1,"0000")&amp;"_"&amp;TEXT(F70,"yyyy-mm")))))</f>
        <v/>
      </c>
      <c r="I70" s="17" t="str">
        <f>IF(source_data!G72="","",tailored_settings!$B$7)</f>
        <v/>
      </c>
      <c r="J70" s="17" t="str">
        <f>IF(source_data!G72="","",tailored_settings!$B$6)</f>
        <v/>
      </c>
      <c r="K70" s="17" t="str">
        <f>IF(source_data!G72="","",IF(source_data!I72="","",VLOOKUP(source_data!I72,codelist_mapping!A:C,3,FALSE)))</f>
        <v/>
      </c>
      <c r="L70" s="17" t="str">
        <f>IF(source_data!G72="","",IF(source_data!J72="","",VLOOKUP(source_data!J72,codelist_mapping!A:C,3,FALSE)))</f>
        <v/>
      </c>
      <c r="M70" s="17" t="str">
        <f>IF(source_data!G72="","",IF(source_data!K72="","",IF(source_data!M72&lt;&gt;"",CONCATENATE(VLOOKUP(source_data!K72,codelist_mapping!F:H,3,FALSE)&amp;";"&amp;VLOOKUP(source_data!L72,codelist_mapping!F:H,3,FALSE)&amp;";"&amp;VLOOKUP(source_data!M72,codelist_mapping!F:H,3,FALSE)),IF(source_data!L72&lt;&gt;"",CONCATENATE(VLOOKUP(source_data!K72,codelist_mapping!F:H,3,FALSE)&amp;";"&amp;VLOOKUP(source_data!L72,codelist_mapping!F:H,3,FALSE)),IF(source_data!K72&lt;&gt;"",CONCATENATE(VLOOKUP(source_data!K72,codelist_mapping!F:H,3,FALSE)))))))</f>
        <v/>
      </c>
      <c r="N70" s="60" t="str">
        <f>IF(source_data!G72="","",IF(source_data!D72="","",VLOOKUP(source_data!D72,geo_data!A:I,9,FALSE)))</f>
        <v/>
      </c>
      <c r="O70" s="60" t="str">
        <f>IF(source_data!G72="","",IF(source_data!D72="","",VLOOKUP(source_data!D72,geo_data!A:I,8,FALSE)))</f>
        <v/>
      </c>
      <c r="P70" s="60" t="str">
        <f>IF(source_data!G72="","",IF(LEFT(O70,3)="E05","WD",IF(LEFT(O70,3)="S13","WD",IF(LEFT(O70,3)="W05","WD",IF(LEFT(O70,3)="W06","UA",IF(LEFT(O70,3)="S12","CA",IF(LEFT(O70,3)="E06","UA",IF(LEFT(O70,3)="E07","NMD",IF(LEFT(O70,3)="E08","MD",IF(LEFT(O70,3)="E09","LONB"))))))))))</f>
        <v/>
      </c>
      <c r="Q70" s="60" t="str">
        <f>IF(source_data!G72="","",IF(source_data!D72="","",VLOOKUP(source_data!D72,geo_data!A:I,7,FALSE)))</f>
        <v/>
      </c>
      <c r="R70" s="60" t="str">
        <f>IF(source_data!G72="","",IF(source_data!D72="","",VLOOKUP(source_data!D72,geo_data!A:I,6,FALSE)))</f>
        <v/>
      </c>
      <c r="S70" s="60" t="str">
        <f>IF(source_data!G72="","",IF(LEFT(R70,3)="E05","WD",IF(LEFT(R70,3)="S13","WD",IF(LEFT(R70,3)="W05","WD",IF(LEFT(R70,3)="W06","UA",IF(LEFT(R70,3)="S12","CA",IF(LEFT(R70,3)="E06","UA",IF(LEFT(R70,3)="E07","NMD",IF(LEFT(R70,3)="E08","MD",IF(LEFT(R70,3)="E09","LONB"))))))))))</f>
        <v/>
      </c>
      <c r="T70" s="17" t="str">
        <f>IF(source_data!G72="","",IF(source_data!N72="","",source_data!N72))</f>
        <v/>
      </c>
      <c r="U70" s="21" t="str">
        <f>IF(source_data!G72="","",tailored_settings!$B$8)</f>
        <v/>
      </c>
      <c r="V70" s="17" t="str">
        <f>IF(source_data!G72="","",tailored_settings!$B$9)</f>
        <v/>
      </c>
      <c r="W70" s="19" t="str">
        <f>IF(source_data!G72="","",IF(source_data!O72="","",source_data!O72))</f>
        <v/>
      </c>
      <c r="X70" s="19" t="str">
        <f>IF(source_data!G72="","",IF(source_data!P72="","",source_data!P72))</f>
        <v/>
      </c>
      <c r="Y70" s="20" t="str">
        <f>IF(source_data!G72="","",IF(source_data!Q72="","",source_data!Q72))</f>
        <v/>
      </c>
      <c r="Z70" s="25" t="str">
        <f>IF(source_data!G72="","",IF(source_data!I72="","",tailored_settings!$B$10))</f>
        <v/>
      </c>
      <c r="AA70" s="25" t="str">
        <f>IF(source_data!G72="","",IF(source_data!I72="","",source_data!I72))</f>
        <v/>
      </c>
      <c r="AB70" s="25" t="str">
        <f>IF(source_data!G72="","",IF(source_data!J72="","",tailored_settings!$B$11))</f>
        <v/>
      </c>
      <c r="AC70" s="25" t="str">
        <f>IF(source_data!G72="","",IF(source_data!J72="","",source_data!J72))</f>
        <v/>
      </c>
      <c r="AD70" s="25" t="str">
        <f>IF(source_data!G72="","",IF(source_data!K72="","",tailored_settings!$B$12))</f>
        <v/>
      </c>
      <c r="AE70" s="25" t="str">
        <f>IF(source_data!G72="","",IF(source_data!K72="","",source_data!K72))</f>
        <v/>
      </c>
      <c r="AF70" s="25" t="str">
        <f>IF(source_data!G72="","",IF(source_data!L72="","",tailored_settings!$B$13))</f>
        <v/>
      </c>
      <c r="AG70" s="25" t="str">
        <f>IF(source_data!G72="","",IF(source_data!L72="","",source_data!L72))</f>
        <v/>
      </c>
      <c r="AH70" s="25" t="str">
        <f>IF(source_data!G72="","",IF(source_data!M72="","",tailored_settings!$B$14))</f>
        <v/>
      </c>
      <c r="AI70" s="25" t="str">
        <f>IF(source_data!G72="","",IF(source_data!M72="","",source_data!M72))</f>
        <v/>
      </c>
    </row>
    <row r="71" spans="1:35" ht="15.75" x14ac:dyDescent="0.25">
      <c r="A71" s="17" t="str">
        <f>IF(source_data!G73="","",IF(AND(source_data!C73&lt;&gt;"",tailored_settings!$B$15="Publish"),CONCATENATE(tailored_settings!$B$2&amp;source_data!C73),IF(AND(source_data!C73&lt;&gt;"",tailored_settings!$B$15="Do not publish"),CONCATENATE(tailored_settings!$B$2&amp;TEXT(ROW(A71)-1,"0000")&amp;"_"&amp;TEXT(F71,"yyyy-mm")),CONCATENATE(tailored_settings!$B$2&amp;TEXT(ROW(A71)-1,"0000")&amp;"_"&amp;TEXT(F71,"yyyy-mm")))))</f>
        <v/>
      </c>
      <c r="B71" s="17" t="str">
        <f>IF(source_data!G73="","",IF(source_data!E73&lt;&gt;"",source_data!E73,CONCATENATE("Grant to "&amp;G71)))</f>
        <v/>
      </c>
      <c r="C71" s="17" t="str">
        <f>IF(source_data!G73="","",IF(source_data!F73="","",source_data!F73))</f>
        <v/>
      </c>
      <c r="D71" s="18" t="str">
        <f>IF(source_data!G73="","",IF(source_data!G73="","",source_data!G73))</f>
        <v/>
      </c>
      <c r="E71" s="17" t="str">
        <f>IF(source_data!G73="","",tailored_settings!$B$3)</f>
        <v/>
      </c>
      <c r="F71" s="19" t="str">
        <f>IF(source_data!G73="","",IF(source_data!H73="","",source_data!H73))</f>
        <v/>
      </c>
      <c r="G71" s="17" t="str">
        <f>IF(source_data!G73="","",tailored_settings!$B$5)</f>
        <v/>
      </c>
      <c r="H71" s="17" t="str">
        <f>IF(source_data!G73="","",IF(AND(source_data!A73&lt;&gt;"",tailored_settings!$B$16="Publish"),CONCATENATE(tailored_settings!$B$2&amp;source_data!A73),IF(AND(source_data!A73&lt;&gt;"",tailored_settings!$B$16="Do not publish"),CONCATENATE(tailored_settings!$B$4&amp;TEXT(ROW(A71)-1,"0000")&amp;"_"&amp;TEXT(F71,"yyyy-mm")),CONCATENATE(tailored_settings!$B$4&amp;TEXT(ROW(A71)-1,"0000")&amp;"_"&amp;TEXT(F71,"yyyy-mm")))))</f>
        <v/>
      </c>
      <c r="I71" s="17" t="str">
        <f>IF(source_data!G73="","",tailored_settings!$B$7)</f>
        <v/>
      </c>
      <c r="J71" s="17" t="str">
        <f>IF(source_data!G73="","",tailored_settings!$B$6)</f>
        <v/>
      </c>
      <c r="K71" s="17" t="str">
        <f>IF(source_data!G73="","",IF(source_data!I73="","",VLOOKUP(source_data!I73,codelist_mapping!A:C,3,FALSE)))</f>
        <v/>
      </c>
      <c r="L71" s="17" t="str">
        <f>IF(source_data!G73="","",IF(source_data!J73="","",VLOOKUP(source_data!J73,codelist_mapping!A:C,3,FALSE)))</f>
        <v/>
      </c>
      <c r="M71" s="17" t="str">
        <f>IF(source_data!G73="","",IF(source_data!K73="","",IF(source_data!M73&lt;&gt;"",CONCATENATE(VLOOKUP(source_data!K73,codelist_mapping!F:H,3,FALSE)&amp;";"&amp;VLOOKUP(source_data!L73,codelist_mapping!F:H,3,FALSE)&amp;";"&amp;VLOOKUP(source_data!M73,codelist_mapping!F:H,3,FALSE)),IF(source_data!L73&lt;&gt;"",CONCATENATE(VLOOKUP(source_data!K73,codelist_mapping!F:H,3,FALSE)&amp;";"&amp;VLOOKUP(source_data!L73,codelist_mapping!F:H,3,FALSE)),IF(source_data!K73&lt;&gt;"",CONCATENATE(VLOOKUP(source_data!K73,codelist_mapping!F:H,3,FALSE)))))))</f>
        <v/>
      </c>
      <c r="N71" s="60" t="str">
        <f>IF(source_data!G73="","",IF(source_data!D73="","",VLOOKUP(source_data!D73,geo_data!A:I,9,FALSE)))</f>
        <v/>
      </c>
      <c r="O71" s="60" t="str">
        <f>IF(source_data!G73="","",IF(source_data!D73="","",VLOOKUP(source_data!D73,geo_data!A:I,8,FALSE)))</f>
        <v/>
      </c>
      <c r="P71" s="60" t="str">
        <f>IF(source_data!G73="","",IF(LEFT(O71,3)="E05","WD",IF(LEFT(O71,3)="S13","WD",IF(LEFT(O71,3)="W05","WD",IF(LEFT(O71,3)="W06","UA",IF(LEFT(O71,3)="S12","CA",IF(LEFT(O71,3)="E06","UA",IF(LEFT(O71,3)="E07","NMD",IF(LEFT(O71,3)="E08","MD",IF(LEFT(O71,3)="E09","LONB"))))))))))</f>
        <v/>
      </c>
      <c r="Q71" s="60" t="str">
        <f>IF(source_data!G73="","",IF(source_data!D73="","",VLOOKUP(source_data!D73,geo_data!A:I,7,FALSE)))</f>
        <v/>
      </c>
      <c r="R71" s="60" t="str">
        <f>IF(source_data!G73="","",IF(source_data!D73="","",VLOOKUP(source_data!D73,geo_data!A:I,6,FALSE)))</f>
        <v/>
      </c>
      <c r="S71" s="60" t="str">
        <f>IF(source_data!G73="","",IF(LEFT(R71,3)="E05","WD",IF(LEFT(R71,3)="S13","WD",IF(LEFT(R71,3)="W05","WD",IF(LEFT(R71,3)="W06","UA",IF(LEFT(R71,3)="S12","CA",IF(LEFT(R71,3)="E06","UA",IF(LEFT(R71,3)="E07","NMD",IF(LEFT(R71,3)="E08","MD",IF(LEFT(R71,3)="E09","LONB"))))))))))</f>
        <v/>
      </c>
      <c r="T71" s="17" t="str">
        <f>IF(source_data!G73="","",IF(source_data!N73="","",source_data!N73))</f>
        <v/>
      </c>
      <c r="U71" s="21" t="str">
        <f>IF(source_data!G73="","",tailored_settings!$B$8)</f>
        <v/>
      </c>
      <c r="V71" s="17" t="str">
        <f>IF(source_data!G73="","",tailored_settings!$B$9)</f>
        <v/>
      </c>
      <c r="W71" s="19" t="str">
        <f>IF(source_data!G73="","",IF(source_data!O73="","",source_data!O73))</f>
        <v/>
      </c>
      <c r="X71" s="19" t="str">
        <f>IF(source_data!G73="","",IF(source_data!P73="","",source_data!P73))</f>
        <v/>
      </c>
      <c r="Y71" s="20" t="str">
        <f>IF(source_data!G73="","",IF(source_data!Q73="","",source_data!Q73))</f>
        <v/>
      </c>
      <c r="Z71" s="25" t="str">
        <f>IF(source_data!G73="","",IF(source_data!I73="","",tailored_settings!$B$10))</f>
        <v/>
      </c>
      <c r="AA71" s="25" t="str">
        <f>IF(source_data!G73="","",IF(source_data!I73="","",source_data!I73))</f>
        <v/>
      </c>
      <c r="AB71" s="25" t="str">
        <f>IF(source_data!G73="","",IF(source_data!J73="","",tailored_settings!$B$11))</f>
        <v/>
      </c>
      <c r="AC71" s="25" t="str">
        <f>IF(source_data!G73="","",IF(source_data!J73="","",source_data!J73))</f>
        <v/>
      </c>
      <c r="AD71" s="25" t="str">
        <f>IF(source_data!G73="","",IF(source_data!K73="","",tailored_settings!$B$12))</f>
        <v/>
      </c>
      <c r="AE71" s="25" t="str">
        <f>IF(source_data!G73="","",IF(source_data!K73="","",source_data!K73))</f>
        <v/>
      </c>
      <c r="AF71" s="25" t="str">
        <f>IF(source_data!G73="","",IF(source_data!L73="","",tailored_settings!$B$13))</f>
        <v/>
      </c>
      <c r="AG71" s="25" t="str">
        <f>IF(source_data!G73="","",IF(source_data!L73="","",source_data!L73))</f>
        <v/>
      </c>
      <c r="AH71" s="25" t="str">
        <f>IF(source_data!G73="","",IF(source_data!M73="","",tailored_settings!$B$14))</f>
        <v/>
      </c>
      <c r="AI71" s="25" t="str">
        <f>IF(source_data!G73="","",IF(source_data!M73="","",source_data!M73))</f>
        <v/>
      </c>
    </row>
    <row r="72" spans="1:35" ht="15.75" x14ac:dyDescent="0.25">
      <c r="A72" s="17" t="str">
        <f>IF(source_data!G74="","",IF(AND(source_data!C74&lt;&gt;"",tailored_settings!$B$15="Publish"),CONCATENATE(tailored_settings!$B$2&amp;source_data!C74),IF(AND(source_data!C74&lt;&gt;"",tailored_settings!$B$15="Do not publish"),CONCATENATE(tailored_settings!$B$2&amp;TEXT(ROW(A72)-1,"0000")&amp;"_"&amp;TEXT(F72,"yyyy-mm")),CONCATENATE(tailored_settings!$B$2&amp;TEXT(ROW(A72)-1,"0000")&amp;"_"&amp;TEXT(F72,"yyyy-mm")))))</f>
        <v/>
      </c>
      <c r="B72" s="17" t="str">
        <f>IF(source_data!G74="","",IF(source_data!E74&lt;&gt;"",source_data!E74,CONCATENATE("Grant to "&amp;G72)))</f>
        <v/>
      </c>
      <c r="C72" s="17" t="str">
        <f>IF(source_data!G74="","",IF(source_data!F74="","",source_data!F74))</f>
        <v/>
      </c>
      <c r="D72" s="18" t="str">
        <f>IF(source_data!G74="","",IF(source_data!G74="","",source_data!G74))</f>
        <v/>
      </c>
      <c r="E72" s="17" t="str">
        <f>IF(source_data!G74="","",tailored_settings!$B$3)</f>
        <v/>
      </c>
      <c r="F72" s="19" t="str">
        <f>IF(source_data!G74="","",IF(source_data!H74="","",source_data!H74))</f>
        <v/>
      </c>
      <c r="G72" s="17" t="str">
        <f>IF(source_data!G74="","",tailored_settings!$B$5)</f>
        <v/>
      </c>
      <c r="H72" s="17" t="str">
        <f>IF(source_data!G74="","",IF(AND(source_data!A74&lt;&gt;"",tailored_settings!$B$16="Publish"),CONCATENATE(tailored_settings!$B$2&amp;source_data!A74),IF(AND(source_data!A74&lt;&gt;"",tailored_settings!$B$16="Do not publish"),CONCATENATE(tailored_settings!$B$4&amp;TEXT(ROW(A72)-1,"0000")&amp;"_"&amp;TEXT(F72,"yyyy-mm")),CONCATENATE(tailored_settings!$B$4&amp;TEXT(ROW(A72)-1,"0000")&amp;"_"&amp;TEXT(F72,"yyyy-mm")))))</f>
        <v/>
      </c>
      <c r="I72" s="17" t="str">
        <f>IF(source_data!G74="","",tailored_settings!$B$7)</f>
        <v/>
      </c>
      <c r="J72" s="17" t="str">
        <f>IF(source_data!G74="","",tailored_settings!$B$6)</f>
        <v/>
      </c>
      <c r="K72" s="17" t="str">
        <f>IF(source_data!G74="","",IF(source_data!I74="","",VLOOKUP(source_data!I74,codelist_mapping!A:C,3,FALSE)))</f>
        <v/>
      </c>
      <c r="L72" s="17" t="str">
        <f>IF(source_data!G74="","",IF(source_data!J74="","",VLOOKUP(source_data!J74,codelist_mapping!A:C,3,FALSE)))</f>
        <v/>
      </c>
      <c r="M72" s="17" t="str">
        <f>IF(source_data!G74="","",IF(source_data!K74="","",IF(source_data!M74&lt;&gt;"",CONCATENATE(VLOOKUP(source_data!K74,codelist_mapping!F:H,3,FALSE)&amp;";"&amp;VLOOKUP(source_data!L74,codelist_mapping!F:H,3,FALSE)&amp;";"&amp;VLOOKUP(source_data!M74,codelist_mapping!F:H,3,FALSE)),IF(source_data!L74&lt;&gt;"",CONCATENATE(VLOOKUP(source_data!K74,codelist_mapping!F:H,3,FALSE)&amp;";"&amp;VLOOKUP(source_data!L74,codelist_mapping!F:H,3,FALSE)),IF(source_data!K74&lt;&gt;"",CONCATENATE(VLOOKUP(source_data!K74,codelist_mapping!F:H,3,FALSE)))))))</f>
        <v/>
      </c>
      <c r="N72" s="60" t="str">
        <f>IF(source_data!G74="","",IF(source_data!D74="","",VLOOKUP(source_data!D74,geo_data!A:I,9,FALSE)))</f>
        <v/>
      </c>
      <c r="O72" s="60" t="str">
        <f>IF(source_data!G74="","",IF(source_data!D74="","",VLOOKUP(source_data!D74,geo_data!A:I,8,FALSE)))</f>
        <v/>
      </c>
      <c r="P72" s="60" t="str">
        <f>IF(source_data!G74="","",IF(LEFT(O72,3)="E05","WD",IF(LEFT(O72,3)="S13","WD",IF(LEFT(O72,3)="W05","WD",IF(LEFT(O72,3)="W06","UA",IF(LEFT(O72,3)="S12","CA",IF(LEFT(O72,3)="E06","UA",IF(LEFT(O72,3)="E07","NMD",IF(LEFT(O72,3)="E08","MD",IF(LEFT(O72,3)="E09","LONB"))))))))))</f>
        <v/>
      </c>
      <c r="Q72" s="60" t="str">
        <f>IF(source_data!G74="","",IF(source_data!D74="","",VLOOKUP(source_data!D74,geo_data!A:I,7,FALSE)))</f>
        <v/>
      </c>
      <c r="R72" s="60" t="str">
        <f>IF(source_data!G74="","",IF(source_data!D74="","",VLOOKUP(source_data!D74,geo_data!A:I,6,FALSE)))</f>
        <v/>
      </c>
      <c r="S72" s="60" t="str">
        <f>IF(source_data!G74="","",IF(LEFT(R72,3)="E05","WD",IF(LEFT(R72,3)="S13","WD",IF(LEFT(R72,3)="W05","WD",IF(LEFT(R72,3)="W06","UA",IF(LEFT(R72,3)="S12","CA",IF(LEFT(R72,3)="E06","UA",IF(LEFT(R72,3)="E07","NMD",IF(LEFT(R72,3)="E08","MD",IF(LEFT(R72,3)="E09","LONB"))))))))))</f>
        <v/>
      </c>
      <c r="T72" s="17" t="str">
        <f>IF(source_data!G74="","",IF(source_data!N74="","",source_data!N74))</f>
        <v/>
      </c>
      <c r="U72" s="21" t="str">
        <f>IF(source_data!G74="","",tailored_settings!$B$8)</f>
        <v/>
      </c>
      <c r="V72" s="17" t="str">
        <f>IF(source_data!G74="","",tailored_settings!$B$9)</f>
        <v/>
      </c>
      <c r="W72" s="19" t="str">
        <f>IF(source_data!G74="","",IF(source_data!O74="","",source_data!O74))</f>
        <v/>
      </c>
      <c r="X72" s="19" t="str">
        <f>IF(source_data!G74="","",IF(source_data!P74="","",source_data!P74))</f>
        <v/>
      </c>
      <c r="Y72" s="20" t="str">
        <f>IF(source_data!G74="","",IF(source_data!Q74="","",source_data!Q74))</f>
        <v/>
      </c>
      <c r="Z72" s="25" t="str">
        <f>IF(source_data!G74="","",IF(source_data!I74="","",tailored_settings!$B$10))</f>
        <v/>
      </c>
      <c r="AA72" s="25" t="str">
        <f>IF(source_data!G74="","",IF(source_data!I74="","",source_data!I74))</f>
        <v/>
      </c>
      <c r="AB72" s="25" t="str">
        <f>IF(source_data!G74="","",IF(source_data!J74="","",tailored_settings!$B$11))</f>
        <v/>
      </c>
      <c r="AC72" s="25" t="str">
        <f>IF(source_data!G74="","",IF(source_data!J74="","",source_data!J74))</f>
        <v/>
      </c>
      <c r="AD72" s="25" t="str">
        <f>IF(source_data!G74="","",IF(source_data!K74="","",tailored_settings!$B$12))</f>
        <v/>
      </c>
      <c r="AE72" s="25" t="str">
        <f>IF(source_data!G74="","",IF(source_data!K74="","",source_data!K74))</f>
        <v/>
      </c>
      <c r="AF72" s="25" t="str">
        <f>IF(source_data!G74="","",IF(source_data!L74="","",tailored_settings!$B$13))</f>
        <v/>
      </c>
      <c r="AG72" s="25" t="str">
        <f>IF(source_data!G74="","",IF(source_data!L74="","",source_data!L74))</f>
        <v/>
      </c>
      <c r="AH72" s="25" t="str">
        <f>IF(source_data!G74="","",IF(source_data!M74="","",tailored_settings!$B$14))</f>
        <v/>
      </c>
      <c r="AI72" s="25" t="str">
        <f>IF(source_data!G74="","",IF(source_data!M74="","",source_data!M74))</f>
        <v/>
      </c>
    </row>
    <row r="73" spans="1:35" ht="15.75" x14ac:dyDescent="0.25">
      <c r="A73" s="17" t="str">
        <f>IF(source_data!G75="","",IF(AND(source_data!C75&lt;&gt;"",tailored_settings!$B$15="Publish"),CONCATENATE(tailored_settings!$B$2&amp;source_data!C75),IF(AND(source_data!C75&lt;&gt;"",tailored_settings!$B$15="Do not publish"),CONCATENATE(tailored_settings!$B$2&amp;TEXT(ROW(A73)-1,"0000")&amp;"_"&amp;TEXT(F73,"yyyy-mm")),CONCATENATE(tailored_settings!$B$2&amp;TEXT(ROW(A73)-1,"0000")&amp;"_"&amp;TEXT(F73,"yyyy-mm")))))</f>
        <v/>
      </c>
      <c r="B73" s="17" t="str">
        <f>IF(source_data!G75="","",IF(source_data!E75&lt;&gt;"",source_data!E75,CONCATENATE("Grant to "&amp;G73)))</f>
        <v/>
      </c>
      <c r="C73" s="17" t="str">
        <f>IF(source_data!G75="","",IF(source_data!F75="","",source_data!F75))</f>
        <v/>
      </c>
      <c r="D73" s="18" t="str">
        <f>IF(source_data!G75="","",IF(source_data!G75="","",source_data!G75))</f>
        <v/>
      </c>
      <c r="E73" s="17" t="str">
        <f>IF(source_data!G75="","",tailored_settings!$B$3)</f>
        <v/>
      </c>
      <c r="F73" s="19" t="str">
        <f>IF(source_data!G75="","",IF(source_data!H75="","",source_data!H75))</f>
        <v/>
      </c>
      <c r="G73" s="17" t="str">
        <f>IF(source_data!G75="","",tailored_settings!$B$5)</f>
        <v/>
      </c>
      <c r="H73" s="17" t="str">
        <f>IF(source_data!G75="","",IF(AND(source_data!A75&lt;&gt;"",tailored_settings!$B$16="Publish"),CONCATENATE(tailored_settings!$B$2&amp;source_data!A75),IF(AND(source_data!A75&lt;&gt;"",tailored_settings!$B$16="Do not publish"),CONCATENATE(tailored_settings!$B$4&amp;TEXT(ROW(A73)-1,"0000")&amp;"_"&amp;TEXT(F73,"yyyy-mm")),CONCATENATE(tailored_settings!$B$4&amp;TEXT(ROW(A73)-1,"0000")&amp;"_"&amp;TEXT(F73,"yyyy-mm")))))</f>
        <v/>
      </c>
      <c r="I73" s="17" t="str">
        <f>IF(source_data!G75="","",tailored_settings!$B$7)</f>
        <v/>
      </c>
      <c r="J73" s="17" t="str">
        <f>IF(source_data!G75="","",tailored_settings!$B$6)</f>
        <v/>
      </c>
      <c r="K73" s="17" t="str">
        <f>IF(source_data!G75="","",IF(source_data!I75="","",VLOOKUP(source_data!I75,codelist_mapping!A:C,3,FALSE)))</f>
        <v/>
      </c>
      <c r="L73" s="17" t="str">
        <f>IF(source_data!G75="","",IF(source_data!J75="","",VLOOKUP(source_data!J75,codelist_mapping!A:C,3,FALSE)))</f>
        <v/>
      </c>
      <c r="M73" s="17" t="str">
        <f>IF(source_data!G75="","",IF(source_data!K75="","",IF(source_data!M75&lt;&gt;"",CONCATENATE(VLOOKUP(source_data!K75,codelist_mapping!F:H,3,FALSE)&amp;";"&amp;VLOOKUP(source_data!L75,codelist_mapping!F:H,3,FALSE)&amp;";"&amp;VLOOKUP(source_data!M75,codelist_mapping!F:H,3,FALSE)),IF(source_data!L75&lt;&gt;"",CONCATENATE(VLOOKUP(source_data!K75,codelist_mapping!F:H,3,FALSE)&amp;";"&amp;VLOOKUP(source_data!L75,codelist_mapping!F:H,3,FALSE)),IF(source_data!K75&lt;&gt;"",CONCATENATE(VLOOKUP(source_data!K75,codelist_mapping!F:H,3,FALSE)))))))</f>
        <v/>
      </c>
      <c r="N73" s="60" t="str">
        <f>IF(source_data!G75="","",IF(source_data!D75="","",VLOOKUP(source_data!D75,geo_data!A:I,9,FALSE)))</f>
        <v/>
      </c>
      <c r="O73" s="60" t="str">
        <f>IF(source_data!G75="","",IF(source_data!D75="","",VLOOKUP(source_data!D75,geo_data!A:I,8,FALSE)))</f>
        <v/>
      </c>
      <c r="P73" s="60" t="str">
        <f>IF(source_data!G75="","",IF(LEFT(O73,3)="E05","WD",IF(LEFT(O73,3)="S13","WD",IF(LEFT(O73,3)="W05","WD",IF(LEFT(O73,3)="W06","UA",IF(LEFT(O73,3)="S12","CA",IF(LEFT(O73,3)="E06","UA",IF(LEFT(O73,3)="E07","NMD",IF(LEFT(O73,3)="E08","MD",IF(LEFT(O73,3)="E09","LONB"))))))))))</f>
        <v/>
      </c>
      <c r="Q73" s="60" t="str">
        <f>IF(source_data!G75="","",IF(source_data!D75="","",VLOOKUP(source_data!D75,geo_data!A:I,7,FALSE)))</f>
        <v/>
      </c>
      <c r="R73" s="60" t="str">
        <f>IF(source_data!G75="","",IF(source_data!D75="","",VLOOKUP(source_data!D75,geo_data!A:I,6,FALSE)))</f>
        <v/>
      </c>
      <c r="S73" s="60" t="str">
        <f>IF(source_data!G75="","",IF(LEFT(R73,3)="E05","WD",IF(LEFT(R73,3)="S13","WD",IF(LEFT(R73,3)="W05","WD",IF(LEFT(R73,3)="W06","UA",IF(LEFT(R73,3)="S12","CA",IF(LEFT(R73,3)="E06","UA",IF(LEFT(R73,3)="E07","NMD",IF(LEFT(R73,3)="E08","MD",IF(LEFT(R73,3)="E09","LONB"))))))))))</f>
        <v/>
      </c>
      <c r="T73" s="17" t="str">
        <f>IF(source_data!G75="","",IF(source_data!N75="","",source_data!N75))</f>
        <v/>
      </c>
      <c r="U73" s="21" t="str">
        <f>IF(source_data!G75="","",tailored_settings!$B$8)</f>
        <v/>
      </c>
      <c r="V73" s="17" t="str">
        <f>IF(source_data!G75="","",tailored_settings!$B$9)</f>
        <v/>
      </c>
      <c r="W73" s="19" t="str">
        <f>IF(source_data!G75="","",IF(source_data!O75="","",source_data!O75))</f>
        <v/>
      </c>
      <c r="X73" s="19" t="str">
        <f>IF(source_data!G75="","",IF(source_data!P75="","",source_data!P75))</f>
        <v/>
      </c>
      <c r="Y73" s="20" t="str">
        <f>IF(source_data!G75="","",IF(source_data!Q75="","",source_data!Q75))</f>
        <v/>
      </c>
      <c r="Z73" s="25" t="str">
        <f>IF(source_data!G75="","",IF(source_data!I75="","",tailored_settings!$B$10))</f>
        <v/>
      </c>
      <c r="AA73" s="25" t="str">
        <f>IF(source_data!G75="","",IF(source_data!I75="","",source_data!I75))</f>
        <v/>
      </c>
      <c r="AB73" s="25" t="str">
        <f>IF(source_data!G75="","",IF(source_data!J75="","",tailored_settings!$B$11))</f>
        <v/>
      </c>
      <c r="AC73" s="25" t="str">
        <f>IF(source_data!G75="","",IF(source_data!J75="","",source_data!J75))</f>
        <v/>
      </c>
      <c r="AD73" s="25" t="str">
        <f>IF(source_data!G75="","",IF(source_data!K75="","",tailored_settings!$B$12))</f>
        <v/>
      </c>
      <c r="AE73" s="25" t="str">
        <f>IF(source_data!G75="","",IF(source_data!K75="","",source_data!K75))</f>
        <v/>
      </c>
      <c r="AF73" s="25" t="str">
        <f>IF(source_data!G75="","",IF(source_data!L75="","",tailored_settings!$B$13))</f>
        <v/>
      </c>
      <c r="AG73" s="25" t="str">
        <f>IF(source_data!G75="","",IF(source_data!L75="","",source_data!L75))</f>
        <v/>
      </c>
      <c r="AH73" s="25" t="str">
        <f>IF(source_data!G75="","",IF(source_data!M75="","",tailored_settings!$B$14))</f>
        <v/>
      </c>
      <c r="AI73" s="25" t="str">
        <f>IF(source_data!G75="","",IF(source_data!M75="","",source_data!M75))</f>
        <v/>
      </c>
    </row>
    <row r="74" spans="1:35" ht="15.75" x14ac:dyDescent="0.25">
      <c r="A74" s="17" t="str">
        <f>IF(source_data!G76="","",IF(AND(source_data!C76&lt;&gt;"",tailored_settings!$B$15="Publish"),CONCATENATE(tailored_settings!$B$2&amp;source_data!C76),IF(AND(source_data!C76&lt;&gt;"",tailored_settings!$B$15="Do not publish"),CONCATENATE(tailored_settings!$B$2&amp;TEXT(ROW(A74)-1,"0000")&amp;"_"&amp;TEXT(F74,"yyyy-mm")),CONCATENATE(tailored_settings!$B$2&amp;TEXT(ROW(A74)-1,"0000")&amp;"_"&amp;TEXT(F74,"yyyy-mm")))))</f>
        <v/>
      </c>
      <c r="B74" s="17" t="str">
        <f>IF(source_data!G76="","",IF(source_data!E76&lt;&gt;"",source_data!E76,CONCATENATE("Grant to "&amp;G74)))</f>
        <v/>
      </c>
      <c r="C74" s="17" t="str">
        <f>IF(source_data!G76="","",IF(source_data!F76="","",source_data!F76))</f>
        <v/>
      </c>
      <c r="D74" s="18" t="str">
        <f>IF(source_data!G76="","",IF(source_data!G76="","",source_data!G76))</f>
        <v/>
      </c>
      <c r="E74" s="17" t="str">
        <f>IF(source_data!G76="","",tailored_settings!$B$3)</f>
        <v/>
      </c>
      <c r="F74" s="19" t="str">
        <f>IF(source_data!G76="","",IF(source_data!H76="","",source_data!H76))</f>
        <v/>
      </c>
      <c r="G74" s="17" t="str">
        <f>IF(source_data!G76="","",tailored_settings!$B$5)</f>
        <v/>
      </c>
      <c r="H74" s="17" t="str">
        <f>IF(source_data!G76="","",IF(AND(source_data!A76&lt;&gt;"",tailored_settings!$B$16="Publish"),CONCATENATE(tailored_settings!$B$2&amp;source_data!A76),IF(AND(source_data!A76&lt;&gt;"",tailored_settings!$B$16="Do not publish"),CONCATENATE(tailored_settings!$B$4&amp;TEXT(ROW(A74)-1,"0000")&amp;"_"&amp;TEXT(F74,"yyyy-mm")),CONCATENATE(tailored_settings!$B$4&amp;TEXT(ROW(A74)-1,"0000")&amp;"_"&amp;TEXT(F74,"yyyy-mm")))))</f>
        <v/>
      </c>
      <c r="I74" s="17" t="str">
        <f>IF(source_data!G76="","",tailored_settings!$B$7)</f>
        <v/>
      </c>
      <c r="J74" s="17" t="str">
        <f>IF(source_data!G76="","",tailored_settings!$B$6)</f>
        <v/>
      </c>
      <c r="K74" s="17" t="str">
        <f>IF(source_data!G76="","",IF(source_data!I76="","",VLOOKUP(source_data!I76,codelist_mapping!A:C,3,FALSE)))</f>
        <v/>
      </c>
      <c r="L74" s="17" t="str">
        <f>IF(source_data!G76="","",IF(source_data!J76="","",VLOOKUP(source_data!J76,codelist_mapping!A:C,3,FALSE)))</f>
        <v/>
      </c>
      <c r="M74" s="17" t="str">
        <f>IF(source_data!G76="","",IF(source_data!K76="","",IF(source_data!M76&lt;&gt;"",CONCATENATE(VLOOKUP(source_data!K76,codelist_mapping!F:H,3,FALSE)&amp;";"&amp;VLOOKUP(source_data!L76,codelist_mapping!F:H,3,FALSE)&amp;";"&amp;VLOOKUP(source_data!M76,codelist_mapping!F:H,3,FALSE)),IF(source_data!L76&lt;&gt;"",CONCATENATE(VLOOKUP(source_data!K76,codelist_mapping!F:H,3,FALSE)&amp;";"&amp;VLOOKUP(source_data!L76,codelist_mapping!F:H,3,FALSE)),IF(source_data!K76&lt;&gt;"",CONCATENATE(VLOOKUP(source_data!K76,codelist_mapping!F:H,3,FALSE)))))))</f>
        <v/>
      </c>
      <c r="N74" s="60" t="str">
        <f>IF(source_data!G76="","",IF(source_data!D76="","",VLOOKUP(source_data!D76,geo_data!A:I,9,FALSE)))</f>
        <v/>
      </c>
      <c r="O74" s="60" t="str">
        <f>IF(source_data!G76="","",IF(source_data!D76="","",VLOOKUP(source_data!D76,geo_data!A:I,8,FALSE)))</f>
        <v/>
      </c>
      <c r="P74" s="60" t="str">
        <f>IF(source_data!G76="","",IF(LEFT(O74,3)="E05","WD",IF(LEFT(O74,3)="S13","WD",IF(LEFT(O74,3)="W05","WD",IF(LEFT(O74,3)="W06","UA",IF(LEFT(O74,3)="S12","CA",IF(LEFT(O74,3)="E06","UA",IF(LEFT(O74,3)="E07","NMD",IF(LEFT(O74,3)="E08","MD",IF(LEFT(O74,3)="E09","LONB"))))))))))</f>
        <v/>
      </c>
      <c r="Q74" s="60" t="str">
        <f>IF(source_data!G76="","",IF(source_data!D76="","",VLOOKUP(source_data!D76,geo_data!A:I,7,FALSE)))</f>
        <v/>
      </c>
      <c r="R74" s="60" t="str">
        <f>IF(source_data!G76="","",IF(source_data!D76="","",VLOOKUP(source_data!D76,geo_data!A:I,6,FALSE)))</f>
        <v/>
      </c>
      <c r="S74" s="60" t="str">
        <f>IF(source_data!G76="","",IF(LEFT(R74,3)="E05","WD",IF(LEFT(R74,3)="S13","WD",IF(LEFT(R74,3)="W05","WD",IF(LEFT(R74,3)="W06","UA",IF(LEFT(R74,3)="S12","CA",IF(LEFT(R74,3)="E06","UA",IF(LEFT(R74,3)="E07","NMD",IF(LEFT(R74,3)="E08","MD",IF(LEFT(R74,3)="E09","LONB"))))))))))</f>
        <v/>
      </c>
      <c r="T74" s="17" t="str">
        <f>IF(source_data!G76="","",IF(source_data!N76="","",source_data!N76))</f>
        <v/>
      </c>
      <c r="U74" s="21" t="str">
        <f>IF(source_data!G76="","",tailored_settings!$B$8)</f>
        <v/>
      </c>
      <c r="V74" s="17" t="str">
        <f>IF(source_data!G76="","",tailored_settings!$B$9)</f>
        <v/>
      </c>
      <c r="W74" s="19" t="str">
        <f>IF(source_data!G76="","",IF(source_data!O76="","",source_data!O76))</f>
        <v/>
      </c>
      <c r="X74" s="19" t="str">
        <f>IF(source_data!G76="","",IF(source_data!P76="","",source_data!P76))</f>
        <v/>
      </c>
      <c r="Y74" s="20" t="str">
        <f>IF(source_data!G76="","",IF(source_data!Q76="","",source_data!Q76))</f>
        <v/>
      </c>
      <c r="Z74" s="25" t="str">
        <f>IF(source_data!G76="","",IF(source_data!I76="","",tailored_settings!$B$10))</f>
        <v/>
      </c>
      <c r="AA74" s="25" t="str">
        <f>IF(source_data!G76="","",IF(source_data!I76="","",source_data!I76))</f>
        <v/>
      </c>
      <c r="AB74" s="25" t="str">
        <f>IF(source_data!G76="","",IF(source_data!J76="","",tailored_settings!$B$11))</f>
        <v/>
      </c>
      <c r="AC74" s="25" t="str">
        <f>IF(source_data!G76="","",IF(source_data!J76="","",source_data!J76))</f>
        <v/>
      </c>
      <c r="AD74" s="25" t="str">
        <f>IF(source_data!G76="","",IF(source_data!K76="","",tailored_settings!$B$12))</f>
        <v/>
      </c>
      <c r="AE74" s="25" t="str">
        <f>IF(source_data!G76="","",IF(source_data!K76="","",source_data!K76))</f>
        <v/>
      </c>
      <c r="AF74" s="25" t="str">
        <f>IF(source_data!G76="","",IF(source_data!L76="","",tailored_settings!$B$13))</f>
        <v/>
      </c>
      <c r="AG74" s="25" t="str">
        <f>IF(source_data!G76="","",IF(source_data!L76="","",source_data!L76))</f>
        <v/>
      </c>
      <c r="AH74" s="25" t="str">
        <f>IF(source_data!G76="","",IF(source_data!M76="","",tailored_settings!$B$14))</f>
        <v/>
      </c>
      <c r="AI74" s="25" t="str">
        <f>IF(source_data!G76="","",IF(source_data!M76="","",source_data!M76))</f>
        <v/>
      </c>
    </row>
    <row r="75" spans="1:35" ht="15.75" x14ac:dyDescent="0.25">
      <c r="A75" s="17" t="str">
        <f>IF(source_data!G77="","",IF(AND(source_data!C77&lt;&gt;"",tailored_settings!$B$15="Publish"),CONCATENATE(tailored_settings!$B$2&amp;source_data!C77),IF(AND(source_data!C77&lt;&gt;"",tailored_settings!$B$15="Do not publish"),CONCATENATE(tailored_settings!$B$2&amp;TEXT(ROW(A75)-1,"0000")&amp;"_"&amp;TEXT(F75,"yyyy-mm")),CONCATENATE(tailored_settings!$B$2&amp;TEXT(ROW(A75)-1,"0000")&amp;"_"&amp;TEXT(F75,"yyyy-mm")))))</f>
        <v/>
      </c>
      <c r="B75" s="17" t="str">
        <f>IF(source_data!G77="","",IF(source_data!E77&lt;&gt;"",source_data!E77,CONCATENATE("Grant to "&amp;G75)))</f>
        <v/>
      </c>
      <c r="C75" s="17" t="str">
        <f>IF(source_data!G77="","",IF(source_data!F77="","",source_data!F77))</f>
        <v/>
      </c>
      <c r="D75" s="18" t="str">
        <f>IF(source_data!G77="","",IF(source_data!G77="","",source_data!G77))</f>
        <v/>
      </c>
      <c r="E75" s="17" t="str">
        <f>IF(source_data!G77="","",tailored_settings!$B$3)</f>
        <v/>
      </c>
      <c r="F75" s="19" t="str">
        <f>IF(source_data!G77="","",IF(source_data!H77="","",source_data!H77))</f>
        <v/>
      </c>
      <c r="G75" s="17" t="str">
        <f>IF(source_data!G77="","",tailored_settings!$B$5)</f>
        <v/>
      </c>
      <c r="H75" s="17" t="str">
        <f>IF(source_data!G77="","",IF(AND(source_data!A77&lt;&gt;"",tailored_settings!$B$16="Publish"),CONCATENATE(tailored_settings!$B$2&amp;source_data!A77),IF(AND(source_data!A77&lt;&gt;"",tailored_settings!$B$16="Do not publish"),CONCATENATE(tailored_settings!$B$4&amp;TEXT(ROW(A75)-1,"0000")&amp;"_"&amp;TEXT(F75,"yyyy-mm")),CONCATENATE(tailored_settings!$B$4&amp;TEXT(ROW(A75)-1,"0000")&amp;"_"&amp;TEXT(F75,"yyyy-mm")))))</f>
        <v/>
      </c>
      <c r="I75" s="17" t="str">
        <f>IF(source_data!G77="","",tailored_settings!$B$7)</f>
        <v/>
      </c>
      <c r="J75" s="17" t="str">
        <f>IF(source_data!G77="","",tailored_settings!$B$6)</f>
        <v/>
      </c>
      <c r="K75" s="17" t="str">
        <f>IF(source_data!G77="","",IF(source_data!I77="","",VLOOKUP(source_data!I77,codelist_mapping!A:C,3,FALSE)))</f>
        <v/>
      </c>
      <c r="L75" s="17" t="str">
        <f>IF(source_data!G77="","",IF(source_data!J77="","",VLOOKUP(source_data!J77,codelist_mapping!A:C,3,FALSE)))</f>
        <v/>
      </c>
      <c r="M75" s="17" t="str">
        <f>IF(source_data!G77="","",IF(source_data!K77="","",IF(source_data!M77&lt;&gt;"",CONCATENATE(VLOOKUP(source_data!K77,codelist_mapping!F:H,3,FALSE)&amp;";"&amp;VLOOKUP(source_data!L77,codelist_mapping!F:H,3,FALSE)&amp;";"&amp;VLOOKUP(source_data!M77,codelist_mapping!F:H,3,FALSE)),IF(source_data!L77&lt;&gt;"",CONCATENATE(VLOOKUP(source_data!K77,codelist_mapping!F:H,3,FALSE)&amp;";"&amp;VLOOKUP(source_data!L77,codelist_mapping!F:H,3,FALSE)),IF(source_data!K77&lt;&gt;"",CONCATENATE(VLOOKUP(source_data!K77,codelist_mapping!F:H,3,FALSE)))))))</f>
        <v/>
      </c>
      <c r="N75" s="60" t="str">
        <f>IF(source_data!G77="","",IF(source_data!D77="","",VLOOKUP(source_data!D77,geo_data!A:I,9,FALSE)))</f>
        <v/>
      </c>
      <c r="O75" s="60" t="str">
        <f>IF(source_data!G77="","",IF(source_data!D77="","",VLOOKUP(source_data!D77,geo_data!A:I,8,FALSE)))</f>
        <v/>
      </c>
      <c r="P75" s="60" t="str">
        <f>IF(source_data!G77="","",IF(LEFT(O75,3)="E05","WD",IF(LEFT(O75,3)="S13","WD",IF(LEFT(O75,3)="W05","WD",IF(LEFT(O75,3)="W06","UA",IF(LEFT(O75,3)="S12","CA",IF(LEFT(O75,3)="E06","UA",IF(LEFT(O75,3)="E07","NMD",IF(LEFT(O75,3)="E08","MD",IF(LEFT(O75,3)="E09","LONB"))))))))))</f>
        <v/>
      </c>
      <c r="Q75" s="60" t="str">
        <f>IF(source_data!G77="","",IF(source_data!D77="","",VLOOKUP(source_data!D77,geo_data!A:I,7,FALSE)))</f>
        <v/>
      </c>
      <c r="R75" s="60" t="str">
        <f>IF(source_data!G77="","",IF(source_data!D77="","",VLOOKUP(source_data!D77,geo_data!A:I,6,FALSE)))</f>
        <v/>
      </c>
      <c r="S75" s="60" t="str">
        <f>IF(source_data!G77="","",IF(LEFT(R75,3)="E05","WD",IF(LEFT(R75,3)="S13","WD",IF(LEFT(R75,3)="W05","WD",IF(LEFT(R75,3)="W06","UA",IF(LEFT(R75,3)="S12","CA",IF(LEFT(R75,3)="E06","UA",IF(LEFT(R75,3)="E07","NMD",IF(LEFT(R75,3)="E08","MD",IF(LEFT(R75,3)="E09","LONB"))))))))))</f>
        <v/>
      </c>
      <c r="T75" s="17" t="str">
        <f>IF(source_data!G77="","",IF(source_data!N77="","",source_data!N77))</f>
        <v/>
      </c>
      <c r="U75" s="21" t="str">
        <f>IF(source_data!G77="","",tailored_settings!$B$8)</f>
        <v/>
      </c>
      <c r="V75" s="17" t="str">
        <f>IF(source_data!G77="","",tailored_settings!$B$9)</f>
        <v/>
      </c>
      <c r="W75" s="19" t="str">
        <f>IF(source_data!G77="","",IF(source_data!O77="","",source_data!O77))</f>
        <v/>
      </c>
      <c r="X75" s="19" t="str">
        <f>IF(source_data!G77="","",IF(source_data!P77="","",source_data!P77))</f>
        <v/>
      </c>
      <c r="Y75" s="20" t="str">
        <f>IF(source_data!G77="","",IF(source_data!Q77="","",source_data!Q77))</f>
        <v/>
      </c>
      <c r="Z75" s="25" t="str">
        <f>IF(source_data!G77="","",IF(source_data!I77="","",tailored_settings!$B$10))</f>
        <v/>
      </c>
      <c r="AA75" s="25" t="str">
        <f>IF(source_data!G77="","",IF(source_data!I77="","",source_data!I77))</f>
        <v/>
      </c>
      <c r="AB75" s="25" t="str">
        <f>IF(source_data!G77="","",IF(source_data!J77="","",tailored_settings!$B$11))</f>
        <v/>
      </c>
      <c r="AC75" s="25" t="str">
        <f>IF(source_data!G77="","",IF(source_data!J77="","",source_data!J77))</f>
        <v/>
      </c>
      <c r="AD75" s="25" t="str">
        <f>IF(source_data!G77="","",IF(source_data!K77="","",tailored_settings!$B$12))</f>
        <v/>
      </c>
      <c r="AE75" s="25" t="str">
        <f>IF(source_data!G77="","",IF(source_data!K77="","",source_data!K77))</f>
        <v/>
      </c>
      <c r="AF75" s="25" t="str">
        <f>IF(source_data!G77="","",IF(source_data!L77="","",tailored_settings!$B$13))</f>
        <v/>
      </c>
      <c r="AG75" s="25" t="str">
        <f>IF(source_data!G77="","",IF(source_data!L77="","",source_data!L77))</f>
        <v/>
      </c>
      <c r="AH75" s="25" t="str">
        <f>IF(source_data!G77="","",IF(source_data!M77="","",tailored_settings!$B$14))</f>
        <v/>
      </c>
      <c r="AI75" s="25" t="str">
        <f>IF(source_data!G77="","",IF(source_data!M77="","",source_data!M77))</f>
        <v/>
      </c>
    </row>
    <row r="76" spans="1:35" ht="15.75" x14ac:dyDescent="0.25">
      <c r="A76" s="17" t="str">
        <f>IF(source_data!G78="","",IF(AND(source_data!C78&lt;&gt;"",tailored_settings!$B$15="Publish"),CONCATENATE(tailored_settings!$B$2&amp;source_data!C78),IF(AND(source_data!C78&lt;&gt;"",tailored_settings!$B$15="Do not publish"),CONCATENATE(tailored_settings!$B$2&amp;TEXT(ROW(A76)-1,"0000")&amp;"_"&amp;TEXT(F76,"yyyy-mm")),CONCATENATE(tailored_settings!$B$2&amp;TEXT(ROW(A76)-1,"0000")&amp;"_"&amp;TEXT(F76,"yyyy-mm")))))</f>
        <v/>
      </c>
      <c r="B76" s="17" t="str">
        <f>IF(source_data!G78="","",IF(source_data!E78&lt;&gt;"",source_data!E78,CONCATENATE("Grant to "&amp;G76)))</f>
        <v/>
      </c>
      <c r="C76" s="17" t="str">
        <f>IF(source_data!G78="","",IF(source_data!F78="","",source_data!F78))</f>
        <v/>
      </c>
      <c r="D76" s="18" t="str">
        <f>IF(source_data!G78="","",IF(source_data!G78="","",source_data!G78))</f>
        <v/>
      </c>
      <c r="E76" s="17" t="str">
        <f>IF(source_data!G78="","",tailored_settings!$B$3)</f>
        <v/>
      </c>
      <c r="F76" s="19" t="str">
        <f>IF(source_data!G78="","",IF(source_data!H78="","",source_data!H78))</f>
        <v/>
      </c>
      <c r="G76" s="17" t="str">
        <f>IF(source_data!G78="","",tailored_settings!$B$5)</f>
        <v/>
      </c>
      <c r="H76" s="17" t="str">
        <f>IF(source_data!G78="","",IF(AND(source_data!A78&lt;&gt;"",tailored_settings!$B$16="Publish"),CONCATENATE(tailored_settings!$B$2&amp;source_data!A78),IF(AND(source_data!A78&lt;&gt;"",tailored_settings!$B$16="Do not publish"),CONCATENATE(tailored_settings!$B$4&amp;TEXT(ROW(A76)-1,"0000")&amp;"_"&amp;TEXT(F76,"yyyy-mm")),CONCATENATE(tailored_settings!$B$4&amp;TEXT(ROW(A76)-1,"0000")&amp;"_"&amp;TEXT(F76,"yyyy-mm")))))</f>
        <v/>
      </c>
      <c r="I76" s="17" t="str">
        <f>IF(source_data!G78="","",tailored_settings!$B$7)</f>
        <v/>
      </c>
      <c r="J76" s="17" t="str">
        <f>IF(source_data!G78="","",tailored_settings!$B$6)</f>
        <v/>
      </c>
      <c r="K76" s="17" t="str">
        <f>IF(source_data!G78="","",IF(source_data!I78="","",VLOOKUP(source_data!I78,codelist_mapping!A:C,3,FALSE)))</f>
        <v/>
      </c>
      <c r="L76" s="17" t="str">
        <f>IF(source_data!G78="","",IF(source_data!J78="","",VLOOKUP(source_data!J78,codelist_mapping!A:C,3,FALSE)))</f>
        <v/>
      </c>
      <c r="M76" s="17" t="str">
        <f>IF(source_data!G78="","",IF(source_data!K78="","",IF(source_data!M78&lt;&gt;"",CONCATENATE(VLOOKUP(source_data!K78,codelist_mapping!F:H,3,FALSE)&amp;";"&amp;VLOOKUP(source_data!L78,codelist_mapping!F:H,3,FALSE)&amp;";"&amp;VLOOKUP(source_data!M78,codelist_mapping!F:H,3,FALSE)),IF(source_data!L78&lt;&gt;"",CONCATENATE(VLOOKUP(source_data!K78,codelist_mapping!F:H,3,FALSE)&amp;";"&amp;VLOOKUP(source_data!L78,codelist_mapping!F:H,3,FALSE)),IF(source_data!K78&lt;&gt;"",CONCATENATE(VLOOKUP(source_data!K78,codelist_mapping!F:H,3,FALSE)))))))</f>
        <v/>
      </c>
      <c r="N76" s="60" t="str">
        <f>IF(source_data!G78="","",IF(source_data!D78="","",VLOOKUP(source_data!D78,geo_data!A:I,9,FALSE)))</f>
        <v/>
      </c>
      <c r="O76" s="60" t="str">
        <f>IF(source_data!G78="","",IF(source_data!D78="","",VLOOKUP(source_data!D78,geo_data!A:I,8,FALSE)))</f>
        <v/>
      </c>
      <c r="P76" s="60" t="str">
        <f>IF(source_data!G78="","",IF(LEFT(O76,3)="E05","WD",IF(LEFT(O76,3)="S13","WD",IF(LEFT(O76,3)="W05","WD",IF(LEFT(O76,3)="W06","UA",IF(LEFT(O76,3)="S12","CA",IF(LEFT(O76,3)="E06","UA",IF(LEFT(O76,3)="E07","NMD",IF(LEFT(O76,3)="E08","MD",IF(LEFT(O76,3)="E09","LONB"))))))))))</f>
        <v/>
      </c>
      <c r="Q76" s="60" t="str">
        <f>IF(source_data!G78="","",IF(source_data!D78="","",VLOOKUP(source_data!D78,geo_data!A:I,7,FALSE)))</f>
        <v/>
      </c>
      <c r="R76" s="60" t="str">
        <f>IF(source_data!G78="","",IF(source_data!D78="","",VLOOKUP(source_data!D78,geo_data!A:I,6,FALSE)))</f>
        <v/>
      </c>
      <c r="S76" s="60" t="str">
        <f>IF(source_data!G78="","",IF(LEFT(R76,3)="E05","WD",IF(LEFT(R76,3)="S13","WD",IF(LEFT(R76,3)="W05","WD",IF(LEFT(R76,3)="W06","UA",IF(LEFT(R76,3)="S12","CA",IF(LEFT(R76,3)="E06","UA",IF(LEFT(R76,3)="E07","NMD",IF(LEFT(R76,3)="E08","MD",IF(LEFT(R76,3)="E09","LONB"))))))))))</f>
        <v/>
      </c>
      <c r="T76" s="17" t="str">
        <f>IF(source_data!G78="","",IF(source_data!N78="","",source_data!N78))</f>
        <v/>
      </c>
      <c r="U76" s="21" t="str">
        <f>IF(source_data!G78="","",tailored_settings!$B$8)</f>
        <v/>
      </c>
      <c r="V76" s="17" t="str">
        <f>IF(source_data!G78="","",tailored_settings!$B$9)</f>
        <v/>
      </c>
      <c r="W76" s="19" t="str">
        <f>IF(source_data!G78="","",IF(source_data!O78="","",source_data!O78))</f>
        <v/>
      </c>
      <c r="X76" s="19" t="str">
        <f>IF(source_data!G78="","",IF(source_data!P78="","",source_data!P78))</f>
        <v/>
      </c>
      <c r="Y76" s="20" t="str">
        <f>IF(source_data!G78="","",IF(source_data!Q78="","",source_data!Q78))</f>
        <v/>
      </c>
      <c r="Z76" s="25" t="str">
        <f>IF(source_data!G78="","",IF(source_data!I78="","",tailored_settings!$B$10))</f>
        <v/>
      </c>
      <c r="AA76" s="25" t="str">
        <f>IF(source_data!G78="","",IF(source_data!I78="","",source_data!I78))</f>
        <v/>
      </c>
      <c r="AB76" s="25" t="str">
        <f>IF(source_data!G78="","",IF(source_data!J78="","",tailored_settings!$B$11))</f>
        <v/>
      </c>
      <c r="AC76" s="25" t="str">
        <f>IF(source_data!G78="","",IF(source_data!J78="","",source_data!J78))</f>
        <v/>
      </c>
      <c r="AD76" s="25" t="str">
        <f>IF(source_data!G78="","",IF(source_data!K78="","",tailored_settings!$B$12))</f>
        <v/>
      </c>
      <c r="AE76" s="25" t="str">
        <f>IF(source_data!G78="","",IF(source_data!K78="","",source_data!K78))</f>
        <v/>
      </c>
      <c r="AF76" s="25" t="str">
        <f>IF(source_data!G78="","",IF(source_data!L78="","",tailored_settings!$B$13))</f>
        <v/>
      </c>
      <c r="AG76" s="25" t="str">
        <f>IF(source_data!G78="","",IF(source_data!L78="","",source_data!L78))</f>
        <v/>
      </c>
      <c r="AH76" s="25" t="str">
        <f>IF(source_data!G78="","",IF(source_data!M78="","",tailored_settings!$B$14))</f>
        <v/>
      </c>
      <c r="AI76" s="25" t="str">
        <f>IF(source_data!G78="","",IF(source_data!M78="","",source_data!M78))</f>
        <v/>
      </c>
    </row>
    <row r="77" spans="1:35" ht="15.75" x14ac:dyDescent="0.25">
      <c r="A77" s="17" t="str">
        <f>IF(source_data!G79="","",IF(AND(source_data!C79&lt;&gt;"",tailored_settings!$B$15="Publish"),CONCATENATE(tailored_settings!$B$2&amp;source_data!C79),IF(AND(source_data!C79&lt;&gt;"",tailored_settings!$B$15="Do not publish"),CONCATENATE(tailored_settings!$B$2&amp;TEXT(ROW(A77)-1,"0000")&amp;"_"&amp;TEXT(F77,"yyyy-mm")),CONCATENATE(tailored_settings!$B$2&amp;TEXT(ROW(A77)-1,"0000")&amp;"_"&amp;TEXT(F77,"yyyy-mm")))))</f>
        <v/>
      </c>
      <c r="B77" s="17" t="str">
        <f>IF(source_data!G79="","",IF(source_data!E79&lt;&gt;"",source_data!E79,CONCATENATE("Grant to "&amp;G77)))</f>
        <v/>
      </c>
      <c r="C77" s="17" t="str">
        <f>IF(source_data!G79="","",IF(source_data!F79="","",source_data!F79))</f>
        <v/>
      </c>
      <c r="D77" s="18" t="str">
        <f>IF(source_data!G79="","",IF(source_data!G79="","",source_data!G79))</f>
        <v/>
      </c>
      <c r="E77" s="17" t="str">
        <f>IF(source_data!G79="","",tailored_settings!$B$3)</f>
        <v/>
      </c>
      <c r="F77" s="19" t="str">
        <f>IF(source_data!G79="","",IF(source_data!H79="","",source_data!H79))</f>
        <v/>
      </c>
      <c r="G77" s="17" t="str">
        <f>IF(source_data!G79="","",tailored_settings!$B$5)</f>
        <v/>
      </c>
      <c r="H77" s="17" t="str">
        <f>IF(source_data!G79="","",IF(AND(source_data!A79&lt;&gt;"",tailored_settings!$B$16="Publish"),CONCATENATE(tailored_settings!$B$2&amp;source_data!A79),IF(AND(source_data!A79&lt;&gt;"",tailored_settings!$B$16="Do not publish"),CONCATENATE(tailored_settings!$B$4&amp;TEXT(ROW(A77)-1,"0000")&amp;"_"&amp;TEXT(F77,"yyyy-mm")),CONCATENATE(tailored_settings!$B$4&amp;TEXT(ROW(A77)-1,"0000")&amp;"_"&amp;TEXT(F77,"yyyy-mm")))))</f>
        <v/>
      </c>
      <c r="I77" s="17" t="str">
        <f>IF(source_data!G79="","",tailored_settings!$B$7)</f>
        <v/>
      </c>
      <c r="J77" s="17" t="str">
        <f>IF(source_data!G79="","",tailored_settings!$B$6)</f>
        <v/>
      </c>
      <c r="K77" s="17" t="str">
        <f>IF(source_data!G79="","",IF(source_data!I79="","",VLOOKUP(source_data!I79,codelist_mapping!A:C,3,FALSE)))</f>
        <v/>
      </c>
      <c r="L77" s="17" t="str">
        <f>IF(source_data!G79="","",IF(source_data!J79="","",VLOOKUP(source_data!J79,codelist_mapping!A:C,3,FALSE)))</f>
        <v/>
      </c>
      <c r="M77" s="17" t="str">
        <f>IF(source_data!G79="","",IF(source_data!K79="","",IF(source_data!M79&lt;&gt;"",CONCATENATE(VLOOKUP(source_data!K79,codelist_mapping!F:H,3,FALSE)&amp;";"&amp;VLOOKUP(source_data!L79,codelist_mapping!F:H,3,FALSE)&amp;";"&amp;VLOOKUP(source_data!M79,codelist_mapping!F:H,3,FALSE)),IF(source_data!L79&lt;&gt;"",CONCATENATE(VLOOKUP(source_data!K79,codelist_mapping!F:H,3,FALSE)&amp;";"&amp;VLOOKUP(source_data!L79,codelist_mapping!F:H,3,FALSE)),IF(source_data!K79&lt;&gt;"",CONCATENATE(VLOOKUP(source_data!K79,codelist_mapping!F:H,3,FALSE)))))))</f>
        <v/>
      </c>
      <c r="N77" s="60" t="str">
        <f>IF(source_data!G79="","",IF(source_data!D79="","",VLOOKUP(source_data!D79,geo_data!A:I,9,FALSE)))</f>
        <v/>
      </c>
      <c r="O77" s="60" t="str">
        <f>IF(source_data!G79="","",IF(source_data!D79="","",VLOOKUP(source_data!D79,geo_data!A:I,8,FALSE)))</f>
        <v/>
      </c>
      <c r="P77" s="60" t="str">
        <f>IF(source_data!G79="","",IF(LEFT(O77,3)="E05","WD",IF(LEFT(O77,3)="S13","WD",IF(LEFT(O77,3)="W05","WD",IF(LEFT(O77,3)="W06","UA",IF(LEFT(O77,3)="S12","CA",IF(LEFT(O77,3)="E06","UA",IF(LEFT(O77,3)="E07","NMD",IF(LEFT(O77,3)="E08","MD",IF(LEFT(O77,3)="E09","LONB"))))))))))</f>
        <v/>
      </c>
      <c r="Q77" s="60" t="str">
        <f>IF(source_data!G79="","",IF(source_data!D79="","",VLOOKUP(source_data!D79,geo_data!A:I,7,FALSE)))</f>
        <v/>
      </c>
      <c r="R77" s="60" t="str">
        <f>IF(source_data!G79="","",IF(source_data!D79="","",VLOOKUP(source_data!D79,geo_data!A:I,6,FALSE)))</f>
        <v/>
      </c>
      <c r="S77" s="60" t="str">
        <f>IF(source_data!G79="","",IF(LEFT(R77,3)="E05","WD",IF(LEFT(R77,3)="S13","WD",IF(LEFT(R77,3)="W05","WD",IF(LEFT(R77,3)="W06","UA",IF(LEFT(R77,3)="S12","CA",IF(LEFT(R77,3)="E06","UA",IF(LEFT(R77,3)="E07","NMD",IF(LEFT(R77,3)="E08","MD",IF(LEFT(R77,3)="E09","LONB"))))))))))</f>
        <v/>
      </c>
      <c r="T77" s="17" t="str">
        <f>IF(source_data!G79="","",IF(source_data!N79="","",source_data!N79))</f>
        <v/>
      </c>
      <c r="U77" s="21" t="str">
        <f>IF(source_data!G79="","",tailored_settings!$B$8)</f>
        <v/>
      </c>
      <c r="V77" s="17" t="str">
        <f>IF(source_data!G79="","",tailored_settings!$B$9)</f>
        <v/>
      </c>
      <c r="W77" s="19" t="str">
        <f>IF(source_data!G79="","",IF(source_data!O79="","",source_data!O79))</f>
        <v/>
      </c>
      <c r="X77" s="19" t="str">
        <f>IF(source_data!G79="","",IF(source_data!P79="","",source_data!P79))</f>
        <v/>
      </c>
      <c r="Y77" s="20" t="str">
        <f>IF(source_data!G79="","",IF(source_data!Q79="","",source_data!Q79))</f>
        <v/>
      </c>
      <c r="Z77" s="25" t="str">
        <f>IF(source_data!G79="","",IF(source_data!I79="","",tailored_settings!$B$10))</f>
        <v/>
      </c>
      <c r="AA77" s="25" t="str">
        <f>IF(source_data!G79="","",IF(source_data!I79="","",source_data!I79))</f>
        <v/>
      </c>
      <c r="AB77" s="25" t="str">
        <f>IF(source_data!G79="","",IF(source_data!J79="","",tailored_settings!$B$11))</f>
        <v/>
      </c>
      <c r="AC77" s="25" t="str">
        <f>IF(source_data!G79="","",IF(source_data!J79="","",source_data!J79))</f>
        <v/>
      </c>
      <c r="AD77" s="25" t="str">
        <f>IF(source_data!G79="","",IF(source_data!K79="","",tailored_settings!$B$12))</f>
        <v/>
      </c>
      <c r="AE77" s="25" t="str">
        <f>IF(source_data!G79="","",IF(source_data!K79="","",source_data!K79))</f>
        <v/>
      </c>
      <c r="AF77" s="25" t="str">
        <f>IF(source_data!G79="","",IF(source_data!L79="","",tailored_settings!$B$13))</f>
        <v/>
      </c>
      <c r="AG77" s="25" t="str">
        <f>IF(source_data!G79="","",IF(source_data!L79="","",source_data!L79))</f>
        <v/>
      </c>
      <c r="AH77" s="25" t="str">
        <f>IF(source_data!G79="","",IF(source_data!M79="","",tailored_settings!$B$14))</f>
        <v/>
      </c>
      <c r="AI77" s="25" t="str">
        <f>IF(source_data!G79="","",IF(source_data!M79="","",source_data!M79))</f>
        <v/>
      </c>
    </row>
    <row r="78" spans="1:35" ht="15.75" x14ac:dyDescent="0.25">
      <c r="A78" s="17" t="str">
        <f>IF(source_data!G80="","",IF(AND(source_data!C80&lt;&gt;"",tailored_settings!$B$15="Publish"),CONCATENATE(tailored_settings!$B$2&amp;source_data!C80),IF(AND(source_data!C80&lt;&gt;"",tailored_settings!$B$15="Do not publish"),CONCATENATE(tailored_settings!$B$2&amp;TEXT(ROW(A78)-1,"0000")&amp;"_"&amp;TEXT(F78,"yyyy-mm")),CONCATENATE(tailored_settings!$B$2&amp;TEXT(ROW(A78)-1,"0000")&amp;"_"&amp;TEXT(F78,"yyyy-mm")))))</f>
        <v/>
      </c>
      <c r="B78" s="17" t="str">
        <f>IF(source_data!G80="","",IF(source_data!E80&lt;&gt;"",source_data!E80,CONCATENATE("Grant to "&amp;G78)))</f>
        <v/>
      </c>
      <c r="C78" s="17" t="str">
        <f>IF(source_data!G80="","",IF(source_data!F80="","",source_data!F80))</f>
        <v/>
      </c>
      <c r="D78" s="18" t="str">
        <f>IF(source_data!G80="","",IF(source_data!G80="","",source_data!G80))</f>
        <v/>
      </c>
      <c r="E78" s="17" t="str">
        <f>IF(source_data!G80="","",tailored_settings!$B$3)</f>
        <v/>
      </c>
      <c r="F78" s="19" t="str">
        <f>IF(source_data!G80="","",IF(source_data!H80="","",source_data!H80))</f>
        <v/>
      </c>
      <c r="G78" s="17" t="str">
        <f>IF(source_data!G80="","",tailored_settings!$B$5)</f>
        <v/>
      </c>
      <c r="H78" s="17" t="str">
        <f>IF(source_data!G80="","",IF(AND(source_data!A80&lt;&gt;"",tailored_settings!$B$16="Publish"),CONCATENATE(tailored_settings!$B$2&amp;source_data!A80),IF(AND(source_data!A80&lt;&gt;"",tailored_settings!$B$16="Do not publish"),CONCATENATE(tailored_settings!$B$4&amp;TEXT(ROW(A78)-1,"0000")&amp;"_"&amp;TEXT(F78,"yyyy-mm")),CONCATENATE(tailored_settings!$B$4&amp;TEXT(ROW(A78)-1,"0000")&amp;"_"&amp;TEXT(F78,"yyyy-mm")))))</f>
        <v/>
      </c>
      <c r="I78" s="17" t="str">
        <f>IF(source_data!G80="","",tailored_settings!$B$7)</f>
        <v/>
      </c>
      <c r="J78" s="17" t="str">
        <f>IF(source_data!G80="","",tailored_settings!$B$6)</f>
        <v/>
      </c>
      <c r="K78" s="17" t="str">
        <f>IF(source_data!G80="","",IF(source_data!I80="","",VLOOKUP(source_data!I80,codelist_mapping!A:C,3,FALSE)))</f>
        <v/>
      </c>
      <c r="L78" s="17" t="str">
        <f>IF(source_data!G80="","",IF(source_data!J80="","",VLOOKUP(source_data!J80,codelist_mapping!A:C,3,FALSE)))</f>
        <v/>
      </c>
      <c r="M78" s="17" t="str">
        <f>IF(source_data!G80="","",IF(source_data!K80="","",IF(source_data!M80&lt;&gt;"",CONCATENATE(VLOOKUP(source_data!K80,codelist_mapping!F:H,3,FALSE)&amp;";"&amp;VLOOKUP(source_data!L80,codelist_mapping!F:H,3,FALSE)&amp;";"&amp;VLOOKUP(source_data!M80,codelist_mapping!F:H,3,FALSE)),IF(source_data!L80&lt;&gt;"",CONCATENATE(VLOOKUP(source_data!K80,codelist_mapping!F:H,3,FALSE)&amp;";"&amp;VLOOKUP(source_data!L80,codelist_mapping!F:H,3,FALSE)),IF(source_data!K80&lt;&gt;"",CONCATENATE(VLOOKUP(source_data!K80,codelist_mapping!F:H,3,FALSE)))))))</f>
        <v/>
      </c>
      <c r="N78" s="60" t="str">
        <f>IF(source_data!G80="","",IF(source_data!D80="","",VLOOKUP(source_data!D80,geo_data!A:I,9,FALSE)))</f>
        <v/>
      </c>
      <c r="O78" s="60" t="str">
        <f>IF(source_data!G80="","",IF(source_data!D80="","",VLOOKUP(source_data!D80,geo_data!A:I,8,FALSE)))</f>
        <v/>
      </c>
      <c r="P78" s="60" t="str">
        <f>IF(source_data!G80="","",IF(LEFT(O78,3)="E05","WD",IF(LEFT(O78,3)="S13","WD",IF(LEFT(O78,3)="W05","WD",IF(LEFT(O78,3)="W06","UA",IF(LEFT(O78,3)="S12","CA",IF(LEFT(O78,3)="E06","UA",IF(LEFT(O78,3)="E07","NMD",IF(LEFT(O78,3)="E08","MD",IF(LEFT(O78,3)="E09","LONB"))))))))))</f>
        <v/>
      </c>
      <c r="Q78" s="60" t="str">
        <f>IF(source_data!G80="","",IF(source_data!D80="","",VLOOKUP(source_data!D80,geo_data!A:I,7,FALSE)))</f>
        <v/>
      </c>
      <c r="R78" s="60" t="str">
        <f>IF(source_data!G80="","",IF(source_data!D80="","",VLOOKUP(source_data!D80,geo_data!A:I,6,FALSE)))</f>
        <v/>
      </c>
      <c r="S78" s="60" t="str">
        <f>IF(source_data!G80="","",IF(LEFT(R78,3)="E05","WD",IF(LEFT(R78,3)="S13","WD",IF(LEFT(R78,3)="W05","WD",IF(LEFT(R78,3)="W06","UA",IF(LEFT(R78,3)="S12","CA",IF(LEFT(R78,3)="E06","UA",IF(LEFT(R78,3)="E07","NMD",IF(LEFT(R78,3)="E08","MD",IF(LEFT(R78,3)="E09","LONB"))))))))))</f>
        <v/>
      </c>
      <c r="T78" s="17" t="str">
        <f>IF(source_data!G80="","",IF(source_data!N80="","",source_data!N80))</f>
        <v/>
      </c>
      <c r="U78" s="21" t="str">
        <f>IF(source_data!G80="","",tailored_settings!$B$8)</f>
        <v/>
      </c>
      <c r="V78" s="17" t="str">
        <f>IF(source_data!G80="","",tailored_settings!$B$9)</f>
        <v/>
      </c>
      <c r="W78" s="19" t="str">
        <f>IF(source_data!G80="","",IF(source_data!O80="","",source_data!O80))</f>
        <v/>
      </c>
      <c r="X78" s="19" t="str">
        <f>IF(source_data!G80="","",IF(source_data!P80="","",source_data!P80))</f>
        <v/>
      </c>
      <c r="Y78" s="20" t="str">
        <f>IF(source_data!G80="","",IF(source_data!Q80="","",source_data!Q80))</f>
        <v/>
      </c>
      <c r="Z78" s="25" t="str">
        <f>IF(source_data!G80="","",IF(source_data!I80="","",tailored_settings!$B$10))</f>
        <v/>
      </c>
      <c r="AA78" s="25" t="str">
        <f>IF(source_data!G80="","",IF(source_data!I80="","",source_data!I80))</f>
        <v/>
      </c>
      <c r="AB78" s="25" t="str">
        <f>IF(source_data!G80="","",IF(source_data!J80="","",tailored_settings!$B$11))</f>
        <v/>
      </c>
      <c r="AC78" s="25" t="str">
        <f>IF(source_data!G80="","",IF(source_data!J80="","",source_data!J80))</f>
        <v/>
      </c>
      <c r="AD78" s="25" t="str">
        <f>IF(source_data!G80="","",IF(source_data!K80="","",tailored_settings!$B$12))</f>
        <v/>
      </c>
      <c r="AE78" s="25" t="str">
        <f>IF(source_data!G80="","",IF(source_data!K80="","",source_data!K80))</f>
        <v/>
      </c>
      <c r="AF78" s="25" t="str">
        <f>IF(source_data!G80="","",IF(source_data!L80="","",tailored_settings!$B$13))</f>
        <v/>
      </c>
      <c r="AG78" s="25" t="str">
        <f>IF(source_data!G80="","",IF(source_data!L80="","",source_data!L80))</f>
        <v/>
      </c>
      <c r="AH78" s="25" t="str">
        <f>IF(source_data!G80="","",IF(source_data!M80="","",tailored_settings!$B$14))</f>
        <v/>
      </c>
      <c r="AI78" s="25" t="str">
        <f>IF(source_data!G80="","",IF(source_data!M80="","",source_data!M80))</f>
        <v/>
      </c>
    </row>
    <row r="79" spans="1:35" ht="15.75" x14ac:dyDescent="0.25">
      <c r="A79" s="17" t="str">
        <f>IF(source_data!G81="","",IF(AND(source_data!C81&lt;&gt;"",tailored_settings!$B$15="Publish"),CONCATENATE(tailored_settings!$B$2&amp;source_data!C81),IF(AND(source_data!C81&lt;&gt;"",tailored_settings!$B$15="Do not publish"),CONCATENATE(tailored_settings!$B$2&amp;TEXT(ROW(A79)-1,"0000")&amp;"_"&amp;TEXT(F79,"yyyy-mm")),CONCATENATE(tailored_settings!$B$2&amp;TEXT(ROW(A79)-1,"0000")&amp;"_"&amp;TEXT(F79,"yyyy-mm")))))</f>
        <v/>
      </c>
      <c r="B79" s="17" t="str">
        <f>IF(source_data!G81="","",IF(source_data!E81&lt;&gt;"",source_data!E81,CONCATENATE("Grant to "&amp;G79)))</f>
        <v/>
      </c>
      <c r="C79" s="17" t="str">
        <f>IF(source_data!G81="","",IF(source_data!F81="","",source_data!F81))</f>
        <v/>
      </c>
      <c r="D79" s="18" t="str">
        <f>IF(source_data!G81="","",IF(source_data!G81="","",source_data!G81))</f>
        <v/>
      </c>
      <c r="E79" s="17" t="str">
        <f>IF(source_data!G81="","",tailored_settings!$B$3)</f>
        <v/>
      </c>
      <c r="F79" s="19" t="str">
        <f>IF(source_data!G81="","",IF(source_data!H81="","",source_data!H81))</f>
        <v/>
      </c>
      <c r="G79" s="17" t="str">
        <f>IF(source_data!G81="","",tailored_settings!$B$5)</f>
        <v/>
      </c>
      <c r="H79" s="17" t="str">
        <f>IF(source_data!G81="","",IF(AND(source_data!A81&lt;&gt;"",tailored_settings!$B$16="Publish"),CONCATENATE(tailored_settings!$B$2&amp;source_data!A81),IF(AND(source_data!A81&lt;&gt;"",tailored_settings!$B$16="Do not publish"),CONCATENATE(tailored_settings!$B$4&amp;TEXT(ROW(A79)-1,"0000")&amp;"_"&amp;TEXT(F79,"yyyy-mm")),CONCATENATE(tailored_settings!$B$4&amp;TEXT(ROW(A79)-1,"0000")&amp;"_"&amp;TEXT(F79,"yyyy-mm")))))</f>
        <v/>
      </c>
      <c r="I79" s="17" t="str">
        <f>IF(source_data!G81="","",tailored_settings!$B$7)</f>
        <v/>
      </c>
      <c r="J79" s="17" t="str">
        <f>IF(source_data!G81="","",tailored_settings!$B$6)</f>
        <v/>
      </c>
      <c r="K79" s="17" t="str">
        <f>IF(source_data!G81="","",IF(source_data!I81="","",VLOOKUP(source_data!I81,codelist_mapping!A:C,3,FALSE)))</f>
        <v/>
      </c>
      <c r="L79" s="17" t="str">
        <f>IF(source_data!G81="","",IF(source_data!J81="","",VLOOKUP(source_data!J81,codelist_mapping!A:C,3,FALSE)))</f>
        <v/>
      </c>
      <c r="M79" s="17" t="str">
        <f>IF(source_data!G81="","",IF(source_data!K81="","",IF(source_data!M81&lt;&gt;"",CONCATENATE(VLOOKUP(source_data!K81,codelist_mapping!F:H,3,FALSE)&amp;";"&amp;VLOOKUP(source_data!L81,codelist_mapping!F:H,3,FALSE)&amp;";"&amp;VLOOKUP(source_data!M81,codelist_mapping!F:H,3,FALSE)),IF(source_data!L81&lt;&gt;"",CONCATENATE(VLOOKUP(source_data!K81,codelist_mapping!F:H,3,FALSE)&amp;";"&amp;VLOOKUP(source_data!L81,codelist_mapping!F:H,3,FALSE)),IF(source_data!K81&lt;&gt;"",CONCATENATE(VLOOKUP(source_data!K81,codelist_mapping!F:H,3,FALSE)))))))</f>
        <v/>
      </c>
      <c r="N79" s="60" t="str">
        <f>IF(source_data!G81="","",IF(source_data!D81="","",VLOOKUP(source_data!D81,geo_data!A:I,9,FALSE)))</f>
        <v/>
      </c>
      <c r="O79" s="60" t="str">
        <f>IF(source_data!G81="","",IF(source_data!D81="","",VLOOKUP(source_data!D81,geo_data!A:I,8,FALSE)))</f>
        <v/>
      </c>
      <c r="P79" s="60" t="str">
        <f>IF(source_data!G81="","",IF(LEFT(O79,3)="E05","WD",IF(LEFT(O79,3)="S13","WD",IF(LEFT(O79,3)="W05","WD",IF(LEFT(O79,3)="W06","UA",IF(LEFT(O79,3)="S12","CA",IF(LEFT(O79,3)="E06","UA",IF(LEFT(O79,3)="E07","NMD",IF(LEFT(O79,3)="E08","MD",IF(LEFT(O79,3)="E09","LONB"))))))))))</f>
        <v/>
      </c>
      <c r="Q79" s="60" t="str">
        <f>IF(source_data!G81="","",IF(source_data!D81="","",VLOOKUP(source_data!D81,geo_data!A:I,7,FALSE)))</f>
        <v/>
      </c>
      <c r="R79" s="60" t="str">
        <f>IF(source_data!G81="","",IF(source_data!D81="","",VLOOKUP(source_data!D81,geo_data!A:I,6,FALSE)))</f>
        <v/>
      </c>
      <c r="S79" s="60" t="str">
        <f>IF(source_data!G81="","",IF(LEFT(R79,3)="E05","WD",IF(LEFT(R79,3)="S13","WD",IF(LEFT(R79,3)="W05","WD",IF(LEFT(R79,3)="W06","UA",IF(LEFT(R79,3)="S12","CA",IF(LEFT(R79,3)="E06","UA",IF(LEFT(R79,3)="E07","NMD",IF(LEFT(R79,3)="E08","MD",IF(LEFT(R79,3)="E09","LONB"))))))))))</f>
        <v/>
      </c>
      <c r="T79" s="17" t="str">
        <f>IF(source_data!G81="","",IF(source_data!N81="","",source_data!N81))</f>
        <v/>
      </c>
      <c r="U79" s="21" t="str">
        <f>IF(source_data!G81="","",tailored_settings!$B$8)</f>
        <v/>
      </c>
      <c r="V79" s="17" t="str">
        <f>IF(source_data!G81="","",tailored_settings!$B$9)</f>
        <v/>
      </c>
      <c r="W79" s="19" t="str">
        <f>IF(source_data!G81="","",IF(source_data!O81="","",source_data!O81))</f>
        <v/>
      </c>
      <c r="X79" s="19" t="str">
        <f>IF(source_data!G81="","",IF(source_data!P81="","",source_data!P81))</f>
        <v/>
      </c>
      <c r="Y79" s="20" t="str">
        <f>IF(source_data!G81="","",IF(source_data!Q81="","",source_data!Q81))</f>
        <v/>
      </c>
      <c r="Z79" s="25" t="str">
        <f>IF(source_data!G81="","",IF(source_data!I81="","",tailored_settings!$B$10))</f>
        <v/>
      </c>
      <c r="AA79" s="25" t="str">
        <f>IF(source_data!G81="","",IF(source_data!I81="","",source_data!I81))</f>
        <v/>
      </c>
      <c r="AB79" s="25" t="str">
        <f>IF(source_data!G81="","",IF(source_data!J81="","",tailored_settings!$B$11))</f>
        <v/>
      </c>
      <c r="AC79" s="25" t="str">
        <f>IF(source_data!G81="","",IF(source_data!J81="","",source_data!J81))</f>
        <v/>
      </c>
      <c r="AD79" s="25" t="str">
        <f>IF(source_data!G81="","",IF(source_data!K81="","",tailored_settings!$B$12))</f>
        <v/>
      </c>
      <c r="AE79" s="25" t="str">
        <f>IF(source_data!G81="","",IF(source_data!K81="","",source_data!K81))</f>
        <v/>
      </c>
      <c r="AF79" s="25" t="str">
        <f>IF(source_data!G81="","",IF(source_data!L81="","",tailored_settings!$B$13))</f>
        <v/>
      </c>
      <c r="AG79" s="25" t="str">
        <f>IF(source_data!G81="","",IF(source_data!L81="","",source_data!L81))</f>
        <v/>
      </c>
      <c r="AH79" s="25" t="str">
        <f>IF(source_data!G81="","",IF(source_data!M81="","",tailored_settings!$B$14))</f>
        <v/>
      </c>
      <c r="AI79" s="25" t="str">
        <f>IF(source_data!G81="","",IF(source_data!M81="","",source_data!M81))</f>
        <v/>
      </c>
    </row>
    <row r="80" spans="1:35" ht="15.75" x14ac:dyDescent="0.25">
      <c r="A80" s="17" t="str">
        <f>IF(source_data!G82="","",IF(AND(source_data!C82&lt;&gt;"",tailored_settings!$B$15="Publish"),CONCATENATE(tailored_settings!$B$2&amp;source_data!C82),IF(AND(source_data!C82&lt;&gt;"",tailored_settings!$B$15="Do not publish"),CONCATENATE(tailored_settings!$B$2&amp;TEXT(ROW(A80)-1,"0000")&amp;"_"&amp;TEXT(F80,"yyyy-mm")),CONCATENATE(tailored_settings!$B$2&amp;TEXT(ROW(A80)-1,"0000")&amp;"_"&amp;TEXT(F80,"yyyy-mm")))))</f>
        <v/>
      </c>
      <c r="B80" s="17" t="str">
        <f>IF(source_data!G82="","",IF(source_data!E82&lt;&gt;"",source_data!E82,CONCATENATE("Grant to "&amp;G80)))</f>
        <v/>
      </c>
      <c r="C80" s="17" t="str">
        <f>IF(source_data!G82="","",IF(source_data!F82="","",source_data!F82))</f>
        <v/>
      </c>
      <c r="D80" s="18" t="str">
        <f>IF(source_data!G82="","",IF(source_data!G82="","",source_data!G82))</f>
        <v/>
      </c>
      <c r="E80" s="17" t="str">
        <f>IF(source_data!G82="","",tailored_settings!$B$3)</f>
        <v/>
      </c>
      <c r="F80" s="19" t="str">
        <f>IF(source_data!G82="","",IF(source_data!H82="","",source_data!H82))</f>
        <v/>
      </c>
      <c r="G80" s="17" t="str">
        <f>IF(source_data!G82="","",tailored_settings!$B$5)</f>
        <v/>
      </c>
      <c r="H80" s="17" t="str">
        <f>IF(source_data!G82="","",IF(AND(source_data!A82&lt;&gt;"",tailored_settings!$B$16="Publish"),CONCATENATE(tailored_settings!$B$2&amp;source_data!A82),IF(AND(source_data!A82&lt;&gt;"",tailored_settings!$B$16="Do not publish"),CONCATENATE(tailored_settings!$B$4&amp;TEXT(ROW(A80)-1,"0000")&amp;"_"&amp;TEXT(F80,"yyyy-mm")),CONCATENATE(tailored_settings!$B$4&amp;TEXT(ROW(A80)-1,"0000")&amp;"_"&amp;TEXT(F80,"yyyy-mm")))))</f>
        <v/>
      </c>
      <c r="I80" s="17" t="str">
        <f>IF(source_data!G82="","",tailored_settings!$B$7)</f>
        <v/>
      </c>
      <c r="J80" s="17" t="str">
        <f>IF(source_data!G82="","",tailored_settings!$B$6)</f>
        <v/>
      </c>
      <c r="K80" s="17" t="str">
        <f>IF(source_data!G82="","",IF(source_data!I82="","",VLOOKUP(source_data!I82,codelist_mapping!A:C,3,FALSE)))</f>
        <v/>
      </c>
      <c r="L80" s="17" t="str">
        <f>IF(source_data!G82="","",IF(source_data!J82="","",VLOOKUP(source_data!J82,codelist_mapping!A:C,3,FALSE)))</f>
        <v/>
      </c>
      <c r="M80" s="17" t="str">
        <f>IF(source_data!G82="","",IF(source_data!K82="","",IF(source_data!M82&lt;&gt;"",CONCATENATE(VLOOKUP(source_data!K82,codelist_mapping!F:H,3,FALSE)&amp;";"&amp;VLOOKUP(source_data!L82,codelist_mapping!F:H,3,FALSE)&amp;";"&amp;VLOOKUP(source_data!M82,codelist_mapping!F:H,3,FALSE)),IF(source_data!L82&lt;&gt;"",CONCATENATE(VLOOKUP(source_data!K82,codelist_mapping!F:H,3,FALSE)&amp;";"&amp;VLOOKUP(source_data!L82,codelist_mapping!F:H,3,FALSE)),IF(source_data!K82&lt;&gt;"",CONCATENATE(VLOOKUP(source_data!K82,codelist_mapping!F:H,3,FALSE)))))))</f>
        <v/>
      </c>
      <c r="N80" s="60" t="str">
        <f>IF(source_data!G82="","",IF(source_data!D82="","",VLOOKUP(source_data!D82,geo_data!A:I,9,FALSE)))</f>
        <v/>
      </c>
      <c r="O80" s="60" t="str">
        <f>IF(source_data!G82="","",IF(source_data!D82="","",VLOOKUP(source_data!D82,geo_data!A:I,8,FALSE)))</f>
        <v/>
      </c>
      <c r="P80" s="60" t="str">
        <f>IF(source_data!G82="","",IF(LEFT(O80,3)="E05","WD",IF(LEFT(O80,3)="S13","WD",IF(LEFT(O80,3)="W05","WD",IF(LEFT(O80,3)="W06","UA",IF(LEFT(O80,3)="S12","CA",IF(LEFT(O80,3)="E06","UA",IF(LEFT(O80,3)="E07","NMD",IF(LEFT(O80,3)="E08","MD",IF(LEFT(O80,3)="E09","LONB"))))))))))</f>
        <v/>
      </c>
      <c r="Q80" s="60" t="str">
        <f>IF(source_data!G82="","",IF(source_data!D82="","",VLOOKUP(source_data!D82,geo_data!A:I,7,FALSE)))</f>
        <v/>
      </c>
      <c r="R80" s="60" t="str">
        <f>IF(source_data!G82="","",IF(source_data!D82="","",VLOOKUP(source_data!D82,geo_data!A:I,6,FALSE)))</f>
        <v/>
      </c>
      <c r="S80" s="60" t="str">
        <f>IF(source_data!G82="","",IF(LEFT(R80,3)="E05","WD",IF(LEFT(R80,3)="S13","WD",IF(LEFT(R80,3)="W05","WD",IF(LEFT(R80,3)="W06","UA",IF(LEFT(R80,3)="S12","CA",IF(LEFT(R80,3)="E06","UA",IF(LEFT(R80,3)="E07","NMD",IF(LEFT(R80,3)="E08","MD",IF(LEFT(R80,3)="E09","LONB"))))))))))</f>
        <v/>
      </c>
      <c r="T80" s="17" t="str">
        <f>IF(source_data!G82="","",IF(source_data!N82="","",source_data!N82))</f>
        <v/>
      </c>
      <c r="U80" s="21" t="str">
        <f>IF(source_data!G82="","",tailored_settings!$B$8)</f>
        <v/>
      </c>
      <c r="V80" s="17" t="str">
        <f>IF(source_data!G82="","",tailored_settings!$B$9)</f>
        <v/>
      </c>
      <c r="W80" s="19" t="str">
        <f>IF(source_data!G82="","",IF(source_data!O82="","",source_data!O82))</f>
        <v/>
      </c>
      <c r="X80" s="19" t="str">
        <f>IF(source_data!G82="","",IF(source_data!P82="","",source_data!P82))</f>
        <v/>
      </c>
      <c r="Y80" s="20" t="str">
        <f>IF(source_data!G82="","",IF(source_data!Q82="","",source_data!Q82))</f>
        <v/>
      </c>
      <c r="Z80" s="25" t="str">
        <f>IF(source_data!G82="","",IF(source_data!I82="","",tailored_settings!$B$10))</f>
        <v/>
      </c>
      <c r="AA80" s="25" t="str">
        <f>IF(source_data!G82="","",IF(source_data!I82="","",source_data!I82))</f>
        <v/>
      </c>
      <c r="AB80" s="25" t="str">
        <f>IF(source_data!G82="","",IF(source_data!J82="","",tailored_settings!$B$11))</f>
        <v/>
      </c>
      <c r="AC80" s="25" t="str">
        <f>IF(source_data!G82="","",IF(source_data!J82="","",source_data!J82))</f>
        <v/>
      </c>
      <c r="AD80" s="25" t="str">
        <f>IF(source_data!G82="","",IF(source_data!K82="","",tailored_settings!$B$12))</f>
        <v/>
      </c>
      <c r="AE80" s="25" t="str">
        <f>IF(source_data!G82="","",IF(source_data!K82="","",source_data!K82))</f>
        <v/>
      </c>
      <c r="AF80" s="25" t="str">
        <f>IF(source_data!G82="","",IF(source_data!L82="","",tailored_settings!$B$13))</f>
        <v/>
      </c>
      <c r="AG80" s="25" t="str">
        <f>IF(source_data!G82="","",IF(source_data!L82="","",source_data!L82))</f>
        <v/>
      </c>
      <c r="AH80" s="25" t="str">
        <f>IF(source_data!G82="","",IF(source_data!M82="","",tailored_settings!$B$14))</f>
        <v/>
      </c>
      <c r="AI80" s="25" t="str">
        <f>IF(source_data!G82="","",IF(source_data!M82="","",source_data!M82))</f>
        <v/>
      </c>
    </row>
    <row r="81" spans="1:35" ht="15.75" x14ac:dyDescent="0.25">
      <c r="A81" s="17" t="str">
        <f>IF(source_data!G83="","",IF(AND(source_data!C83&lt;&gt;"",tailored_settings!$B$15="Publish"),CONCATENATE(tailored_settings!$B$2&amp;source_data!C83),IF(AND(source_data!C83&lt;&gt;"",tailored_settings!$B$15="Do not publish"),CONCATENATE(tailored_settings!$B$2&amp;TEXT(ROW(A81)-1,"0000")&amp;"_"&amp;TEXT(F81,"yyyy-mm")),CONCATENATE(tailored_settings!$B$2&amp;TEXT(ROW(A81)-1,"0000")&amp;"_"&amp;TEXT(F81,"yyyy-mm")))))</f>
        <v/>
      </c>
      <c r="B81" s="17" t="str">
        <f>IF(source_data!G83="","",IF(source_data!E83&lt;&gt;"",source_data!E83,CONCATENATE("Grant to "&amp;G81)))</f>
        <v/>
      </c>
      <c r="C81" s="17" t="str">
        <f>IF(source_data!G83="","",IF(source_data!F83="","",source_data!F83))</f>
        <v/>
      </c>
      <c r="D81" s="18" t="str">
        <f>IF(source_data!G83="","",IF(source_data!G83="","",source_data!G83))</f>
        <v/>
      </c>
      <c r="E81" s="17" t="str">
        <f>IF(source_data!G83="","",tailored_settings!$B$3)</f>
        <v/>
      </c>
      <c r="F81" s="19" t="str">
        <f>IF(source_data!G83="","",IF(source_data!H83="","",source_data!H83))</f>
        <v/>
      </c>
      <c r="G81" s="17" t="str">
        <f>IF(source_data!G83="","",tailored_settings!$B$5)</f>
        <v/>
      </c>
      <c r="H81" s="17" t="str">
        <f>IF(source_data!G83="","",IF(AND(source_data!A83&lt;&gt;"",tailored_settings!$B$16="Publish"),CONCATENATE(tailored_settings!$B$2&amp;source_data!A83),IF(AND(source_data!A83&lt;&gt;"",tailored_settings!$B$16="Do not publish"),CONCATENATE(tailored_settings!$B$4&amp;TEXT(ROW(A81)-1,"0000")&amp;"_"&amp;TEXT(F81,"yyyy-mm")),CONCATENATE(tailored_settings!$B$4&amp;TEXT(ROW(A81)-1,"0000")&amp;"_"&amp;TEXT(F81,"yyyy-mm")))))</f>
        <v/>
      </c>
      <c r="I81" s="17" t="str">
        <f>IF(source_data!G83="","",tailored_settings!$B$7)</f>
        <v/>
      </c>
      <c r="J81" s="17" t="str">
        <f>IF(source_data!G83="","",tailored_settings!$B$6)</f>
        <v/>
      </c>
      <c r="K81" s="17" t="str">
        <f>IF(source_data!G83="","",IF(source_data!I83="","",VLOOKUP(source_data!I83,codelist_mapping!A:C,3,FALSE)))</f>
        <v/>
      </c>
      <c r="L81" s="17" t="str">
        <f>IF(source_data!G83="","",IF(source_data!J83="","",VLOOKUP(source_data!J83,codelist_mapping!A:C,3,FALSE)))</f>
        <v/>
      </c>
      <c r="M81" s="17" t="str">
        <f>IF(source_data!G83="","",IF(source_data!K83="","",IF(source_data!M83&lt;&gt;"",CONCATENATE(VLOOKUP(source_data!K83,codelist_mapping!F:H,3,FALSE)&amp;";"&amp;VLOOKUP(source_data!L83,codelist_mapping!F:H,3,FALSE)&amp;";"&amp;VLOOKUP(source_data!M83,codelist_mapping!F:H,3,FALSE)),IF(source_data!L83&lt;&gt;"",CONCATENATE(VLOOKUP(source_data!K83,codelist_mapping!F:H,3,FALSE)&amp;";"&amp;VLOOKUP(source_data!L83,codelist_mapping!F:H,3,FALSE)),IF(source_data!K83&lt;&gt;"",CONCATENATE(VLOOKUP(source_data!K83,codelist_mapping!F:H,3,FALSE)))))))</f>
        <v/>
      </c>
      <c r="N81" s="60" t="str">
        <f>IF(source_data!G83="","",IF(source_data!D83="","",VLOOKUP(source_data!D83,geo_data!A:I,9,FALSE)))</f>
        <v/>
      </c>
      <c r="O81" s="60" t="str">
        <f>IF(source_data!G83="","",IF(source_data!D83="","",VLOOKUP(source_data!D83,geo_data!A:I,8,FALSE)))</f>
        <v/>
      </c>
      <c r="P81" s="60" t="str">
        <f>IF(source_data!G83="","",IF(LEFT(O81,3)="E05","WD",IF(LEFT(O81,3)="S13","WD",IF(LEFT(O81,3)="W05","WD",IF(LEFT(O81,3)="W06","UA",IF(LEFT(O81,3)="S12","CA",IF(LEFT(O81,3)="E06","UA",IF(LEFT(O81,3)="E07","NMD",IF(LEFT(O81,3)="E08","MD",IF(LEFT(O81,3)="E09","LONB"))))))))))</f>
        <v/>
      </c>
      <c r="Q81" s="60" t="str">
        <f>IF(source_data!G83="","",IF(source_data!D83="","",VLOOKUP(source_data!D83,geo_data!A:I,7,FALSE)))</f>
        <v/>
      </c>
      <c r="R81" s="60" t="str">
        <f>IF(source_data!G83="","",IF(source_data!D83="","",VLOOKUP(source_data!D83,geo_data!A:I,6,FALSE)))</f>
        <v/>
      </c>
      <c r="S81" s="60" t="str">
        <f>IF(source_data!G83="","",IF(LEFT(R81,3)="E05","WD",IF(LEFT(R81,3)="S13","WD",IF(LEFT(R81,3)="W05","WD",IF(LEFT(R81,3)="W06","UA",IF(LEFT(R81,3)="S12","CA",IF(LEFT(R81,3)="E06","UA",IF(LEFT(R81,3)="E07","NMD",IF(LEFT(R81,3)="E08","MD",IF(LEFT(R81,3)="E09","LONB"))))))))))</f>
        <v/>
      </c>
      <c r="T81" s="17" t="str">
        <f>IF(source_data!G83="","",IF(source_data!N83="","",source_data!N83))</f>
        <v/>
      </c>
      <c r="U81" s="21" t="str">
        <f>IF(source_data!G83="","",tailored_settings!$B$8)</f>
        <v/>
      </c>
      <c r="V81" s="17" t="str">
        <f>IF(source_data!G83="","",tailored_settings!$B$9)</f>
        <v/>
      </c>
      <c r="W81" s="19" t="str">
        <f>IF(source_data!G83="","",IF(source_data!O83="","",source_data!O83))</f>
        <v/>
      </c>
      <c r="X81" s="19" t="str">
        <f>IF(source_data!G83="","",IF(source_data!P83="","",source_data!P83))</f>
        <v/>
      </c>
      <c r="Y81" s="20" t="str">
        <f>IF(source_data!G83="","",IF(source_data!Q83="","",source_data!Q83))</f>
        <v/>
      </c>
      <c r="Z81" s="25" t="str">
        <f>IF(source_data!G83="","",IF(source_data!I83="","",tailored_settings!$B$10))</f>
        <v/>
      </c>
      <c r="AA81" s="25" t="str">
        <f>IF(source_data!G83="","",IF(source_data!I83="","",source_data!I83))</f>
        <v/>
      </c>
      <c r="AB81" s="25" t="str">
        <f>IF(source_data!G83="","",IF(source_data!J83="","",tailored_settings!$B$11))</f>
        <v/>
      </c>
      <c r="AC81" s="25" t="str">
        <f>IF(source_data!G83="","",IF(source_data!J83="","",source_data!J83))</f>
        <v/>
      </c>
      <c r="AD81" s="25" t="str">
        <f>IF(source_data!G83="","",IF(source_data!K83="","",tailored_settings!$B$12))</f>
        <v/>
      </c>
      <c r="AE81" s="25" t="str">
        <f>IF(source_data!G83="","",IF(source_data!K83="","",source_data!K83))</f>
        <v/>
      </c>
      <c r="AF81" s="25" t="str">
        <f>IF(source_data!G83="","",IF(source_data!L83="","",tailored_settings!$B$13))</f>
        <v/>
      </c>
      <c r="AG81" s="25" t="str">
        <f>IF(source_data!G83="","",IF(source_data!L83="","",source_data!L83))</f>
        <v/>
      </c>
      <c r="AH81" s="25" t="str">
        <f>IF(source_data!G83="","",IF(source_data!M83="","",tailored_settings!$B$14))</f>
        <v/>
      </c>
      <c r="AI81" s="25" t="str">
        <f>IF(source_data!G83="","",IF(source_data!M83="","",source_data!M83))</f>
        <v/>
      </c>
    </row>
    <row r="82" spans="1:35" ht="15.75" x14ac:dyDescent="0.25">
      <c r="A82" s="17" t="str">
        <f>IF(source_data!G84="","",IF(AND(source_data!C84&lt;&gt;"",tailored_settings!$B$15="Publish"),CONCATENATE(tailored_settings!$B$2&amp;source_data!C84),IF(AND(source_data!C84&lt;&gt;"",tailored_settings!$B$15="Do not publish"),CONCATENATE(tailored_settings!$B$2&amp;TEXT(ROW(A82)-1,"0000")&amp;"_"&amp;TEXT(F82,"yyyy-mm")),CONCATENATE(tailored_settings!$B$2&amp;TEXT(ROW(A82)-1,"0000")&amp;"_"&amp;TEXT(F82,"yyyy-mm")))))</f>
        <v/>
      </c>
      <c r="B82" s="17" t="str">
        <f>IF(source_data!G84="","",IF(source_data!E84&lt;&gt;"",source_data!E84,CONCATENATE("Grant to "&amp;G82)))</f>
        <v/>
      </c>
      <c r="C82" s="17" t="str">
        <f>IF(source_data!G84="","",IF(source_data!F84="","",source_data!F84))</f>
        <v/>
      </c>
      <c r="D82" s="18" t="str">
        <f>IF(source_data!G84="","",IF(source_data!G84="","",source_data!G84))</f>
        <v/>
      </c>
      <c r="E82" s="17" t="str">
        <f>IF(source_data!G84="","",tailored_settings!$B$3)</f>
        <v/>
      </c>
      <c r="F82" s="19" t="str">
        <f>IF(source_data!G84="","",IF(source_data!H84="","",source_data!H84))</f>
        <v/>
      </c>
      <c r="G82" s="17" t="str">
        <f>IF(source_data!G84="","",tailored_settings!$B$5)</f>
        <v/>
      </c>
      <c r="H82" s="17" t="str">
        <f>IF(source_data!G84="","",IF(AND(source_data!A84&lt;&gt;"",tailored_settings!$B$16="Publish"),CONCATENATE(tailored_settings!$B$2&amp;source_data!A84),IF(AND(source_data!A84&lt;&gt;"",tailored_settings!$B$16="Do not publish"),CONCATENATE(tailored_settings!$B$4&amp;TEXT(ROW(A82)-1,"0000")&amp;"_"&amp;TEXT(F82,"yyyy-mm")),CONCATENATE(tailored_settings!$B$4&amp;TEXT(ROW(A82)-1,"0000")&amp;"_"&amp;TEXT(F82,"yyyy-mm")))))</f>
        <v/>
      </c>
      <c r="I82" s="17" t="str">
        <f>IF(source_data!G84="","",tailored_settings!$B$7)</f>
        <v/>
      </c>
      <c r="J82" s="17" t="str">
        <f>IF(source_data!G84="","",tailored_settings!$B$6)</f>
        <v/>
      </c>
      <c r="K82" s="17" t="str">
        <f>IF(source_data!G84="","",IF(source_data!I84="","",VLOOKUP(source_data!I84,codelist_mapping!A:C,3,FALSE)))</f>
        <v/>
      </c>
      <c r="L82" s="17" t="str">
        <f>IF(source_data!G84="","",IF(source_data!J84="","",VLOOKUP(source_data!J84,codelist_mapping!A:C,3,FALSE)))</f>
        <v/>
      </c>
      <c r="M82" s="17" t="str">
        <f>IF(source_data!G84="","",IF(source_data!K84="","",IF(source_data!M84&lt;&gt;"",CONCATENATE(VLOOKUP(source_data!K84,codelist_mapping!F:H,3,FALSE)&amp;";"&amp;VLOOKUP(source_data!L84,codelist_mapping!F:H,3,FALSE)&amp;";"&amp;VLOOKUP(source_data!M84,codelist_mapping!F:H,3,FALSE)),IF(source_data!L84&lt;&gt;"",CONCATENATE(VLOOKUP(source_data!K84,codelist_mapping!F:H,3,FALSE)&amp;";"&amp;VLOOKUP(source_data!L84,codelist_mapping!F:H,3,FALSE)),IF(source_data!K84&lt;&gt;"",CONCATENATE(VLOOKUP(source_data!K84,codelist_mapping!F:H,3,FALSE)))))))</f>
        <v/>
      </c>
      <c r="N82" s="60" t="str">
        <f>IF(source_data!G84="","",IF(source_data!D84="","",VLOOKUP(source_data!D84,geo_data!A:I,9,FALSE)))</f>
        <v/>
      </c>
      <c r="O82" s="60" t="str">
        <f>IF(source_data!G84="","",IF(source_data!D84="","",VLOOKUP(source_data!D84,geo_data!A:I,8,FALSE)))</f>
        <v/>
      </c>
      <c r="P82" s="60" t="str">
        <f>IF(source_data!G84="","",IF(LEFT(O82,3)="E05","WD",IF(LEFT(O82,3)="S13","WD",IF(LEFT(O82,3)="W05","WD",IF(LEFT(O82,3)="W06","UA",IF(LEFT(O82,3)="S12","CA",IF(LEFT(O82,3)="E06","UA",IF(LEFT(O82,3)="E07","NMD",IF(LEFT(O82,3)="E08","MD",IF(LEFT(O82,3)="E09","LONB"))))))))))</f>
        <v/>
      </c>
      <c r="Q82" s="60" t="str">
        <f>IF(source_data!G84="","",IF(source_data!D84="","",VLOOKUP(source_data!D84,geo_data!A:I,7,FALSE)))</f>
        <v/>
      </c>
      <c r="R82" s="60" t="str">
        <f>IF(source_data!G84="","",IF(source_data!D84="","",VLOOKUP(source_data!D84,geo_data!A:I,6,FALSE)))</f>
        <v/>
      </c>
      <c r="S82" s="60" t="str">
        <f>IF(source_data!G84="","",IF(LEFT(R82,3)="E05","WD",IF(LEFT(R82,3)="S13","WD",IF(LEFT(R82,3)="W05","WD",IF(LEFT(R82,3)="W06","UA",IF(LEFT(R82,3)="S12","CA",IF(LEFT(R82,3)="E06","UA",IF(LEFT(R82,3)="E07","NMD",IF(LEFT(R82,3)="E08","MD",IF(LEFT(R82,3)="E09","LONB"))))))))))</f>
        <v/>
      </c>
      <c r="T82" s="17" t="str">
        <f>IF(source_data!G84="","",IF(source_data!N84="","",source_data!N84))</f>
        <v/>
      </c>
      <c r="U82" s="21" t="str">
        <f>IF(source_data!G84="","",tailored_settings!$B$8)</f>
        <v/>
      </c>
      <c r="V82" s="17" t="str">
        <f>IF(source_data!G84="","",tailored_settings!$B$9)</f>
        <v/>
      </c>
      <c r="W82" s="19" t="str">
        <f>IF(source_data!G84="","",IF(source_data!O84="","",source_data!O84))</f>
        <v/>
      </c>
      <c r="X82" s="19" t="str">
        <f>IF(source_data!G84="","",IF(source_data!P84="","",source_data!P84))</f>
        <v/>
      </c>
      <c r="Y82" s="20" t="str">
        <f>IF(source_data!G84="","",IF(source_data!Q84="","",source_data!Q84))</f>
        <v/>
      </c>
      <c r="Z82" s="25" t="str">
        <f>IF(source_data!G84="","",IF(source_data!I84="","",tailored_settings!$B$10))</f>
        <v/>
      </c>
      <c r="AA82" s="25" t="str">
        <f>IF(source_data!G84="","",IF(source_data!I84="","",source_data!I84))</f>
        <v/>
      </c>
      <c r="AB82" s="25" t="str">
        <f>IF(source_data!G84="","",IF(source_data!J84="","",tailored_settings!$B$11))</f>
        <v/>
      </c>
      <c r="AC82" s="25" t="str">
        <f>IF(source_data!G84="","",IF(source_data!J84="","",source_data!J84))</f>
        <v/>
      </c>
      <c r="AD82" s="25" t="str">
        <f>IF(source_data!G84="","",IF(source_data!K84="","",tailored_settings!$B$12))</f>
        <v/>
      </c>
      <c r="AE82" s="25" t="str">
        <f>IF(source_data!G84="","",IF(source_data!K84="","",source_data!K84))</f>
        <v/>
      </c>
      <c r="AF82" s="25" t="str">
        <f>IF(source_data!G84="","",IF(source_data!L84="","",tailored_settings!$B$13))</f>
        <v/>
      </c>
      <c r="AG82" s="25" t="str">
        <f>IF(source_data!G84="","",IF(source_data!L84="","",source_data!L84))</f>
        <v/>
      </c>
      <c r="AH82" s="25" t="str">
        <f>IF(source_data!G84="","",IF(source_data!M84="","",tailored_settings!$B$14))</f>
        <v/>
      </c>
      <c r="AI82" s="25" t="str">
        <f>IF(source_data!G84="","",IF(source_data!M84="","",source_data!M84))</f>
        <v/>
      </c>
    </row>
    <row r="83" spans="1:35" ht="15.75" x14ac:dyDescent="0.25">
      <c r="A83" s="17" t="str">
        <f>IF(source_data!G85="","",IF(AND(source_data!C85&lt;&gt;"",tailored_settings!$B$15="Publish"),CONCATENATE(tailored_settings!$B$2&amp;source_data!C85),IF(AND(source_data!C85&lt;&gt;"",tailored_settings!$B$15="Do not publish"),CONCATENATE(tailored_settings!$B$2&amp;TEXT(ROW(A83)-1,"0000")&amp;"_"&amp;TEXT(F83,"yyyy-mm")),CONCATENATE(tailored_settings!$B$2&amp;TEXT(ROW(A83)-1,"0000")&amp;"_"&amp;TEXT(F83,"yyyy-mm")))))</f>
        <v/>
      </c>
      <c r="B83" s="17" t="str">
        <f>IF(source_data!G85="","",IF(source_data!E85&lt;&gt;"",source_data!E85,CONCATENATE("Grant to "&amp;G83)))</f>
        <v/>
      </c>
      <c r="C83" s="17" t="str">
        <f>IF(source_data!G85="","",IF(source_data!F85="","",source_data!F85))</f>
        <v/>
      </c>
      <c r="D83" s="18" t="str">
        <f>IF(source_data!G85="","",IF(source_data!G85="","",source_data!G85))</f>
        <v/>
      </c>
      <c r="E83" s="17" t="str">
        <f>IF(source_data!G85="","",tailored_settings!$B$3)</f>
        <v/>
      </c>
      <c r="F83" s="19" t="str">
        <f>IF(source_data!G85="","",IF(source_data!H85="","",source_data!H85))</f>
        <v/>
      </c>
      <c r="G83" s="17" t="str">
        <f>IF(source_data!G85="","",tailored_settings!$B$5)</f>
        <v/>
      </c>
      <c r="H83" s="17" t="str">
        <f>IF(source_data!G85="","",IF(AND(source_data!A85&lt;&gt;"",tailored_settings!$B$16="Publish"),CONCATENATE(tailored_settings!$B$2&amp;source_data!A85),IF(AND(source_data!A85&lt;&gt;"",tailored_settings!$B$16="Do not publish"),CONCATENATE(tailored_settings!$B$4&amp;TEXT(ROW(A83)-1,"0000")&amp;"_"&amp;TEXT(F83,"yyyy-mm")),CONCATENATE(tailored_settings!$B$4&amp;TEXT(ROW(A83)-1,"0000")&amp;"_"&amp;TEXT(F83,"yyyy-mm")))))</f>
        <v/>
      </c>
      <c r="I83" s="17" t="str">
        <f>IF(source_data!G85="","",tailored_settings!$B$7)</f>
        <v/>
      </c>
      <c r="J83" s="17" t="str">
        <f>IF(source_data!G85="","",tailored_settings!$B$6)</f>
        <v/>
      </c>
      <c r="K83" s="17" t="str">
        <f>IF(source_data!G85="","",IF(source_data!I85="","",VLOOKUP(source_data!I85,codelist_mapping!A:C,3,FALSE)))</f>
        <v/>
      </c>
      <c r="L83" s="17" t="str">
        <f>IF(source_data!G85="","",IF(source_data!J85="","",VLOOKUP(source_data!J85,codelist_mapping!A:C,3,FALSE)))</f>
        <v/>
      </c>
      <c r="M83" s="17" t="str">
        <f>IF(source_data!G85="","",IF(source_data!K85="","",IF(source_data!M85&lt;&gt;"",CONCATENATE(VLOOKUP(source_data!K85,codelist_mapping!F:H,3,FALSE)&amp;";"&amp;VLOOKUP(source_data!L85,codelist_mapping!F:H,3,FALSE)&amp;";"&amp;VLOOKUP(source_data!M85,codelist_mapping!F:H,3,FALSE)),IF(source_data!L85&lt;&gt;"",CONCATENATE(VLOOKUP(source_data!K85,codelist_mapping!F:H,3,FALSE)&amp;";"&amp;VLOOKUP(source_data!L85,codelist_mapping!F:H,3,FALSE)),IF(source_data!K85&lt;&gt;"",CONCATENATE(VLOOKUP(source_data!K85,codelist_mapping!F:H,3,FALSE)))))))</f>
        <v/>
      </c>
      <c r="N83" s="60" t="str">
        <f>IF(source_data!G85="","",IF(source_data!D85="","",VLOOKUP(source_data!D85,geo_data!A:I,9,FALSE)))</f>
        <v/>
      </c>
      <c r="O83" s="60" t="str">
        <f>IF(source_data!G85="","",IF(source_data!D85="","",VLOOKUP(source_data!D85,geo_data!A:I,8,FALSE)))</f>
        <v/>
      </c>
      <c r="P83" s="60" t="str">
        <f>IF(source_data!G85="","",IF(LEFT(O83,3)="E05","WD",IF(LEFT(O83,3)="S13","WD",IF(LEFT(O83,3)="W05","WD",IF(LEFT(O83,3)="W06","UA",IF(LEFT(O83,3)="S12","CA",IF(LEFT(O83,3)="E06","UA",IF(LEFT(O83,3)="E07","NMD",IF(LEFT(O83,3)="E08","MD",IF(LEFT(O83,3)="E09","LONB"))))))))))</f>
        <v/>
      </c>
      <c r="Q83" s="60" t="str">
        <f>IF(source_data!G85="","",IF(source_data!D85="","",VLOOKUP(source_data!D85,geo_data!A:I,7,FALSE)))</f>
        <v/>
      </c>
      <c r="R83" s="60" t="str">
        <f>IF(source_data!G85="","",IF(source_data!D85="","",VLOOKUP(source_data!D85,geo_data!A:I,6,FALSE)))</f>
        <v/>
      </c>
      <c r="S83" s="60" t="str">
        <f>IF(source_data!G85="","",IF(LEFT(R83,3)="E05","WD",IF(LEFT(R83,3)="S13","WD",IF(LEFT(R83,3)="W05","WD",IF(LEFT(R83,3)="W06","UA",IF(LEFT(R83,3)="S12","CA",IF(LEFT(R83,3)="E06","UA",IF(LEFT(R83,3)="E07","NMD",IF(LEFT(R83,3)="E08","MD",IF(LEFT(R83,3)="E09","LONB"))))))))))</f>
        <v/>
      </c>
      <c r="T83" s="17" t="str">
        <f>IF(source_data!G85="","",IF(source_data!N85="","",source_data!N85))</f>
        <v/>
      </c>
      <c r="U83" s="21" t="str">
        <f>IF(source_data!G85="","",tailored_settings!$B$8)</f>
        <v/>
      </c>
      <c r="V83" s="17" t="str">
        <f>IF(source_data!G85="","",tailored_settings!$B$9)</f>
        <v/>
      </c>
      <c r="W83" s="19" t="str">
        <f>IF(source_data!G85="","",IF(source_data!O85="","",source_data!O85))</f>
        <v/>
      </c>
      <c r="X83" s="19" t="str">
        <f>IF(source_data!G85="","",IF(source_data!P85="","",source_data!P85))</f>
        <v/>
      </c>
      <c r="Y83" s="20" t="str">
        <f>IF(source_data!G85="","",IF(source_data!Q85="","",source_data!Q85))</f>
        <v/>
      </c>
      <c r="Z83" s="25" t="str">
        <f>IF(source_data!G85="","",IF(source_data!I85="","",tailored_settings!$B$10))</f>
        <v/>
      </c>
      <c r="AA83" s="25" t="str">
        <f>IF(source_data!G85="","",IF(source_data!I85="","",source_data!I85))</f>
        <v/>
      </c>
      <c r="AB83" s="25" t="str">
        <f>IF(source_data!G85="","",IF(source_data!J85="","",tailored_settings!$B$11))</f>
        <v/>
      </c>
      <c r="AC83" s="25" t="str">
        <f>IF(source_data!G85="","",IF(source_data!J85="","",source_data!J85))</f>
        <v/>
      </c>
      <c r="AD83" s="25" t="str">
        <f>IF(source_data!G85="","",IF(source_data!K85="","",tailored_settings!$B$12))</f>
        <v/>
      </c>
      <c r="AE83" s="25" t="str">
        <f>IF(source_data!G85="","",IF(source_data!K85="","",source_data!K85))</f>
        <v/>
      </c>
      <c r="AF83" s="25" t="str">
        <f>IF(source_data!G85="","",IF(source_data!L85="","",tailored_settings!$B$13))</f>
        <v/>
      </c>
      <c r="AG83" s="25" t="str">
        <f>IF(source_data!G85="","",IF(source_data!L85="","",source_data!L85))</f>
        <v/>
      </c>
      <c r="AH83" s="25" t="str">
        <f>IF(source_data!G85="","",IF(source_data!M85="","",tailored_settings!$B$14))</f>
        <v/>
      </c>
      <c r="AI83" s="25" t="str">
        <f>IF(source_data!G85="","",IF(source_data!M85="","",source_data!M85))</f>
        <v/>
      </c>
    </row>
    <row r="84" spans="1:35" ht="15.75" x14ac:dyDescent="0.25">
      <c r="A84" s="17" t="str">
        <f>IF(source_data!G86="","",IF(AND(source_data!C86&lt;&gt;"",tailored_settings!$B$15="Publish"),CONCATENATE(tailored_settings!$B$2&amp;source_data!C86),IF(AND(source_data!C86&lt;&gt;"",tailored_settings!$B$15="Do not publish"),CONCATENATE(tailored_settings!$B$2&amp;TEXT(ROW(A84)-1,"0000")&amp;"_"&amp;TEXT(F84,"yyyy-mm")),CONCATENATE(tailored_settings!$B$2&amp;TEXT(ROW(A84)-1,"0000")&amp;"_"&amp;TEXT(F84,"yyyy-mm")))))</f>
        <v/>
      </c>
      <c r="B84" s="17" t="str">
        <f>IF(source_data!G86="","",IF(source_data!E86&lt;&gt;"",source_data!E86,CONCATENATE("Grant to "&amp;G84)))</f>
        <v/>
      </c>
      <c r="C84" s="17" t="str">
        <f>IF(source_data!G86="","",IF(source_data!F86="","",source_data!F86))</f>
        <v/>
      </c>
      <c r="D84" s="18" t="str">
        <f>IF(source_data!G86="","",IF(source_data!G86="","",source_data!G86))</f>
        <v/>
      </c>
      <c r="E84" s="17" t="str">
        <f>IF(source_data!G86="","",tailored_settings!$B$3)</f>
        <v/>
      </c>
      <c r="F84" s="19" t="str">
        <f>IF(source_data!G86="","",IF(source_data!H86="","",source_data!H86))</f>
        <v/>
      </c>
      <c r="G84" s="17" t="str">
        <f>IF(source_data!G86="","",tailored_settings!$B$5)</f>
        <v/>
      </c>
      <c r="H84" s="17" t="str">
        <f>IF(source_data!G86="","",IF(AND(source_data!A86&lt;&gt;"",tailored_settings!$B$16="Publish"),CONCATENATE(tailored_settings!$B$2&amp;source_data!A86),IF(AND(source_data!A86&lt;&gt;"",tailored_settings!$B$16="Do not publish"),CONCATENATE(tailored_settings!$B$4&amp;TEXT(ROW(A84)-1,"0000")&amp;"_"&amp;TEXT(F84,"yyyy-mm")),CONCATENATE(tailored_settings!$B$4&amp;TEXT(ROW(A84)-1,"0000")&amp;"_"&amp;TEXT(F84,"yyyy-mm")))))</f>
        <v/>
      </c>
      <c r="I84" s="17" t="str">
        <f>IF(source_data!G86="","",tailored_settings!$B$7)</f>
        <v/>
      </c>
      <c r="J84" s="17" t="str">
        <f>IF(source_data!G86="","",tailored_settings!$B$6)</f>
        <v/>
      </c>
      <c r="K84" s="17" t="str">
        <f>IF(source_data!G86="","",IF(source_data!I86="","",VLOOKUP(source_data!I86,codelist_mapping!A:C,3,FALSE)))</f>
        <v/>
      </c>
      <c r="L84" s="17" t="str">
        <f>IF(source_data!G86="","",IF(source_data!J86="","",VLOOKUP(source_data!J86,codelist_mapping!A:C,3,FALSE)))</f>
        <v/>
      </c>
      <c r="M84" s="17" t="str">
        <f>IF(source_data!G86="","",IF(source_data!K86="","",IF(source_data!M86&lt;&gt;"",CONCATENATE(VLOOKUP(source_data!K86,codelist_mapping!F:H,3,FALSE)&amp;";"&amp;VLOOKUP(source_data!L86,codelist_mapping!F:H,3,FALSE)&amp;";"&amp;VLOOKUP(source_data!M86,codelist_mapping!F:H,3,FALSE)),IF(source_data!L86&lt;&gt;"",CONCATENATE(VLOOKUP(source_data!K86,codelist_mapping!F:H,3,FALSE)&amp;";"&amp;VLOOKUP(source_data!L86,codelist_mapping!F:H,3,FALSE)),IF(source_data!K86&lt;&gt;"",CONCATENATE(VLOOKUP(source_data!K86,codelist_mapping!F:H,3,FALSE)))))))</f>
        <v/>
      </c>
      <c r="N84" s="60" t="str">
        <f>IF(source_data!G86="","",IF(source_data!D86="","",VLOOKUP(source_data!D86,geo_data!A:I,9,FALSE)))</f>
        <v/>
      </c>
      <c r="O84" s="60" t="str">
        <f>IF(source_data!G86="","",IF(source_data!D86="","",VLOOKUP(source_data!D86,geo_data!A:I,8,FALSE)))</f>
        <v/>
      </c>
      <c r="P84" s="60" t="str">
        <f>IF(source_data!G86="","",IF(LEFT(O84,3)="E05","WD",IF(LEFT(O84,3)="S13","WD",IF(LEFT(O84,3)="W05","WD",IF(LEFT(O84,3)="W06","UA",IF(LEFT(O84,3)="S12","CA",IF(LEFT(O84,3)="E06","UA",IF(LEFT(O84,3)="E07","NMD",IF(LEFT(O84,3)="E08","MD",IF(LEFT(O84,3)="E09","LONB"))))))))))</f>
        <v/>
      </c>
      <c r="Q84" s="60" t="str">
        <f>IF(source_data!G86="","",IF(source_data!D86="","",VLOOKUP(source_data!D86,geo_data!A:I,7,FALSE)))</f>
        <v/>
      </c>
      <c r="R84" s="60" t="str">
        <f>IF(source_data!G86="","",IF(source_data!D86="","",VLOOKUP(source_data!D86,geo_data!A:I,6,FALSE)))</f>
        <v/>
      </c>
      <c r="S84" s="60" t="str">
        <f>IF(source_data!G86="","",IF(LEFT(R84,3)="E05","WD",IF(LEFT(R84,3)="S13","WD",IF(LEFT(R84,3)="W05","WD",IF(LEFT(R84,3)="W06","UA",IF(LEFT(R84,3)="S12","CA",IF(LEFT(R84,3)="E06","UA",IF(LEFT(R84,3)="E07","NMD",IF(LEFT(R84,3)="E08","MD",IF(LEFT(R84,3)="E09","LONB"))))))))))</f>
        <v/>
      </c>
      <c r="T84" s="17" t="str">
        <f>IF(source_data!G86="","",IF(source_data!N86="","",source_data!N86))</f>
        <v/>
      </c>
      <c r="U84" s="21" t="str">
        <f>IF(source_data!G86="","",tailored_settings!$B$8)</f>
        <v/>
      </c>
      <c r="V84" s="17" t="str">
        <f>IF(source_data!G86="","",tailored_settings!$B$9)</f>
        <v/>
      </c>
      <c r="W84" s="19" t="str">
        <f>IF(source_data!G86="","",IF(source_data!O86="","",source_data!O86))</f>
        <v/>
      </c>
      <c r="X84" s="19" t="str">
        <f>IF(source_data!G86="","",IF(source_data!P86="","",source_data!P86))</f>
        <v/>
      </c>
      <c r="Y84" s="20" t="str">
        <f>IF(source_data!G86="","",IF(source_data!Q86="","",source_data!Q86))</f>
        <v/>
      </c>
      <c r="Z84" s="25" t="str">
        <f>IF(source_data!G86="","",IF(source_data!I86="","",tailored_settings!$B$10))</f>
        <v/>
      </c>
      <c r="AA84" s="25" t="str">
        <f>IF(source_data!G86="","",IF(source_data!I86="","",source_data!I86))</f>
        <v/>
      </c>
      <c r="AB84" s="25" t="str">
        <f>IF(source_data!G86="","",IF(source_data!J86="","",tailored_settings!$B$11))</f>
        <v/>
      </c>
      <c r="AC84" s="25" t="str">
        <f>IF(source_data!G86="","",IF(source_data!J86="","",source_data!J86))</f>
        <v/>
      </c>
      <c r="AD84" s="25" t="str">
        <f>IF(source_data!G86="","",IF(source_data!K86="","",tailored_settings!$B$12))</f>
        <v/>
      </c>
      <c r="AE84" s="25" t="str">
        <f>IF(source_data!G86="","",IF(source_data!K86="","",source_data!K86))</f>
        <v/>
      </c>
      <c r="AF84" s="25" t="str">
        <f>IF(source_data!G86="","",IF(source_data!L86="","",tailored_settings!$B$13))</f>
        <v/>
      </c>
      <c r="AG84" s="25" t="str">
        <f>IF(source_data!G86="","",IF(source_data!L86="","",source_data!L86))</f>
        <v/>
      </c>
      <c r="AH84" s="25" t="str">
        <f>IF(source_data!G86="","",IF(source_data!M86="","",tailored_settings!$B$14))</f>
        <v/>
      </c>
      <c r="AI84" s="25" t="str">
        <f>IF(source_data!G86="","",IF(source_data!M86="","",source_data!M86))</f>
        <v/>
      </c>
    </row>
    <row r="85" spans="1:35" ht="15.75" x14ac:dyDescent="0.25">
      <c r="A85" s="17" t="str">
        <f>IF(source_data!G87="","",IF(AND(source_data!C87&lt;&gt;"",tailored_settings!$B$15="Publish"),CONCATENATE(tailored_settings!$B$2&amp;source_data!C87),IF(AND(source_data!C87&lt;&gt;"",tailored_settings!$B$15="Do not publish"),CONCATENATE(tailored_settings!$B$2&amp;TEXT(ROW(A85)-1,"0000")&amp;"_"&amp;TEXT(F85,"yyyy-mm")),CONCATENATE(tailored_settings!$B$2&amp;TEXT(ROW(A85)-1,"0000")&amp;"_"&amp;TEXT(F85,"yyyy-mm")))))</f>
        <v/>
      </c>
      <c r="B85" s="17" t="str">
        <f>IF(source_data!G87="","",IF(source_data!E87&lt;&gt;"",source_data!E87,CONCATENATE("Grant to "&amp;G85)))</f>
        <v/>
      </c>
      <c r="C85" s="17" t="str">
        <f>IF(source_data!G87="","",IF(source_data!F87="","",source_data!F87))</f>
        <v/>
      </c>
      <c r="D85" s="18" t="str">
        <f>IF(source_data!G87="","",IF(source_data!G87="","",source_data!G87))</f>
        <v/>
      </c>
      <c r="E85" s="17" t="str">
        <f>IF(source_data!G87="","",tailored_settings!$B$3)</f>
        <v/>
      </c>
      <c r="F85" s="19" t="str">
        <f>IF(source_data!G87="","",IF(source_data!H87="","",source_data!H87))</f>
        <v/>
      </c>
      <c r="G85" s="17" t="str">
        <f>IF(source_data!G87="","",tailored_settings!$B$5)</f>
        <v/>
      </c>
      <c r="H85" s="17" t="str">
        <f>IF(source_data!G87="","",IF(AND(source_data!A87&lt;&gt;"",tailored_settings!$B$16="Publish"),CONCATENATE(tailored_settings!$B$2&amp;source_data!A87),IF(AND(source_data!A87&lt;&gt;"",tailored_settings!$B$16="Do not publish"),CONCATENATE(tailored_settings!$B$4&amp;TEXT(ROW(A85)-1,"0000")&amp;"_"&amp;TEXT(F85,"yyyy-mm")),CONCATENATE(tailored_settings!$B$4&amp;TEXT(ROW(A85)-1,"0000")&amp;"_"&amp;TEXT(F85,"yyyy-mm")))))</f>
        <v/>
      </c>
      <c r="I85" s="17" t="str">
        <f>IF(source_data!G87="","",tailored_settings!$B$7)</f>
        <v/>
      </c>
      <c r="J85" s="17" t="str">
        <f>IF(source_data!G87="","",tailored_settings!$B$6)</f>
        <v/>
      </c>
      <c r="K85" s="17" t="str">
        <f>IF(source_data!G87="","",IF(source_data!I87="","",VLOOKUP(source_data!I87,codelist_mapping!A:C,3,FALSE)))</f>
        <v/>
      </c>
      <c r="L85" s="17" t="str">
        <f>IF(source_data!G87="","",IF(source_data!J87="","",VLOOKUP(source_data!J87,codelist_mapping!A:C,3,FALSE)))</f>
        <v/>
      </c>
      <c r="M85" s="17" t="str">
        <f>IF(source_data!G87="","",IF(source_data!K87="","",IF(source_data!M87&lt;&gt;"",CONCATENATE(VLOOKUP(source_data!K87,codelist_mapping!F:H,3,FALSE)&amp;";"&amp;VLOOKUP(source_data!L87,codelist_mapping!F:H,3,FALSE)&amp;";"&amp;VLOOKUP(source_data!M87,codelist_mapping!F:H,3,FALSE)),IF(source_data!L87&lt;&gt;"",CONCATENATE(VLOOKUP(source_data!K87,codelist_mapping!F:H,3,FALSE)&amp;";"&amp;VLOOKUP(source_data!L87,codelist_mapping!F:H,3,FALSE)),IF(source_data!K87&lt;&gt;"",CONCATENATE(VLOOKUP(source_data!K87,codelist_mapping!F:H,3,FALSE)))))))</f>
        <v/>
      </c>
      <c r="N85" s="60" t="str">
        <f>IF(source_data!G87="","",IF(source_data!D87="","",VLOOKUP(source_data!D87,geo_data!A:I,9,FALSE)))</f>
        <v/>
      </c>
      <c r="O85" s="60" t="str">
        <f>IF(source_data!G87="","",IF(source_data!D87="","",VLOOKUP(source_data!D87,geo_data!A:I,8,FALSE)))</f>
        <v/>
      </c>
      <c r="P85" s="60" t="str">
        <f>IF(source_data!G87="","",IF(LEFT(O85,3)="E05","WD",IF(LEFT(O85,3)="S13","WD",IF(LEFT(O85,3)="W05","WD",IF(LEFT(O85,3)="W06","UA",IF(LEFT(O85,3)="S12","CA",IF(LEFT(O85,3)="E06","UA",IF(LEFT(O85,3)="E07","NMD",IF(LEFT(O85,3)="E08","MD",IF(LEFT(O85,3)="E09","LONB"))))))))))</f>
        <v/>
      </c>
      <c r="Q85" s="60" t="str">
        <f>IF(source_data!G87="","",IF(source_data!D87="","",VLOOKUP(source_data!D87,geo_data!A:I,7,FALSE)))</f>
        <v/>
      </c>
      <c r="R85" s="60" t="str">
        <f>IF(source_data!G87="","",IF(source_data!D87="","",VLOOKUP(source_data!D87,geo_data!A:I,6,FALSE)))</f>
        <v/>
      </c>
      <c r="S85" s="60" t="str">
        <f>IF(source_data!G87="","",IF(LEFT(R85,3)="E05","WD",IF(LEFT(R85,3)="S13","WD",IF(LEFT(R85,3)="W05","WD",IF(LEFT(R85,3)="W06","UA",IF(LEFT(R85,3)="S12","CA",IF(LEFT(R85,3)="E06","UA",IF(LEFT(R85,3)="E07","NMD",IF(LEFT(R85,3)="E08","MD",IF(LEFT(R85,3)="E09","LONB"))))))))))</f>
        <v/>
      </c>
      <c r="T85" s="17" t="str">
        <f>IF(source_data!G87="","",IF(source_data!N87="","",source_data!N87))</f>
        <v/>
      </c>
      <c r="U85" s="21" t="str">
        <f>IF(source_data!G87="","",tailored_settings!$B$8)</f>
        <v/>
      </c>
      <c r="V85" s="17" t="str">
        <f>IF(source_data!G87="","",tailored_settings!$B$9)</f>
        <v/>
      </c>
      <c r="W85" s="19" t="str">
        <f>IF(source_data!G87="","",IF(source_data!O87="","",source_data!O87))</f>
        <v/>
      </c>
      <c r="X85" s="19" t="str">
        <f>IF(source_data!G87="","",IF(source_data!P87="","",source_data!P87))</f>
        <v/>
      </c>
      <c r="Y85" s="20" t="str">
        <f>IF(source_data!G87="","",IF(source_data!Q87="","",source_data!Q87))</f>
        <v/>
      </c>
      <c r="Z85" s="25" t="str">
        <f>IF(source_data!G87="","",IF(source_data!I87="","",tailored_settings!$B$10))</f>
        <v/>
      </c>
      <c r="AA85" s="25" t="str">
        <f>IF(source_data!G87="","",IF(source_data!I87="","",source_data!I87))</f>
        <v/>
      </c>
      <c r="AB85" s="25" t="str">
        <f>IF(source_data!G87="","",IF(source_data!J87="","",tailored_settings!$B$11))</f>
        <v/>
      </c>
      <c r="AC85" s="25" t="str">
        <f>IF(source_data!G87="","",IF(source_data!J87="","",source_data!J87))</f>
        <v/>
      </c>
      <c r="AD85" s="25" t="str">
        <f>IF(source_data!G87="","",IF(source_data!K87="","",tailored_settings!$B$12))</f>
        <v/>
      </c>
      <c r="AE85" s="25" t="str">
        <f>IF(source_data!G87="","",IF(source_data!K87="","",source_data!K87))</f>
        <v/>
      </c>
      <c r="AF85" s="25" t="str">
        <f>IF(source_data!G87="","",IF(source_data!L87="","",tailored_settings!$B$13))</f>
        <v/>
      </c>
      <c r="AG85" s="25" t="str">
        <f>IF(source_data!G87="","",IF(source_data!L87="","",source_data!L87))</f>
        <v/>
      </c>
      <c r="AH85" s="25" t="str">
        <f>IF(source_data!G87="","",IF(source_data!M87="","",tailored_settings!$B$14))</f>
        <v/>
      </c>
      <c r="AI85" s="25" t="str">
        <f>IF(source_data!G87="","",IF(source_data!M87="","",source_data!M87))</f>
        <v/>
      </c>
    </row>
    <row r="86" spans="1:35" ht="15.75" x14ac:dyDescent="0.25">
      <c r="A86" s="17" t="str">
        <f>IF(source_data!G88="","",IF(AND(source_data!C88&lt;&gt;"",tailored_settings!$B$15="Publish"),CONCATENATE(tailored_settings!$B$2&amp;source_data!C88),IF(AND(source_data!C88&lt;&gt;"",tailored_settings!$B$15="Do not publish"),CONCATENATE(tailored_settings!$B$2&amp;TEXT(ROW(A86)-1,"0000")&amp;"_"&amp;TEXT(F86,"yyyy-mm")),CONCATENATE(tailored_settings!$B$2&amp;TEXT(ROW(A86)-1,"0000")&amp;"_"&amp;TEXT(F86,"yyyy-mm")))))</f>
        <v/>
      </c>
      <c r="B86" s="17" t="str">
        <f>IF(source_data!G88="","",IF(source_data!E88&lt;&gt;"",source_data!E88,CONCATENATE("Grant to "&amp;G86)))</f>
        <v/>
      </c>
      <c r="C86" s="17" t="str">
        <f>IF(source_data!G88="","",IF(source_data!F88="","",source_data!F88))</f>
        <v/>
      </c>
      <c r="D86" s="18" t="str">
        <f>IF(source_data!G88="","",IF(source_data!G88="","",source_data!G88))</f>
        <v/>
      </c>
      <c r="E86" s="17" t="str">
        <f>IF(source_data!G88="","",tailored_settings!$B$3)</f>
        <v/>
      </c>
      <c r="F86" s="19" t="str">
        <f>IF(source_data!G88="","",IF(source_data!H88="","",source_data!H88))</f>
        <v/>
      </c>
      <c r="G86" s="17" t="str">
        <f>IF(source_data!G88="","",tailored_settings!$B$5)</f>
        <v/>
      </c>
      <c r="H86" s="17" t="str">
        <f>IF(source_data!G88="","",IF(AND(source_data!A88&lt;&gt;"",tailored_settings!$B$16="Publish"),CONCATENATE(tailored_settings!$B$2&amp;source_data!A88),IF(AND(source_data!A88&lt;&gt;"",tailored_settings!$B$16="Do not publish"),CONCATENATE(tailored_settings!$B$4&amp;TEXT(ROW(A86)-1,"0000")&amp;"_"&amp;TEXT(F86,"yyyy-mm")),CONCATENATE(tailored_settings!$B$4&amp;TEXT(ROW(A86)-1,"0000")&amp;"_"&amp;TEXT(F86,"yyyy-mm")))))</f>
        <v/>
      </c>
      <c r="I86" s="17" t="str">
        <f>IF(source_data!G88="","",tailored_settings!$B$7)</f>
        <v/>
      </c>
      <c r="J86" s="17" t="str">
        <f>IF(source_data!G88="","",tailored_settings!$B$6)</f>
        <v/>
      </c>
      <c r="K86" s="17" t="str">
        <f>IF(source_data!G88="","",IF(source_data!I88="","",VLOOKUP(source_data!I88,codelist_mapping!A:C,3,FALSE)))</f>
        <v/>
      </c>
      <c r="L86" s="17" t="str">
        <f>IF(source_data!G88="","",IF(source_data!J88="","",VLOOKUP(source_data!J88,codelist_mapping!A:C,3,FALSE)))</f>
        <v/>
      </c>
      <c r="M86" s="17" t="str">
        <f>IF(source_data!G88="","",IF(source_data!K88="","",IF(source_data!M88&lt;&gt;"",CONCATENATE(VLOOKUP(source_data!K88,codelist_mapping!F:H,3,FALSE)&amp;";"&amp;VLOOKUP(source_data!L88,codelist_mapping!F:H,3,FALSE)&amp;";"&amp;VLOOKUP(source_data!M88,codelist_mapping!F:H,3,FALSE)),IF(source_data!L88&lt;&gt;"",CONCATENATE(VLOOKUP(source_data!K88,codelist_mapping!F:H,3,FALSE)&amp;";"&amp;VLOOKUP(source_data!L88,codelist_mapping!F:H,3,FALSE)),IF(source_data!K88&lt;&gt;"",CONCATENATE(VLOOKUP(source_data!K88,codelist_mapping!F:H,3,FALSE)))))))</f>
        <v/>
      </c>
      <c r="N86" s="60" t="str">
        <f>IF(source_data!G88="","",IF(source_data!D88="","",VLOOKUP(source_data!D88,geo_data!A:I,9,FALSE)))</f>
        <v/>
      </c>
      <c r="O86" s="60" t="str">
        <f>IF(source_data!G88="","",IF(source_data!D88="","",VLOOKUP(source_data!D88,geo_data!A:I,8,FALSE)))</f>
        <v/>
      </c>
      <c r="P86" s="60" t="str">
        <f>IF(source_data!G88="","",IF(LEFT(O86,3)="E05","WD",IF(LEFT(O86,3)="S13","WD",IF(LEFT(O86,3)="W05","WD",IF(LEFT(O86,3)="W06","UA",IF(LEFT(O86,3)="S12","CA",IF(LEFT(O86,3)="E06","UA",IF(LEFT(O86,3)="E07","NMD",IF(LEFT(O86,3)="E08","MD",IF(LEFT(O86,3)="E09","LONB"))))))))))</f>
        <v/>
      </c>
      <c r="Q86" s="60" t="str">
        <f>IF(source_data!G88="","",IF(source_data!D88="","",VLOOKUP(source_data!D88,geo_data!A:I,7,FALSE)))</f>
        <v/>
      </c>
      <c r="R86" s="60" t="str">
        <f>IF(source_data!G88="","",IF(source_data!D88="","",VLOOKUP(source_data!D88,geo_data!A:I,6,FALSE)))</f>
        <v/>
      </c>
      <c r="S86" s="60" t="str">
        <f>IF(source_data!G88="","",IF(LEFT(R86,3)="E05","WD",IF(LEFT(R86,3)="S13","WD",IF(LEFT(R86,3)="W05","WD",IF(LEFT(R86,3)="W06","UA",IF(LEFT(R86,3)="S12","CA",IF(LEFT(R86,3)="E06","UA",IF(LEFT(R86,3)="E07","NMD",IF(LEFT(R86,3)="E08","MD",IF(LEFT(R86,3)="E09","LONB"))))))))))</f>
        <v/>
      </c>
      <c r="T86" s="17" t="str">
        <f>IF(source_data!G88="","",IF(source_data!N88="","",source_data!N88))</f>
        <v/>
      </c>
      <c r="U86" s="21" t="str">
        <f>IF(source_data!G88="","",tailored_settings!$B$8)</f>
        <v/>
      </c>
      <c r="V86" s="17" t="str">
        <f>IF(source_data!G88="","",tailored_settings!$B$9)</f>
        <v/>
      </c>
      <c r="W86" s="19" t="str">
        <f>IF(source_data!G88="","",IF(source_data!O88="","",source_data!O88))</f>
        <v/>
      </c>
      <c r="X86" s="19" t="str">
        <f>IF(source_data!G88="","",IF(source_data!P88="","",source_data!P88))</f>
        <v/>
      </c>
      <c r="Y86" s="20" t="str">
        <f>IF(source_data!G88="","",IF(source_data!Q88="","",source_data!Q88))</f>
        <v/>
      </c>
      <c r="Z86" s="25" t="str">
        <f>IF(source_data!G88="","",IF(source_data!I88="","",tailored_settings!$B$10))</f>
        <v/>
      </c>
      <c r="AA86" s="25" t="str">
        <f>IF(source_data!G88="","",IF(source_data!I88="","",source_data!I88))</f>
        <v/>
      </c>
      <c r="AB86" s="25" t="str">
        <f>IF(source_data!G88="","",IF(source_data!J88="","",tailored_settings!$B$11))</f>
        <v/>
      </c>
      <c r="AC86" s="25" t="str">
        <f>IF(source_data!G88="","",IF(source_data!J88="","",source_data!J88))</f>
        <v/>
      </c>
      <c r="AD86" s="25" t="str">
        <f>IF(source_data!G88="","",IF(source_data!K88="","",tailored_settings!$B$12))</f>
        <v/>
      </c>
      <c r="AE86" s="25" t="str">
        <f>IF(source_data!G88="","",IF(source_data!K88="","",source_data!K88))</f>
        <v/>
      </c>
      <c r="AF86" s="25" t="str">
        <f>IF(source_data!G88="","",IF(source_data!L88="","",tailored_settings!$B$13))</f>
        <v/>
      </c>
      <c r="AG86" s="25" t="str">
        <f>IF(source_data!G88="","",IF(source_data!L88="","",source_data!L88))</f>
        <v/>
      </c>
      <c r="AH86" s="25" t="str">
        <f>IF(source_data!G88="","",IF(source_data!M88="","",tailored_settings!$B$14))</f>
        <v/>
      </c>
      <c r="AI86" s="25" t="str">
        <f>IF(source_data!G88="","",IF(source_data!M88="","",source_data!M88))</f>
        <v/>
      </c>
    </row>
    <row r="87" spans="1:35" ht="15.75" x14ac:dyDescent="0.25">
      <c r="A87" s="17" t="str">
        <f>IF(source_data!G89="","",IF(AND(source_data!C89&lt;&gt;"",tailored_settings!$B$15="Publish"),CONCATENATE(tailored_settings!$B$2&amp;source_data!C89),IF(AND(source_data!C89&lt;&gt;"",tailored_settings!$B$15="Do not publish"),CONCATENATE(tailored_settings!$B$2&amp;TEXT(ROW(A87)-1,"0000")&amp;"_"&amp;TEXT(F87,"yyyy-mm")),CONCATENATE(tailored_settings!$B$2&amp;TEXT(ROW(A87)-1,"0000")&amp;"_"&amp;TEXT(F87,"yyyy-mm")))))</f>
        <v/>
      </c>
      <c r="B87" s="17" t="str">
        <f>IF(source_data!G89="","",IF(source_data!E89&lt;&gt;"",source_data!E89,CONCATENATE("Grant to "&amp;G87)))</f>
        <v/>
      </c>
      <c r="C87" s="17" t="str">
        <f>IF(source_data!G89="","",IF(source_data!F89="","",source_data!F89))</f>
        <v/>
      </c>
      <c r="D87" s="18" t="str">
        <f>IF(source_data!G89="","",IF(source_data!G89="","",source_data!G89))</f>
        <v/>
      </c>
      <c r="E87" s="17" t="str">
        <f>IF(source_data!G89="","",tailored_settings!$B$3)</f>
        <v/>
      </c>
      <c r="F87" s="19" t="str">
        <f>IF(source_data!G89="","",IF(source_data!H89="","",source_data!H89))</f>
        <v/>
      </c>
      <c r="G87" s="17" t="str">
        <f>IF(source_data!G89="","",tailored_settings!$B$5)</f>
        <v/>
      </c>
      <c r="H87" s="17" t="str">
        <f>IF(source_data!G89="","",IF(AND(source_data!A89&lt;&gt;"",tailored_settings!$B$16="Publish"),CONCATENATE(tailored_settings!$B$2&amp;source_data!A89),IF(AND(source_data!A89&lt;&gt;"",tailored_settings!$B$16="Do not publish"),CONCATENATE(tailored_settings!$B$4&amp;TEXT(ROW(A87)-1,"0000")&amp;"_"&amp;TEXT(F87,"yyyy-mm")),CONCATENATE(tailored_settings!$B$4&amp;TEXT(ROW(A87)-1,"0000")&amp;"_"&amp;TEXT(F87,"yyyy-mm")))))</f>
        <v/>
      </c>
      <c r="I87" s="17" t="str">
        <f>IF(source_data!G89="","",tailored_settings!$B$7)</f>
        <v/>
      </c>
      <c r="J87" s="17" t="str">
        <f>IF(source_data!G89="","",tailored_settings!$B$6)</f>
        <v/>
      </c>
      <c r="K87" s="17" t="str">
        <f>IF(source_data!G89="","",IF(source_data!I89="","",VLOOKUP(source_data!I89,codelist_mapping!A:C,3,FALSE)))</f>
        <v/>
      </c>
      <c r="L87" s="17" t="str">
        <f>IF(source_data!G89="","",IF(source_data!J89="","",VLOOKUP(source_data!J89,codelist_mapping!A:C,3,FALSE)))</f>
        <v/>
      </c>
      <c r="M87" s="17" t="str">
        <f>IF(source_data!G89="","",IF(source_data!K89="","",IF(source_data!M89&lt;&gt;"",CONCATENATE(VLOOKUP(source_data!K89,codelist_mapping!F:H,3,FALSE)&amp;";"&amp;VLOOKUP(source_data!L89,codelist_mapping!F:H,3,FALSE)&amp;";"&amp;VLOOKUP(source_data!M89,codelist_mapping!F:H,3,FALSE)),IF(source_data!L89&lt;&gt;"",CONCATENATE(VLOOKUP(source_data!K89,codelist_mapping!F:H,3,FALSE)&amp;";"&amp;VLOOKUP(source_data!L89,codelist_mapping!F:H,3,FALSE)),IF(source_data!K89&lt;&gt;"",CONCATENATE(VLOOKUP(source_data!K89,codelist_mapping!F:H,3,FALSE)))))))</f>
        <v/>
      </c>
      <c r="N87" s="60" t="str">
        <f>IF(source_data!G89="","",IF(source_data!D89="","",VLOOKUP(source_data!D89,geo_data!A:I,9,FALSE)))</f>
        <v/>
      </c>
      <c r="O87" s="60" t="str">
        <f>IF(source_data!G89="","",IF(source_data!D89="","",VLOOKUP(source_data!D89,geo_data!A:I,8,FALSE)))</f>
        <v/>
      </c>
      <c r="P87" s="60" t="str">
        <f>IF(source_data!G89="","",IF(LEFT(O87,3)="E05","WD",IF(LEFT(O87,3)="S13","WD",IF(LEFT(O87,3)="W05","WD",IF(LEFT(O87,3)="W06","UA",IF(LEFT(O87,3)="S12","CA",IF(LEFT(O87,3)="E06","UA",IF(LEFT(O87,3)="E07","NMD",IF(LEFT(O87,3)="E08","MD",IF(LEFT(O87,3)="E09","LONB"))))))))))</f>
        <v/>
      </c>
      <c r="Q87" s="60" t="str">
        <f>IF(source_data!G89="","",IF(source_data!D89="","",VLOOKUP(source_data!D89,geo_data!A:I,7,FALSE)))</f>
        <v/>
      </c>
      <c r="R87" s="60" t="str">
        <f>IF(source_data!G89="","",IF(source_data!D89="","",VLOOKUP(source_data!D89,geo_data!A:I,6,FALSE)))</f>
        <v/>
      </c>
      <c r="S87" s="60" t="str">
        <f>IF(source_data!G89="","",IF(LEFT(R87,3)="E05","WD",IF(LEFT(R87,3)="S13","WD",IF(LEFT(R87,3)="W05","WD",IF(LEFT(R87,3)="W06","UA",IF(LEFT(R87,3)="S12","CA",IF(LEFT(R87,3)="E06","UA",IF(LEFT(R87,3)="E07","NMD",IF(LEFT(R87,3)="E08","MD",IF(LEFT(R87,3)="E09","LONB"))))))))))</f>
        <v/>
      </c>
      <c r="T87" s="17" t="str">
        <f>IF(source_data!G89="","",IF(source_data!N89="","",source_data!N89))</f>
        <v/>
      </c>
      <c r="U87" s="21" t="str">
        <f>IF(source_data!G89="","",tailored_settings!$B$8)</f>
        <v/>
      </c>
      <c r="V87" s="17" t="str">
        <f>IF(source_data!G89="","",tailored_settings!$B$9)</f>
        <v/>
      </c>
      <c r="W87" s="19" t="str">
        <f>IF(source_data!G89="","",IF(source_data!O89="","",source_data!O89))</f>
        <v/>
      </c>
      <c r="X87" s="19" t="str">
        <f>IF(source_data!G89="","",IF(source_data!P89="","",source_data!P89))</f>
        <v/>
      </c>
      <c r="Y87" s="20" t="str">
        <f>IF(source_data!G89="","",IF(source_data!Q89="","",source_data!Q89))</f>
        <v/>
      </c>
      <c r="Z87" s="25" t="str">
        <f>IF(source_data!G89="","",IF(source_data!I89="","",tailored_settings!$B$10))</f>
        <v/>
      </c>
      <c r="AA87" s="25" t="str">
        <f>IF(source_data!G89="","",IF(source_data!I89="","",source_data!I89))</f>
        <v/>
      </c>
      <c r="AB87" s="25" t="str">
        <f>IF(source_data!G89="","",IF(source_data!J89="","",tailored_settings!$B$11))</f>
        <v/>
      </c>
      <c r="AC87" s="25" t="str">
        <f>IF(source_data!G89="","",IF(source_data!J89="","",source_data!J89))</f>
        <v/>
      </c>
      <c r="AD87" s="25" t="str">
        <f>IF(source_data!G89="","",IF(source_data!K89="","",tailored_settings!$B$12))</f>
        <v/>
      </c>
      <c r="AE87" s="25" t="str">
        <f>IF(source_data!G89="","",IF(source_data!K89="","",source_data!K89))</f>
        <v/>
      </c>
      <c r="AF87" s="25" t="str">
        <f>IF(source_data!G89="","",IF(source_data!L89="","",tailored_settings!$B$13))</f>
        <v/>
      </c>
      <c r="AG87" s="25" t="str">
        <f>IF(source_data!G89="","",IF(source_data!L89="","",source_data!L89))</f>
        <v/>
      </c>
      <c r="AH87" s="25" t="str">
        <f>IF(source_data!G89="","",IF(source_data!M89="","",tailored_settings!$B$14))</f>
        <v/>
      </c>
      <c r="AI87" s="25" t="str">
        <f>IF(source_data!G89="","",IF(source_data!M89="","",source_data!M89))</f>
        <v/>
      </c>
    </row>
    <row r="88" spans="1:35" ht="15.75" x14ac:dyDescent="0.25">
      <c r="A88" s="17" t="str">
        <f>IF(source_data!G90="","",IF(AND(source_data!C90&lt;&gt;"",tailored_settings!$B$15="Publish"),CONCATENATE(tailored_settings!$B$2&amp;source_data!C90),IF(AND(source_data!C90&lt;&gt;"",tailored_settings!$B$15="Do not publish"),CONCATENATE(tailored_settings!$B$2&amp;TEXT(ROW(A88)-1,"0000")&amp;"_"&amp;TEXT(F88,"yyyy-mm")),CONCATENATE(tailored_settings!$B$2&amp;TEXT(ROW(A88)-1,"0000")&amp;"_"&amp;TEXT(F88,"yyyy-mm")))))</f>
        <v/>
      </c>
      <c r="B88" s="17" t="str">
        <f>IF(source_data!G90="","",IF(source_data!E90&lt;&gt;"",source_data!E90,CONCATENATE("Grant to "&amp;G88)))</f>
        <v/>
      </c>
      <c r="C88" s="17" t="str">
        <f>IF(source_data!G90="","",IF(source_data!F90="","",source_data!F90))</f>
        <v/>
      </c>
      <c r="D88" s="18" t="str">
        <f>IF(source_data!G90="","",IF(source_data!G90="","",source_data!G90))</f>
        <v/>
      </c>
      <c r="E88" s="17" t="str">
        <f>IF(source_data!G90="","",tailored_settings!$B$3)</f>
        <v/>
      </c>
      <c r="F88" s="19" t="str">
        <f>IF(source_data!G90="","",IF(source_data!H90="","",source_data!H90))</f>
        <v/>
      </c>
      <c r="G88" s="17" t="str">
        <f>IF(source_data!G90="","",tailored_settings!$B$5)</f>
        <v/>
      </c>
      <c r="H88" s="17" t="str">
        <f>IF(source_data!G90="","",IF(AND(source_data!A90&lt;&gt;"",tailored_settings!$B$16="Publish"),CONCATENATE(tailored_settings!$B$2&amp;source_data!A90),IF(AND(source_data!A90&lt;&gt;"",tailored_settings!$B$16="Do not publish"),CONCATENATE(tailored_settings!$B$4&amp;TEXT(ROW(A88)-1,"0000")&amp;"_"&amp;TEXT(F88,"yyyy-mm")),CONCATENATE(tailored_settings!$B$4&amp;TEXT(ROW(A88)-1,"0000")&amp;"_"&amp;TEXT(F88,"yyyy-mm")))))</f>
        <v/>
      </c>
      <c r="I88" s="17" t="str">
        <f>IF(source_data!G90="","",tailored_settings!$B$7)</f>
        <v/>
      </c>
      <c r="J88" s="17" t="str">
        <f>IF(source_data!G90="","",tailored_settings!$B$6)</f>
        <v/>
      </c>
      <c r="K88" s="17" t="str">
        <f>IF(source_data!G90="","",IF(source_data!I90="","",VLOOKUP(source_data!I90,codelist_mapping!A:C,3,FALSE)))</f>
        <v/>
      </c>
      <c r="L88" s="17" t="str">
        <f>IF(source_data!G90="","",IF(source_data!J90="","",VLOOKUP(source_data!J90,codelist_mapping!A:C,3,FALSE)))</f>
        <v/>
      </c>
      <c r="M88" s="17" t="str">
        <f>IF(source_data!G90="","",IF(source_data!K90="","",IF(source_data!M90&lt;&gt;"",CONCATENATE(VLOOKUP(source_data!K90,codelist_mapping!F:H,3,FALSE)&amp;";"&amp;VLOOKUP(source_data!L90,codelist_mapping!F:H,3,FALSE)&amp;";"&amp;VLOOKUP(source_data!M90,codelist_mapping!F:H,3,FALSE)),IF(source_data!L90&lt;&gt;"",CONCATENATE(VLOOKUP(source_data!K90,codelist_mapping!F:H,3,FALSE)&amp;";"&amp;VLOOKUP(source_data!L90,codelist_mapping!F:H,3,FALSE)),IF(source_data!K90&lt;&gt;"",CONCATENATE(VLOOKUP(source_data!K90,codelist_mapping!F:H,3,FALSE)))))))</f>
        <v/>
      </c>
      <c r="N88" s="60" t="str">
        <f>IF(source_data!G90="","",IF(source_data!D90="","",VLOOKUP(source_data!D90,geo_data!A:I,9,FALSE)))</f>
        <v/>
      </c>
      <c r="O88" s="60" t="str">
        <f>IF(source_data!G90="","",IF(source_data!D90="","",VLOOKUP(source_data!D90,geo_data!A:I,8,FALSE)))</f>
        <v/>
      </c>
      <c r="P88" s="60" t="str">
        <f>IF(source_data!G90="","",IF(LEFT(O88,3)="E05","WD",IF(LEFT(O88,3)="S13","WD",IF(LEFT(O88,3)="W05","WD",IF(LEFT(O88,3)="W06","UA",IF(LEFT(O88,3)="S12","CA",IF(LEFT(O88,3)="E06","UA",IF(LEFT(O88,3)="E07","NMD",IF(LEFT(O88,3)="E08","MD",IF(LEFT(O88,3)="E09","LONB"))))))))))</f>
        <v/>
      </c>
      <c r="Q88" s="60" t="str">
        <f>IF(source_data!G90="","",IF(source_data!D90="","",VLOOKUP(source_data!D90,geo_data!A:I,7,FALSE)))</f>
        <v/>
      </c>
      <c r="R88" s="60" t="str">
        <f>IF(source_data!G90="","",IF(source_data!D90="","",VLOOKUP(source_data!D90,geo_data!A:I,6,FALSE)))</f>
        <v/>
      </c>
      <c r="S88" s="60" t="str">
        <f>IF(source_data!G90="","",IF(LEFT(R88,3)="E05","WD",IF(LEFT(R88,3)="S13","WD",IF(LEFT(R88,3)="W05","WD",IF(LEFT(R88,3)="W06","UA",IF(LEFT(R88,3)="S12","CA",IF(LEFT(R88,3)="E06","UA",IF(LEFT(R88,3)="E07","NMD",IF(LEFT(R88,3)="E08","MD",IF(LEFT(R88,3)="E09","LONB"))))))))))</f>
        <v/>
      </c>
      <c r="T88" s="17" t="str">
        <f>IF(source_data!G90="","",IF(source_data!N90="","",source_data!N90))</f>
        <v/>
      </c>
      <c r="U88" s="21" t="str">
        <f>IF(source_data!G90="","",tailored_settings!$B$8)</f>
        <v/>
      </c>
      <c r="V88" s="17" t="str">
        <f>IF(source_data!G90="","",tailored_settings!$B$9)</f>
        <v/>
      </c>
      <c r="W88" s="19" t="str">
        <f>IF(source_data!G90="","",IF(source_data!O90="","",source_data!O90))</f>
        <v/>
      </c>
      <c r="X88" s="19" t="str">
        <f>IF(source_data!G90="","",IF(source_data!P90="","",source_data!P90))</f>
        <v/>
      </c>
      <c r="Y88" s="20" t="str">
        <f>IF(source_data!G90="","",IF(source_data!Q90="","",source_data!Q90))</f>
        <v/>
      </c>
      <c r="Z88" s="25" t="str">
        <f>IF(source_data!G90="","",IF(source_data!I90="","",tailored_settings!$B$10))</f>
        <v/>
      </c>
      <c r="AA88" s="25" t="str">
        <f>IF(source_data!G90="","",IF(source_data!I90="","",source_data!I90))</f>
        <v/>
      </c>
      <c r="AB88" s="25" t="str">
        <f>IF(source_data!G90="","",IF(source_data!J90="","",tailored_settings!$B$11))</f>
        <v/>
      </c>
      <c r="AC88" s="25" t="str">
        <f>IF(source_data!G90="","",IF(source_data!J90="","",source_data!J90))</f>
        <v/>
      </c>
      <c r="AD88" s="25" t="str">
        <f>IF(source_data!G90="","",IF(source_data!K90="","",tailored_settings!$B$12))</f>
        <v/>
      </c>
      <c r="AE88" s="25" t="str">
        <f>IF(source_data!G90="","",IF(source_data!K90="","",source_data!K90))</f>
        <v/>
      </c>
      <c r="AF88" s="25" t="str">
        <f>IF(source_data!G90="","",IF(source_data!L90="","",tailored_settings!$B$13))</f>
        <v/>
      </c>
      <c r="AG88" s="25" t="str">
        <f>IF(source_data!G90="","",IF(source_data!L90="","",source_data!L90))</f>
        <v/>
      </c>
      <c r="AH88" s="25" t="str">
        <f>IF(source_data!G90="","",IF(source_data!M90="","",tailored_settings!$B$14))</f>
        <v/>
      </c>
      <c r="AI88" s="25" t="str">
        <f>IF(source_data!G90="","",IF(source_data!M90="","",source_data!M90))</f>
        <v/>
      </c>
    </row>
    <row r="89" spans="1:35" ht="15.75" x14ac:dyDescent="0.25">
      <c r="A89" s="17" t="str">
        <f>IF(source_data!G91="","",IF(AND(source_data!C91&lt;&gt;"",tailored_settings!$B$15="Publish"),CONCATENATE(tailored_settings!$B$2&amp;source_data!C91),IF(AND(source_data!C91&lt;&gt;"",tailored_settings!$B$15="Do not publish"),CONCATENATE(tailored_settings!$B$2&amp;TEXT(ROW(A89)-1,"0000")&amp;"_"&amp;TEXT(F89,"yyyy-mm")),CONCATENATE(tailored_settings!$B$2&amp;TEXT(ROW(A89)-1,"0000")&amp;"_"&amp;TEXT(F89,"yyyy-mm")))))</f>
        <v/>
      </c>
      <c r="B89" s="17" t="str">
        <f>IF(source_data!G91="","",IF(source_data!E91&lt;&gt;"",source_data!E91,CONCATENATE("Grant to "&amp;G89)))</f>
        <v/>
      </c>
      <c r="C89" s="17" t="str">
        <f>IF(source_data!G91="","",IF(source_data!F91="","",source_data!F91))</f>
        <v/>
      </c>
      <c r="D89" s="18" t="str">
        <f>IF(source_data!G91="","",IF(source_data!G91="","",source_data!G91))</f>
        <v/>
      </c>
      <c r="E89" s="17" t="str">
        <f>IF(source_data!G91="","",tailored_settings!$B$3)</f>
        <v/>
      </c>
      <c r="F89" s="19" t="str">
        <f>IF(source_data!G91="","",IF(source_data!H91="","",source_data!H91))</f>
        <v/>
      </c>
      <c r="G89" s="17" t="str">
        <f>IF(source_data!G91="","",tailored_settings!$B$5)</f>
        <v/>
      </c>
      <c r="H89" s="17" t="str">
        <f>IF(source_data!G91="","",IF(AND(source_data!A91&lt;&gt;"",tailored_settings!$B$16="Publish"),CONCATENATE(tailored_settings!$B$2&amp;source_data!A91),IF(AND(source_data!A91&lt;&gt;"",tailored_settings!$B$16="Do not publish"),CONCATENATE(tailored_settings!$B$4&amp;TEXT(ROW(A89)-1,"0000")&amp;"_"&amp;TEXT(F89,"yyyy-mm")),CONCATENATE(tailored_settings!$B$4&amp;TEXT(ROW(A89)-1,"0000")&amp;"_"&amp;TEXT(F89,"yyyy-mm")))))</f>
        <v/>
      </c>
      <c r="I89" s="17" t="str">
        <f>IF(source_data!G91="","",tailored_settings!$B$7)</f>
        <v/>
      </c>
      <c r="J89" s="17" t="str">
        <f>IF(source_data!G91="","",tailored_settings!$B$6)</f>
        <v/>
      </c>
      <c r="K89" s="17" t="str">
        <f>IF(source_data!G91="","",IF(source_data!I91="","",VLOOKUP(source_data!I91,codelist_mapping!A:C,3,FALSE)))</f>
        <v/>
      </c>
      <c r="L89" s="17" t="str">
        <f>IF(source_data!G91="","",IF(source_data!J91="","",VLOOKUP(source_data!J91,codelist_mapping!A:C,3,FALSE)))</f>
        <v/>
      </c>
      <c r="M89" s="17" t="str">
        <f>IF(source_data!G91="","",IF(source_data!K91="","",IF(source_data!M91&lt;&gt;"",CONCATENATE(VLOOKUP(source_data!K91,codelist_mapping!F:H,3,FALSE)&amp;";"&amp;VLOOKUP(source_data!L91,codelist_mapping!F:H,3,FALSE)&amp;";"&amp;VLOOKUP(source_data!M91,codelist_mapping!F:H,3,FALSE)),IF(source_data!L91&lt;&gt;"",CONCATENATE(VLOOKUP(source_data!K91,codelist_mapping!F:H,3,FALSE)&amp;";"&amp;VLOOKUP(source_data!L91,codelist_mapping!F:H,3,FALSE)),IF(source_data!K91&lt;&gt;"",CONCATENATE(VLOOKUP(source_data!K91,codelist_mapping!F:H,3,FALSE)))))))</f>
        <v/>
      </c>
      <c r="N89" s="60" t="str">
        <f>IF(source_data!G91="","",IF(source_data!D91="","",VLOOKUP(source_data!D91,geo_data!A:I,9,FALSE)))</f>
        <v/>
      </c>
      <c r="O89" s="60" t="str">
        <f>IF(source_data!G91="","",IF(source_data!D91="","",VLOOKUP(source_data!D91,geo_data!A:I,8,FALSE)))</f>
        <v/>
      </c>
      <c r="P89" s="60" t="str">
        <f>IF(source_data!G91="","",IF(LEFT(O89,3)="E05","WD",IF(LEFT(O89,3)="S13","WD",IF(LEFT(O89,3)="W05","WD",IF(LEFT(O89,3)="W06","UA",IF(LEFT(O89,3)="S12","CA",IF(LEFT(O89,3)="E06","UA",IF(LEFT(O89,3)="E07","NMD",IF(LEFT(O89,3)="E08","MD",IF(LEFT(O89,3)="E09","LONB"))))))))))</f>
        <v/>
      </c>
      <c r="Q89" s="60" t="str">
        <f>IF(source_data!G91="","",IF(source_data!D91="","",VLOOKUP(source_data!D91,geo_data!A:I,7,FALSE)))</f>
        <v/>
      </c>
      <c r="R89" s="60" t="str">
        <f>IF(source_data!G91="","",IF(source_data!D91="","",VLOOKUP(source_data!D91,geo_data!A:I,6,FALSE)))</f>
        <v/>
      </c>
      <c r="S89" s="60" t="str">
        <f>IF(source_data!G91="","",IF(LEFT(R89,3)="E05","WD",IF(LEFT(R89,3)="S13","WD",IF(LEFT(R89,3)="W05","WD",IF(LEFT(R89,3)="W06","UA",IF(LEFT(R89,3)="S12","CA",IF(LEFT(R89,3)="E06","UA",IF(LEFT(R89,3)="E07","NMD",IF(LEFT(R89,3)="E08","MD",IF(LEFT(R89,3)="E09","LONB"))))))))))</f>
        <v/>
      </c>
      <c r="T89" s="17" t="str">
        <f>IF(source_data!G91="","",IF(source_data!N91="","",source_data!N91))</f>
        <v/>
      </c>
      <c r="U89" s="21" t="str">
        <f>IF(source_data!G91="","",tailored_settings!$B$8)</f>
        <v/>
      </c>
      <c r="V89" s="17" t="str">
        <f>IF(source_data!G91="","",tailored_settings!$B$9)</f>
        <v/>
      </c>
      <c r="W89" s="19" t="str">
        <f>IF(source_data!G91="","",IF(source_data!O91="","",source_data!O91))</f>
        <v/>
      </c>
      <c r="X89" s="19" t="str">
        <f>IF(source_data!G91="","",IF(source_data!P91="","",source_data!P91))</f>
        <v/>
      </c>
      <c r="Y89" s="20" t="str">
        <f>IF(source_data!G91="","",IF(source_data!Q91="","",source_data!Q91))</f>
        <v/>
      </c>
      <c r="Z89" s="25" t="str">
        <f>IF(source_data!G91="","",IF(source_data!I91="","",tailored_settings!$B$10))</f>
        <v/>
      </c>
      <c r="AA89" s="25" t="str">
        <f>IF(source_data!G91="","",IF(source_data!I91="","",source_data!I91))</f>
        <v/>
      </c>
      <c r="AB89" s="25" t="str">
        <f>IF(source_data!G91="","",IF(source_data!J91="","",tailored_settings!$B$11))</f>
        <v/>
      </c>
      <c r="AC89" s="25" t="str">
        <f>IF(source_data!G91="","",IF(source_data!J91="","",source_data!J91))</f>
        <v/>
      </c>
      <c r="AD89" s="25" t="str">
        <f>IF(source_data!G91="","",IF(source_data!K91="","",tailored_settings!$B$12))</f>
        <v/>
      </c>
      <c r="AE89" s="25" t="str">
        <f>IF(source_data!G91="","",IF(source_data!K91="","",source_data!K91))</f>
        <v/>
      </c>
      <c r="AF89" s="25" t="str">
        <f>IF(source_data!G91="","",IF(source_data!L91="","",tailored_settings!$B$13))</f>
        <v/>
      </c>
      <c r="AG89" s="25" t="str">
        <f>IF(source_data!G91="","",IF(source_data!L91="","",source_data!L91))</f>
        <v/>
      </c>
      <c r="AH89" s="25" t="str">
        <f>IF(source_data!G91="","",IF(source_data!M91="","",tailored_settings!$B$14))</f>
        <v/>
      </c>
      <c r="AI89" s="25" t="str">
        <f>IF(source_data!G91="","",IF(source_data!M91="","",source_data!M91))</f>
        <v/>
      </c>
    </row>
    <row r="90" spans="1:35" ht="15.75" x14ac:dyDescent="0.25">
      <c r="A90" s="17" t="str">
        <f>IF(source_data!G92="","",IF(AND(source_data!C92&lt;&gt;"",tailored_settings!$B$15="Publish"),CONCATENATE(tailored_settings!$B$2&amp;source_data!C92),IF(AND(source_data!C92&lt;&gt;"",tailored_settings!$B$15="Do not publish"),CONCATENATE(tailored_settings!$B$2&amp;TEXT(ROW(A90)-1,"0000")&amp;"_"&amp;TEXT(F90,"yyyy-mm")),CONCATENATE(tailored_settings!$B$2&amp;TEXT(ROW(A90)-1,"0000")&amp;"_"&amp;TEXT(F90,"yyyy-mm")))))</f>
        <v/>
      </c>
      <c r="B90" s="17" t="str">
        <f>IF(source_data!G92="","",IF(source_data!E92&lt;&gt;"",source_data!E92,CONCATENATE("Grant to "&amp;G90)))</f>
        <v/>
      </c>
      <c r="C90" s="17" t="str">
        <f>IF(source_data!G92="","",IF(source_data!F92="","",source_data!F92))</f>
        <v/>
      </c>
      <c r="D90" s="18" t="str">
        <f>IF(source_data!G92="","",IF(source_data!G92="","",source_data!G92))</f>
        <v/>
      </c>
      <c r="E90" s="17" t="str">
        <f>IF(source_data!G92="","",tailored_settings!$B$3)</f>
        <v/>
      </c>
      <c r="F90" s="19" t="str">
        <f>IF(source_data!G92="","",IF(source_data!H92="","",source_data!H92))</f>
        <v/>
      </c>
      <c r="G90" s="17" t="str">
        <f>IF(source_data!G92="","",tailored_settings!$B$5)</f>
        <v/>
      </c>
      <c r="H90" s="17" t="str">
        <f>IF(source_data!G92="","",IF(AND(source_data!A92&lt;&gt;"",tailored_settings!$B$16="Publish"),CONCATENATE(tailored_settings!$B$2&amp;source_data!A92),IF(AND(source_data!A92&lt;&gt;"",tailored_settings!$B$16="Do not publish"),CONCATENATE(tailored_settings!$B$4&amp;TEXT(ROW(A90)-1,"0000")&amp;"_"&amp;TEXT(F90,"yyyy-mm")),CONCATENATE(tailored_settings!$B$4&amp;TEXT(ROW(A90)-1,"0000")&amp;"_"&amp;TEXT(F90,"yyyy-mm")))))</f>
        <v/>
      </c>
      <c r="I90" s="17" t="str">
        <f>IF(source_data!G92="","",tailored_settings!$B$7)</f>
        <v/>
      </c>
      <c r="J90" s="17" t="str">
        <f>IF(source_data!G92="","",tailored_settings!$B$6)</f>
        <v/>
      </c>
      <c r="K90" s="17" t="str">
        <f>IF(source_data!G92="","",IF(source_data!I92="","",VLOOKUP(source_data!I92,codelist_mapping!A:C,3,FALSE)))</f>
        <v/>
      </c>
      <c r="L90" s="17" t="str">
        <f>IF(source_data!G92="","",IF(source_data!J92="","",VLOOKUP(source_data!J92,codelist_mapping!A:C,3,FALSE)))</f>
        <v/>
      </c>
      <c r="M90" s="17" t="str">
        <f>IF(source_data!G92="","",IF(source_data!K92="","",IF(source_data!M92&lt;&gt;"",CONCATENATE(VLOOKUP(source_data!K92,codelist_mapping!F:H,3,FALSE)&amp;";"&amp;VLOOKUP(source_data!L92,codelist_mapping!F:H,3,FALSE)&amp;";"&amp;VLOOKUP(source_data!M92,codelist_mapping!F:H,3,FALSE)),IF(source_data!L92&lt;&gt;"",CONCATENATE(VLOOKUP(source_data!K92,codelist_mapping!F:H,3,FALSE)&amp;";"&amp;VLOOKUP(source_data!L92,codelist_mapping!F:H,3,FALSE)),IF(source_data!K92&lt;&gt;"",CONCATENATE(VLOOKUP(source_data!K92,codelist_mapping!F:H,3,FALSE)))))))</f>
        <v/>
      </c>
      <c r="N90" s="60" t="str">
        <f>IF(source_data!G92="","",IF(source_data!D92="","",VLOOKUP(source_data!D92,geo_data!A:I,9,FALSE)))</f>
        <v/>
      </c>
      <c r="O90" s="60" t="str">
        <f>IF(source_data!G92="","",IF(source_data!D92="","",VLOOKUP(source_data!D92,geo_data!A:I,8,FALSE)))</f>
        <v/>
      </c>
      <c r="P90" s="60" t="str">
        <f>IF(source_data!G92="","",IF(LEFT(O90,3)="E05","WD",IF(LEFT(O90,3)="S13","WD",IF(LEFT(O90,3)="W05","WD",IF(LEFT(O90,3)="W06","UA",IF(LEFT(O90,3)="S12","CA",IF(LEFT(O90,3)="E06","UA",IF(LEFT(O90,3)="E07","NMD",IF(LEFT(O90,3)="E08","MD",IF(LEFT(O90,3)="E09","LONB"))))))))))</f>
        <v/>
      </c>
      <c r="Q90" s="60" t="str">
        <f>IF(source_data!G92="","",IF(source_data!D92="","",VLOOKUP(source_data!D92,geo_data!A:I,7,FALSE)))</f>
        <v/>
      </c>
      <c r="R90" s="60" t="str">
        <f>IF(source_data!G92="","",IF(source_data!D92="","",VLOOKUP(source_data!D92,geo_data!A:I,6,FALSE)))</f>
        <v/>
      </c>
      <c r="S90" s="60" t="str">
        <f>IF(source_data!G92="","",IF(LEFT(R90,3)="E05","WD",IF(LEFT(R90,3)="S13","WD",IF(LEFT(R90,3)="W05","WD",IF(LEFT(R90,3)="W06","UA",IF(LEFT(R90,3)="S12","CA",IF(LEFT(R90,3)="E06","UA",IF(LEFT(R90,3)="E07","NMD",IF(LEFT(R90,3)="E08","MD",IF(LEFT(R90,3)="E09","LONB"))))))))))</f>
        <v/>
      </c>
      <c r="T90" s="17" t="str">
        <f>IF(source_data!G92="","",IF(source_data!N92="","",source_data!N92))</f>
        <v/>
      </c>
      <c r="U90" s="21" t="str">
        <f>IF(source_data!G92="","",tailored_settings!$B$8)</f>
        <v/>
      </c>
      <c r="V90" s="17" t="str">
        <f>IF(source_data!G92="","",tailored_settings!$B$9)</f>
        <v/>
      </c>
      <c r="W90" s="19" t="str">
        <f>IF(source_data!G92="","",IF(source_data!O92="","",source_data!O92))</f>
        <v/>
      </c>
      <c r="X90" s="19" t="str">
        <f>IF(source_data!G92="","",IF(source_data!P92="","",source_data!P92))</f>
        <v/>
      </c>
      <c r="Y90" s="20" t="str">
        <f>IF(source_data!G92="","",IF(source_data!Q92="","",source_data!Q92))</f>
        <v/>
      </c>
      <c r="Z90" s="25" t="str">
        <f>IF(source_data!G92="","",IF(source_data!I92="","",tailored_settings!$B$10))</f>
        <v/>
      </c>
      <c r="AA90" s="25" t="str">
        <f>IF(source_data!G92="","",IF(source_data!I92="","",source_data!I92))</f>
        <v/>
      </c>
      <c r="AB90" s="25" t="str">
        <f>IF(source_data!G92="","",IF(source_data!J92="","",tailored_settings!$B$11))</f>
        <v/>
      </c>
      <c r="AC90" s="25" t="str">
        <f>IF(source_data!G92="","",IF(source_data!J92="","",source_data!J92))</f>
        <v/>
      </c>
      <c r="AD90" s="25" t="str">
        <f>IF(source_data!G92="","",IF(source_data!K92="","",tailored_settings!$B$12))</f>
        <v/>
      </c>
      <c r="AE90" s="25" t="str">
        <f>IF(source_data!G92="","",IF(source_data!K92="","",source_data!K92))</f>
        <v/>
      </c>
      <c r="AF90" s="25" t="str">
        <f>IF(source_data!G92="","",IF(source_data!L92="","",tailored_settings!$B$13))</f>
        <v/>
      </c>
      <c r="AG90" s="25" t="str">
        <f>IF(source_data!G92="","",IF(source_data!L92="","",source_data!L92))</f>
        <v/>
      </c>
      <c r="AH90" s="25" t="str">
        <f>IF(source_data!G92="","",IF(source_data!M92="","",tailored_settings!$B$14))</f>
        <v/>
      </c>
      <c r="AI90" s="25" t="str">
        <f>IF(source_data!G92="","",IF(source_data!M92="","",source_data!M92))</f>
        <v/>
      </c>
    </row>
    <row r="91" spans="1:35" ht="15.75" x14ac:dyDescent="0.25">
      <c r="A91" s="17" t="str">
        <f>IF(source_data!G93="","",IF(AND(source_data!C93&lt;&gt;"",tailored_settings!$B$15="Publish"),CONCATENATE(tailored_settings!$B$2&amp;source_data!C93),IF(AND(source_data!C93&lt;&gt;"",tailored_settings!$B$15="Do not publish"),CONCATENATE(tailored_settings!$B$2&amp;TEXT(ROW(A91)-1,"0000")&amp;"_"&amp;TEXT(F91,"yyyy-mm")),CONCATENATE(tailored_settings!$B$2&amp;TEXT(ROW(A91)-1,"0000")&amp;"_"&amp;TEXT(F91,"yyyy-mm")))))</f>
        <v/>
      </c>
      <c r="B91" s="17" t="str">
        <f>IF(source_data!G93="","",IF(source_data!E93&lt;&gt;"",source_data!E93,CONCATENATE("Grant to "&amp;G91)))</f>
        <v/>
      </c>
      <c r="C91" s="17" t="str">
        <f>IF(source_data!G93="","",IF(source_data!F93="","",source_data!F93))</f>
        <v/>
      </c>
      <c r="D91" s="18" t="str">
        <f>IF(source_data!G93="","",IF(source_data!G93="","",source_data!G93))</f>
        <v/>
      </c>
      <c r="E91" s="17" t="str">
        <f>IF(source_data!G93="","",tailored_settings!$B$3)</f>
        <v/>
      </c>
      <c r="F91" s="19" t="str">
        <f>IF(source_data!G93="","",IF(source_data!H93="","",source_data!H93))</f>
        <v/>
      </c>
      <c r="G91" s="17" t="str">
        <f>IF(source_data!G93="","",tailored_settings!$B$5)</f>
        <v/>
      </c>
      <c r="H91" s="17" t="str">
        <f>IF(source_data!G93="","",IF(AND(source_data!A93&lt;&gt;"",tailored_settings!$B$16="Publish"),CONCATENATE(tailored_settings!$B$2&amp;source_data!A93),IF(AND(source_data!A93&lt;&gt;"",tailored_settings!$B$16="Do not publish"),CONCATENATE(tailored_settings!$B$4&amp;TEXT(ROW(A91)-1,"0000")&amp;"_"&amp;TEXT(F91,"yyyy-mm")),CONCATENATE(tailored_settings!$B$4&amp;TEXT(ROW(A91)-1,"0000")&amp;"_"&amp;TEXT(F91,"yyyy-mm")))))</f>
        <v/>
      </c>
      <c r="I91" s="17" t="str">
        <f>IF(source_data!G93="","",tailored_settings!$B$7)</f>
        <v/>
      </c>
      <c r="J91" s="17" t="str">
        <f>IF(source_data!G93="","",tailored_settings!$B$6)</f>
        <v/>
      </c>
      <c r="K91" s="17" t="str">
        <f>IF(source_data!G93="","",IF(source_data!I93="","",VLOOKUP(source_data!I93,codelist_mapping!A:C,3,FALSE)))</f>
        <v/>
      </c>
      <c r="L91" s="17" t="str">
        <f>IF(source_data!G93="","",IF(source_data!J93="","",VLOOKUP(source_data!J93,codelist_mapping!A:C,3,FALSE)))</f>
        <v/>
      </c>
      <c r="M91" s="17" t="str">
        <f>IF(source_data!G93="","",IF(source_data!K93="","",IF(source_data!M93&lt;&gt;"",CONCATENATE(VLOOKUP(source_data!K93,codelist_mapping!F:H,3,FALSE)&amp;";"&amp;VLOOKUP(source_data!L93,codelist_mapping!F:H,3,FALSE)&amp;";"&amp;VLOOKUP(source_data!M93,codelist_mapping!F:H,3,FALSE)),IF(source_data!L93&lt;&gt;"",CONCATENATE(VLOOKUP(source_data!K93,codelist_mapping!F:H,3,FALSE)&amp;";"&amp;VLOOKUP(source_data!L93,codelist_mapping!F:H,3,FALSE)),IF(source_data!K93&lt;&gt;"",CONCATENATE(VLOOKUP(source_data!K93,codelist_mapping!F:H,3,FALSE)))))))</f>
        <v/>
      </c>
      <c r="N91" s="60" t="str">
        <f>IF(source_data!G93="","",IF(source_data!D93="","",VLOOKUP(source_data!D93,geo_data!A:I,9,FALSE)))</f>
        <v/>
      </c>
      <c r="O91" s="60" t="str">
        <f>IF(source_data!G93="","",IF(source_data!D93="","",VLOOKUP(source_data!D93,geo_data!A:I,8,FALSE)))</f>
        <v/>
      </c>
      <c r="P91" s="60" t="str">
        <f>IF(source_data!G93="","",IF(LEFT(O91,3)="E05","WD",IF(LEFT(O91,3)="S13","WD",IF(LEFT(O91,3)="W05","WD",IF(LEFT(O91,3)="W06","UA",IF(LEFT(O91,3)="S12","CA",IF(LEFT(O91,3)="E06","UA",IF(LEFT(O91,3)="E07","NMD",IF(LEFT(O91,3)="E08","MD",IF(LEFT(O91,3)="E09","LONB"))))))))))</f>
        <v/>
      </c>
      <c r="Q91" s="60" t="str">
        <f>IF(source_data!G93="","",IF(source_data!D93="","",VLOOKUP(source_data!D93,geo_data!A:I,7,FALSE)))</f>
        <v/>
      </c>
      <c r="R91" s="60" t="str">
        <f>IF(source_data!G93="","",IF(source_data!D93="","",VLOOKUP(source_data!D93,geo_data!A:I,6,FALSE)))</f>
        <v/>
      </c>
      <c r="S91" s="60" t="str">
        <f>IF(source_data!G93="","",IF(LEFT(R91,3)="E05","WD",IF(LEFT(R91,3)="S13","WD",IF(LEFT(R91,3)="W05","WD",IF(LEFT(R91,3)="W06","UA",IF(LEFT(R91,3)="S12","CA",IF(LEFT(R91,3)="E06","UA",IF(LEFT(R91,3)="E07","NMD",IF(LEFT(R91,3)="E08","MD",IF(LEFT(R91,3)="E09","LONB"))))))))))</f>
        <v/>
      </c>
      <c r="T91" s="17" t="str">
        <f>IF(source_data!G93="","",IF(source_data!N93="","",source_data!N93))</f>
        <v/>
      </c>
      <c r="U91" s="21" t="str">
        <f>IF(source_data!G93="","",tailored_settings!$B$8)</f>
        <v/>
      </c>
      <c r="V91" s="17" t="str">
        <f>IF(source_data!G93="","",tailored_settings!$B$9)</f>
        <v/>
      </c>
      <c r="W91" s="19" t="str">
        <f>IF(source_data!G93="","",IF(source_data!O93="","",source_data!O93))</f>
        <v/>
      </c>
      <c r="X91" s="19" t="str">
        <f>IF(source_data!G93="","",IF(source_data!P93="","",source_data!P93))</f>
        <v/>
      </c>
      <c r="Y91" s="20" t="str">
        <f>IF(source_data!G93="","",IF(source_data!Q93="","",source_data!Q93))</f>
        <v/>
      </c>
      <c r="Z91" s="25" t="str">
        <f>IF(source_data!G93="","",IF(source_data!I93="","",tailored_settings!$B$10))</f>
        <v/>
      </c>
      <c r="AA91" s="25" t="str">
        <f>IF(source_data!G93="","",IF(source_data!I93="","",source_data!I93))</f>
        <v/>
      </c>
      <c r="AB91" s="25" t="str">
        <f>IF(source_data!G93="","",IF(source_data!J93="","",tailored_settings!$B$11))</f>
        <v/>
      </c>
      <c r="AC91" s="25" t="str">
        <f>IF(source_data!G93="","",IF(source_data!J93="","",source_data!J93))</f>
        <v/>
      </c>
      <c r="AD91" s="25" t="str">
        <f>IF(source_data!G93="","",IF(source_data!K93="","",tailored_settings!$B$12))</f>
        <v/>
      </c>
      <c r="AE91" s="25" t="str">
        <f>IF(source_data!G93="","",IF(source_data!K93="","",source_data!K93))</f>
        <v/>
      </c>
      <c r="AF91" s="25" t="str">
        <f>IF(source_data!G93="","",IF(source_data!L93="","",tailored_settings!$B$13))</f>
        <v/>
      </c>
      <c r="AG91" s="25" t="str">
        <f>IF(source_data!G93="","",IF(source_data!L93="","",source_data!L93))</f>
        <v/>
      </c>
      <c r="AH91" s="25" t="str">
        <f>IF(source_data!G93="","",IF(source_data!M93="","",tailored_settings!$B$14))</f>
        <v/>
      </c>
      <c r="AI91" s="25" t="str">
        <f>IF(source_data!G93="","",IF(source_data!M93="","",source_data!M93))</f>
        <v/>
      </c>
    </row>
    <row r="92" spans="1:35" ht="15.75" x14ac:dyDescent="0.25">
      <c r="A92" s="17" t="str">
        <f>IF(source_data!G94="","",IF(AND(source_data!C94&lt;&gt;"",tailored_settings!$B$15="Publish"),CONCATENATE(tailored_settings!$B$2&amp;source_data!C94),IF(AND(source_data!C94&lt;&gt;"",tailored_settings!$B$15="Do not publish"),CONCATENATE(tailored_settings!$B$2&amp;TEXT(ROW(A92)-1,"0000")&amp;"_"&amp;TEXT(F92,"yyyy-mm")),CONCATENATE(tailored_settings!$B$2&amp;TEXT(ROW(A92)-1,"0000")&amp;"_"&amp;TEXT(F92,"yyyy-mm")))))</f>
        <v/>
      </c>
      <c r="B92" s="17" t="str">
        <f>IF(source_data!G94="","",IF(source_data!E94&lt;&gt;"",source_data!E94,CONCATENATE("Grant to "&amp;G92)))</f>
        <v/>
      </c>
      <c r="C92" s="17" t="str">
        <f>IF(source_data!G94="","",IF(source_data!F94="","",source_data!F94))</f>
        <v/>
      </c>
      <c r="D92" s="18" t="str">
        <f>IF(source_data!G94="","",IF(source_data!G94="","",source_data!G94))</f>
        <v/>
      </c>
      <c r="E92" s="17" t="str">
        <f>IF(source_data!G94="","",tailored_settings!$B$3)</f>
        <v/>
      </c>
      <c r="F92" s="19" t="str">
        <f>IF(source_data!G94="","",IF(source_data!H94="","",source_data!H94))</f>
        <v/>
      </c>
      <c r="G92" s="17" t="str">
        <f>IF(source_data!G94="","",tailored_settings!$B$5)</f>
        <v/>
      </c>
      <c r="H92" s="17" t="str">
        <f>IF(source_data!G94="","",IF(AND(source_data!A94&lt;&gt;"",tailored_settings!$B$16="Publish"),CONCATENATE(tailored_settings!$B$2&amp;source_data!A94),IF(AND(source_data!A94&lt;&gt;"",tailored_settings!$B$16="Do not publish"),CONCATENATE(tailored_settings!$B$4&amp;TEXT(ROW(A92)-1,"0000")&amp;"_"&amp;TEXT(F92,"yyyy-mm")),CONCATENATE(tailored_settings!$B$4&amp;TEXT(ROW(A92)-1,"0000")&amp;"_"&amp;TEXT(F92,"yyyy-mm")))))</f>
        <v/>
      </c>
      <c r="I92" s="17" t="str">
        <f>IF(source_data!G94="","",tailored_settings!$B$7)</f>
        <v/>
      </c>
      <c r="J92" s="17" t="str">
        <f>IF(source_data!G94="","",tailored_settings!$B$6)</f>
        <v/>
      </c>
      <c r="K92" s="17" t="str">
        <f>IF(source_data!G94="","",IF(source_data!I94="","",VLOOKUP(source_data!I94,codelist_mapping!A:C,3,FALSE)))</f>
        <v/>
      </c>
      <c r="L92" s="17" t="str">
        <f>IF(source_data!G94="","",IF(source_data!J94="","",VLOOKUP(source_data!J94,codelist_mapping!A:C,3,FALSE)))</f>
        <v/>
      </c>
      <c r="M92" s="17" t="str">
        <f>IF(source_data!G94="","",IF(source_data!K94="","",IF(source_data!M94&lt;&gt;"",CONCATENATE(VLOOKUP(source_data!K94,codelist_mapping!F:H,3,FALSE)&amp;";"&amp;VLOOKUP(source_data!L94,codelist_mapping!F:H,3,FALSE)&amp;";"&amp;VLOOKUP(source_data!M94,codelist_mapping!F:H,3,FALSE)),IF(source_data!L94&lt;&gt;"",CONCATENATE(VLOOKUP(source_data!K94,codelist_mapping!F:H,3,FALSE)&amp;";"&amp;VLOOKUP(source_data!L94,codelist_mapping!F:H,3,FALSE)),IF(source_data!K94&lt;&gt;"",CONCATENATE(VLOOKUP(source_data!K94,codelist_mapping!F:H,3,FALSE)))))))</f>
        <v/>
      </c>
      <c r="N92" s="60" t="str">
        <f>IF(source_data!G94="","",IF(source_data!D94="","",VLOOKUP(source_data!D94,geo_data!A:I,9,FALSE)))</f>
        <v/>
      </c>
      <c r="O92" s="60" t="str">
        <f>IF(source_data!G94="","",IF(source_data!D94="","",VLOOKUP(source_data!D94,geo_data!A:I,8,FALSE)))</f>
        <v/>
      </c>
      <c r="P92" s="60" t="str">
        <f>IF(source_data!G94="","",IF(LEFT(O92,3)="E05","WD",IF(LEFT(O92,3)="S13","WD",IF(LEFT(O92,3)="W05","WD",IF(LEFT(O92,3)="W06","UA",IF(LEFT(O92,3)="S12","CA",IF(LEFT(O92,3)="E06","UA",IF(LEFT(O92,3)="E07","NMD",IF(LEFT(O92,3)="E08","MD",IF(LEFT(O92,3)="E09","LONB"))))))))))</f>
        <v/>
      </c>
      <c r="Q92" s="60" t="str">
        <f>IF(source_data!G94="","",IF(source_data!D94="","",VLOOKUP(source_data!D94,geo_data!A:I,7,FALSE)))</f>
        <v/>
      </c>
      <c r="R92" s="60" t="str">
        <f>IF(source_data!G94="","",IF(source_data!D94="","",VLOOKUP(source_data!D94,geo_data!A:I,6,FALSE)))</f>
        <v/>
      </c>
      <c r="S92" s="60" t="str">
        <f>IF(source_data!G94="","",IF(LEFT(R92,3)="E05","WD",IF(LEFT(R92,3)="S13","WD",IF(LEFT(R92,3)="W05","WD",IF(LEFT(R92,3)="W06","UA",IF(LEFT(R92,3)="S12","CA",IF(LEFT(R92,3)="E06","UA",IF(LEFT(R92,3)="E07","NMD",IF(LEFT(R92,3)="E08","MD",IF(LEFT(R92,3)="E09","LONB"))))))))))</f>
        <v/>
      </c>
      <c r="T92" s="17" t="str">
        <f>IF(source_data!G94="","",IF(source_data!N94="","",source_data!N94))</f>
        <v/>
      </c>
      <c r="U92" s="21" t="str">
        <f>IF(source_data!G94="","",tailored_settings!$B$8)</f>
        <v/>
      </c>
      <c r="V92" s="17" t="str">
        <f>IF(source_data!G94="","",tailored_settings!$B$9)</f>
        <v/>
      </c>
      <c r="W92" s="19" t="str">
        <f>IF(source_data!G94="","",IF(source_data!O94="","",source_data!O94))</f>
        <v/>
      </c>
      <c r="X92" s="19" t="str">
        <f>IF(source_data!G94="","",IF(source_data!P94="","",source_data!P94))</f>
        <v/>
      </c>
      <c r="Y92" s="20" t="str">
        <f>IF(source_data!G94="","",IF(source_data!Q94="","",source_data!Q94))</f>
        <v/>
      </c>
      <c r="Z92" s="25" t="str">
        <f>IF(source_data!G94="","",IF(source_data!I94="","",tailored_settings!$B$10))</f>
        <v/>
      </c>
      <c r="AA92" s="25" t="str">
        <f>IF(source_data!G94="","",IF(source_data!I94="","",source_data!I94))</f>
        <v/>
      </c>
      <c r="AB92" s="25" t="str">
        <f>IF(source_data!G94="","",IF(source_data!J94="","",tailored_settings!$B$11))</f>
        <v/>
      </c>
      <c r="AC92" s="25" t="str">
        <f>IF(source_data!G94="","",IF(source_data!J94="","",source_data!J94))</f>
        <v/>
      </c>
      <c r="AD92" s="25" t="str">
        <f>IF(source_data!G94="","",IF(source_data!K94="","",tailored_settings!$B$12))</f>
        <v/>
      </c>
      <c r="AE92" s="25" t="str">
        <f>IF(source_data!G94="","",IF(source_data!K94="","",source_data!K94))</f>
        <v/>
      </c>
      <c r="AF92" s="25" t="str">
        <f>IF(source_data!G94="","",IF(source_data!L94="","",tailored_settings!$B$13))</f>
        <v/>
      </c>
      <c r="AG92" s="25" t="str">
        <f>IF(source_data!G94="","",IF(source_data!L94="","",source_data!L94))</f>
        <v/>
      </c>
      <c r="AH92" s="25" t="str">
        <f>IF(source_data!G94="","",IF(source_data!M94="","",tailored_settings!$B$14))</f>
        <v/>
      </c>
      <c r="AI92" s="25" t="str">
        <f>IF(source_data!G94="","",IF(source_data!M94="","",source_data!M94))</f>
        <v/>
      </c>
    </row>
    <row r="93" spans="1:35" ht="15.75" x14ac:dyDescent="0.25">
      <c r="A93" s="17" t="str">
        <f>IF(source_data!G95="","",IF(AND(source_data!C95&lt;&gt;"",tailored_settings!$B$15="Publish"),CONCATENATE(tailored_settings!$B$2&amp;source_data!C95),IF(AND(source_data!C95&lt;&gt;"",tailored_settings!$B$15="Do not publish"),CONCATENATE(tailored_settings!$B$2&amp;TEXT(ROW(A93)-1,"0000")&amp;"_"&amp;TEXT(F93,"yyyy-mm")),CONCATENATE(tailored_settings!$B$2&amp;TEXT(ROW(A93)-1,"0000")&amp;"_"&amp;TEXT(F93,"yyyy-mm")))))</f>
        <v/>
      </c>
      <c r="B93" s="17" t="str">
        <f>IF(source_data!G95="","",IF(source_data!E95&lt;&gt;"",source_data!E95,CONCATENATE("Grant to "&amp;G93)))</f>
        <v/>
      </c>
      <c r="C93" s="17" t="str">
        <f>IF(source_data!G95="","",IF(source_data!F95="","",source_data!F95))</f>
        <v/>
      </c>
      <c r="D93" s="18" t="str">
        <f>IF(source_data!G95="","",IF(source_data!G95="","",source_data!G95))</f>
        <v/>
      </c>
      <c r="E93" s="17" t="str">
        <f>IF(source_data!G95="","",tailored_settings!$B$3)</f>
        <v/>
      </c>
      <c r="F93" s="19" t="str">
        <f>IF(source_data!G95="","",IF(source_data!H95="","",source_data!H95))</f>
        <v/>
      </c>
      <c r="G93" s="17" t="str">
        <f>IF(source_data!G95="","",tailored_settings!$B$5)</f>
        <v/>
      </c>
      <c r="H93" s="17" t="str">
        <f>IF(source_data!G95="","",IF(AND(source_data!A95&lt;&gt;"",tailored_settings!$B$16="Publish"),CONCATENATE(tailored_settings!$B$2&amp;source_data!A95),IF(AND(source_data!A95&lt;&gt;"",tailored_settings!$B$16="Do not publish"),CONCATENATE(tailored_settings!$B$4&amp;TEXT(ROW(A93)-1,"0000")&amp;"_"&amp;TEXT(F93,"yyyy-mm")),CONCATENATE(tailored_settings!$B$4&amp;TEXT(ROW(A93)-1,"0000")&amp;"_"&amp;TEXT(F93,"yyyy-mm")))))</f>
        <v/>
      </c>
      <c r="I93" s="17" t="str">
        <f>IF(source_data!G95="","",tailored_settings!$B$7)</f>
        <v/>
      </c>
      <c r="J93" s="17" t="str">
        <f>IF(source_data!G95="","",tailored_settings!$B$6)</f>
        <v/>
      </c>
      <c r="K93" s="17" t="str">
        <f>IF(source_data!G95="","",IF(source_data!I95="","",VLOOKUP(source_data!I95,codelist_mapping!A:C,3,FALSE)))</f>
        <v/>
      </c>
      <c r="L93" s="17" t="str">
        <f>IF(source_data!G95="","",IF(source_data!J95="","",VLOOKUP(source_data!J95,codelist_mapping!A:C,3,FALSE)))</f>
        <v/>
      </c>
      <c r="M93" s="17" t="str">
        <f>IF(source_data!G95="","",IF(source_data!K95="","",IF(source_data!M95&lt;&gt;"",CONCATENATE(VLOOKUP(source_data!K95,codelist_mapping!F:H,3,FALSE)&amp;";"&amp;VLOOKUP(source_data!L95,codelist_mapping!F:H,3,FALSE)&amp;";"&amp;VLOOKUP(source_data!M95,codelist_mapping!F:H,3,FALSE)),IF(source_data!L95&lt;&gt;"",CONCATENATE(VLOOKUP(source_data!K95,codelist_mapping!F:H,3,FALSE)&amp;";"&amp;VLOOKUP(source_data!L95,codelist_mapping!F:H,3,FALSE)),IF(source_data!K95&lt;&gt;"",CONCATENATE(VLOOKUP(source_data!K95,codelist_mapping!F:H,3,FALSE)))))))</f>
        <v/>
      </c>
      <c r="N93" s="60" t="str">
        <f>IF(source_data!G95="","",IF(source_data!D95="","",VLOOKUP(source_data!D95,geo_data!A:I,9,FALSE)))</f>
        <v/>
      </c>
      <c r="O93" s="60" t="str">
        <f>IF(source_data!G95="","",IF(source_data!D95="","",VLOOKUP(source_data!D95,geo_data!A:I,8,FALSE)))</f>
        <v/>
      </c>
      <c r="P93" s="60" t="str">
        <f>IF(source_data!G95="","",IF(LEFT(O93,3)="E05","WD",IF(LEFT(O93,3)="S13","WD",IF(LEFT(O93,3)="W05","WD",IF(LEFT(O93,3)="W06","UA",IF(LEFT(O93,3)="S12","CA",IF(LEFT(O93,3)="E06","UA",IF(LEFT(O93,3)="E07","NMD",IF(LEFT(O93,3)="E08","MD",IF(LEFT(O93,3)="E09","LONB"))))))))))</f>
        <v/>
      </c>
      <c r="Q93" s="60" t="str">
        <f>IF(source_data!G95="","",IF(source_data!D95="","",VLOOKUP(source_data!D95,geo_data!A:I,7,FALSE)))</f>
        <v/>
      </c>
      <c r="R93" s="60" t="str">
        <f>IF(source_data!G95="","",IF(source_data!D95="","",VLOOKUP(source_data!D95,geo_data!A:I,6,FALSE)))</f>
        <v/>
      </c>
      <c r="S93" s="60" t="str">
        <f>IF(source_data!G95="","",IF(LEFT(R93,3)="E05","WD",IF(LEFT(R93,3)="S13","WD",IF(LEFT(R93,3)="W05","WD",IF(LEFT(R93,3)="W06","UA",IF(LEFT(R93,3)="S12","CA",IF(LEFT(R93,3)="E06","UA",IF(LEFT(R93,3)="E07","NMD",IF(LEFT(R93,3)="E08","MD",IF(LEFT(R93,3)="E09","LONB"))))))))))</f>
        <v/>
      </c>
      <c r="T93" s="17" t="str">
        <f>IF(source_data!G95="","",IF(source_data!N95="","",source_data!N95))</f>
        <v/>
      </c>
      <c r="U93" s="21" t="str">
        <f>IF(source_data!G95="","",tailored_settings!$B$8)</f>
        <v/>
      </c>
      <c r="V93" s="17" t="str">
        <f>IF(source_data!G95="","",tailored_settings!$B$9)</f>
        <v/>
      </c>
      <c r="W93" s="19" t="str">
        <f>IF(source_data!G95="","",IF(source_data!O95="","",source_data!O95))</f>
        <v/>
      </c>
      <c r="X93" s="19" t="str">
        <f>IF(source_data!G95="","",IF(source_data!P95="","",source_data!P95))</f>
        <v/>
      </c>
      <c r="Y93" s="20" t="str">
        <f>IF(source_data!G95="","",IF(source_data!Q95="","",source_data!Q95))</f>
        <v/>
      </c>
      <c r="Z93" s="25" t="str">
        <f>IF(source_data!G95="","",IF(source_data!I95="","",tailored_settings!$B$10))</f>
        <v/>
      </c>
      <c r="AA93" s="25" t="str">
        <f>IF(source_data!G95="","",IF(source_data!I95="","",source_data!I95))</f>
        <v/>
      </c>
      <c r="AB93" s="25" t="str">
        <f>IF(source_data!G95="","",IF(source_data!J95="","",tailored_settings!$B$11))</f>
        <v/>
      </c>
      <c r="AC93" s="25" t="str">
        <f>IF(source_data!G95="","",IF(source_data!J95="","",source_data!J95))</f>
        <v/>
      </c>
      <c r="AD93" s="25" t="str">
        <f>IF(source_data!G95="","",IF(source_data!K95="","",tailored_settings!$B$12))</f>
        <v/>
      </c>
      <c r="AE93" s="25" t="str">
        <f>IF(source_data!G95="","",IF(source_data!K95="","",source_data!K95))</f>
        <v/>
      </c>
      <c r="AF93" s="25" t="str">
        <f>IF(source_data!G95="","",IF(source_data!L95="","",tailored_settings!$B$13))</f>
        <v/>
      </c>
      <c r="AG93" s="25" t="str">
        <f>IF(source_data!G95="","",IF(source_data!L95="","",source_data!L95))</f>
        <v/>
      </c>
      <c r="AH93" s="25" t="str">
        <f>IF(source_data!G95="","",IF(source_data!M95="","",tailored_settings!$B$14))</f>
        <v/>
      </c>
      <c r="AI93" s="25" t="str">
        <f>IF(source_data!G95="","",IF(source_data!M95="","",source_data!M95))</f>
        <v/>
      </c>
    </row>
    <row r="94" spans="1:35" ht="15.75" x14ac:dyDescent="0.25">
      <c r="A94" s="17" t="str">
        <f>IF(source_data!G96="","",IF(AND(source_data!C96&lt;&gt;"",tailored_settings!$B$15="Publish"),CONCATENATE(tailored_settings!$B$2&amp;source_data!C96),IF(AND(source_data!C96&lt;&gt;"",tailored_settings!$B$15="Do not publish"),CONCATENATE(tailored_settings!$B$2&amp;TEXT(ROW(A94)-1,"0000")&amp;"_"&amp;TEXT(F94,"yyyy-mm")),CONCATENATE(tailored_settings!$B$2&amp;TEXT(ROW(A94)-1,"0000")&amp;"_"&amp;TEXT(F94,"yyyy-mm")))))</f>
        <v/>
      </c>
      <c r="B94" s="17" t="str">
        <f>IF(source_data!G96="","",IF(source_data!E96&lt;&gt;"",source_data!E96,CONCATENATE("Grant to "&amp;G94)))</f>
        <v/>
      </c>
      <c r="C94" s="17" t="str">
        <f>IF(source_data!G96="","",IF(source_data!F96="","",source_data!F96))</f>
        <v/>
      </c>
      <c r="D94" s="18" t="str">
        <f>IF(source_data!G96="","",IF(source_data!G96="","",source_data!G96))</f>
        <v/>
      </c>
      <c r="E94" s="17" t="str">
        <f>IF(source_data!G96="","",tailored_settings!$B$3)</f>
        <v/>
      </c>
      <c r="F94" s="19" t="str">
        <f>IF(source_data!G96="","",IF(source_data!H96="","",source_data!H96))</f>
        <v/>
      </c>
      <c r="G94" s="17" t="str">
        <f>IF(source_data!G96="","",tailored_settings!$B$5)</f>
        <v/>
      </c>
      <c r="H94" s="17" t="str">
        <f>IF(source_data!G96="","",IF(AND(source_data!A96&lt;&gt;"",tailored_settings!$B$16="Publish"),CONCATENATE(tailored_settings!$B$2&amp;source_data!A96),IF(AND(source_data!A96&lt;&gt;"",tailored_settings!$B$16="Do not publish"),CONCATENATE(tailored_settings!$B$4&amp;TEXT(ROW(A94)-1,"0000")&amp;"_"&amp;TEXT(F94,"yyyy-mm")),CONCATENATE(tailored_settings!$B$4&amp;TEXT(ROW(A94)-1,"0000")&amp;"_"&amp;TEXT(F94,"yyyy-mm")))))</f>
        <v/>
      </c>
      <c r="I94" s="17" t="str">
        <f>IF(source_data!G96="","",tailored_settings!$B$7)</f>
        <v/>
      </c>
      <c r="J94" s="17" t="str">
        <f>IF(source_data!G96="","",tailored_settings!$B$6)</f>
        <v/>
      </c>
      <c r="K94" s="17" t="str">
        <f>IF(source_data!G96="","",IF(source_data!I96="","",VLOOKUP(source_data!I96,codelist_mapping!A:C,3,FALSE)))</f>
        <v/>
      </c>
      <c r="L94" s="17" t="str">
        <f>IF(source_data!G96="","",IF(source_data!J96="","",VLOOKUP(source_data!J96,codelist_mapping!A:C,3,FALSE)))</f>
        <v/>
      </c>
      <c r="M94" s="17" t="str">
        <f>IF(source_data!G96="","",IF(source_data!K96="","",IF(source_data!M96&lt;&gt;"",CONCATENATE(VLOOKUP(source_data!K96,codelist_mapping!F:H,3,FALSE)&amp;";"&amp;VLOOKUP(source_data!L96,codelist_mapping!F:H,3,FALSE)&amp;";"&amp;VLOOKUP(source_data!M96,codelist_mapping!F:H,3,FALSE)),IF(source_data!L96&lt;&gt;"",CONCATENATE(VLOOKUP(source_data!K96,codelist_mapping!F:H,3,FALSE)&amp;";"&amp;VLOOKUP(source_data!L96,codelist_mapping!F:H,3,FALSE)),IF(source_data!K96&lt;&gt;"",CONCATENATE(VLOOKUP(source_data!K96,codelist_mapping!F:H,3,FALSE)))))))</f>
        <v/>
      </c>
      <c r="N94" s="60" t="str">
        <f>IF(source_data!G96="","",IF(source_data!D96="","",VLOOKUP(source_data!D96,geo_data!A:I,9,FALSE)))</f>
        <v/>
      </c>
      <c r="O94" s="60" t="str">
        <f>IF(source_data!G96="","",IF(source_data!D96="","",VLOOKUP(source_data!D96,geo_data!A:I,8,FALSE)))</f>
        <v/>
      </c>
      <c r="P94" s="60" t="str">
        <f>IF(source_data!G96="","",IF(LEFT(O94,3)="E05","WD",IF(LEFT(O94,3)="S13","WD",IF(LEFT(O94,3)="W05","WD",IF(LEFT(O94,3)="W06","UA",IF(LEFT(O94,3)="S12","CA",IF(LEFT(O94,3)="E06","UA",IF(LEFT(O94,3)="E07","NMD",IF(LEFT(O94,3)="E08","MD",IF(LEFT(O94,3)="E09","LONB"))))))))))</f>
        <v/>
      </c>
      <c r="Q94" s="60" t="str">
        <f>IF(source_data!G96="","",IF(source_data!D96="","",VLOOKUP(source_data!D96,geo_data!A:I,7,FALSE)))</f>
        <v/>
      </c>
      <c r="R94" s="60" t="str">
        <f>IF(source_data!G96="","",IF(source_data!D96="","",VLOOKUP(source_data!D96,geo_data!A:I,6,FALSE)))</f>
        <v/>
      </c>
      <c r="S94" s="60" t="str">
        <f>IF(source_data!G96="","",IF(LEFT(R94,3)="E05","WD",IF(LEFT(R94,3)="S13","WD",IF(LEFT(R94,3)="W05","WD",IF(LEFT(R94,3)="W06","UA",IF(LEFT(R94,3)="S12","CA",IF(LEFT(R94,3)="E06","UA",IF(LEFT(R94,3)="E07","NMD",IF(LEFT(R94,3)="E08","MD",IF(LEFT(R94,3)="E09","LONB"))))))))))</f>
        <v/>
      </c>
      <c r="T94" s="17" t="str">
        <f>IF(source_data!G96="","",IF(source_data!N96="","",source_data!N96))</f>
        <v/>
      </c>
      <c r="U94" s="21" t="str">
        <f>IF(source_data!G96="","",tailored_settings!$B$8)</f>
        <v/>
      </c>
      <c r="V94" s="17" t="str">
        <f>IF(source_data!G96="","",tailored_settings!$B$9)</f>
        <v/>
      </c>
      <c r="W94" s="19" t="str">
        <f>IF(source_data!G96="","",IF(source_data!O96="","",source_data!O96))</f>
        <v/>
      </c>
      <c r="X94" s="19" t="str">
        <f>IF(source_data!G96="","",IF(source_data!P96="","",source_data!P96))</f>
        <v/>
      </c>
      <c r="Y94" s="20" t="str">
        <f>IF(source_data!G96="","",IF(source_data!Q96="","",source_data!Q96))</f>
        <v/>
      </c>
      <c r="Z94" s="25" t="str">
        <f>IF(source_data!G96="","",IF(source_data!I96="","",tailored_settings!$B$10))</f>
        <v/>
      </c>
      <c r="AA94" s="25" t="str">
        <f>IF(source_data!G96="","",IF(source_data!I96="","",source_data!I96))</f>
        <v/>
      </c>
      <c r="AB94" s="25" t="str">
        <f>IF(source_data!G96="","",IF(source_data!J96="","",tailored_settings!$B$11))</f>
        <v/>
      </c>
      <c r="AC94" s="25" t="str">
        <f>IF(source_data!G96="","",IF(source_data!J96="","",source_data!J96))</f>
        <v/>
      </c>
      <c r="AD94" s="25" t="str">
        <f>IF(source_data!G96="","",IF(source_data!K96="","",tailored_settings!$B$12))</f>
        <v/>
      </c>
      <c r="AE94" s="25" t="str">
        <f>IF(source_data!G96="","",IF(source_data!K96="","",source_data!K96))</f>
        <v/>
      </c>
      <c r="AF94" s="25" t="str">
        <f>IF(source_data!G96="","",IF(source_data!L96="","",tailored_settings!$B$13))</f>
        <v/>
      </c>
      <c r="AG94" s="25" t="str">
        <f>IF(source_data!G96="","",IF(source_data!L96="","",source_data!L96))</f>
        <v/>
      </c>
      <c r="AH94" s="25" t="str">
        <f>IF(source_data!G96="","",IF(source_data!M96="","",tailored_settings!$B$14))</f>
        <v/>
      </c>
      <c r="AI94" s="25" t="str">
        <f>IF(source_data!G96="","",IF(source_data!M96="","",source_data!M96))</f>
        <v/>
      </c>
    </row>
    <row r="95" spans="1:35" ht="15.75" x14ac:dyDescent="0.25">
      <c r="A95" s="17" t="str">
        <f>IF(source_data!G97="","",IF(AND(source_data!C97&lt;&gt;"",tailored_settings!$B$15="Publish"),CONCATENATE(tailored_settings!$B$2&amp;source_data!C97),IF(AND(source_data!C97&lt;&gt;"",tailored_settings!$B$15="Do not publish"),CONCATENATE(tailored_settings!$B$2&amp;TEXT(ROW(A95)-1,"0000")&amp;"_"&amp;TEXT(F95,"yyyy-mm")),CONCATENATE(tailored_settings!$B$2&amp;TEXT(ROW(A95)-1,"0000")&amp;"_"&amp;TEXT(F95,"yyyy-mm")))))</f>
        <v/>
      </c>
      <c r="B95" s="17" t="str">
        <f>IF(source_data!G97="","",IF(source_data!E97&lt;&gt;"",source_data!E97,CONCATENATE("Grant to "&amp;G95)))</f>
        <v/>
      </c>
      <c r="C95" s="17" t="str">
        <f>IF(source_data!G97="","",IF(source_data!F97="","",source_data!F97))</f>
        <v/>
      </c>
      <c r="D95" s="18" t="str">
        <f>IF(source_data!G97="","",IF(source_data!G97="","",source_data!G97))</f>
        <v/>
      </c>
      <c r="E95" s="17" t="str">
        <f>IF(source_data!G97="","",tailored_settings!$B$3)</f>
        <v/>
      </c>
      <c r="F95" s="19" t="str">
        <f>IF(source_data!G97="","",IF(source_data!H97="","",source_data!H97))</f>
        <v/>
      </c>
      <c r="G95" s="17" t="str">
        <f>IF(source_data!G97="","",tailored_settings!$B$5)</f>
        <v/>
      </c>
      <c r="H95" s="17" t="str">
        <f>IF(source_data!G97="","",IF(AND(source_data!A97&lt;&gt;"",tailored_settings!$B$16="Publish"),CONCATENATE(tailored_settings!$B$2&amp;source_data!A97),IF(AND(source_data!A97&lt;&gt;"",tailored_settings!$B$16="Do not publish"),CONCATENATE(tailored_settings!$B$4&amp;TEXT(ROW(A95)-1,"0000")&amp;"_"&amp;TEXT(F95,"yyyy-mm")),CONCATENATE(tailored_settings!$B$4&amp;TEXT(ROW(A95)-1,"0000")&amp;"_"&amp;TEXT(F95,"yyyy-mm")))))</f>
        <v/>
      </c>
      <c r="I95" s="17" t="str">
        <f>IF(source_data!G97="","",tailored_settings!$B$7)</f>
        <v/>
      </c>
      <c r="J95" s="17" t="str">
        <f>IF(source_data!G97="","",tailored_settings!$B$6)</f>
        <v/>
      </c>
      <c r="K95" s="17" t="str">
        <f>IF(source_data!G97="","",IF(source_data!I97="","",VLOOKUP(source_data!I97,codelist_mapping!A:C,3,FALSE)))</f>
        <v/>
      </c>
      <c r="L95" s="17" t="str">
        <f>IF(source_data!G97="","",IF(source_data!J97="","",VLOOKUP(source_data!J97,codelist_mapping!A:C,3,FALSE)))</f>
        <v/>
      </c>
      <c r="M95" s="17" t="str">
        <f>IF(source_data!G97="","",IF(source_data!K97="","",IF(source_data!M97&lt;&gt;"",CONCATENATE(VLOOKUP(source_data!K97,codelist_mapping!F:H,3,FALSE)&amp;";"&amp;VLOOKUP(source_data!L97,codelist_mapping!F:H,3,FALSE)&amp;";"&amp;VLOOKUP(source_data!M97,codelist_mapping!F:H,3,FALSE)),IF(source_data!L97&lt;&gt;"",CONCATENATE(VLOOKUP(source_data!K97,codelist_mapping!F:H,3,FALSE)&amp;";"&amp;VLOOKUP(source_data!L97,codelist_mapping!F:H,3,FALSE)),IF(source_data!K97&lt;&gt;"",CONCATENATE(VLOOKUP(source_data!K97,codelist_mapping!F:H,3,FALSE)))))))</f>
        <v/>
      </c>
      <c r="N95" s="60" t="str">
        <f>IF(source_data!G97="","",IF(source_data!D97="","",VLOOKUP(source_data!D97,geo_data!A:I,9,FALSE)))</f>
        <v/>
      </c>
      <c r="O95" s="60" t="str">
        <f>IF(source_data!G97="","",IF(source_data!D97="","",VLOOKUP(source_data!D97,geo_data!A:I,8,FALSE)))</f>
        <v/>
      </c>
      <c r="P95" s="60" t="str">
        <f>IF(source_data!G97="","",IF(LEFT(O95,3)="E05","WD",IF(LEFT(O95,3)="S13","WD",IF(LEFT(O95,3)="W05","WD",IF(LEFT(O95,3)="W06","UA",IF(LEFT(O95,3)="S12","CA",IF(LEFT(O95,3)="E06","UA",IF(LEFT(O95,3)="E07","NMD",IF(LEFT(O95,3)="E08","MD",IF(LEFT(O95,3)="E09","LONB"))))))))))</f>
        <v/>
      </c>
      <c r="Q95" s="60" t="str">
        <f>IF(source_data!G97="","",IF(source_data!D97="","",VLOOKUP(source_data!D97,geo_data!A:I,7,FALSE)))</f>
        <v/>
      </c>
      <c r="R95" s="60" t="str">
        <f>IF(source_data!G97="","",IF(source_data!D97="","",VLOOKUP(source_data!D97,geo_data!A:I,6,FALSE)))</f>
        <v/>
      </c>
      <c r="S95" s="60" t="str">
        <f>IF(source_data!G97="","",IF(LEFT(R95,3)="E05","WD",IF(LEFT(R95,3)="S13","WD",IF(LEFT(R95,3)="W05","WD",IF(LEFT(R95,3)="W06","UA",IF(LEFT(R95,3)="S12","CA",IF(LEFT(R95,3)="E06","UA",IF(LEFT(R95,3)="E07","NMD",IF(LEFT(R95,3)="E08","MD",IF(LEFT(R95,3)="E09","LONB"))))))))))</f>
        <v/>
      </c>
      <c r="T95" s="17" t="str">
        <f>IF(source_data!G97="","",IF(source_data!N97="","",source_data!N97))</f>
        <v/>
      </c>
      <c r="U95" s="21" t="str">
        <f>IF(source_data!G97="","",tailored_settings!$B$8)</f>
        <v/>
      </c>
      <c r="V95" s="17" t="str">
        <f>IF(source_data!G97="","",tailored_settings!$B$9)</f>
        <v/>
      </c>
      <c r="W95" s="19" t="str">
        <f>IF(source_data!G97="","",IF(source_data!O97="","",source_data!O97))</f>
        <v/>
      </c>
      <c r="X95" s="19" t="str">
        <f>IF(source_data!G97="","",IF(source_data!P97="","",source_data!P97))</f>
        <v/>
      </c>
      <c r="Y95" s="20" t="str">
        <f>IF(source_data!G97="","",IF(source_data!Q97="","",source_data!Q97))</f>
        <v/>
      </c>
      <c r="Z95" s="25" t="str">
        <f>IF(source_data!G97="","",IF(source_data!I97="","",tailored_settings!$B$10))</f>
        <v/>
      </c>
      <c r="AA95" s="25" t="str">
        <f>IF(source_data!G97="","",IF(source_data!I97="","",source_data!I97))</f>
        <v/>
      </c>
      <c r="AB95" s="25" t="str">
        <f>IF(source_data!G97="","",IF(source_data!J97="","",tailored_settings!$B$11))</f>
        <v/>
      </c>
      <c r="AC95" s="25" t="str">
        <f>IF(source_data!G97="","",IF(source_data!J97="","",source_data!J97))</f>
        <v/>
      </c>
      <c r="AD95" s="25" t="str">
        <f>IF(source_data!G97="","",IF(source_data!K97="","",tailored_settings!$B$12))</f>
        <v/>
      </c>
      <c r="AE95" s="25" t="str">
        <f>IF(source_data!G97="","",IF(source_data!K97="","",source_data!K97))</f>
        <v/>
      </c>
      <c r="AF95" s="25" t="str">
        <f>IF(source_data!G97="","",IF(source_data!L97="","",tailored_settings!$B$13))</f>
        <v/>
      </c>
      <c r="AG95" s="25" t="str">
        <f>IF(source_data!G97="","",IF(source_data!L97="","",source_data!L97))</f>
        <v/>
      </c>
      <c r="AH95" s="25" t="str">
        <f>IF(source_data!G97="","",IF(source_data!M97="","",tailored_settings!$B$14))</f>
        <v/>
      </c>
      <c r="AI95" s="25" t="str">
        <f>IF(source_data!G97="","",IF(source_data!M97="","",source_data!M97))</f>
        <v/>
      </c>
    </row>
    <row r="96" spans="1:35" ht="15.75" x14ac:dyDescent="0.25">
      <c r="A96" s="17" t="str">
        <f>IF(source_data!G98="","",IF(AND(source_data!C98&lt;&gt;"",tailored_settings!$B$15="Publish"),CONCATENATE(tailored_settings!$B$2&amp;source_data!C98),IF(AND(source_data!C98&lt;&gt;"",tailored_settings!$B$15="Do not publish"),CONCATENATE(tailored_settings!$B$2&amp;TEXT(ROW(A96)-1,"0000")&amp;"_"&amp;TEXT(F96,"yyyy-mm")),CONCATENATE(tailored_settings!$B$2&amp;TEXT(ROW(A96)-1,"0000")&amp;"_"&amp;TEXT(F96,"yyyy-mm")))))</f>
        <v/>
      </c>
      <c r="B96" s="17" t="str">
        <f>IF(source_data!G98="","",IF(source_data!E98&lt;&gt;"",source_data!E98,CONCATENATE("Grant to "&amp;G96)))</f>
        <v/>
      </c>
      <c r="C96" s="17" t="str">
        <f>IF(source_data!G98="","",IF(source_data!F98="","",source_data!F98))</f>
        <v/>
      </c>
      <c r="D96" s="18" t="str">
        <f>IF(source_data!G98="","",IF(source_data!G98="","",source_data!G98))</f>
        <v/>
      </c>
      <c r="E96" s="17" t="str">
        <f>IF(source_data!G98="","",tailored_settings!$B$3)</f>
        <v/>
      </c>
      <c r="F96" s="19" t="str">
        <f>IF(source_data!G98="","",IF(source_data!H98="","",source_data!H98))</f>
        <v/>
      </c>
      <c r="G96" s="17" t="str">
        <f>IF(source_data!G98="","",tailored_settings!$B$5)</f>
        <v/>
      </c>
      <c r="H96" s="17" t="str">
        <f>IF(source_data!G98="","",IF(AND(source_data!A98&lt;&gt;"",tailored_settings!$B$16="Publish"),CONCATENATE(tailored_settings!$B$2&amp;source_data!A98),IF(AND(source_data!A98&lt;&gt;"",tailored_settings!$B$16="Do not publish"),CONCATENATE(tailored_settings!$B$4&amp;TEXT(ROW(A96)-1,"0000")&amp;"_"&amp;TEXT(F96,"yyyy-mm")),CONCATENATE(tailored_settings!$B$4&amp;TEXT(ROW(A96)-1,"0000")&amp;"_"&amp;TEXT(F96,"yyyy-mm")))))</f>
        <v/>
      </c>
      <c r="I96" s="17" t="str">
        <f>IF(source_data!G98="","",tailored_settings!$B$7)</f>
        <v/>
      </c>
      <c r="J96" s="17" t="str">
        <f>IF(source_data!G98="","",tailored_settings!$B$6)</f>
        <v/>
      </c>
      <c r="K96" s="17" t="str">
        <f>IF(source_data!G98="","",IF(source_data!I98="","",VLOOKUP(source_data!I98,codelist_mapping!A:C,3,FALSE)))</f>
        <v/>
      </c>
      <c r="L96" s="17" t="str">
        <f>IF(source_data!G98="","",IF(source_data!J98="","",VLOOKUP(source_data!J98,codelist_mapping!A:C,3,FALSE)))</f>
        <v/>
      </c>
      <c r="M96" s="17" t="str">
        <f>IF(source_data!G98="","",IF(source_data!K98="","",IF(source_data!M98&lt;&gt;"",CONCATENATE(VLOOKUP(source_data!K98,codelist_mapping!F:H,3,FALSE)&amp;";"&amp;VLOOKUP(source_data!L98,codelist_mapping!F:H,3,FALSE)&amp;";"&amp;VLOOKUP(source_data!M98,codelist_mapping!F:H,3,FALSE)),IF(source_data!L98&lt;&gt;"",CONCATENATE(VLOOKUP(source_data!K98,codelist_mapping!F:H,3,FALSE)&amp;";"&amp;VLOOKUP(source_data!L98,codelist_mapping!F:H,3,FALSE)),IF(source_data!K98&lt;&gt;"",CONCATENATE(VLOOKUP(source_data!K98,codelist_mapping!F:H,3,FALSE)))))))</f>
        <v/>
      </c>
      <c r="N96" s="60" t="str">
        <f>IF(source_data!G98="","",IF(source_data!D98="","",VLOOKUP(source_data!D98,geo_data!A:I,9,FALSE)))</f>
        <v/>
      </c>
      <c r="O96" s="60" t="str">
        <f>IF(source_data!G98="","",IF(source_data!D98="","",VLOOKUP(source_data!D98,geo_data!A:I,8,FALSE)))</f>
        <v/>
      </c>
      <c r="P96" s="60" t="str">
        <f>IF(source_data!G98="","",IF(LEFT(O96,3)="E05","WD",IF(LEFT(O96,3)="S13","WD",IF(LEFT(O96,3)="W05","WD",IF(LEFT(O96,3)="W06","UA",IF(LEFT(O96,3)="S12","CA",IF(LEFT(O96,3)="E06","UA",IF(LEFT(O96,3)="E07","NMD",IF(LEFT(O96,3)="E08","MD",IF(LEFT(O96,3)="E09","LONB"))))))))))</f>
        <v/>
      </c>
      <c r="Q96" s="60" t="str">
        <f>IF(source_data!G98="","",IF(source_data!D98="","",VLOOKUP(source_data!D98,geo_data!A:I,7,FALSE)))</f>
        <v/>
      </c>
      <c r="R96" s="60" t="str">
        <f>IF(source_data!G98="","",IF(source_data!D98="","",VLOOKUP(source_data!D98,geo_data!A:I,6,FALSE)))</f>
        <v/>
      </c>
      <c r="S96" s="60" t="str">
        <f>IF(source_data!G98="","",IF(LEFT(R96,3)="E05","WD",IF(LEFT(R96,3)="S13","WD",IF(LEFT(R96,3)="W05","WD",IF(LEFT(R96,3)="W06","UA",IF(LEFT(R96,3)="S12","CA",IF(LEFT(R96,3)="E06","UA",IF(LEFT(R96,3)="E07","NMD",IF(LEFT(R96,3)="E08","MD",IF(LEFT(R96,3)="E09","LONB"))))))))))</f>
        <v/>
      </c>
      <c r="T96" s="17" t="str">
        <f>IF(source_data!G98="","",IF(source_data!N98="","",source_data!N98))</f>
        <v/>
      </c>
      <c r="U96" s="21" t="str">
        <f>IF(source_data!G98="","",tailored_settings!$B$8)</f>
        <v/>
      </c>
      <c r="V96" s="17" t="str">
        <f>IF(source_data!G98="","",tailored_settings!$B$9)</f>
        <v/>
      </c>
      <c r="W96" s="19" t="str">
        <f>IF(source_data!G98="","",IF(source_data!O98="","",source_data!O98))</f>
        <v/>
      </c>
      <c r="X96" s="19" t="str">
        <f>IF(source_data!G98="","",IF(source_data!P98="","",source_data!P98))</f>
        <v/>
      </c>
      <c r="Y96" s="20" t="str">
        <f>IF(source_data!G98="","",IF(source_data!Q98="","",source_data!Q98))</f>
        <v/>
      </c>
      <c r="Z96" s="25" t="str">
        <f>IF(source_data!G98="","",IF(source_data!I98="","",tailored_settings!$B$10))</f>
        <v/>
      </c>
      <c r="AA96" s="25" t="str">
        <f>IF(source_data!G98="","",IF(source_data!I98="","",source_data!I98))</f>
        <v/>
      </c>
      <c r="AB96" s="25" t="str">
        <f>IF(source_data!G98="","",IF(source_data!J98="","",tailored_settings!$B$11))</f>
        <v/>
      </c>
      <c r="AC96" s="25" t="str">
        <f>IF(source_data!G98="","",IF(source_data!J98="","",source_data!J98))</f>
        <v/>
      </c>
      <c r="AD96" s="25" t="str">
        <f>IF(source_data!G98="","",IF(source_data!K98="","",tailored_settings!$B$12))</f>
        <v/>
      </c>
      <c r="AE96" s="25" t="str">
        <f>IF(source_data!G98="","",IF(source_data!K98="","",source_data!K98))</f>
        <v/>
      </c>
      <c r="AF96" s="25" t="str">
        <f>IF(source_data!G98="","",IF(source_data!L98="","",tailored_settings!$B$13))</f>
        <v/>
      </c>
      <c r="AG96" s="25" t="str">
        <f>IF(source_data!G98="","",IF(source_data!L98="","",source_data!L98))</f>
        <v/>
      </c>
      <c r="AH96" s="25" t="str">
        <f>IF(source_data!G98="","",IF(source_data!M98="","",tailored_settings!$B$14))</f>
        <v/>
      </c>
      <c r="AI96" s="25" t="str">
        <f>IF(source_data!G98="","",IF(source_data!M98="","",source_data!M98))</f>
        <v/>
      </c>
    </row>
    <row r="97" spans="1:35" ht="15.75" x14ac:dyDescent="0.25">
      <c r="A97" s="17" t="str">
        <f>IF(source_data!G99="","",IF(AND(source_data!C99&lt;&gt;"",tailored_settings!$B$15="Publish"),CONCATENATE(tailored_settings!$B$2&amp;source_data!C99),IF(AND(source_data!C99&lt;&gt;"",tailored_settings!$B$15="Do not publish"),CONCATENATE(tailored_settings!$B$2&amp;TEXT(ROW(A97)-1,"0000")&amp;"_"&amp;TEXT(F97,"yyyy-mm")),CONCATENATE(tailored_settings!$B$2&amp;TEXT(ROW(A97)-1,"0000")&amp;"_"&amp;TEXT(F97,"yyyy-mm")))))</f>
        <v/>
      </c>
      <c r="B97" s="17" t="str">
        <f>IF(source_data!G99="","",IF(source_data!E99&lt;&gt;"",source_data!E99,CONCATENATE("Grant to "&amp;G97)))</f>
        <v/>
      </c>
      <c r="C97" s="17" t="str">
        <f>IF(source_data!G99="","",IF(source_data!F99="","",source_data!F99))</f>
        <v/>
      </c>
      <c r="D97" s="18" t="str">
        <f>IF(source_data!G99="","",IF(source_data!G99="","",source_data!G99))</f>
        <v/>
      </c>
      <c r="E97" s="17" t="str">
        <f>IF(source_data!G99="","",tailored_settings!$B$3)</f>
        <v/>
      </c>
      <c r="F97" s="19" t="str">
        <f>IF(source_data!G99="","",IF(source_data!H99="","",source_data!H99))</f>
        <v/>
      </c>
      <c r="G97" s="17" t="str">
        <f>IF(source_data!G99="","",tailored_settings!$B$5)</f>
        <v/>
      </c>
      <c r="H97" s="17" t="str">
        <f>IF(source_data!G99="","",IF(AND(source_data!A99&lt;&gt;"",tailored_settings!$B$16="Publish"),CONCATENATE(tailored_settings!$B$2&amp;source_data!A99),IF(AND(source_data!A99&lt;&gt;"",tailored_settings!$B$16="Do not publish"),CONCATENATE(tailored_settings!$B$4&amp;TEXT(ROW(A97)-1,"0000")&amp;"_"&amp;TEXT(F97,"yyyy-mm")),CONCATENATE(tailored_settings!$B$4&amp;TEXT(ROW(A97)-1,"0000")&amp;"_"&amp;TEXT(F97,"yyyy-mm")))))</f>
        <v/>
      </c>
      <c r="I97" s="17" t="str">
        <f>IF(source_data!G99="","",tailored_settings!$B$7)</f>
        <v/>
      </c>
      <c r="J97" s="17" t="str">
        <f>IF(source_data!G99="","",tailored_settings!$B$6)</f>
        <v/>
      </c>
      <c r="K97" s="17" t="str">
        <f>IF(source_data!G99="","",IF(source_data!I99="","",VLOOKUP(source_data!I99,codelist_mapping!A:C,3,FALSE)))</f>
        <v/>
      </c>
      <c r="L97" s="17" t="str">
        <f>IF(source_data!G99="","",IF(source_data!J99="","",VLOOKUP(source_data!J99,codelist_mapping!A:C,3,FALSE)))</f>
        <v/>
      </c>
      <c r="M97" s="17" t="str">
        <f>IF(source_data!G99="","",IF(source_data!K99="","",IF(source_data!M99&lt;&gt;"",CONCATENATE(VLOOKUP(source_data!K99,codelist_mapping!F:H,3,FALSE)&amp;";"&amp;VLOOKUP(source_data!L99,codelist_mapping!F:H,3,FALSE)&amp;";"&amp;VLOOKUP(source_data!M99,codelist_mapping!F:H,3,FALSE)),IF(source_data!L99&lt;&gt;"",CONCATENATE(VLOOKUP(source_data!K99,codelist_mapping!F:H,3,FALSE)&amp;";"&amp;VLOOKUP(source_data!L99,codelist_mapping!F:H,3,FALSE)),IF(source_data!K99&lt;&gt;"",CONCATENATE(VLOOKUP(source_data!K99,codelist_mapping!F:H,3,FALSE)))))))</f>
        <v/>
      </c>
      <c r="N97" s="60" t="str">
        <f>IF(source_data!G99="","",IF(source_data!D99="","",VLOOKUP(source_data!D99,geo_data!A:I,9,FALSE)))</f>
        <v/>
      </c>
      <c r="O97" s="60" t="str">
        <f>IF(source_data!G99="","",IF(source_data!D99="","",VLOOKUP(source_data!D99,geo_data!A:I,8,FALSE)))</f>
        <v/>
      </c>
      <c r="P97" s="60" t="str">
        <f>IF(source_data!G99="","",IF(LEFT(O97,3)="E05","WD",IF(LEFT(O97,3)="S13","WD",IF(LEFT(O97,3)="W05","WD",IF(LEFT(O97,3)="W06","UA",IF(LEFT(O97,3)="S12","CA",IF(LEFT(O97,3)="E06","UA",IF(LEFT(O97,3)="E07","NMD",IF(LEFT(O97,3)="E08","MD",IF(LEFT(O97,3)="E09","LONB"))))))))))</f>
        <v/>
      </c>
      <c r="Q97" s="60" t="str">
        <f>IF(source_data!G99="","",IF(source_data!D99="","",VLOOKUP(source_data!D99,geo_data!A:I,7,FALSE)))</f>
        <v/>
      </c>
      <c r="R97" s="60" t="str">
        <f>IF(source_data!G99="","",IF(source_data!D99="","",VLOOKUP(source_data!D99,geo_data!A:I,6,FALSE)))</f>
        <v/>
      </c>
      <c r="S97" s="60" t="str">
        <f>IF(source_data!G99="","",IF(LEFT(R97,3)="E05","WD",IF(LEFT(R97,3)="S13","WD",IF(LEFT(R97,3)="W05","WD",IF(LEFT(R97,3)="W06","UA",IF(LEFT(R97,3)="S12","CA",IF(LEFT(R97,3)="E06","UA",IF(LEFT(R97,3)="E07","NMD",IF(LEFT(R97,3)="E08","MD",IF(LEFT(R97,3)="E09","LONB"))))))))))</f>
        <v/>
      </c>
      <c r="T97" s="17" t="str">
        <f>IF(source_data!G99="","",IF(source_data!N99="","",source_data!N99))</f>
        <v/>
      </c>
      <c r="U97" s="21" t="str">
        <f>IF(source_data!G99="","",tailored_settings!$B$8)</f>
        <v/>
      </c>
      <c r="V97" s="17" t="str">
        <f>IF(source_data!G99="","",tailored_settings!$B$9)</f>
        <v/>
      </c>
      <c r="W97" s="19" t="str">
        <f>IF(source_data!G99="","",IF(source_data!O99="","",source_data!O99))</f>
        <v/>
      </c>
      <c r="X97" s="19" t="str">
        <f>IF(source_data!G99="","",IF(source_data!P99="","",source_data!P99))</f>
        <v/>
      </c>
      <c r="Y97" s="20" t="str">
        <f>IF(source_data!G99="","",IF(source_data!Q99="","",source_data!Q99))</f>
        <v/>
      </c>
      <c r="Z97" s="25" t="str">
        <f>IF(source_data!G99="","",IF(source_data!I99="","",tailored_settings!$B$10))</f>
        <v/>
      </c>
      <c r="AA97" s="25" t="str">
        <f>IF(source_data!G99="","",IF(source_data!I99="","",source_data!I99))</f>
        <v/>
      </c>
      <c r="AB97" s="25" t="str">
        <f>IF(source_data!G99="","",IF(source_data!J99="","",tailored_settings!$B$11))</f>
        <v/>
      </c>
      <c r="AC97" s="25" t="str">
        <f>IF(source_data!G99="","",IF(source_data!J99="","",source_data!J99))</f>
        <v/>
      </c>
      <c r="AD97" s="25" t="str">
        <f>IF(source_data!G99="","",IF(source_data!K99="","",tailored_settings!$B$12))</f>
        <v/>
      </c>
      <c r="AE97" s="25" t="str">
        <f>IF(source_data!G99="","",IF(source_data!K99="","",source_data!K99))</f>
        <v/>
      </c>
      <c r="AF97" s="25" t="str">
        <f>IF(source_data!G99="","",IF(source_data!L99="","",tailored_settings!$B$13))</f>
        <v/>
      </c>
      <c r="AG97" s="25" t="str">
        <f>IF(source_data!G99="","",IF(source_data!L99="","",source_data!L99))</f>
        <v/>
      </c>
      <c r="AH97" s="25" t="str">
        <f>IF(source_data!G99="","",IF(source_data!M99="","",tailored_settings!$B$14))</f>
        <v/>
      </c>
      <c r="AI97" s="25" t="str">
        <f>IF(source_data!G99="","",IF(source_data!M99="","",source_data!M99))</f>
        <v/>
      </c>
    </row>
    <row r="98" spans="1:35" ht="15.75" x14ac:dyDescent="0.25">
      <c r="A98" s="17" t="str">
        <f>IF(source_data!G100="","",IF(AND(source_data!C100&lt;&gt;"",tailored_settings!$B$15="Publish"),CONCATENATE(tailored_settings!$B$2&amp;source_data!C100),IF(AND(source_data!C100&lt;&gt;"",tailored_settings!$B$15="Do not publish"),CONCATENATE(tailored_settings!$B$2&amp;TEXT(ROW(A98)-1,"0000")&amp;"_"&amp;TEXT(F98,"yyyy-mm")),CONCATENATE(tailored_settings!$B$2&amp;TEXT(ROW(A98)-1,"0000")&amp;"_"&amp;TEXT(F98,"yyyy-mm")))))</f>
        <v/>
      </c>
      <c r="B98" s="17" t="str">
        <f>IF(source_data!G100="","",IF(source_data!E100&lt;&gt;"",source_data!E100,CONCATENATE("Grant to "&amp;G98)))</f>
        <v/>
      </c>
      <c r="C98" s="17" t="str">
        <f>IF(source_data!G100="","",IF(source_data!F100="","",source_data!F100))</f>
        <v/>
      </c>
      <c r="D98" s="18" t="str">
        <f>IF(source_data!G100="","",IF(source_data!G100="","",source_data!G100))</f>
        <v/>
      </c>
      <c r="E98" s="17" t="str">
        <f>IF(source_data!G100="","",tailored_settings!$B$3)</f>
        <v/>
      </c>
      <c r="F98" s="19" t="str">
        <f>IF(source_data!G100="","",IF(source_data!H100="","",source_data!H100))</f>
        <v/>
      </c>
      <c r="G98" s="17" t="str">
        <f>IF(source_data!G100="","",tailored_settings!$B$5)</f>
        <v/>
      </c>
      <c r="H98" s="17" t="str">
        <f>IF(source_data!G100="","",IF(AND(source_data!A100&lt;&gt;"",tailored_settings!$B$16="Publish"),CONCATENATE(tailored_settings!$B$2&amp;source_data!A100),IF(AND(source_data!A100&lt;&gt;"",tailored_settings!$B$16="Do not publish"),CONCATENATE(tailored_settings!$B$4&amp;TEXT(ROW(A98)-1,"0000")&amp;"_"&amp;TEXT(F98,"yyyy-mm")),CONCATENATE(tailored_settings!$B$4&amp;TEXT(ROW(A98)-1,"0000")&amp;"_"&amp;TEXT(F98,"yyyy-mm")))))</f>
        <v/>
      </c>
      <c r="I98" s="17" t="str">
        <f>IF(source_data!G100="","",tailored_settings!$B$7)</f>
        <v/>
      </c>
      <c r="J98" s="17" t="str">
        <f>IF(source_data!G100="","",tailored_settings!$B$6)</f>
        <v/>
      </c>
      <c r="K98" s="17" t="str">
        <f>IF(source_data!G100="","",IF(source_data!I100="","",VLOOKUP(source_data!I100,codelist_mapping!A:C,3,FALSE)))</f>
        <v/>
      </c>
      <c r="L98" s="17" t="str">
        <f>IF(source_data!G100="","",IF(source_data!J100="","",VLOOKUP(source_data!J100,codelist_mapping!A:C,3,FALSE)))</f>
        <v/>
      </c>
      <c r="M98" s="17" t="str">
        <f>IF(source_data!G100="","",IF(source_data!K100="","",IF(source_data!M100&lt;&gt;"",CONCATENATE(VLOOKUP(source_data!K100,codelist_mapping!F:H,3,FALSE)&amp;";"&amp;VLOOKUP(source_data!L100,codelist_mapping!F:H,3,FALSE)&amp;";"&amp;VLOOKUP(source_data!M100,codelist_mapping!F:H,3,FALSE)),IF(source_data!L100&lt;&gt;"",CONCATENATE(VLOOKUP(source_data!K100,codelist_mapping!F:H,3,FALSE)&amp;";"&amp;VLOOKUP(source_data!L100,codelist_mapping!F:H,3,FALSE)),IF(source_data!K100&lt;&gt;"",CONCATENATE(VLOOKUP(source_data!K100,codelist_mapping!F:H,3,FALSE)))))))</f>
        <v/>
      </c>
      <c r="N98" s="60" t="str">
        <f>IF(source_data!G100="","",IF(source_data!D100="","",VLOOKUP(source_data!D100,geo_data!A:I,9,FALSE)))</f>
        <v/>
      </c>
      <c r="O98" s="60" t="str">
        <f>IF(source_data!G100="","",IF(source_data!D100="","",VLOOKUP(source_data!D100,geo_data!A:I,8,FALSE)))</f>
        <v/>
      </c>
      <c r="P98" s="60" t="str">
        <f>IF(source_data!G100="","",IF(LEFT(O98,3)="E05","WD",IF(LEFT(O98,3)="S13","WD",IF(LEFT(O98,3)="W05","WD",IF(LEFT(O98,3)="W06","UA",IF(LEFT(O98,3)="S12","CA",IF(LEFT(O98,3)="E06","UA",IF(LEFT(O98,3)="E07","NMD",IF(LEFT(O98,3)="E08","MD",IF(LEFT(O98,3)="E09","LONB"))))))))))</f>
        <v/>
      </c>
      <c r="Q98" s="60" t="str">
        <f>IF(source_data!G100="","",IF(source_data!D100="","",VLOOKUP(source_data!D100,geo_data!A:I,7,FALSE)))</f>
        <v/>
      </c>
      <c r="R98" s="60" t="str">
        <f>IF(source_data!G100="","",IF(source_data!D100="","",VLOOKUP(source_data!D100,geo_data!A:I,6,FALSE)))</f>
        <v/>
      </c>
      <c r="S98" s="60" t="str">
        <f>IF(source_data!G100="","",IF(LEFT(R98,3)="E05","WD",IF(LEFT(R98,3)="S13","WD",IF(LEFT(R98,3)="W05","WD",IF(LEFT(R98,3)="W06","UA",IF(LEFT(R98,3)="S12","CA",IF(LEFT(R98,3)="E06","UA",IF(LEFT(R98,3)="E07","NMD",IF(LEFT(R98,3)="E08","MD",IF(LEFT(R98,3)="E09","LONB"))))))))))</f>
        <v/>
      </c>
      <c r="T98" s="17" t="str">
        <f>IF(source_data!G100="","",IF(source_data!N100="","",source_data!N100))</f>
        <v/>
      </c>
      <c r="U98" s="21" t="str">
        <f>IF(source_data!G100="","",tailored_settings!$B$8)</f>
        <v/>
      </c>
      <c r="V98" s="17" t="str">
        <f>IF(source_data!G100="","",tailored_settings!$B$9)</f>
        <v/>
      </c>
      <c r="W98" s="19" t="str">
        <f>IF(source_data!G100="","",IF(source_data!O100="","",source_data!O100))</f>
        <v/>
      </c>
      <c r="X98" s="19" t="str">
        <f>IF(source_data!G100="","",IF(source_data!P100="","",source_data!P100))</f>
        <v/>
      </c>
      <c r="Y98" s="20" t="str">
        <f>IF(source_data!G100="","",IF(source_data!Q100="","",source_data!Q100))</f>
        <v/>
      </c>
      <c r="Z98" s="25" t="str">
        <f>IF(source_data!G100="","",IF(source_data!I100="","",tailored_settings!$B$10))</f>
        <v/>
      </c>
      <c r="AA98" s="25" t="str">
        <f>IF(source_data!G100="","",IF(source_data!I100="","",source_data!I100))</f>
        <v/>
      </c>
      <c r="AB98" s="25" t="str">
        <f>IF(source_data!G100="","",IF(source_data!J100="","",tailored_settings!$B$11))</f>
        <v/>
      </c>
      <c r="AC98" s="25" t="str">
        <f>IF(source_data!G100="","",IF(source_data!J100="","",source_data!J100))</f>
        <v/>
      </c>
      <c r="AD98" s="25" t="str">
        <f>IF(source_data!G100="","",IF(source_data!K100="","",tailored_settings!$B$12))</f>
        <v/>
      </c>
      <c r="AE98" s="25" t="str">
        <f>IF(source_data!G100="","",IF(source_data!K100="","",source_data!K100))</f>
        <v/>
      </c>
      <c r="AF98" s="25" t="str">
        <f>IF(source_data!G100="","",IF(source_data!L100="","",tailored_settings!$B$13))</f>
        <v/>
      </c>
      <c r="AG98" s="25" t="str">
        <f>IF(source_data!G100="","",IF(source_data!L100="","",source_data!L100))</f>
        <v/>
      </c>
      <c r="AH98" s="25" t="str">
        <f>IF(source_data!G100="","",IF(source_data!M100="","",tailored_settings!$B$14))</f>
        <v/>
      </c>
      <c r="AI98" s="25" t="str">
        <f>IF(source_data!G100="","",IF(source_data!M100="","",source_data!M100))</f>
        <v/>
      </c>
    </row>
    <row r="99" spans="1:35" ht="15.75" x14ac:dyDescent="0.25">
      <c r="A99" s="17" t="str">
        <f>IF(source_data!G101="","",IF(AND(source_data!C101&lt;&gt;"",tailored_settings!$B$15="Publish"),CONCATENATE(tailored_settings!$B$2&amp;source_data!C101),IF(AND(source_data!C101&lt;&gt;"",tailored_settings!$B$15="Do not publish"),CONCATENATE(tailored_settings!$B$2&amp;TEXT(ROW(A99)-1,"0000")&amp;"_"&amp;TEXT(F99,"yyyy-mm")),CONCATENATE(tailored_settings!$B$2&amp;TEXT(ROW(A99)-1,"0000")&amp;"_"&amp;TEXT(F99,"yyyy-mm")))))</f>
        <v/>
      </c>
      <c r="B99" s="17" t="str">
        <f>IF(source_data!G101="","",IF(source_data!E101&lt;&gt;"",source_data!E101,CONCATENATE("Grant to "&amp;G99)))</f>
        <v/>
      </c>
      <c r="C99" s="17" t="str">
        <f>IF(source_data!G101="","",IF(source_data!F101="","",source_data!F101))</f>
        <v/>
      </c>
      <c r="D99" s="18" t="str">
        <f>IF(source_data!G101="","",IF(source_data!G101="","",source_data!G101))</f>
        <v/>
      </c>
      <c r="E99" s="17" t="str">
        <f>IF(source_data!G101="","",tailored_settings!$B$3)</f>
        <v/>
      </c>
      <c r="F99" s="19" t="str">
        <f>IF(source_data!G101="","",IF(source_data!H101="","",source_data!H101))</f>
        <v/>
      </c>
      <c r="G99" s="17" t="str">
        <f>IF(source_data!G101="","",tailored_settings!$B$5)</f>
        <v/>
      </c>
      <c r="H99" s="17" t="str">
        <f>IF(source_data!G101="","",IF(AND(source_data!A101&lt;&gt;"",tailored_settings!$B$16="Publish"),CONCATENATE(tailored_settings!$B$2&amp;source_data!A101),IF(AND(source_data!A101&lt;&gt;"",tailored_settings!$B$16="Do not publish"),CONCATENATE(tailored_settings!$B$4&amp;TEXT(ROW(A99)-1,"0000")&amp;"_"&amp;TEXT(F99,"yyyy-mm")),CONCATENATE(tailored_settings!$B$4&amp;TEXT(ROW(A99)-1,"0000")&amp;"_"&amp;TEXT(F99,"yyyy-mm")))))</f>
        <v/>
      </c>
      <c r="I99" s="17" t="str">
        <f>IF(source_data!G101="","",tailored_settings!$B$7)</f>
        <v/>
      </c>
      <c r="J99" s="17" t="str">
        <f>IF(source_data!G101="","",tailored_settings!$B$6)</f>
        <v/>
      </c>
      <c r="K99" s="17" t="str">
        <f>IF(source_data!G101="","",IF(source_data!I101="","",VLOOKUP(source_data!I101,codelist_mapping!A:C,3,FALSE)))</f>
        <v/>
      </c>
      <c r="L99" s="17" t="str">
        <f>IF(source_data!G101="","",IF(source_data!J101="","",VLOOKUP(source_data!J101,codelist_mapping!A:C,3,FALSE)))</f>
        <v/>
      </c>
      <c r="M99" s="17" t="str">
        <f>IF(source_data!G101="","",IF(source_data!K101="","",IF(source_data!M101&lt;&gt;"",CONCATENATE(VLOOKUP(source_data!K101,codelist_mapping!F:H,3,FALSE)&amp;";"&amp;VLOOKUP(source_data!L101,codelist_mapping!F:H,3,FALSE)&amp;";"&amp;VLOOKUP(source_data!M101,codelist_mapping!F:H,3,FALSE)),IF(source_data!L101&lt;&gt;"",CONCATENATE(VLOOKUP(source_data!K101,codelist_mapping!F:H,3,FALSE)&amp;";"&amp;VLOOKUP(source_data!L101,codelist_mapping!F:H,3,FALSE)),IF(source_data!K101&lt;&gt;"",CONCATENATE(VLOOKUP(source_data!K101,codelist_mapping!F:H,3,FALSE)))))))</f>
        <v/>
      </c>
      <c r="N99" s="60" t="str">
        <f>IF(source_data!G101="","",IF(source_data!D101="","",VLOOKUP(source_data!D101,geo_data!A:I,9,FALSE)))</f>
        <v/>
      </c>
      <c r="O99" s="60" t="str">
        <f>IF(source_data!G101="","",IF(source_data!D101="","",VLOOKUP(source_data!D101,geo_data!A:I,8,FALSE)))</f>
        <v/>
      </c>
      <c r="P99" s="60" t="str">
        <f>IF(source_data!G101="","",IF(LEFT(O99,3)="E05","WD",IF(LEFT(O99,3)="S13","WD",IF(LEFT(O99,3)="W05","WD",IF(LEFT(O99,3)="W06","UA",IF(LEFT(O99,3)="S12","CA",IF(LEFT(O99,3)="E06","UA",IF(LEFT(O99,3)="E07","NMD",IF(LEFT(O99,3)="E08","MD",IF(LEFT(O99,3)="E09","LONB"))))))))))</f>
        <v/>
      </c>
      <c r="Q99" s="60" t="str">
        <f>IF(source_data!G101="","",IF(source_data!D101="","",VLOOKUP(source_data!D101,geo_data!A:I,7,FALSE)))</f>
        <v/>
      </c>
      <c r="R99" s="60" t="str">
        <f>IF(source_data!G101="","",IF(source_data!D101="","",VLOOKUP(source_data!D101,geo_data!A:I,6,FALSE)))</f>
        <v/>
      </c>
      <c r="S99" s="60" t="str">
        <f>IF(source_data!G101="","",IF(LEFT(R99,3)="E05","WD",IF(LEFT(R99,3)="S13","WD",IF(LEFT(R99,3)="W05","WD",IF(LEFT(R99,3)="W06","UA",IF(LEFT(R99,3)="S12","CA",IF(LEFT(R99,3)="E06","UA",IF(LEFT(R99,3)="E07","NMD",IF(LEFT(R99,3)="E08","MD",IF(LEFT(R99,3)="E09","LONB"))))))))))</f>
        <v/>
      </c>
      <c r="T99" s="17" t="str">
        <f>IF(source_data!G101="","",IF(source_data!N101="","",source_data!N101))</f>
        <v/>
      </c>
      <c r="U99" s="21" t="str">
        <f>IF(source_data!G101="","",tailored_settings!$B$8)</f>
        <v/>
      </c>
      <c r="V99" s="17" t="str">
        <f>IF(source_data!G101="","",tailored_settings!$B$9)</f>
        <v/>
      </c>
      <c r="W99" s="19" t="str">
        <f>IF(source_data!G101="","",IF(source_data!O101="","",source_data!O101))</f>
        <v/>
      </c>
      <c r="X99" s="19" t="str">
        <f>IF(source_data!G101="","",IF(source_data!P101="","",source_data!P101))</f>
        <v/>
      </c>
      <c r="Y99" s="20" t="str">
        <f>IF(source_data!G101="","",IF(source_data!Q101="","",source_data!Q101))</f>
        <v/>
      </c>
      <c r="Z99" s="25" t="str">
        <f>IF(source_data!G101="","",IF(source_data!I101="","",tailored_settings!$B$10))</f>
        <v/>
      </c>
      <c r="AA99" s="25" t="str">
        <f>IF(source_data!G101="","",IF(source_data!I101="","",source_data!I101))</f>
        <v/>
      </c>
      <c r="AB99" s="25" t="str">
        <f>IF(source_data!G101="","",IF(source_data!J101="","",tailored_settings!$B$11))</f>
        <v/>
      </c>
      <c r="AC99" s="25" t="str">
        <f>IF(source_data!G101="","",IF(source_data!J101="","",source_data!J101))</f>
        <v/>
      </c>
      <c r="AD99" s="25" t="str">
        <f>IF(source_data!G101="","",IF(source_data!K101="","",tailored_settings!$B$12))</f>
        <v/>
      </c>
      <c r="AE99" s="25" t="str">
        <f>IF(source_data!G101="","",IF(source_data!K101="","",source_data!K101))</f>
        <v/>
      </c>
      <c r="AF99" s="25" t="str">
        <f>IF(source_data!G101="","",IF(source_data!L101="","",tailored_settings!$B$13))</f>
        <v/>
      </c>
      <c r="AG99" s="25" t="str">
        <f>IF(source_data!G101="","",IF(source_data!L101="","",source_data!L101))</f>
        <v/>
      </c>
      <c r="AH99" s="25" t="str">
        <f>IF(source_data!G101="","",IF(source_data!M101="","",tailored_settings!$B$14))</f>
        <v/>
      </c>
      <c r="AI99" s="25" t="str">
        <f>IF(source_data!G101="","",IF(source_data!M101="","",source_data!M101))</f>
        <v/>
      </c>
    </row>
    <row r="100" spans="1:35" ht="15.75" x14ac:dyDescent="0.25">
      <c r="A100" s="17" t="str">
        <f>IF(source_data!G102="","",IF(AND(source_data!C102&lt;&gt;"",tailored_settings!$B$15="Publish"),CONCATENATE(tailored_settings!$B$2&amp;source_data!C102),IF(AND(source_data!C102&lt;&gt;"",tailored_settings!$B$15="Do not publish"),CONCATENATE(tailored_settings!$B$2&amp;TEXT(ROW(A100)-1,"0000")&amp;"_"&amp;TEXT(F100,"yyyy-mm")),CONCATENATE(tailored_settings!$B$2&amp;TEXT(ROW(A100)-1,"0000")&amp;"_"&amp;TEXT(F100,"yyyy-mm")))))</f>
        <v/>
      </c>
      <c r="B100" s="17" t="str">
        <f>IF(source_data!G102="","",IF(source_data!E102&lt;&gt;"",source_data!E102,CONCATENATE("Grant to "&amp;G100)))</f>
        <v/>
      </c>
      <c r="C100" s="17" t="str">
        <f>IF(source_data!G102="","",IF(source_data!F102="","",source_data!F102))</f>
        <v/>
      </c>
      <c r="D100" s="18" t="str">
        <f>IF(source_data!G102="","",IF(source_data!G102="","",source_data!G102))</f>
        <v/>
      </c>
      <c r="E100" s="17" t="str">
        <f>IF(source_data!G102="","",tailored_settings!$B$3)</f>
        <v/>
      </c>
      <c r="F100" s="19" t="str">
        <f>IF(source_data!G102="","",IF(source_data!H102="","",source_data!H102))</f>
        <v/>
      </c>
      <c r="G100" s="17" t="str">
        <f>IF(source_data!G102="","",tailored_settings!$B$5)</f>
        <v/>
      </c>
      <c r="H100" s="17" t="str">
        <f>IF(source_data!G102="","",IF(AND(source_data!A102&lt;&gt;"",tailored_settings!$B$16="Publish"),CONCATENATE(tailored_settings!$B$2&amp;source_data!A102),IF(AND(source_data!A102&lt;&gt;"",tailored_settings!$B$16="Do not publish"),CONCATENATE(tailored_settings!$B$4&amp;TEXT(ROW(A100)-1,"0000")&amp;"_"&amp;TEXT(F100,"yyyy-mm")),CONCATENATE(tailored_settings!$B$4&amp;TEXT(ROW(A100)-1,"0000")&amp;"_"&amp;TEXT(F100,"yyyy-mm")))))</f>
        <v/>
      </c>
      <c r="I100" s="17" t="str">
        <f>IF(source_data!G102="","",tailored_settings!$B$7)</f>
        <v/>
      </c>
      <c r="J100" s="17" t="str">
        <f>IF(source_data!G102="","",tailored_settings!$B$6)</f>
        <v/>
      </c>
      <c r="K100" s="17" t="str">
        <f>IF(source_data!G102="","",IF(source_data!I102="","",VLOOKUP(source_data!I102,codelist_mapping!A:C,3,FALSE)))</f>
        <v/>
      </c>
      <c r="L100" s="17" t="str">
        <f>IF(source_data!G102="","",IF(source_data!J102="","",VLOOKUP(source_data!J102,codelist_mapping!A:C,3,FALSE)))</f>
        <v/>
      </c>
      <c r="M100" s="17" t="str">
        <f>IF(source_data!G102="","",IF(source_data!K102="","",IF(source_data!M102&lt;&gt;"",CONCATENATE(VLOOKUP(source_data!K102,codelist_mapping!F:H,3,FALSE)&amp;";"&amp;VLOOKUP(source_data!L102,codelist_mapping!F:H,3,FALSE)&amp;";"&amp;VLOOKUP(source_data!M102,codelist_mapping!F:H,3,FALSE)),IF(source_data!L102&lt;&gt;"",CONCATENATE(VLOOKUP(source_data!K102,codelist_mapping!F:H,3,FALSE)&amp;";"&amp;VLOOKUP(source_data!L102,codelist_mapping!F:H,3,FALSE)),IF(source_data!K102&lt;&gt;"",CONCATENATE(VLOOKUP(source_data!K102,codelist_mapping!F:H,3,FALSE)))))))</f>
        <v/>
      </c>
      <c r="N100" s="60" t="str">
        <f>IF(source_data!G102="","",IF(source_data!D102="","",VLOOKUP(source_data!D102,geo_data!A:I,9,FALSE)))</f>
        <v/>
      </c>
      <c r="O100" s="60" t="str">
        <f>IF(source_data!G102="","",IF(source_data!D102="","",VLOOKUP(source_data!D102,geo_data!A:I,8,FALSE)))</f>
        <v/>
      </c>
      <c r="P100" s="60" t="str">
        <f>IF(source_data!G102="","",IF(LEFT(O100,3)="E05","WD",IF(LEFT(O100,3)="S13","WD",IF(LEFT(O100,3)="W05","WD",IF(LEFT(O100,3)="W06","UA",IF(LEFT(O100,3)="S12","CA",IF(LEFT(O100,3)="E06","UA",IF(LEFT(O100,3)="E07","NMD",IF(LEFT(O100,3)="E08","MD",IF(LEFT(O100,3)="E09","LONB"))))))))))</f>
        <v/>
      </c>
      <c r="Q100" s="60" t="str">
        <f>IF(source_data!G102="","",IF(source_data!D102="","",VLOOKUP(source_data!D102,geo_data!A:I,7,FALSE)))</f>
        <v/>
      </c>
      <c r="R100" s="60" t="str">
        <f>IF(source_data!G102="","",IF(source_data!D102="","",VLOOKUP(source_data!D102,geo_data!A:I,6,FALSE)))</f>
        <v/>
      </c>
      <c r="S100" s="60" t="str">
        <f>IF(source_data!G102="","",IF(LEFT(R100,3)="E05","WD",IF(LEFT(R100,3)="S13","WD",IF(LEFT(R100,3)="W05","WD",IF(LEFT(R100,3)="W06","UA",IF(LEFT(R100,3)="S12","CA",IF(LEFT(R100,3)="E06","UA",IF(LEFT(R100,3)="E07","NMD",IF(LEFT(R100,3)="E08","MD",IF(LEFT(R100,3)="E09","LONB"))))))))))</f>
        <v/>
      </c>
      <c r="T100" s="17" t="str">
        <f>IF(source_data!G102="","",IF(source_data!N102="","",source_data!N102))</f>
        <v/>
      </c>
      <c r="U100" s="21" t="str">
        <f>IF(source_data!G102="","",tailored_settings!$B$8)</f>
        <v/>
      </c>
      <c r="V100" s="17" t="str">
        <f>IF(source_data!G102="","",tailored_settings!$B$9)</f>
        <v/>
      </c>
      <c r="W100" s="19" t="str">
        <f>IF(source_data!G102="","",IF(source_data!O102="","",source_data!O102))</f>
        <v/>
      </c>
      <c r="X100" s="19" t="str">
        <f>IF(source_data!G102="","",IF(source_data!P102="","",source_data!P102))</f>
        <v/>
      </c>
      <c r="Y100" s="20" t="str">
        <f>IF(source_data!G102="","",IF(source_data!Q102="","",source_data!Q102))</f>
        <v/>
      </c>
      <c r="Z100" s="25" t="str">
        <f>IF(source_data!G102="","",IF(source_data!I102="","",tailored_settings!$B$10))</f>
        <v/>
      </c>
      <c r="AA100" s="25" t="str">
        <f>IF(source_data!G102="","",IF(source_data!I102="","",source_data!I102))</f>
        <v/>
      </c>
      <c r="AB100" s="25" t="str">
        <f>IF(source_data!G102="","",IF(source_data!J102="","",tailored_settings!$B$11))</f>
        <v/>
      </c>
      <c r="AC100" s="25" t="str">
        <f>IF(source_data!G102="","",IF(source_data!J102="","",source_data!J102))</f>
        <v/>
      </c>
      <c r="AD100" s="25" t="str">
        <f>IF(source_data!G102="","",IF(source_data!K102="","",tailored_settings!$B$12))</f>
        <v/>
      </c>
      <c r="AE100" s="25" t="str">
        <f>IF(source_data!G102="","",IF(source_data!K102="","",source_data!K102))</f>
        <v/>
      </c>
      <c r="AF100" s="25" t="str">
        <f>IF(source_data!G102="","",IF(source_data!L102="","",tailored_settings!$B$13))</f>
        <v/>
      </c>
      <c r="AG100" s="25" t="str">
        <f>IF(source_data!G102="","",IF(source_data!L102="","",source_data!L102))</f>
        <v/>
      </c>
      <c r="AH100" s="25" t="str">
        <f>IF(source_data!G102="","",IF(source_data!M102="","",tailored_settings!$B$14))</f>
        <v/>
      </c>
      <c r="AI100" s="25" t="str">
        <f>IF(source_data!G102="","",IF(source_data!M102="","",source_data!M102))</f>
        <v/>
      </c>
    </row>
    <row r="101" spans="1:35" ht="15.75" x14ac:dyDescent="0.25">
      <c r="A101" s="17" t="str">
        <f>IF(source_data!G103="","",IF(AND(source_data!C103&lt;&gt;"",tailored_settings!$B$15="Publish"),CONCATENATE(tailored_settings!$B$2&amp;source_data!C103),IF(AND(source_data!C103&lt;&gt;"",tailored_settings!$B$15="Do not publish"),CONCATENATE(tailored_settings!$B$2&amp;TEXT(ROW(A101)-1,"0000")&amp;"_"&amp;TEXT(F101,"yyyy-mm")),CONCATENATE(tailored_settings!$B$2&amp;TEXT(ROW(A101)-1,"0000")&amp;"_"&amp;TEXT(F101,"yyyy-mm")))))</f>
        <v/>
      </c>
      <c r="B101" s="17" t="str">
        <f>IF(source_data!G103="","",IF(source_data!E103&lt;&gt;"",source_data!E103,CONCATENATE("Grant to "&amp;G101)))</f>
        <v/>
      </c>
      <c r="C101" s="17" t="str">
        <f>IF(source_data!G103="","",IF(source_data!F103="","",source_data!F103))</f>
        <v/>
      </c>
      <c r="D101" s="18" t="str">
        <f>IF(source_data!G103="","",IF(source_data!G103="","",source_data!G103))</f>
        <v/>
      </c>
      <c r="E101" s="17" t="str">
        <f>IF(source_data!G103="","",tailored_settings!$B$3)</f>
        <v/>
      </c>
      <c r="F101" s="19" t="str">
        <f>IF(source_data!G103="","",IF(source_data!H103="","",source_data!H103))</f>
        <v/>
      </c>
      <c r="G101" s="17" t="str">
        <f>IF(source_data!G103="","",tailored_settings!$B$5)</f>
        <v/>
      </c>
      <c r="H101" s="17" t="str">
        <f>IF(source_data!G103="","",IF(AND(source_data!A103&lt;&gt;"",tailored_settings!$B$16="Publish"),CONCATENATE(tailored_settings!$B$2&amp;source_data!A103),IF(AND(source_data!A103&lt;&gt;"",tailored_settings!$B$16="Do not publish"),CONCATENATE(tailored_settings!$B$4&amp;TEXT(ROW(A101)-1,"0000")&amp;"_"&amp;TEXT(F101,"yyyy-mm")),CONCATENATE(tailored_settings!$B$4&amp;TEXT(ROW(A101)-1,"0000")&amp;"_"&amp;TEXT(F101,"yyyy-mm")))))</f>
        <v/>
      </c>
      <c r="I101" s="17" t="str">
        <f>IF(source_data!G103="","",tailored_settings!$B$7)</f>
        <v/>
      </c>
      <c r="J101" s="17" t="str">
        <f>IF(source_data!G103="","",tailored_settings!$B$6)</f>
        <v/>
      </c>
      <c r="K101" s="17" t="str">
        <f>IF(source_data!G103="","",IF(source_data!I103="","",VLOOKUP(source_data!I103,codelist_mapping!A:C,3,FALSE)))</f>
        <v/>
      </c>
      <c r="L101" s="17" t="str">
        <f>IF(source_data!G103="","",IF(source_data!J103="","",VLOOKUP(source_data!J103,codelist_mapping!A:C,3,FALSE)))</f>
        <v/>
      </c>
      <c r="M101" s="17" t="str">
        <f>IF(source_data!G103="","",IF(source_data!K103="","",IF(source_data!M103&lt;&gt;"",CONCATENATE(VLOOKUP(source_data!K103,codelist_mapping!F:H,3,FALSE)&amp;";"&amp;VLOOKUP(source_data!L103,codelist_mapping!F:H,3,FALSE)&amp;";"&amp;VLOOKUP(source_data!M103,codelist_mapping!F:H,3,FALSE)),IF(source_data!L103&lt;&gt;"",CONCATENATE(VLOOKUP(source_data!K103,codelist_mapping!F:H,3,FALSE)&amp;";"&amp;VLOOKUP(source_data!L103,codelist_mapping!F:H,3,FALSE)),IF(source_data!K103&lt;&gt;"",CONCATENATE(VLOOKUP(source_data!K103,codelist_mapping!F:H,3,FALSE)))))))</f>
        <v/>
      </c>
      <c r="N101" s="60" t="str">
        <f>IF(source_data!G103="","",IF(source_data!D103="","",VLOOKUP(source_data!D103,geo_data!A:I,9,FALSE)))</f>
        <v/>
      </c>
      <c r="O101" s="60" t="str">
        <f>IF(source_data!G103="","",IF(source_data!D103="","",VLOOKUP(source_data!D103,geo_data!A:I,8,FALSE)))</f>
        <v/>
      </c>
      <c r="P101" s="60" t="str">
        <f>IF(source_data!G103="","",IF(LEFT(O101,3)="E05","WD",IF(LEFT(O101,3)="S13","WD",IF(LEFT(O101,3)="W05","WD",IF(LEFT(O101,3)="W06","UA",IF(LEFT(O101,3)="S12","CA",IF(LEFT(O101,3)="E06","UA",IF(LEFT(O101,3)="E07","NMD",IF(LEFT(O101,3)="E08","MD",IF(LEFT(O101,3)="E09","LONB"))))))))))</f>
        <v/>
      </c>
      <c r="Q101" s="60" t="str">
        <f>IF(source_data!G103="","",IF(source_data!D103="","",VLOOKUP(source_data!D103,geo_data!A:I,7,FALSE)))</f>
        <v/>
      </c>
      <c r="R101" s="60" t="str">
        <f>IF(source_data!G103="","",IF(source_data!D103="","",VLOOKUP(source_data!D103,geo_data!A:I,6,FALSE)))</f>
        <v/>
      </c>
      <c r="S101" s="60" t="str">
        <f>IF(source_data!G103="","",IF(LEFT(R101,3)="E05","WD",IF(LEFT(R101,3)="S13","WD",IF(LEFT(R101,3)="W05","WD",IF(LEFT(R101,3)="W06","UA",IF(LEFT(R101,3)="S12","CA",IF(LEFT(R101,3)="E06","UA",IF(LEFT(R101,3)="E07","NMD",IF(LEFT(R101,3)="E08","MD",IF(LEFT(R101,3)="E09","LONB"))))))))))</f>
        <v/>
      </c>
      <c r="T101" s="17" t="str">
        <f>IF(source_data!G103="","",IF(source_data!N103="","",source_data!N103))</f>
        <v/>
      </c>
      <c r="U101" s="21" t="str">
        <f>IF(source_data!G103="","",tailored_settings!$B$8)</f>
        <v/>
      </c>
      <c r="V101" s="17" t="str">
        <f>IF(source_data!G103="","",tailored_settings!$B$9)</f>
        <v/>
      </c>
      <c r="W101" s="19" t="str">
        <f>IF(source_data!G103="","",IF(source_data!O103="","",source_data!O103))</f>
        <v/>
      </c>
      <c r="X101" s="19" t="str">
        <f>IF(source_data!G103="","",IF(source_data!P103="","",source_data!P103))</f>
        <v/>
      </c>
      <c r="Y101" s="20" t="str">
        <f>IF(source_data!G103="","",IF(source_data!Q103="","",source_data!Q103))</f>
        <v/>
      </c>
      <c r="Z101" s="25" t="str">
        <f>IF(source_data!G103="","",IF(source_data!I103="","",tailored_settings!$B$10))</f>
        <v/>
      </c>
      <c r="AA101" s="25" t="str">
        <f>IF(source_data!G103="","",IF(source_data!I103="","",source_data!I103))</f>
        <v/>
      </c>
      <c r="AB101" s="25" t="str">
        <f>IF(source_data!G103="","",IF(source_data!J103="","",tailored_settings!$B$11))</f>
        <v/>
      </c>
      <c r="AC101" s="25" t="str">
        <f>IF(source_data!G103="","",IF(source_data!J103="","",source_data!J103))</f>
        <v/>
      </c>
      <c r="AD101" s="25" t="str">
        <f>IF(source_data!G103="","",IF(source_data!K103="","",tailored_settings!$B$12))</f>
        <v/>
      </c>
      <c r="AE101" s="25" t="str">
        <f>IF(source_data!G103="","",IF(source_data!K103="","",source_data!K103))</f>
        <v/>
      </c>
      <c r="AF101" s="25" t="str">
        <f>IF(source_data!G103="","",IF(source_data!L103="","",tailored_settings!$B$13))</f>
        <v/>
      </c>
      <c r="AG101" s="25" t="str">
        <f>IF(source_data!G103="","",IF(source_data!L103="","",source_data!L103))</f>
        <v/>
      </c>
      <c r="AH101" s="25" t="str">
        <f>IF(source_data!G103="","",IF(source_data!M103="","",tailored_settings!$B$14))</f>
        <v/>
      </c>
      <c r="AI101" s="25" t="str">
        <f>IF(source_data!G103="","",IF(source_data!M103="","",source_data!M103))</f>
        <v/>
      </c>
    </row>
  </sheetData>
  <autoFilter ref="A1:AI1" xr:uid="{00000000-0001-0000-02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source_data_mapping</vt:lpstr>
      <vt:lpstr>tailored_settings</vt:lpstr>
      <vt:lpstr>codelists</vt:lpstr>
      <vt:lpstr>codelist_mapping</vt:lpstr>
      <vt:lpstr>geo_data</vt:lpstr>
      <vt:lpstr>source_data</vt:lpstr>
      <vt:lpstr>360_data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louisep</dc:creator>
  <cp:lastModifiedBy>KD</cp:lastModifiedBy>
  <dcterms:created xsi:type="dcterms:W3CDTF">2018-02-07T14:42:44Z</dcterms:created>
  <dcterms:modified xsi:type="dcterms:W3CDTF">2023-03-30T11:58:11Z</dcterms:modified>
</cp:coreProperties>
</file>