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0E7BD4DD-2501-4605-90DC-47AD5E41B595}" xr6:coauthVersionLast="38" xr6:coauthVersionMax="38" xr10:uidLastSave="{00000000-0000-0000-0000-000000000000}"/>
  <bookViews>
    <workbookView xWindow="0" yWindow="0" windowWidth="20490" windowHeight="7635" xr2:uid="{4BA65098-C843-4DE0-8A66-918AFB495216}"/>
  </bookViews>
  <sheets>
    <sheet name="Matrix.Table" sheetId="3" r:id="rId1"/>
    <sheet name="Chars" sheetId="1" r:id="rId2"/>
    <sheet name="Row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I129" i="1"/>
  <c r="H129" i="1"/>
  <c r="G129" i="1"/>
  <c r="I97" i="1" l="1"/>
  <c r="H97" i="1"/>
  <c r="G97" i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" i="3"/>
  <c r="K2" i="2"/>
  <c r="K3" i="2"/>
  <c r="K4" i="2"/>
  <c r="K5" i="2"/>
  <c r="K6" i="2"/>
  <c r="K7" i="2"/>
  <c r="K8" i="2"/>
  <c r="K1" i="2"/>
  <c r="N3" i="3"/>
  <c r="L5" i="3"/>
  <c r="J7" i="3"/>
  <c r="M8" i="3"/>
  <c r="K10" i="3"/>
  <c r="N11" i="3"/>
  <c r="L13" i="3"/>
  <c r="J15" i="3"/>
  <c r="M16" i="3"/>
  <c r="K18" i="3"/>
  <c r="N19" i="3"/>
  <c r="L21" i="3"/>
  <c r="J23" i="3"/>
  <c r="M24" i="3"/>
  <c r="L2" i="3"/>
  <c r="A3" i="3"/>
  <c r="A4" i="3" s="1"/>
  <c r="A5" i="3" s="1"/>
  <c r="A6" i="3" s="1"/>
  <c r="H19" i="3"/>
  <c r="F21" i="3"/>
  <c r="I22" i="3"/>
  <c r="G24" i="3"/>
  <c r="F18" i="3"/>
  <c r="H11" i="3"/>
  <c r="F13" i="3"/>
  <c r="I14" i="3"/>
  <c r="G16" i="3"/>
  <c r="F10" i="3"/>
  <c r="H3" i="3"/>
  <c r="F5" i="3"/>
  <c r="I6" i="3"/>
  <c r="G8" i="3"/>
  <c r="F2" i="3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J4" i="3" s="1"/>
  <c r="G16" i="1"/>
  <c r="G17" i="1"/>
  <c r="G18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125" i="1"/>
  <c r="H125" i="1"/>
  <c r="G126" i="1"/>
  <c r="H126" i="1"/>
  <c r="G127" i="1"/>
  <c r="H127" i="1"/>
  <c r="G128" i="1"/>
  <c r="H128" i="1"/>
  <c r="H2" i="1"/>
  <c r="A33" i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J8" i="2"/>
  <c r="C8" i="2"/>
  <c r="D8" i="2" s="1"/>
  <c r="E8" i="2" s="1"/>
  <c r="J7" i="2"/>
  <c r="C7" i="2"/>
  <c r="D7" i="2" s="1"/>
  <c r="E7" i="2" s="1"/>
  <c r="J6" i="2"/>
  <c r="C6" i="2"/>
  <c r="D6" i="2" s="1"/>
  <c r="E6" i="2" s="1"/>
  <c r="J5" i="2"/>
  <c r="C5" i="2"/>
  <c r="D5" i="2" s="1"/>
  <c r="E5" i="2" s="1"/>
  <c r="J4" i="2"/>
  <c r="C4" i="2"/>
  <c r="D4" i="2" s="1"/>
  <c r="E4" i="2" s="1"/>
  <c r="J3" i="2"/>
  <c r="C3" i="2"/>
  <c r="D3" i="2" s="1"/>
  <c r="E3" i="2" s="1"/>
  <c r="J2" i="2"/>
  <c r="C2" i="2"/>
  <c r="D2" i="2" s="1"/>
  <c r="E2" i="2" s="1"/>
  <c r="J1" i="2"/>
  <c r="C1" i="2"/>
  <c r="D1" i="2" s="1"/>
  <c r="E1" i="2" s="1"/>
  <c r="I9" i="3" l="1"/>
  <c r="F8" i="3"/>
  <c r="H6" i="3"/>
  <c r="E5" i="3"/>
  <c r="G3" i="3"/>
  <c r="I17" i="3"/>
  <c r="F16" i="3"/>
  <c r="H14" i="3"/>
  <c r="E13" i="3"/>
  <c r="G11" i="3"/>
  <c r="I25" i="3"/>
  <c r="F24" i="3"/>
  <c r="H22" i="3"/>
  <c r="E21" i="3"/>
  <c r="G19" i="3"/>
  <c r="K2" i="3"/>
  <c r="L24" i="3"/>
  <c r="N22" i="3"/>
  <c r="K21" i="3"/>
  <c r="M19" i="3"/>
  <c r="J18" i="3"/>
  <c r="L16" i="3"/>
  <c r="N14" i="3"/>
  <c r="K13" i="3"/>
  <c r="M11" i="3"/>
  <c r="J10" i="3"/>
  <c r="L8" i="3"/>
  <c r="N6" i="3"/>
  <c r="K5" i="3"/>
  <c r="M3" i="3"/>
  <c r="H9" i="3"/>
  <c r="E8" i="3"/>
  <c r="G6" i="3"/>
  <c r="I4" i="3"/>
  <c r="F3" i="3"/>
  <c r="H17" i="3"/>
  <c r="E16" i="3"/>
  <c r="G14" i="3"/>
  <c r="I12" i="3"/>
  <c r="F11" i="3"/>
  <c r="H25" i="3"/>
  <c r="E24" i="3"/>
  <c r="G22" i="3"/>
  <c r="I20" i="3"/>
  <c r="F19" i="3"/>
  <c r="N25" i="3"/>
  <c r="K24" i="3"/>
  <c r="M22" i="3"/>
  <c r="J21" i="3"/>
  <c r="L19" i="3"/>
  <c r="N17" i="3"/>
  <c r="K16" i="3"/>
  <c r="M14" i="3"/>
  <c r="J13" i="3"/>
  <c r="L11" i="3"/>
  <c r="N9" i="3"/>
  <c r="K8" i="3"/>
  <c r="M6" i="3"/>
  <c r="J5" i="3"/>
  <c r="L3" i="3"/>
  <c r="G9" i="3"/>
  <c r="I7" i="3"/>
  <c r="F6" i="3"/>
  <c r="H4" i="3"/>
  <c r="E3" i="3"/>
  <c r="G17" i="3"/>
  <c r="I15" i="3"/>
  <c r="F14" i="3"/>
  <c r="H12" i="3"/>
  <c r="E11" i="3"/>
  <c r="G25" i="3"/>
  <c r="I23" i="3"/>
  <c r="F22" i="3"/>
  <c r="H20" i="3"/>
  <c r="E19" i="3"/>
  <c r="M25" i="3"/>
  <c r="J24" i="3"/>
  <c r="L22" i="3"/>
  <c r="N20" i="3"/>
  <c r="K19" i="3"/>
  <c r="M17" i="3"/>
  <c r="J16" i="3"/>
  <c r="L14" i="3"/>
  <c r="N12" i="3"/>
  <c r="K11" i="3"/>
  <c r="M9" i="3"/>
  <c r="J8" i="3"/>
  <c r="L6" i="3"/>
  <c r="N4" i="3"/>
  <c r="K3" i="3"/>
  <c r="E2" i="3"/>
  <c r="F9" i="3"/>
  <c r="H7" i="3"/>
  <c r="E6" i="3"/>
  <c r="G4" i="3"/>
  <c r="E10" i="3"/>
  <c r="F17" i="3"/>
  <c r="H15" i="3"/>
  <c r="E14" i="3"/>
  <c r="G12" i="3"/>
  <c r="E18" i="3"/>
  <c r="F25" i="3"/>
  <c r="H23" i="3"/>
  <c r="E22" i="3"/>
  <c r="G20" i="3"/>
  <c r="L25" i="3"/>
  <c r="N23" i="3"/>
  <c r="K22" i="3"/>
  <c r="M20" i="3"/>
  <c r="J19" i="3"/>
  <c r="L17" i="3"/>
  <c r="N15" i="3"/>
  <c r="K14" i="3"/>
  <c r="M12" i="3"/>
  <c r="J11" i="3"/>
  <c r="L9" i="3"/>
  <c r="N7" i="3"/>
  <c r="K6" i="3"/>
  <c r="M4" i="3"/>
  <c r="J3" i="3"/>
  <c r="I2" i="3"/>
  <c r="E9" i="3"/>
  <c r="G7" i="3"/>
  <c r="I5" i="3"/>
  <c r="F4" i="3"/>
  <c r="I10" i="3"/>
  <c r="E17" i="3"/>
  <c r="G15" i="3"/>
  <c r="I13" i="3"/>
  <c r="F12" i="3"/>
  <c r="I18" i="3"/>
  <c r="E25" i="3"/>
  <c r="G23" i="3"/>
  <c r="I21" i="3"/>
  <c r="F20" i="3"/>
  <c r="J2" i="3"/>
  <c r="K25" i="3"/>
  <c r="M23" i="3"/>
  <c r="J22" i="3"/>
  <c r="L20" i="3"/>
  <c r="N18" i="3"/>
  <c r="K17" i="3"/>
  <c r="M15" i="3"/>
  <c r="J14" i="3"/>
  <c r="L12" i="3"/>
  <c r="N10" i="3"/>
  <c r="K9" i="3"/>
  <c r="M7" i="3"/>
  <c r="J6" i="3"/>
  <c r="L4" i="3"/>
  <c r="H2" i="3"/>
  <c r="I8" i="3"/>
  <c r="F7" i="3"/>
  <c r="H5" i="3"/>
  <c r="E4" i="3"/>
  <c r="H10" i="3"/>
  <c r="I16" i="3"/>
  <c r="F15" i="3"/>
  <c r="H13" i="3"/>
  <c r="E12" i="3"/>
  <c r="H18" i="3"/>
  <c r="I24" i="3"/>
  <c r="F23" i="3"/>
  <c r="H21" i="3"/>
  <c r="E20" i="3"/>
  <c r="N2" i="3"/>
  <c r="J25" i="3"/>
  <c r="L23" i="3"/>
  <c r="N21" i="3"/>
  <c r="K20" i="3"/>
  <c r="M18" i="3"/>
  <c r="J17" i="3"/>
  <c r="L15" i="3"/>
  <c r="N13" i="3"/>
  <c r="K12" i="3"/>
  <c r="M10" i="3"/>
  <c r="J9" i="3"/>
  <c r="L7" i="3"/>
  <c r="N5" i="3"/>
  <c r="K4" i="3"/>
  <c r="G2" i="3"/>
  <c r="H8" i="3"/>
  <c r="E7" i="3"/>
  <c r="G5" i="3"/>
  <c r="I3" i="3"/>
  <c r="G10" i="3"/>
  <c r="H16" i="3"/>
  <c r="E15" i="3"/>
  <c r="G13" i="3"/>
  <c r="I11" i="3"/>
  <c r="G18" i="3"/>
  <c r="H24" i="3"/>
  <c r="E23" i="3"/>
  <c r="G21" i="3"/>
  <c r="I19" i="3"/>
  <c r="M2" i="3"/>
  <c r="N24" i="3"/>
  <c r="K23" i="3"/>
  <c r="M21" i="3"/>
  <c r="J20" i="3"/>
  <c r="L18" i="3"/>
  <c r="N16" i="3"/>
  <c r="K15" i="3"/>
  <c r="M13" i="3"/>
  <c r="J12" i="3"/>
  <c r="L10" i="3"/>
  <c r="N8" i="3"/>
  <c r="K7" i="3"/>
  <c r="M5" i="3"/>
  <c r="A7" i="3"/>
  <c r="A8" i="3" s="1"/>
  <c r="A9" i="3" s="1"/>
  <c r="A10" i="3" s="1"/>
  <c r="A11" i="3" s="1"/>
  <c r="A12" i="3" s="1"/>
  <c r="A13" i="3" s="1"/>
  <c r="A14" i="3" s="1"/>
  <c r="F1" i="2"/>
  <c r="G1" i="2"/>
  <c r="H1" i="2" s="1"/>
  <c r="I1" i="2" s="1"/>
  <c r="F5" i="2"/>
  <c r="G5" i="2"/>
  <c r="H5" i="2" s="1"/>
  <c r="I5" i="2" s="1"/>
  <c r="G6" i="2"/>
  <c r="H6" i="2" s="1"/>
  <c r="I6" i="2" s="1"/>
  <c r="F6" i="2"/>
  <c r="G3" i="2"/>
  <c r="H3" i="2" s="1"/>
  <c r="I3" i="2" s="1"/>
  <c r="F3" i="2"/>
  <c r="G7" i="2"/>
  <c r="H7" i="2" s="1"/>
  <c r="I7" i="2" s="1"/>
  <c r="F7" i="2"/>
  <c r="F2" i="2"/>
  <c r="G2" i="2"/>
  <c r="H2" i="2" s="1"/>
  <c r="I2" i="2" s="1"/>
  <c r="F4" i="2"/>
  <c r="G4" i="2"/>
  <c r="H4" i="2" s="1"/>
  <c r="I4" i="2" s="1"/>
  <c r="F8" i="2"/>
  <c r="G8" i="2"/>
  <c r="H8" i="2" s="1"/>
  <c r="I8" i="2" s="1"/>
  <c r="A15" i="3" l="1"/>
  <c r="A35" i="1"/>
  <c r="B35" i="1" s="1"/>
  <c r="A16" i="3" l="1"/>
  <c r="A36" i="1"/>
  <c r="A17" i="3" l="1"/>
  <c r="A37" i="1"/>
  <c r="A38" i="1" s="1"/>
  <c r="B36" i="1"/>
  <c r="A18" i="3" l="1"/>
  <c r="A39" i="1"/>
  <c r="B38" i="1"/>
  <c r="A19" i="3" l="1"/>
  <c r="A40" i="1"/>
  <c r="B39" i="1"/>
  <c r="A20" i="3" l="1"/>
  <c r="A41" i="1"/>
  <c r="B40" i="1"/>
  <c r="A21" i="3" l="1"/>
  <c r="A42" i="1"/>
  <c r="B41" i="1"/>
  <c r="A22" i="3" l="1"/>
  <c r="A43" i="1"/>
  <c r="B42" i="1"/>
  <c r="A23" i="3" l="1"/>
  <c r="A44" i="1"/>
  <c r="B43" i="1"/>
  <c r="A24" i="3" l="1"/>
  <c r="A45" i="1"/>
  <c r="B44" i="1"/>
  <c r="A25" i="3" l="1"/>
  <c r="A46" i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B68" i="1" l="1"/>
  <c r="A69" i="1"/>
  <c r="B69" i="1" l="1"/>
  <c r="A70" i="1"/>
  <c r="B70" i="1" l="1"/>
  <c r="A71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A94" i="1" s="1"/>
  <c r="A95" i="1" s="1"/>
  <c r="A96" i="1" s="1"/>
  <c r="A97" i="1" s="1"/>
  <c r="A98" i="1" s="1"/>
  <c r="A99" i="1" s="1"/>
  <c r="B92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B115" i="1" l="1"/>
  <c r="A116" i="1"/>
  <c r="B116" i="1" l="1"/>
  <c r="A117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A126" i="1" s="1"/>
  <c r="A127" i="1" s="1"/>
  <c r="A128" i="1" s="1"/>
  <c r="B124" i="1"/>
  <c r="A129" i="1" l="1"/>
</calcChain>
</file>

<file path=xl/sharedStrings.xml><?xml version="1.0" encoding="utf-8"?>
<sst xmlns="http://schemas.openxmlformats.org/spreadsheetml/2006/main" count="163" uniqueCount="34">
  <si>
    <t>ASCII</t>
  </si>
  <si>
    <t>SPACE</t>
  </si>
  <si>
    <t>Char</t>
  </si>
  <si>
    <t>£</t>
  </si>
  <si>
    <t>K_BNMSsSp               equ 32766                       ; B, N, M, Symbol Shift, Space</t>
  </si>
  <si>
    <t>K_HJKLEn                equ 49150                       ; H, J, K, L, Enter</t>
  </si>
  <si>
    <t>K_YUIOP                 equ 57342                       ; Y, U, I, O, P</t>
  </si>
  <si>
    <t>K_67890                 equ 61438                       ; 6, 7, 8, 9, 0</t>
  </si>
  <si>
    <t>K_54321                 equ 63486                       ; 5, 4, 3, 2, 1</t>
  </si>
  <si>
    <t>K_TREWQ                 equ 64510                       ; T, R, E, W, Q</t>
  </si>
  <si>
    <t>K_GFDSA                 equ 65022                       ; G, F, D, S, A</t>
  </si>
  <si>
    <t xml:space="preserve">K_VCXZCs                equ 65278     </t>
  </si>
  <si>
    <t>Row</t>
  </si>
  <si>
    <t>K_BNMSsSp</t>
  </si>
  <si>
    <t>K_HJKLEn</t>
  </si>
  <si>
    <t>K_YUIOP</t>
  </si>
  <si>
    <t>K_67890</t>
  </si>
  <si>
    <t>K_54321</t>
  </si>
  <si>
    <t>K_TREWQ</t>
  </si>
  <si>
    <t>K_GFDSA</t>
  </si>
  <si>
    <t>K_VCXZCs</t>
  </si>
  <si>
    <t>CS</t>
  </si>
  <si>
    <t>SS</t>
  </si>
  <si>
    <t>ENTER</t>
  </si>
  <si>
    <t>Bit</t>
  </si>
  <si>
    <t>DELETE</t>
  </si>
  <si>
    <t>Key</t>
  </si>
  <si>
    <t>Value</t>
  </si>
  <si>
    <t>Seq</t>
  </si>
  <si>
    <t>Modifier</t>
  </si>
  <si>
    <t>None</t>
  </si>
  <si>
    <t>Symbol Shift</t>
  </si>
  <si>
    <t>Caps Shift</t>
  </si>
  <si>
    <t xml:space="preserve">  ; Mark   Row   Bit0   Bit1   Bit2   Bit3   Bit4  Index  Row     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</si>
</sst>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B\i\t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4FB6-8F80-4A3D-ACAA-0DD01422A551}">
  <dimension ref="A1:Q25"/>
  <sheetViews>
    <sheetView tabSelected="1" workbookViewId="0">
      <pane ySplit="1" topLeftCell="A8" activePane="bottomLeft" state="frozen"/>
      <selection pane="bottomLeft" activeCell="Q1" sqref="Q1:Q1048576"/>
    </sheetView>
  </sheetViews>
  <sheetFormatPr defaultRowHeight="15" x14ac:dyDescent="0.25"/>
  <cols>
    <col min="1" max="1" width="4.28515625" style="2" bestFit="1" customWidth="1"/>
    <col min="2" max="2" width="3.140625" style="6" bestFit="1" customWidth="1"/>
    <col min="3" max="3" width="3" style="6" bestFit="1" customWidth="1"/>
    <col min="4" max="4" width="11.42578125" style="2" bestFit="1" customWidth="1"/>
    <col min="5" max="5" width="6.5703125" style="6" customWidth="1"/>
    <col min="6" max="9" width="4.42578125" style="6" bestFit="1" customWidth="1"/>
    <col min="10" max="14" width="5.85546875" style="6" bestFit="1" customWidth="1"/>
    <col min="15" max="15" width="12.140625" style="2" bestFit="1" customWidth="1"/>
    <col min="16" max="16" width="4.85546875" style="2" bestFit="1" customWidth="1"/>
    <col min="17" max="17" width="94.140625" style="15" bestFit="1" customWidth="1"/>
    <col min="18" max="16384" width="9.140625" style="2"/>
  </cols>
  <sheetData>
    <row r="1" spans="1:17" s="1" customFormat="1" x14ac:dyDescent="0.25">
      <c r="A1" s="1" t="s">
        <v>28</v>
      </c>
      <c r="B1" s="5" t="s">
        <v>21</v>
      </c>
      <c r="C1" s="5" t="s">
        <v>22</v>
      </c>
      <c r="D1" s="1" t="s">
        <v>12</v>
      </c>
      <c r="E1" s="7">
        <v>0</v>
      </c>
      <c r="F1" s="7">
        <v>1</v>
      </c>
      <c r="G1" s="7">
        <v>2</v>
      </c>
      <c r="H1" s="7">
        <v>3</v>
      </c>
      <c r="I1" s="7">
        <v>4</v>
      </c>
      <c r="J1" s="7">
        <v>0</v>
      </c>
      <c r="K1" s="7">
        <v>1</v>
      </c>
      <c r="L1" s="7">
        <v>2</v>
      </c>
      <c r="M1" s="7">
        <v>3</v>
      </c>
      <c r="N1" s="7">
        <v>4</v>
      </c>
      <c r="O1" s="12" t="s">
        <v>29</v>
      </c>
      <c r="P1" s="12" t="s">
        <v>12</v>
      </c>
      <c r="Q1" s="13" t="s">
        <v>33</v>
      </c>
    </row>
    <row r="2" spans="1:17" x14ac:dyDescent="0.25">
      <c r="A2" s="2">
        <v>0</v>
      </c>
      <c r="B2" s="6">
        <v>0</v>
      </c>
      <c r="C2" s="6">
        <v>0</v>
      </c>
      <c r="D2" s="2" t="s">
        <v>13</v>
      </c>
      <c r="E2" s="6" t="str">
        <f>IF(ISNA(VLOOKUP($B2 &amp; $C2 &amp; E$1 &amp; $D2, Chars!$G:$I, 2, FALSE)), "", VLOOKUP($B2 &amp; $C2 &amp; E$1 &amp; $D2, Chars!$G:$I, 2, FALSE))</f>
        <v>SPACE</v>
      </c>
      <c r="F2" s="6" t="str">
        <f>IF(ISNA(VLOOKUP($B2 &amp; $C2 &amp; F$1 &amp; $D2, Chars!$G:$I, 2, FALSE)), "", VLOOKUP($B2 &amp; $C2 &amp; F$1 &amp; $D2, Chars!$G:$I, 2, FALSE))</f>
        <v/>
      </c>
      <c r="G2" s="6" t="str">
        <f>IF(ISNA(VLOOKUP($B2 &amp; $C2 &amp; G$1 &amp; $D2, Chars!$G:$I, 2, FALSE)), "", VLOOKUP($B2 &amp; $C2 &amp; G$1 &amp; $D2, Chars!$G:$I, 2, FALSE))</f>
        <v>m</v>
      </c>
      <c r="H2" s="6" t="str">
        <f>IF(ISNA(VLOOKUP($B2 &amp; $C2 &amp; H$1 &amp; $D2, Chars!$G:$I, 2, FALSE)), "", VLOOKUP($B2 &amp; $C2 &amp; H$1 &amp; $D2, Chars!$G:$I, 2, FALSE))</f>
        <v>n</v>
      </c>
      <c r="I2" s="6" t="str">
        <f>IF(ISNA(VLOOKUP($B2 &amp; $C2 &amp; I$1 &amp; $D2, Chars!$G:$I, 2, FALSE)), "", VLOOKUP($B2 &amp; $C2 &amp; I$1 &amp; $D2, Chars!$G:$I, 2, FALSE))</f>
        <v>b</v>
      </c>
      <c r="J2" s="6" t="str">
        <f>IF(ISNA(VLOOKUP($B2 &amp; $C2 &amp; J$1 &amp; $D2, Chars!$G:$I, 3, FALSE)), "None", " " &amp; VLOOKUP($B2 &amp; $C2 &amp; J$1 &amp; $D2, Chars!$G:$I, 3, FALSE))</f>
        <v xml:space="preserve"> $20</v>
      </c>
      <c r="K2" s="6" t="str">
        <f>IF(ISNA(VLOOKUP($B2 &amp; $C2 &amp; K$1 &amp; $D2, Chars!$G:$I, 3, FALSE)), "None", " " &amp; VLOOKUP($B2 &amp; $C2 &amp; K$1 &amp; $D2, Chars!$G:$I, 3, FALSE))</f>
        <v>None</v>
      </c>
      <c r="L2" s="6" t="str">
        <f>IF(ISNA(VLOOKUP($B2 &amp; $C2 &amp; L$1 &amp; $D2, Chars!$G:$I, 3, FALSE)), "None", " " &amp; VLOOKUP($B2 &amp; $C2 &amp; L$1 &amp; $D2, Chars!$G:$I, 3, FALSE))</f>
        <v xml:space="preserve"> $6D</v>
      </c>
      <c r="M2" s="6" t="str">
        <f>IF(ISNA(VLOOKUP($B2 &amp; $C2 &amp; M$1 &amp; $D2, Chars!$G:$I, 3, FALSE)), "None", " " &amp; VLOOKUP($B2 &amp; $C2 &amp; M$1 &amp; $D2, Chars!$G:$I, 3, FALSE))</f>
        <v xml:space="preserve"> $6E</v>
      </c>
      <c r="N2" s="6" t="str">
        <f>IF(ISNA(VLOOKUP($B2 &amp; $C2 &amp; N$1 &amp; $D2, Chars!$G:$I, 3, FALSE)), "None", " " &amp; VLOOKUP($B2 &amp; $C2 &amp; N$1 &amp; $D2, Chars!$G:$I, 3, FALSE))</f>
        <v xml:space="preserve"> $62</v>
      </c>
      <c r="O2" s="2" t="s">
        <v>30</v>
      </c>
      <c r="P2" s="2" t="str">
        <f>"$" &amp; VLOOKUP(D2, Rows!$J:$K, 2, FALSE)</f>
        <v>$7F</v>
      </c>
      <c r="Q2" s="14" t="str">
        <f>"  db $FF,  " &amp; P2 &amp; ",  " &amp; J2 &amp; ",  " &amp; K2 &amp; ",  " &amp; L2 &amp; ",  " &amp; M2 &amp; ",  " &amp; N2 &amp; "  ;  " &amp; RIGHT(" " &amp; A2, 2) &amp; "  " &amp; LEFT(MID(D2, 3, 99) &amp; "      ", 7) &amp; "  " &amp; O2</f>
        <v xml:space="preserve">  db $FF,  $7F,   $20,  None,   $6D,   $6E,   $62  ;   0  BNMSsSp  None</v>
      </c>
    </row>
    <row r="3" spans="1:17" x14ac:dyDescent="0.25">
      <c r="A3" s="2">
        <f>A2+1</f>
        <v>1</v>
      </c>
      <c r="B3" s="6">
        <v>0</v>
      </c>
      <c r="C3" s="6">
        <v>0</v>
      </c>
      <c r="D3" s="2" t="s">
        <v>14</v>
      </c>
      <c r="E3" s="6" t="str">
        <f>IF(ISNA(VLOOKUP($B3 &amp; $C3 &amp; E$1 &amp; $D3, Chars!$G:$I, 2, FALSE)), "", VLOOKUP($B3 &amp; $C3 &amp; E$1 &amp; $D3, Chars!$G:$I, 2, FALSE))</f>
        <v>ENTER</v>
      </c>
      <c r="F3" s="6" t="str">
        <f>IF(ISNA(VLOOKUP($B3 &amp; $C3 &amp; F$1 &amp; $D3, Chars!$G:$I, 2, FALSE)), "", VLOOKUP($B3 &amp; $C3 &amp; F$1 &amp; $D3, Chars!$G:$I, 2, FALSE))</f>
        <v>l</v>
      </c>
      <c r="G3" s="6" t="str">
        <f>IF(ISNA(VLOOKUP($B3 &amp; $C3 &amp; G$1 &amp; $D3, Chars!$G:$I, 2, FALSE)), "", VLOOKUP($B3 &amp; $C3 &amp; G$1 &amp; $D3, Chars!$G:$I, 2, FALSE))</f>
        <v>k</v>
      </c>
      <c r="H3" s="6" t="str">
        <f>IF(ISNA(VLOOKUP($B3 &amp; $C3 &amp; H$1 &amp; $D3, Chars!$G:$I, 2, FALSE)), "", VLOOKUP($B3 &amp; $C3 &amp; H$1 &amp; $D3, Chars!$G:$I, 2, FALSE))</f>
        <v>j</v>
      </c>
      <c r="I3" s="6" t="str">
        <f>IF(ISNA(VLOOKUP($B3 &amp; $C3 &amp; I$1 &amp; $D3, Chars!$G:$I, 2, FALSE)), "", VLOOKUP($B3 &amp; $C3 &amp; I$1 &amp; $D3, Chars!$G:$I, 2, FALSE))</f>
        <v>h</v>
      </c>
      <c r="J3" s="6" t="str">
        <f>IF(ISNA(VLOOKUP($B3 &amp; $C3 &amp; J$1 &amp; $D3, Chars!$G:$I, 3, FALSE)), "None", " " &amp; VLOOKUP($B3 &amp; $C3 &amp; J$1 &amp; $D3, Chars!$G:$I, 3, FALSE))</f>
        <v xml:space="preserve"> $5F</v>
      </c>
      <c r="K3" s="6" t="str">
        <f>IF(ISNA(VLOOKUP($B3 &amp; $C3 &amp; K$1 &amp; $D3, Chars!$G:$I, 3, FALSE)), "None", " " &amp; VLOOKUP($B3 &amp; $C3 &amp; K$1 &amp; $D3, Chars!$G:$I, 3, FALSE))</f>
        <v xml:space="preserve"> $6C</v>
      </c>
      <c r="L3" s="6" t="str">
        <f>IF(ISNA(VLOOKUP($B3 &amp; $C3 &amp; L$1 &amp; $D3, Chars!$G:$I, 3, FALSE)), "None", " " &amp; VLOOKUP($B3 &amp; $C3 &amp; L$1 &amp; $D3, Chars!$G:$I, 3, FALSE))</f>
        <v xml:space="preserve"> $6B</v>
      </c>
      <c r="M3" s="6" t="str">
        <f>IF(ISNA(VLOOKUP($B3 &amp; $C3 &amp; M$1 &amp; $D3, Chars!$G:$I, 3, FALSE)), "None", " " &amp; VLOOKUP($B3 &amp; $C3 &amp; M$1 &amp; $D3, Chars!$G:$I, 3, FALSE))</f>
        <v xml:space="preserve"> $6A</v>
      </c>
      <c r="N3" s="6" t="str">
        <f>IF(ISNA(VLOOKUP($B3 &amp; $C3 &amp; N$1 &amp; $D3, Chars!$G:$I, 3, FALSE)), "None", " " &amp; VLOOKUP($B3 &amp; $C3 &amp; N$1 &amp; $D3, Chars!$G:$I, 3, FALSE))</f>
        <v xml:space="preserve"> $68</v>
      </c>
      <c r="O3" s="2" t="s">
        <v>30</v>
      </c>
      <c r="P3" s="2" t="str">
        <f>"$" &amp; VLOOKUP(D3, Rows!$J:$K, 2, FALSE)</f>
        <v>$BF</v>
      </c>
      <c r="Q3" s="14" t="str">
        <f t="shared" ref="Q3:Q25" si="0">"  db $FF,  " &amp; P3 &amp; ",  " &amp; J3 &amp; ",  " &amp; K3 &amp; ",  " &amp; L3 &amp; ",  " &amp; M3 &amp; ",  " &amp; N3 &amp; "  ;  " &amp; RIGHT(" " &amp; A3, 2) &amp; "  " &amp; LEFT(MID(D3, 3, 99) &amp; "      ", 7) &amp; "  " &amp; O3</f>
        <v xml:space="preserve">  db $FF,  $BF,   $5F,   $6C,   $6B,   $6A,   $68  ;   1  HJKLEn   None</v>
      </c>
    </row>
    <row r="4" spans="1:17" x14ac:dyDescent="0.25">
      <c r="A4" s="2">
        <f t="shared" ref="A4:A25" si="1">A3+1</f>
        <v>2</v>
      </c>
      <c r="B4" s="6">
        <v>0</v>
      </c>
      <c r="C4" s="6">
        <v>0</v>
      </c>
      <c r="D4" s="2" t="s">
        <v>15</v>
      </c>
      <c r="E4" s="6" t="str">
        <f>IF(ISNA(VLOOKUP($B4 &amp; $C4 &amp; E$1 &amp; $D4, Chars!$G:$I, 2, FALSE)), "", VLOOKUP($B4 &amp; $C4 &amp; E$1 &amp; $D4, Chars!$G:$I, 2, FALSE))</f>
        <v>p</v>
      </c>
      <c r="F4" s="6" t="str">
        <f>IF(ISNA(VLOOKUP($B4 &amp; $C4 &amp; F$1 &amp; $D4, Chars!$G:$I, 2, FALSE)), "", VLOOKUP($B4 &amp; $C4 &amp; F$1 &amp; $D4, Chars!$G:$I, 2, FALSE))</f>
        <v>o</v>
      </c>
      <c r="G4" s="6" t="str">
        <f>IF(ISNA(VLOOKUP($B4 &amp; $C4 &amp; G$1 &amp; $D4, Chars!$G:$I, 2, FALSE)), "", VLOOKUP($B4 &amp; $C4 &amp; G$1 &amp; $D4, Chars!$G:$I, 2, FALSE))</f>
        <v>i</v>
      </c>
      <c r="H4" s="6" t="str">
        <f>IF(ISNA(VLOOKUP($B4 &amp; $C4 &amp; H$1 &amp; $D4, Chars!$G:$I, 2, FALSE)), "", VLOOKUP($B4 &amp; $C4 &amp; H$1 &amp; $D4, Chars!$G:$I, 2, FALSE))</f>
        <v>u</v>
      </c>
      <c r="I4" s="6" t="str">
        <f>IF(ISNA(VLOOKUP($B4 &amp; $C4 &amp; I$1 &amp; $D4, Chars!$G:$I, 2, FALSE)), "", VLOOKUP($B4 &amp; $C4 &amp; I$1 &amp; $D4, Chars!$G:$I, 2, FALSE))</f>
        <v>y</v>
      </c>
      <c r="J4" s="6" t="str">
        <f>IF(ISNA(VLOOKUP($B4 &amp; $C4 &amp; J$1 &amp; $D4, Chars!$G:$I, 3, FALSE)), "None", " " &amp; VLOOKUP($B4 &amp; $C4 &amp; J$1 &amp; $D4, Chars!$G:$I, 3, FALSE))</f>
        <v xml:space="preserve"> $70</v>
      </c>
      <c r="K4" s="6" t="str">
        <f>IF(ISNA(VLOOKUP($B4 &amp; $C4 &amp; K$1 &amp; $D4, Chars!$G:$I, 3, FALSE)), "None", " " &amp; VLOOKUP($B4 &amp; $C4 &amp; K$1 &amp; $D4, Chars!$G:$I, 3, FALSE))</f>
        <v xml:space="preserve"> $6F</v>
      </c>
      <c r="L4" s="6" t="str">
        <f>IF(ISNA(VLOOKUP($B4 &amp; $C4 &amp; L$1 &amp; $D4, Chars!$G:$I, 3, FALSE)), "None", " " &amp; VLOOKUP($B4 &amp; $C4 &amp; L$1 &amp; $D4, Chars!$G:$I, 3, FALSE))</f>
        <v xml:space="preserve"> $69</v>
      </c>
      <c r="M4" s="6" t="str">
        <f>IF(ISNA(VLOOKUP($B4 &amp; $C4 &amp; M$1 &amp; $D4, Chars!$G:$I, 3, FALSE)), "None", " " &amp; VLOOKUP($B4 &amp; $C4 &amp; M$1 &amp; $D4, Chars!$G:$I, 3, FALSE))</f>
        <v xml:space="preserve"> $75</v>
      </c>
      <c r="N4" s="6" t="str">
        <f>IF(ISNA(VLOOKUP($B4 &amp; $C4 &amp; N$1 &amp; $D4, Chars!$G:$I, 3, FALSE)), "None", " " &amp; VLOOKUP($B4 &amp; $C4 &amp; N$1 &amp; $D4, Chars!$G:$I, 3, FALSE))</f>
        <v xml:space="preserve"> $79</v>
      </c>
      <c r="O4" s="2" t="s">
        <v>30</v>
      </c>
      <c r="P4" s="2" t="str">
        <f>"$" &amp; VLOOKUP(D4, Rows!$J:$K, 2, FALSE)</f>
        <v>$DF</v>
      </c>
      <c r="Q4" s="14" t="str">
        <f t="shared" si="0"/>
        <v xml:space="preserve">  db $FF,  $DF,   $70,   $6F,   $69,   $75,   $79  ;   2  YUIOP    None</v>
      </c>
    </row>
    <row r="5" spans="1:17" x14ac:dyDescent="0.25">
      <c r="A5" s="2">
        <f t="shared" si="1"/>
        <v>3</v>
      </c>
      <c r="B5" s="6">
        <v>0</v>
      </c>
      <c r="C5" s="6">
        <v>0</v>
      </c>
      <c r="D5" s="2" t="s">
        <v>16</v>
      </c>
      <c r="E5" s="6" t="str">
        <f>IF(ISNA(VLOOKUP($B5 &amp; $C5 &amp; E$1 &amp; $D5, Chars!$G:$I, 2, FALSE)), "", VLOOKUP($B5 &amp; $C5 &amp; E$1 &amp; $D5, Chars!$G:$I, 2, FALSE))</f>
        <v>0</v>
      </c>
      <c r="F5" s="6" t="str">
        <f>IF(ISNA(VLOOKUP($B5 &amp; $C5 &amp; F$1 &amp; $D5, Chars!$G:$I, 2, FALSE)), "", VLOOKUP($B5 &amp; $C5 &amp; F$1 &amp; $D5, Chars!$G:$I, 2, FALSE))</f>
        <v>9</v>
      </c>
      <c r="G5" s="6" t="str">
        <f>IF(ISNA(VLOOKUP($B5 &amp; $C5 &amp; G$1 &amp; $D5, Chars!$G:$I, 2, FALSE)), "", VLOOKUP($B5 &amp; $C5 &amp; G$1 &amp; $D5, Chars!$G:$I, 2, FALSE))</f>
        <v>8</v>
      </c>
      <c r="H5" s="6" t="str">
        <f>IF(ISNA(VLOOKUP($B5 &amp; $C5 &amp; H$1 &amp; $D5, Chars!$G:$I, 2, FALSE)), "", VLOOKUP($B5 &amp; $C5 &amp; H$1 &amp; $D5, Chars!$G:$I, 2, FALSE))</f>
        <v>7</v>
      </c>
      <c r="I5" s="6" t="str">
        <f>IF(ISNA(VLOOKUP($B5 &amp; $C5 &amp; I$1 &amp; $D5, Chars!$G:$I, 2, FALSE)), "", VLOOKUP($B5 &amp; $C5 &amp; I$1 &amp; $D5, Chars!$G:$I, 2, FALSE))</f>
        <v>6</v>
      </c>
      <c r="J5" s="6" t="str">
        <f>IF(ISNA(VLOOKUP($B5 &amp; $C5 &amp; J$1 &amp; $D5, Chars!$G:$I, 3, FALSE)), "None", " " &amp; VLOOKUP($B5 &amp; $C5 &amp; J$1 &amp; $D5, Chars!$G:$I, 3, FALSE))</f>
        <v xml:space="preserve"> $30</v>
      </c>
      <c r="K5" s="6" t="str">
        <f>IF(ISNA(VLOOKUP($B5 &amp; $C5 &amp; K$1 &amp; $D5, Chars!$G:$I, 3, FALSE)), "None", " " &amp; VLOOKUP($B5 &amp; $C5 &amp; K$1 &amp; $D5, Chars!$G:$I, 3, FALSE))</f>
        <v xml:space="preserve"> $39</v>
      </c>
      <c r="L5" s="6" t="str">
        <f>IF(ISNA(VLOOKUP($B5 &amp; $C5 &amp; L$1 &amp; $D5, Chars!$G:$I, 3, FALSE)), "None", " " &amp; VLOOKUP($B5 &amp; $C5 &amp; L$1 &amp; $D5, Chars!$G:$I, 3, FALSE))</f>
        <v xml:space="preserve"> $38</v>
      </c>
      <c r="M5" s="6" t="str">
        <f>IF(ISNA(VLOOKUP($B5 &amp; $C5 &amp; M$1 &amp; $D5, Chars!$G:$I, 3, FALSE)), "None", " " &amp; VLOOKUP($B5 &amp; $C5 &amp; M$1 &amp; $D5, Chars!$G:$I, 3, FALSE))</f>
        <v xml:space="preserve"> $37</v>
      </c>
      <c r="N5" s="6" t="str">
        <f>IF(ISNA(VLOOKUP($B5 &amp; $C5 &amp; N$1 &amp; $D5, Chars!$G:$I, 3, FALSE)), "None", " " &amp; VLOOKUP($B5 &amp; $C5 &amp; N$1 &amp; $D5, Chars!$G:$I, 3, FALSE))</f>
        <v xml:space="preserve"> $36</v>
      </c>
      <c r="O5" s="2" t="s">
        <v>30</v>
      </c>
      <c r="P5" s="2" t="str">
        <f>"$" &amp; VLOOKUP(D5, Rows!$J:$K, 2, FALSE)</f>
        <v>$EF</v>
      </c>
      <c r="Q5" s="14" t="str">
        <f t="shared" si="0"/>
        <v xml:space="preserve">  db $FF,  $EF,   $30,   $39,   $38,   $37,   $36  ;   3  67890    None</v>
      </c>
    </row>
    <row r="6" spans="1:17" x14ac:dyDescent="0.25">
      <c r="A6" s="2">
        <f t="shared" si="1"/>
        <v>4</v>
      </c>
      <c r="B6" s="6">
        <v>0</v>
      </c>
      <c r="C6" s="6">
        <v>0</v>
      </c>
      <c r="D6" s="2" t="s">
        <v>17</v>
      </c>
      <c r="E6" s="6" t="str">
        <f>IF(ISNA(VLOOKUP($B6 &amp; $C6 &amp; E$1 &amp; $D6, Chars!$G:$I, 2, FALSE)), "", VLOOKUP($B6 &amp; $C6 &amp; E$1 &amp; $D6, Chars!$G:$I, 2, FALSE))</f>
        <v>1</v>
      </c>
      <c r="F6" s="6" t="str">
        <f>IF(ISNA(VLOOKUP($B6 &amp; $C6 &amp; F$1 &amp; $D6, Chars!$G:$I, 2, FALSE)), "", VLOOKUP($B6 &amp; $C6 &amp; F$1 &amp; $D6, Chars!$G:$I, 2, FALSE))</f>
        <v>2</v>
      </c>
      <c r="G6" s="6" t="str">
        <f>IF(ISNA(VLOOKUP($B6 &amp; $C6 &amp; G$1 &amp; $D6, Chars!$G:$I, 2, FALSE)), "", VLOOKUP($B6 &amp; $C6 &amp; G$1 &amp; $D6, Chars!$G:$I, 2, FALSE))</f>
        <v>3</v>
      </c>
      <c r="H6" s="6" t="str">
        <f>IF(ISNA(VLOOKUP($B6 &amp; $C6 &amp; H$1 &amp; $D6, Chars!$G:$I, 2, FALSE)), "", VLOOKUP($B6 &amp; $C6 &amp; H$1 &amp; $D6, Chars!$G:$I, 2, FALSE))</f>
        <v>4</v>
      </c>
      <c r="I6" s="6" t="str">
        <f>IF(ISNA(VLOOKUP($B6 &amp; $C6 &amp; I$1 &amp; $D6, Chars!$G:$I, 2, FALSE)), "", VLOOKUP($B6 &amp; $C6 &amp; I$1 &amp; $D6, Chars!$G:$I, 2, FALSE))</f>
        <v>5</v>
      </c>
      <c r="J6" s="6" t="str">
        <f>IF(ISNA(VLOOKUP($B6 &amp; $C6 &amp; J$1 &amp; $D6, Chars!$G:$I, 3, FALSE)), "None", " " &amp; VLOOKUP($B6 &amp; $C6 &amp; J$1 &amp; $D6, Chars!$G:$I, 3, FALSE))</f>
        <v xml:space="preserve"> $31</v>
      </c>
      <c r="K6" s="6" t="str">
        <f>IF(ISNA(VLOOKUP($B6 &amp; $C6 &amp; K$1 &amp; $D6, Chars!$G:$I, 3, FALSE)), "None", " " &amp; VLOOKUP($B6 &amp; $C6 &amp; K$1 &amp; $D6, Chars!$G:$I, 3, FALSE))</f>
        <v xml:space="preserve"> $32</v>
      </c>
      <c r="L6" s="6" t="str">
        <f>IF(ISNA(VLOOKUP($B6 &amp; $C6 &amp; L$1 &amp; $D6, Chars!$G:$I, 3, FALSE)), "None", " " &amp; VLOOKUP($B6 &amp; $C6 &amp; L$1 &amp; $D6, Chars!$G:$I, 3, FALSE))</f>
        <v xml:space="preserve"> $33</v>
      </c>
      <c r="M6" s="6" t="str">
        <f>IF(ISNA(VLOOKUP($B6 &amp; $C6 &amp; M$1 &amp; $D6, Chars!$G:$I, 3, FALSE)), "None", " " &amp; VLOOKUP($B6 &amp; $C6 &amp; M$1 &amp; $D6, Chars!$G:$I, 3, FALSE))</f>
        <v xml:space="preserve"> $34</v>
      </c>
      <c r="N6" s="6" t="str">
        <f>IF(ISNA(VLOOKUP($B6 &amp; $C6 &amp; N$1 &amp; $D6, Chars!$G:$I, 3, FALSE)), "None", " " &amp; VLOOKUP($B6 &amp; $C6 &amp; N$1 &amp; $D6, Chars!$G:$I, 3, FALSE))</f>
        <v xml:space="preserve"> $35</v>
      </c>
      <c r="O6" s="2" t="s">
        <v>30</v>
      </c>
      <c r="P6" s="2" t="str">
        <f>"$" &amp; VLOOKUP(D6, Rows!$J:$K, 2, FALSE)</f>
        <v>$F7</v>
      </c>
      <c r="Q6" s="14" t="str">
        <f t="shared" si="0"/>
        <v xml:space="preserve">  db $FF,  $F7,   $31,   $32,   $33,   $34,   $35  ;   4  54321    None</v>
      </c>
    </row>
    <row r="7" spans="1:17" x14ac:dyDescent="0.25">
      <c r="A7" s="2">
        <f t="shared" si="1"/>
        <v>5</v>
      </c>
      <c r="B7" s="6">
        <v>0</v>
      </c>
      <c r="C7" s="6">
        <v>0</v>
      </c>
      <c r="D7" s="2" t="s">
        <v>18</v>
      </c>
      <c r="E7" s="6" t="str">
        <f>IF(ISNA(VLOOKUP($B7 &amp; $C7 &amp; E$1 &amp; $D7, Chars!$G:$I, 2, FALSE)), "", VLOOKUP($B7 &amp; $C7 &amp; E$1 &amp; $D7, Chars!$G:$I, 2, FALSE))</f>
        <v>q</v>
      </c>
      <c r="F7" s="6" t="str">
        <f>IF(ISNA(VLOOKUP($B7 &amp; $C7 &amp; F$1 &amp; $D7, Chars!$G:$I, 2, FALSE)), "", VLOOKUP($B7 &amp; $C7 &amp; F$1 &amp; $D7, Chars!$G:$I, 2, FALSE))</f>
        <v>w</v>
      </c>
      <c r="G7" s="6" t="str">
        <f>IF(ISNA(VLOOKUP($B7 &amp; $C7 &amp; G$1 &amp; $D7, Chars!$G:$I, 2, FALSE)), "", VLOOKUP($B7 &amp; $C7 &amp; G$1 &amp; $D7, Chars!$G:$I, 2, FALSE))</f>
        <v>e</v>
      </c>
      <c r="H7" s="6" t="str">
        <f>IF(ISNA(VLOOKUP($B7 &amp; $C7 &amp; H$1 &amp; $D7, Chars!$G:$I, 2, FALSE)), "", VLOOKUP($B7 &amp; $C7 &amp; H$1 &amp; $D7, Chars!$G:$I, 2, FALSE))</f>
        <v>r</v>
      </c>
      <c r="I7" s="6" t="str">
        <f>IF(ISNA(VLOOKUP($B7 &amp; $C7 &amp; I$1 &amp; $D7, Chars!$G:$I, 2, FALSE)), "", VLOOKUP($B7 &amp; $C7 &amp; I$1 &amp; $D7, Chars!$G:$I, 2, FALSE))</f>
        <v>t</v>
      </c>
      <c r="J7" s="6" t="str">
        <f>IF(ISNA(VLOOKUP($B7 &amp; $C7 &amp; J$1 &amp; $D7, Chars!$G:$I, 3, FALSE)), "None", " " &amp; VLOOKUP($B7 &amp; $C7 &amp; J$1 &amp; $D7, Chars!$G:$I, 3, FALSE))</f>
        <v xml:space="preserve"> $71</v>
      </c>
      <c r="K7" s="6" t="str">
        <f>IF(ISNA(VLOOKUP($B7 &amp; $C7 &amp; K$1 &amp; $D7, Chars!$G:$I, 3, FALSE)), "None", " " &amp; VLOOKUP($B7 &amp; $C7 &amp; K$1 &amp; $D7, Chars!$G:$I, 3, FALSE))</f>
        <v xml:space="preserve"> $77</v>
      </c>
      <c r="L7" s="6" t="str">
        <f>IF(ISNA(VLOOKUP($B7 &amp; $C7 &amp; L$1 &amp; $D7, Chars!$G:$I, 3, FALSE)), "None", " " &amp; VLOOKUP($B7 &amp; $C7 &amp; L$1 &amp; $D7, Chars!$G:$I, 3, FALSE))</f>
        <v xml:space="preserve"> $65</v>
      </c>
      <c r="M7" s="6" t="str">
        <f>IF(ISNA(VLOOKUP($B7 &amp; $C7 &amp; M$1 &amp; $D7, Chars!$G:$I, 3, FALSE)), "None", " " &amp; VLOOKUP($B7 &amp; $C7 &amp; M$1 &amp; $D7, Chars!$G:$I, 3, FALSE))</f>
        <v xml:space="preserve"> $72</v>
      </c>
      <c r="N7" s="6" t="str">
        <f>IF(ISNA(VLOOKUP($B7 &amp; $C7 &amp; N$1 &amp; $D7, Chars!$G:$I, 3, FALSE)), "None", " " &amp; VLOOKUP($B7 &amp; $C7 &amp; N$1 &amp; $D7, Chars!$G:$I, 3, FALSE))</f>
        <v xml:space="preserve"> $74</v>
      </c>
      <c r="O7" s="2" t="s">
        <v>30</v>
      </c>
      <c r="P7" s="2" t="str">
        <f>"$" &amp; VLOOKUP(D7, Rows!$J:$K, 2, FALSE)</f>
        <v>$FB</v>
      </c>
      <c r="Q7" s="14" t="str">
        <f t="shared" si="0"/>
        <v xml:space="preserve">  db $FF,  $FB,   $71,   $77,   $65,   $72,   $74  ;   5  TREWQ    None</v>
      </c>
    </row>
    <row r="8" spans="1:17" x14ac:dyDescent="0.25">
      <c r="A8" s="2">
        <f t="shared" si="1"/>
        <v>6</v>
      </c>
      <c r="B8" s="6">
        <v>0</v>
      </c>
      <c r="C8" s="6">
        <v>0</v>
      </c>
      <c r="D8" s="2" t="s">
        <v>19</v>
      </c>
      <c r="E8" s="6" t="str">
        <f>IF(ISNA(VLOOKUP($B8 &amp; $C8 &amp; E$1 &amp; $D8, Chars!$G:$I, 2, FALSE)), "", VLOOKUP($B8 &amp; $C8 &amp; E$1 &amp; $D8, Chars!$G:$I, 2, FALSE))</f>
        <v>a</v>
      </c>
      <c r="F8" s="6" t="str">
        <f>IF(ISNA(VLOOKUP($B8 &amp; $C8 &amp; F$1 &amp; $D8, Chars!$G:$I, 2, FALSE)), "", VLOOKUP($B8 &amp; $C8 &amp; F$1 &amp; $D8, Chars!$G:$I, 2, FALSE))</f>
        <v>s</v>
      </c>
      <c r="G8" s="6" t="str">
        <f>IF(ISNA(VLOOKUP($B8 &amp; $C8 &amp; G$1 &amp; $D8, Chars!$G:$I, 2, FALSE)), "", VLOOKUP($B8 &amp; $C8 &amp; G$1 &amp; $D8, Chars!$G:$I, 2, FALSE))</f>
        <v>d</v>
      </c>
      <c r="H8" s="6" t="str">
        <f>IF(ISNA(VLOOKUP($B8 &amp; $C8 &amp; H$1 &amp; $D8, Chars!$G:$I, 2, FALSE)), "", VLOOKUP($B8 &amp; $C8 &amp; H$1 &amp; $D8, Chars!$G:$I, 2, FALSE))</f>
        <v>f</v>
      </c>
      <c r="I8" s="6" t="str">
        <f>IF(ISNA(VLOOKUP($B8 &amp; $C8 &amp; I$1 &amp; $D8, Chars!$G:$I, 2, FALSE)), "", VLOOKUP($B8 &amp; $C8 &amp; I$1 &amp; $D8, Chars!$G:$I, 2, FALSE))</f>
        <v>g</v>
      </c>
      <c r="J8" s="6" t="str">
        <f>IF(ISNA(VLOOKUP($B8 &amp; $C8 &amp; J$1 &amp; $D8, Chars!$G:$I, 3, FALSE)), "None", " " &amp; VLOOKUP($B8 &amp; $C8 &amp; J$1 &amp; $D8, Chars!$G:$I, 3, FALSE))</f>
        <v xml:space="preserve"> $61</v>
      </c>
      <c r="K8" s="6" t="str">
        <f>IF(ISNA(VLOOKUP($B8 &amp; $C8 &amp; K$1 &amp; $D8, Chars!$G:$I, 3, FALSE)), "None", " " &amp; VLOOKUP($B8 &amp; $C8 &amp; K$1 &amp; $D8, Chars!$G:$I, 3, FALSE))</f>
        <v xml:space="preserve"> $73</v>
      </c>
      <c r="L8" s="6" t="str">
        <f>IF(ISNA(VLOOKUP($B8 &amp; $C8 &amp; L$1 &amp; $D8, Chars!$G:$I, 3, FALSE)), "None", " " &amp; VLOOKUP($B8 &amp; $C8 &amp; L$1 &amp; $D8, Chars!$G:$I, 3, FALSE))</f>
        <v xml:space="preserve"> $64</v>
      </c>
      <c r="M8" s="6" t="str">
        <f>IF(ISNA(VLOOKUP($B8 &amp; $C8 &amp; M$1 &amp; $D8, Chars!$G:$I, 3, FALSE)), "None", " " &amp; VLOOKUP($B8 &amp; $C8 &amp; M$1 &amp; $D8, Chars!$G:$I, 3, FALSE))</f>
        <v xml:space="preserve"> $66</v>
      </c>
      <c r="N8" s="6" t="str">
        <f>IF(ISNA(VLOOKUP($B8 &amp; $C8 &amp; N$1 &amp; $D8, Chars!$G:$I, 3, FALSE)), "None", " " &amp; VLOOKUP($B8 &amp; $C8 &amp; N$1 &amp; $D8, Chars!$G:$I, 3, FALSE))</f>
        <v xml:space="preserve"> $67</v>
      </c>
      <c r="O8" s="2" t="s">
        <v>30</v>
      </c>
      <c r="P8" s="2" t="str">
        <f>"$" &amp; VLOOKUP(D8, Rows!$J:$K, 2, FALSE)</f>
        <v>$FD</v>
      </c>
      <c r="Q8" s="14" t="str">
        <f t="shared" si="0"/>
        <v xml:space="preserve">  db $FF,  $FD,   $61,   $73,   $64,   $66,   $67  ;   6  GFDSA    None</v>
      </c>
    </row>
    <row r="9" spans="1:17" x14ac:dyDescent="0.25">
      <c r="A9" s="2">
        <f t="shared" si="1"/>
        <v>7</v>
      </c>
      <c r="B9" s="6">
        <v>0</v>
      </c>
      <c r="C9" s="6">
        <v>0</v>
      </c>
      <c r="D9" s="2" t="s">
        <v>20</v>
      </c>
      <c r="E9" s="6" t="str">
        <f>IF(ISNA(VLOOKUP($B9 &amp; $C9 &amp; E$1 &amp; $D9, Chars!$G:$I, 2, FALSE)), "", VLOOKUP($B9 &amp; $C9 &amp; E$1 &amp; $D9, Chars!$G:$I, 2, FALSE))</f>
        <v/>
      </c>
      <c r="F9" s="6" t="str">
        <f>IF(ISNA(VLOOKUP($B9 &amp; $C9 &amp; F$1 &amp; $D9, Chars!$G:$I, 2, FALSE)), "", VLOOKUP($B9 &amp; $C9 &amp; F$1 &amp; $D9, Chars!$G:$I, 2, FALSE))</f>
        <v>z</v>
      </c>
      <c r="G9" s="6" t="str">
        <f>IF(ISNA(VLOOKUP($B9 &amp; $C9 &amp; G$1 &amp; $D9, Chars!$G:$I, 2, FALSE)), "", VLOOKUP($B9 &amp; $C9 &amp; G$1 &amp; $D9, Chars!$G:$I, 2, FALSE))</f>
        <v>x</v>
      </c>
      <c r="H9" s="6" t="str">
        <f>IF(ISNA(VLOOKUP($B9 &amp; $C9 &amp; H$1 &amp; $D9, Chars!$G:$I, 2, FALSE)), "", VLOOKUP($B9 &amp; $C9 &amp; H$1 &amp; $D9, Chars!$G:$I, 2, FALSE))</f>
        <v>c</v>
      </c>
      <c r="I9" s="6" t="str">
        <f>IF(ISNA(VLOOKUP($B9 &amp; $C9 &amp; I$1 &amp; $D9, Chars!$G:$I, 2, FALSE)), "", VLOOKUP($B9 &amp; $C9 &amp; I$1 &amp; $D9, Chars!$G:$I, 2, FALSE))</f>
        <v>v</v>
      </c>
      <c r="J9" s="6" t="str">
        <f>IF(ISNA(VLOOKUP($B9 &amp; $C9 &amp; J$1 &amp; $D9, Chars!$G:$I, 3, FALSE)), "None", " " &amp; VLOOKUP($B9 &amp; $C9 &amp; J$1 &amp; $D9, Chars!$G:$I, 3, FALSE))</f>
        <v>None</v>
      </c>
      <c r="K9" s="6" t="str">
        <f>IF(ISNA(VLOOKUP($B9 &amp; $C9 &amp; K$1 &amp; $D9, Chars!$G:$I, 3, FALSE)), "None", " " &amp; VLOOKUP($B9 &amp; $C9 &amp; K$1 &amp; $D9, Chars!$G:$I, 3, FALSE))</f>
        <v xml:space="preserve"> $7A</v>
      </c>
      <c r="L9" s="6" t="str">
        <f>IF(ISNA(VLOOKUP($B9 &amp; $C9 &amp; L$1 &amp; $D9, Chars!$G:$I, 3, FALSE)), "None", " " &amp; VLOOKUP($B9 &amp; $C9 &amp; L$1 &amp; $D9, Chars!$G:$I, 3, FALSE))</f>
        <v xml:space="preserve"> $78</v>
      </c>
      <c r="M9" s="6" t="str">
        <f>IF(ISNA(VLOOKUP($B9 &amp; $C9 &amp; M$1 &amp; $D9, Chars!$G:$I, 3, FALSE)), "None", " " &amp; VLOOKUP($B9 &amp; $C9 &amp; M$1 &amp; $D9, Chars!$G:$I, 3, FALSE))</f>
        <v xml:space="preserve"> $63</v>
      </c>
      <c r="N9" s="6" t="str">
        <f>IF(ISNA(VLOOKUP($B9 &amp; $C9 &amp; N$1 &amp; $D9, Chars!$G:$I, 3, FALSE)), "None", " " &amp; VLOOKUP($B9 &amp; $C9 &amp; N$1 &amp; $D9, Chars!$G:$I, 3, FALSE))</f>
        <v xml:space="preserve"> $76</v>
      </c>
      <c r="O9" s="2" t="s">
        <v>30</v>
      </c>
      <c r="P9" s="2" t="str">
        <f>"$" &amp; VLOOKUP(D9, Rows!$J:$K, 2, FALSE)</f>
        <v>$FE</v>
      </c>
      <c r="Q9" s="14" t="str">
        <f t="shared" si="0"/>
        <v xml:space="preserve">  db $FF,  $FE,  None,   $7A,   $78,   $63,   $76  ;   7  VCXZCs   None</v>
      </c>
    </row>
    <row r="10" spans="1:17" s="3" customFormat="1" x14ac:dyDescent="0.25">
      <c r="A10" s="2">
        <f t="shared" si="1"/>
        <v>8</v>
      </c>
      <c r="B10" s="9">
        <v>0</v>
      </c>
      <c r="C10" s="9">
        <v>1</v>
      </c>
      <c r="D10" s="3" t="s">
        <v>13</v>
      </c>
      <c r="E10" s="9" t="str">
        <f>IF(ISNA(VLOOKUP($B10 &amp; $C10 &amp; E$1 &amp; $D10, Chars!$G:$I, 2, FALSE)), "", VLOOKUP($B10 &amp; $C10 &amp; E$1 &amp; $D10, Chars!$G:$I, 2, FALSE))</f>
        <v/>
      </c>
      <c r="F10" s="9" t="str">
        <f>IF(ISNA(VLOOKUP($B10 &amp; $C10 &amp; F$1 &amp; $D10, Chars!$G:$I, 2, FALSE)), "", VLOOKUP($B10 &amp; $C10 &amp; F$1 &amp; $D10, Chars!$G:$I, 2, FALSE))</f>
        <v/>
      </c>
      <c r="G10" s="9" t="str">
        <f>IF(ISNA(VLOOKUP($B10 &amp; $C10 &amp; G$1 &amp; $D10, Chars!$G:$I, 2, FALSE)), "", VLOOKUP($B10 &amp; $C10 &amp; G$1 &amp; $D10, Chars!$G:$I, 2, FALSE))</f>
        <v>.</v>
      </c>
      <c r="H10" s="9" t="str">
        <f>IF(ISNA(VLOOKUP($B10 &amp; $C10 &amp; H$1 &amp; $D10, Chars!$G:$I, 2, FALSE)), "", VLOOKUP($B10 &amp; $C10 &amp; H$1 &amp; $D10, Chars!$G:$I, 2, FALSE))</f>
        <v>,</v>
      </c>
      <c r="I10" s="9" t="str">
        <f>IF(ISNA(VLOOKUP($B10 &amp; $C10 &amp; I$1 &amp; $D10, Chars!$G:$I, 2, FALSE)), "", VLOOKUP($B10 &amp; $C10 &amp; I$1 &amp; $D10, Chars!$G:$I, 2, FALSE))</f>
        <v>*</v>
      </c>
      <c r="J10" s="9" t="str">
        <f>IF(ISNA(VLOOKUP($B10 &amp; $C10 &amp; J$1 &amp; $D10, Chars!$G:$I, 3, FALSE)), "None", " " &amp; VLOOKUP($B10 &amp; $C10 &amp; J$1 &amp; $D10, Chars!$G:$I, 3, FALSE))</f>
        <v>None</v>
      </c>
      <c r="K10" s="9" t="str">
        <f>IF(ISNA(VLOOKUP($B10 &amp; $C10 &amp; K$1 &amp; $D10, Chars!$G:$I, 3, FALSE)), "None", " " &amp; VLOOKUP($B10 &amp; $C10 &amp; K$1 &amp; $D10, Chars!$G:$I, 3, FALSE))</f>
        <v>None</v>
      </c>
      <c r="L10" s="9" t="str">
        <f>IF(ISNA(VLOOKUP($B10 &amp; $C10 &amp; L$1 &amp; $D10, Chars!$G:$I, 3, FALSE)), "None", " " &amp; VLOOKUP($B10 &amp; $C10 &amp; L$1 &amp; $D10, Chars!$G:$I, 3, FALSE))</f>
        <v xml:space="preserve"> $2E</v>
      </c>
      <c r="M10" s="9" t="str">
        <f>IF(ISNA(VLOOKUP($B10 &amp; $C10 &amp; M$1 &amp; $D10, Chars!$G:$I, 3, FALSE)), "None", " " &amp; VLOOKUP($B10 &amp; $C10 &amp; M$1 &amp; $D10, Chars!$G:$I, 3, FALSE))</f>
        <v xml:space="preserve"> $2C</v>
      </c>
      <c r="N10" s="9" t="str">
        <f>IF(ISNA(VLOOKUP($B10 &amp; $C10 &amp; N$1 &amp; $D10, Chars!$G:$I, 3, FALSE)), "None", " " &amp; VLOOKUP($B10 &amp; $C10 &amp; N$1 &amp; $D10, Chars!$G:$I, 3, FALSE))</f>
        <v xml:space="preserve"> $2A</v>
      </c>
      <c r="O10" s="3" t="s">
        <v>31</v>
      </c>
      <c r="P10" s="3" t="str">
        <f>"$" &amp; VLOOKUP(D10, Rows!$J:$K, 2, FALSE)</f>
        <v>$7F</v>
      </c>
      <c r="Q10" s="14" t="str">
        <f t="shared" si="0"/>
        <v xml:space="preserve">  db $FF,  $7F,  None,  None,   $2E,   $2C,   $2A  ;   8  BNMSsSp  Symbol Shift</v>
      </c>
    </row>
    <row r="11" spans="1:17" s="3" customFormat="1" x14ac:dyDescent="0.25">
      <c r="A11" s="2">
        <f t="shared" si="1"/>
        <v>9</v>
      </c>
      <c r="B11" s="9">
        <v>0</v>
      </c>
      <c r="C11" s="9">
        <v>1</v>
      </c>
      <c r="D11" s="3" t="s">
        <v>14</v>
      </c>
      <c r="E11" s="9" t="str">
        <f>IF(ISNA(VLOOKUP($B11 &amp; $C11 &amp; E$1 &amp; $D11, Chars!$G:$I, 2, FALSE)), "", VLOOKUP($B11 &amp; $C11 &amp; E$1 &amp; $D11, Chars!$G:$I, 2, FALSE))</f>
        <v/>
      </c>
      <c r="F11" s="9" t="str">
        <f>IF(ISNA(VLOOKUP($B11 &amp; $C11 &amp; F$1 &amp; $D11, Chars!$G:$I, 2, FALSE)), "", VLOOKUP($B11 &amp; $C11 &amp; F$1 &amp; $D11, Chars!$G:$I, 2, FALSE))</f>
        <v>=</v>
      </c>
      <c r="G11" s="9" t="str">
        <f>IF(ISNA(VLOOKUP($B11 &amp; $C11 &amp; G$1 &amp; $D11, Chars!$G:$I, 2, FALSE)), "", VLOOKUP($B11 &amp; $C11 &amp; G$1 &amp; $D11, Chars!$G:$I, 2, FALSE))</f>
        <v/>
      </c>
      <c r="H11" s="9" t="str">
        <f>IF(ISNA(VLOOKUP($B11 &amp; $C11 &amp; H$1 &amp; $D11, Chars!$G:$I, 2, FALSE)), "", VLOOKUP($B11 &amp; $C11 &amp; H$1 &amp; $D11, Chars!$G:$I, 2, FALSE))</f>
        <v>+</v>
      </c>
      <c r="I11" s="9" t="str">
        <f>IF(ISNA(VLOOKUP($B11 &amp; $C11 &amp; I$1 &amp; $D11, Chars!$G:$I, 2, FALSE)), "", VLOOKUP($B11 &amp; $C11 &amp; I$1 &amp; $D11, Chars!$G:$I, 2, FALSE))</f>
        <v/>
      </c>
      <c r="J11" s="9" t="str">
        <f>IF(ISNA(VLOOKUP($B11 &amp; $C11 &amp; J$1 &amp; $D11, Chars!$G:$I, 3, FALSE)), "None", " " &amp; VLOOKUP($B11 &amp; $C11 &amp; J$1 &amp; $D11, Chars!$G:$I, 3, FALSE))</f>
        <v>None</v>
      </c>
      <c r="K11" s="9" t="str">
        <f>IF(ISNA(VLOOKUP($B11 &amp; $C11 &amp; K$1 &amp; $D11, Chars!$G:$I, 3, FALSE)), "None", " " &amp; VLOOKUP($B11 &amp; $C11 &amp; K$1 &amp; $D11, Chars!$G:$I, 3, FALSE))</f>
        <v xml:space="preserve"> $3D</v>
      </c>
      <c r="L11" s="9" t="str">
        <f>IF(ISNA(VLOOKUP($B11 &amp; $C11 &amp; L$1 &amp; $D11, Chars!$G:$I, 3, FALSE)), "None", " " &amp; VLOOKUP($B11 &amp; $C11 &amp; L$1 &amp; $D11, Chars!$G:$I, 3, FALSE))</f>
        <v>None</v>
      </c>
      <c r="M11" s="9" t="str">
        <f>IF(ISNA(VLOOKUP($B11 &amp; $C11 &amp; M$1 &amp; $D11, Chars!$G:$I, 3, FALSE)), "None", " " &amp; VLOOKUP($B11 &amp; $C11 &amp; M$1 &amp; $D11, Chars!$G:$I, 3, FALSE))</f>
        <v xml:space="preserve"> $2B</v>
      </c>
      <c r="N11" s="9" t="str">
        <f>IF(ISNA(VLOOKUP($B11 &amp; $C11 &amp; N$1 &amp; $D11, Chars!$G:$I, 3, FALSE)), "None", " " &amp; VLOOKUP($B11 &amp; $C11 &amp; N$1 &amp; $D11, Chars!$G:$I, 3, FALSE))</f>
        <v>None</v>
      </c>
      <c r="O11" s="3" t="s">
        <v>31</v>
      </c>
      <c r="P11" s="3" t="str">
        <f>"$" &amp; VLOOKUP(D11, Rows!$J:$K, 2, FALSE)</f>
        <v>$BF</v>
      </c>
      <c r="Q11" s="14" t="str">
        <f t="shared" si="0"/>
        <v xml:space="preserve">  db $FF,  $BF,  None,   $3D,  None,   $2B,  None  ;   9  HJKLEn   Symbol Shift</v>
      </c>
    </row>
    <row r="12" spans="1:17" s="3" customFormat="1" x14ac:dyDescent="0.25">
      <c r="A12" s="2">
        <f t="shared" si="1"/>
        <v>10</v>
      </c>
      <c r="B12" s="9">
        <v>0</v>
      </c>
      <c r="C12" s="9">
        <v>1</v>
      </c>
      <c r="D12" s="3" t="s">
        <v>15</v>
      </c>
      <c r="E12" s="9" t="str">
        <f>IF(ISNA(VLOOKUP($B12 &amp; $C12 &amp; E$1 &amp; $D12, Chars!$G:$I, 2, FALSE)), "", VLOOKUP($B12 &amp; $C12 &amp; E$1 &amp; $D12, Chars!$G:$I, 2, FALSE))</f>
        <v>"</v>
      </c>
      <c r="F12" s="9" t="str">
        <f>IF(ISNA(VLOOKUP($B12 &amp; $C12 &amp; F$1 &amp; $D12, Chars!$G:$I, 2, FALSE)), "", VLOOKUP($B12 &amp; $C12 &amp; F$1 &amp; $D12, Chars!$G:$I, 2, FALSE))</f>
        <v>;</v>
      </c>
      <c r="G12" s="9" t="str">
        <f>IF(ISNA(VLOOKUP($B12 &amp; $C12 &amp; G$1 &amp; $D12, Chars!$G:$I, 2, FALSE)), "", VLOOKUP($B12 &amp; $C12 &amp; G$1 &amp; $D12, Chars!$G:$I, 2, FALSE))</f>
        <v/>
      </c>
      <c r="H12" s="9" t="str">
        <f>IF(ISNA(VLOOKUP($B12 &amp; $C12 &amp; H$1 &amp; $D12, Chars!$G:$I, 2, FALSE)), "", VLOOKUP($B12 &amp; $C12 &amp; H$1 &amp; $D12, Chars!$G:$I, 2, FALSE))</f>
        <v/>
      </c>
      <c r="I12" s="9" t="str">
        <f>IF(ISNA(VLOOKUP($B12 &amp; $C12 &amp; I$1 &amp; $D12, Chars!$G:$I, 2, FALSE)), "", VLOOKUP($B12 &amp; $C12 &amp; I$1 &amp; $D12, Chars!$G:$I, 2, FALSE))</f>
        <v/>
      </c>
      <c r="J12" s="9" t="str">
        <f>IF(ISNA(VLOOKUP($B12 &amp; $C12 &amp; J$1 &amp; $D12, Chars!$G:$I, 3, FALSE)), "None", " " &amp; VLOOKUP($B12 &amp; $C12 &amp; J$1 &amp; $D12, Chars!$G:$I, 3, FALSE))</f>
        <v xml:space="preserve"> $22</v>
      </c>
      <c r="K12" s="9" t="str">
        <f>IF(ISNA(VLOOKUP($B12 &amp; $C12 &amp; K$1 &amp; $D12, Chars!$G:$I, 3, FALSE)), "None", " " &amp; VLOOKUP($B12 &amp; $C12 &amp; K$1 &amp; $D12, Chars!$G:$I, 3, FALSE))</f>
        <v xml:space="preserve"> $3B</v>
      </c>
      <c r="L12" s="9" t="str">
        <f>IF(ISNA(VLOOKUP($B12 &amp; $C12 &amp; L$1 &amp; $D12, Chars!$G:$I, 3, FALSE)), "None", " " &amp; VLOOKUP($B12 &amp; $C12 &amp; L$1 &amp; $D12, Chars!$G:$I, 3, FALSE))</f>
        <v>None</v>
      </c>
      <c r="M12" s="9" t="str">
        <f>IF(ISNA(VLOOKUP($B12 &amp; $C12 &amp; M$1 &amp; $D12, Chars!$G:$I, 3, FALSE)), "None", " " &amp; VLOOKUP($B12 &amp; $C12 &amp; M$1 &amp; $D12, Chars!$G:$I, 3, FALSE))</f>
        <v>None</v>
      </c>
      <c r="N12" s="9" t="str">
        <f>IF(ISNA(VLOOKUP($B12 &amp; $C12 &amp; N$1 &amp; $D12, Chars!$G:$I, 3, FALSE)), "None", " " &amp; VLOOKUP($B12 &amp; $C12 &amp; N$1 &amp; $D12, Chars!$G:$I, 3, FALSE))</f>
        <v>None</v>
      </c>
      <c r="O12" s="3" t="s">
        <v>31</v>
      </c>
      <c r="P12" s="3" t="str">
        <f>"$" &amp; VLOOKUP(D12, Rows!$J:$K, 2, FALSE)</f>
        <v>$DF</v>
      </c>
      <c r="Q12" s="14" t="str">
        <f t="shared" si="0"/>
        <v xml:space="preserve">  db $FF,  $DF,   $22,   $3B,  None,  None,  None  ;  10  YUIOP    Symbol Shift</v>
      </c>
    </row>
    <row r="13" spans="1:17" s="3" customFormat="1" x14ac:dyDescent="0.25">
      <c r="A13" s="2">
        <f t="shared" si="1"/>
        <v>11</v>
      </c>
      <c r="B13" s="9">
        <v>0</v>
      </c>
      <c r="C13" s="9">
        <v>1</v>
      </c>
      <c r="D13" s="3" t="s">
        <v>16</v>
      </c>
      <c r="E13" s="9" t="str">
        <f>IF(ISNA(VLOOKUP($B13 &amp; $C13 &amp; E$1 &amp; $D13, Chars!$G:$I, 2, FALSE)), "", VLOOKUP($B13 &amp; $C13 &amp; E$1 &amp; $D13, Chars!$G:$I, 2, FALSE))</f>
        <v/>
      </c>
      <c r="F13" s="9" t="str">
        <f>IF(ISNA(VLOOKUP($B13 &amp; $C13 &amp; F$1 &amp; $D13, Chars!$G:$I, 2, FALSE)), "", VLOOKUP($B13 &amp; $C13 &amp; F$1 &amp; $D13, Chars!$G:$I, 2, FALSE))</f>
        <v>)</v>
      </c>
      <c r="G13" s="9" t="str">
        <f>IF(ISNA(VLOOKUP($B13 &amp; $C13 &amp; G$1 &amp; $D13, Chars!$G:$I, 2, FALSE)), "", VLOOKUP($B13 &amp; $C13 &amp; G$1 &amp; $D13, Chars!$G:$I, 2, FALSE))</f>
        <v>(</v>
      </c>
      <c r="H13" s="9" t="str">
        <f>IF(ISNA(VLOOKUP($B13 &amp; $C13 &amp; H$1 &amp; $D13, Chars!$G:$I, 2, FALSE)), "", VLOOKUP($B13 &amp; $C13 &amp; H$1 &amp; $D13, Chars!$G:$I, 2, FALSE))</f>
        <v>'</v>
      </c>
      <c r="I13" s="9" t="str">
        <f>IF(ISNA(VLOOKUP($B13 &amp; $C13 &amp; I$1 &amp; $D13, Chars!$G:$I, 2, FALSE)), "", VLOOKUP($B13 &amp; $C13 &amp; I$1 &amp; $D13, Chars!$G:$I, 2, FALSE))</f>
        <v>&amp;</v>
      </c>
      <c r="J13" s="9" t="str">
        <f>IF(ISNA(VLOOKUP($B13 &amp; $C13 &amp; J$1 &amp; $D13, Chars!$G:$I, 3, FALSE)), "None", " " &amp; VLOOKUP($B13 &amp; $C13 &amp; J$1 &amp; $D13, Chars!$G:$I, 3, FALSE))</f>
        <v>None</v>
      </c>
      <c r="K13" s="9" t="str">
        <f>IF(ISNA(VLOOKUP($B13 &amp; $C13 &amp; K$1 &amp; $D13, Chars!$G:$I, 3, FALSE)), "None", " " &amp; VLOOKUP($B13 &amp; $C13 &amp; K$1 &amp; $D13, Chars!$G:$I, 3, FALSE))</f>
        <v xml:space="preserve"> $29</v>
      </c>
      <c r="L13" s="9" t="str">
        <f>IF(ISNA(VLOOKUP($B13 &amp; $C13 &amp; L$1 &amp; $D13, Chars!$G:$I, 3, FALSE)), "None", " " &amp; VLOOKUP($B13 &amp; $C13 &amp; L$1 &amp; $D13, Chars!$G:$I, 3, FALSE))</f>
        <v xml:space="preserve"> $28</v>
      </c>
      <c r="M13" s="9" t="str">
        <f>IF(ISNA(VLOOKUP($B13 &amp; $C13 &amp; M$1 &amp; $D13, Chars!$G:$I, 3, FALSE)), "None", " " &amp; VLOOKUP($B13 &amp; $C13 &amp; M$1 &amp; $D13, Chars!$G:$I, 3, FALSE))</f>
        <v xml:space="preserve"> $27</v>
      </c>
      <c r="N13" s="9" t="str">
        <f>IF(ISNA(VLOOKUP($B13 &amp; $C13 &amp; N$1 &amp; $D13, Chars!$G:$I, 3, FALSE)), "None", " " &amp; VLOOKUP($B13 &amp; $C13 &amp; N$1 &amp; $D13, Chars!$G:$I, 3, FALSE))</f>
        <v xml:space="preserve"> $26</v>
      </c>
      <c r="O13" s="3" t="s">
        <v>31</v>
      </c>
      <c r="P13" s="3" t="str">
        <f>"$" &amp; VLOOKUP(D13, Rows!$J:$K, 2, FALSE)</f>
        <v>$EF</v>
      </c>
      <c r="Q13" s="14" t="str">
        <f t="shared" si="0"/>
        <v xml:space="preserve">  db $FF,  $EF,  None,   $29,   $28,   $27,   $26  ;  11  67890    Symbol Shift</v>
      </c>
    </row>
    <row r="14" spans="1:17" s="3" customFormat="1" x14ac:dyDescent="0.25">
      <c r="A14" s="2">
        <f t="shared" si="1"/>
        <v>12</v>
      </c>
      <c r="B14" s="9">
        <v>0</v>
      </c>
      <c r="C14" s="9">
        <v>1</v>
      </c>
      <c r="D14" s="3" t="s">
        <v>17</v>
      </c>
      <c r="E14" s="9" t="str">
        <f>IF(ISNA(VLOOKUP($B14 &amp; $C14 &amp; E$1 &amp; $D14, Chars!$G:$I, 2, FALSE)), "", VLOOKUP($B14 &amp; $C14 &amp; E$1 &amp; $D14, Chars!$G:$I, 2, FALSE))</f>
        <v>!</v>
      </c>
      <c r="F14" s="9" t="str">
        <f>IF(ISNA(VLOOKUP($B14 &amp; $C14 &amp; F$1 &amp; $D14, Chars!$G:$I, 2, FALSE)), "", VLOOKUP($B14 &amp; $C14 &amp; F$1 &amp; $D14, Chars!$G:$I, 2, FALSE))</f>
        <v>@</v>
      </c>
      <c r="G14" s="9" t="str">
        <f>IF(ISNA(VLOOKUP($B14 &amp; $C14 &amp; G$1 &amp; $D14, Chars!$G:$I, 2, FALSE)), "", VLOOKUP($B14 &amp; $C14 &amp; G$1 &amp; $D14, Chars!$G:$I, 2, FALSE))</f>
        <v/>
      </c>
      <c r="H14" s="9" t="str">
        <f>IF(ISNA(VLOOKUP($B14 &amp; $C14 &amp; H$1 &amp; $D14, Chars!$G:$I, 2, FALSE)), "", VLOOKUP($B14 &amp; $C14 &amp; H$1 &amp; $D14, Chars!$G:$I, 2, FALSE))</f>
        <v>$</v>
      </c>
      <c r="I14" s="9" t="str">
        <f>IF(ISNA(VLOOKUP($B14 &amp; $C14 &amp; I$1 &amp; $D14, Chars!$G:$I, 2, FALSE)), "", VLOOKUP($B14 &amp; $C14 &amp; I$1 &amp; $D14, Chars!$G:$I, 2, FALSE))</f>
        <v>%</v>
      </c>
      <c r="J14" s="9" t="str">
        <f>IF(ISNA(VLOOKUP($B14 &amp; $C14 &amp; J$1 &amp; $D14, Chars!$G:$I, 3, FALSE)), "None", " " &amp; VLOOKUP($B14 &amp; $C14 &amp; J$1 &amp; $D14, Chars!$G:$I, 3, FALSE))</f>
        <v xml:space="preserve"> $21</v>
      </c>
      <c r="K14" s="9" t="str">
        <f>IF(ISNA(VLOOKUP($B14 &amp; $C14 &amp; K$1 &amp; $D14, Chars!$G:$I, 3, FALSE)), "None", " " &amp; VLOOKUP($B14 &amp; $C14 &amp; K$1 &amp; $D14, Chars!$G:$I, 3, FALSE))</f>
        <v xml:space="preserve"> $40</v>
      </c>
      <c r="L14" s="9" t="str">
        <f>IF(ISNA(VLOOKUP($B14 &amp; $C14 &amp; L$1 &amp; $D14, Chars!$G:$I, 3, FALSE)), "None", " " &amp; VLOOKUP($B14 &amp; $C14 &amp; L$1 &amp; $D14, Chars!$G:$I, 3, FALSE))</f>
        <v>None</v>
      </c>
      <c r="M14" s="9" t="str">
        <f>IF(ISNA(VLOOKUP($B14 &amp; $C14 &amp; M$1 &amp; $D14, Chars!$G:$I, 3, FALSE)), "None", " " &amp; VLOOKUP($B14 &amp; $C14 &amp; M$1 &amp; $D14, Chars!$G:$I, 3, FALSE))</f>
        <v xml:space="preserve"> $24</v>
      </c>
      <c r="N14" s="9" t="str">
        <f>IF(ISNA(VLOOKUP($B14 &amp; $C14 &amp; N$1 &amp; $D14, Chars!$G:$I, 3, FALSE)), "None", " " &amp; VLOOKUP($B14 &amp; $C14 &amp; N$1 &amp; $D14, Chars!$G:$I, 3, FALSE))</f>
        <v xml:space="preserve"> $25</v>
      </c>
      <c r="O14" s="3" t="s">
        <v>31</v>
      </c>
      <c r="P14" s="3" t="str">
        <f>"$" &amp; VLOOKUP(D14, Rows!$J:$K, 2, FALSE)</f>
        <v>$F7</v>
      </c>
      <c r="Q14" s="14" t="str">
        <f t="shared" si="0"/>
        <v xml:space="preserve">  db $FF,  $F7,   $21,   $40,  None,   $24,   $25  ;  12  54321    Symbol Shift</v>
      </c>
    </row>
    <row r="15" spans="1:17" s="3" customFormat="1" x14ac:dyDescent="0.25">
      <c r="A15" s="2">
        <f t="shared" si="1"/>
        <v>13</v>
      </c>
      <c r="B15" s="9">
        <v>0</v>
      </c>
      <c r="C15" s="9">
        <v>1</v>
      </c>
      <c r="D15" s="3" t="s">
        <v>18</v>
      </c>
      <c r="E15" s="9" t="str">
        <f>IF(ISNA(VLOOKUP($B15 &amp; $C15 &amp; E$1 &amp; $D15, Chars!$G:$I, 2, FALSE)), "", VLOOKUP($B15 &amp; $C15 &amp; E$1 &amp; $D15, Chars!$G:$I, 2, FALSE))</f>
        <v/>
      </c>
      <c r="F15" s="9" t="str">
        <f>IF(ISNA(VLOOKUP($B15 &amp; $C15 &amp; F$1 &amp; $D15, Chars!$G:$I, 2, FALSE)), "", VLOOKUP($B15 &amp; $C15 &amp; F$1 &amp; $D15, Chars!$G:$I, 2, FALSE))</f>
        <v/>
      </c>
      <c r="G15" s="9" t="str">
        <f>IF(ISNA(VLOOKUP($B15 &amp; $C15 &amp; G$1 &amp; $D15, Chars!$G:$I, 2, FALSE)), "", VLOOKUP($B15 &amp; $C15 &amp; G$1 &amp; $D15, Chars!$G:$I, 2, FALSE))</f>
        <v/>
      </c>
      <c r="H15" s="9" t="str">
        <f>IF(ISNA(VLOOKUP($B15 &amp; $C15 &amp; H$1 &amp; $D15, Chars!$G:$I, 2, FALSE)), "", VLOOKUP($B15 &amp; $C15 &amp; H$1 &amp; $D15, Chars!$G:$I, 2, FALSE))</f>
        <v>&lt;</v>
      </c>
      <c r="I15" s="9" t="str">
        <f>IF(ISNA(VLOOKUP($B15 &amp; $C15 &amp; I$1 &amp; $D15, Chars!$G:$I, 2, FALSE)), "", VLOOKUP($B15 &amp; $C15 &amp; I$1 &amp; $D15, Chars!$G:$I, 2, FALSE))</f>
        <v>&gt;</v>
      </c>
      <c r="J15" s="9" t="str">
        <f>IF(ISNA(VLOOKUP($B15 &amp; $C15 &amp; J$1 &amp; $D15, Chars!$G:$I, 3, FALSE)), "None", " " &amp; VLOOKUP($B15 &amp; $C15 &amp; J$1 &amp; $D15, Chars!$G:$I, 3, FALSE))</f>
        <v>None</v>
      </c>
      <c r="K15" s="9" t="str">
        <f>IF(ISNA(VLOOKUP($B15 &amp; $C15 &amp; K$1 &amp; $D15, Chars!$G:$I, 3, FALSE)), "None", " " &amp; VLOOKUP($B15 &amp; $C15 &amp; K$1 &amp; $D15, Chars!$G:$I, 3, FALSE))</f>
        <v>None</v>
      </c>
      <c r="L15" s="9" t="str">
        <f>IF(ISNA(VLOOKUP($B15 &amp; $C15 &amp; L$1 &amp; $D15, Chars!$G:$I, 3, FALSE)), "None", " " &amp; VLOOKUP($B15 &amp; $C15 &amp; L$1 &amp; $D15, Chars!$G:$I, 3, FALSE))</f>
        <v>None</v>
      </c>
      <c r="M15" s="9" t="str">
        <f>IF(ISNA(VLOOKUP($B15 &amp; $C15 &amp; M$1 &amp; $D15, Chars!$G:$I, 3, FALSE)), "None", " " &amp; VLOOKUP($B15 &amp; $C15 &amp; M$1 &amp; $D15, Chars!$G:$I, 3, FALSE))</f>
        <v xml:space="preserve"> $3C</v>
      </c>
      <c r="N15" s="9" t="str">
        <f>IF(ISNA(VLOOKUP($B15 &amp; $C15 &amp; N$1 &amp; $D15, Chars!$G:$I, 3, FALSE)), "None", " " &amp; VLOOKUP($B15 &amp; $C15 &amp; N$1 &amp; $D15, Chars!$G:$I, 3, FALSE))</f>
        <v xml:space="preserve"> $3E</v>
      </c>
      <c r="O15" s="3" t="s">
        <v>31</v>
      </c>
      <c r="P15" s="3" t="str">
        <f>"$" &amp; VLOOKUP(D15, Rows!$J:$K, 2, FALSE)</f>
        <v>$FB</v>
      </c>
      <c r="Q15" s="14" t="str">
        <f t="shared" si="0"/>
        <v xml:space="preserve">  db $FF,  $FB,  None,  None,  None,   $3C,   $3E  ;  13  TREWQ    Symbol Shift</v>
      </c>
    </row>
    <row r="16" spans="1:17" s="3" customFormat="1" x14ac:dyDescent="0.25">
      <c r="A16" s="2">
        <f t="shared" si="1"/>
        <v>14</v>
      </c>
      <c r="B16" s="9">
        <v>0</v>
      </c>
      <c r="C16" s="9">
        <v>1</v>
      </c>
      <c r="D16" s="3" t="s">
        <v>19</v>
      </c>
      <c r="E16" s="9" t="str">
        <f>IF(ISNA(VLOOKUP($B16 &amp; $C16 &amp; E$1 &amp; $D16, Chars!$G:$I, 2, FALSE)), "", VLOOKUP($B16 &amp; $C16 &amp; E$1 &amp; $D16, Chars!$G:$I, 2, FALSE))</f>
        <v/>
      </c>
      <c r="F16" s="9" t="str">
        <f>IF(ISNA(VLOOKUP($B16 &amp; $C16 &amp; F$1 &amp; $D16, Chars!$G:$I, 2, FALSE)), "", VLOOKUP($B16 &amp; $C16 &amp; F$1 &amp; $D16, Chars!$G:$I, 2, FALSE))</f>
        <v/>
      </c>
      <c r="G16" s="9" t="str">
        <f>IF(ISNA(VLOOKUP($B16 &amp; $C16 &amp; G$1 &amp; $D16, Chars!$G:$I, 2, FALSE)), "", VLOOKUP($B16 &amp; $C16 &amp; G$1 &amp; $D16, Chars!$G:$I, 2, FALSE))</f>
        <v/>
      </c>
      <c r="H16" s="9" t="str">
        <f>IF(ISNA(VLOOKUP($B16 &amp; $C16 &amp; H$1 &amp; $D16, Chars!$G:$I, 2, FALSE)), "", VLOOKUP($B16 &amp; $C16 &amp; H$1 &amp; $D16, Chars!$G:$I, 2, FALSE))</f>
        <v/>
      </c>
      <c r="I16" s="9" t="str">
        <f>IF(ISNA(VLOOKUP($B16 &amp; $C16 &amp; I$1 &amp; $D16, Chars!$G:$I, 2, FALSE)), "", VLOOKUP($B16 &amp; $C16 &amp; I$1 &amp; $D16, Chars!$G:$I, 2, FALSE))</f>
        <v/>
      </c>
      <c r="J16" s="9" t="str">
        <f>IF(ISNA(VLOOKUP($B16 &amp; $C16 &amp; J$1 &amp; $D16, Chars!$G:$I, 3, FALSE)), "None", " " &amp; VLOOKUP($B16 &amp; $C16 &amp; J$1 &amp; $D16, Chars!$G:$I, 3, FALSE))</f>
        <v>None</v>
      </c>
      <c r="K16" s="9" t="str">
        <f>IF(ISNA(VLOOKUP($B16 &amp; $C16 &amp; K$1 &amp; $D16, Chars!$G:$I, 3, FALSE)), "None", " " &amp; VLOOKUP($B16 &amp; $C16 &amp; K$1 &amp; $D16, Chars!$G:$I, 3, FALSE))</f>
        <v>None</v>
      </c>
      <c r="L16" s="9" t="str">
        <f>IF(ISNA(VLOOKUP($B16 &amp; $C16 &amp; L$1 &amp; $D16, Chars!$G:$I, 3, FALSE)), "None", " " &amp; VLOOKUP($B16 &amp; $C16 &amp; L$1 &amp; $D16, Chars!$G:$I, 3, FALSE))</f>
        <v>None</v>
      </c>
      <c r="M16" s="9" t="str">
        <f>IF(ISNA(VLOOKUP($B16 &amp; $C16 &amp; M$1 &amp; $D16, Chars!$G:$I, 3, FALSE)), "None", " " &amp; VLOOKUP($B16 &amp; $C16 &amp; M$1 &amp; $D16, Chars!$G:$I, 3, FALSE))</f>
        <v>None</v>
      </c>
      <c r="N16" s="9" t="str">
        <f>IF(ISNA(VLOOKUP($B16 &amp; $C16 &amp; N$1 &amp; $D16, Chars!$G:$I, 3, FALSE)), "None", " " &amp; VLOOKUP($B16 &amp; $C16 &amp; N$1 &amp; $D16, Chars!$G:$I, 3, FALSE))</f>
        <v>None</v>
      </c>
      <c r="O16" s="3" t="s">
        <v>31</v>
      </c>
      <c r="P16" s="3" t="str">
        <f>"$" &amp; VLOOKUP(D16, Rows!$J:$K, 2, FALSE)</f>
        <v>$FD</v>
      </c>
      <c r="Q16" s="14" t="str">
        <f t="shared" si="0"/>
        <v xml:space="preserve">  db $FF,  $FD,  None,  None,  None,  None,  None  ;  14  GFDSA    Symbol Shift</v>
      </c>
    </row>
    <row r="17" spans="1:17" s="3" customFormat="1" x14ac:dyDescent="0.25">
      <c r="A17" s="2">
        <f t="shared" si="1"/>
        <v>15</v>
      </c>
      <c r="B17" s="9">
        <v>0</v>
      </c>
      <c r="C17" s="9">
        <v>1</v>
      </c>
      <c r="D17" s="3" t="s">
        <v>20</v>
      </c>
      <c r="E17" s="9" t="str">
        <f>IF(ISNA(VLOOKUP($B17 &amp; $C17 &amp; E$1 &amp; $D17, Chars!$G:$I, 2, FALSE)), "", VLOOKUP($B17 &amp; $C17 &amp; E$1 &amp; $D17, Chars!$G:$I, 2, FALSE))</f>
        <v/>
      </c>
      <c r="F17" s="9" t="str">
        <f>IF(ISNA(VLOOKUP($B17 &amp; $C17 &amp; F$1 &amp; $D17, Chars!$G:$I, 2, FALSE)), "", VLOOKUP($B17 &amp; $C17 &amp; F$1 &amp; $D17, Chars!$G:$I, 2, FALSE))</f>
        <v>:</v>
      </c>
      <c r="G17" s="9" t="str">
        <f>IF(ISNA(VLOOKUP($B17 &amp; $C17 &amp; G$1 &amp; $D17, Chars!$G:$I, 2, FALSE)), "", VLOOKUP($B17 &amp; $C17 &amp; G$1 &amp; $D17, Chars!$G:$I, 2, FALSE))</f>
        <v>£</v>
      </c>
      <c r="H17" s="9" t="str">
        <f>IF(ISNA(VLOOKUP($B17 &amp; $C17 &amp; H$1 &amp; $D17, Chars!$G:$I, 2, FALSE)), "", VLOOKUP($B17 &amp; $C17 &amp; H$1 &amp; $D17, Chars!$G:$I, 2, FALSE))</f>
        <v>?</v>
      </c>
      <c r="I17" s="9" t="str">
        <f>IF(ISNA(VLOOKUP($B17 &amp; $C17 &amp; I$1 &amp; $D17, Chars!$G:$I, 2, FALSE)), "", VLOOKUP($B17 &amp; $C17 &amp; I$1 &amp; $D17, Chars!$G:$I, 2, FALSE))</f>
        <v>/</v>
      </c>
      <c r="J17" s="9" t="str">
        <f>IF(ISNA(VLOOKUP($B17 &amp; $C17 &amp; J$1 &amp; $D17, Chars!$G:$I, 3, FALSE)), "None", " " &amp; VLOOKUP($B17 &amp; $C17 &amp; J$1 &amp; $D17, Chars!$G:$I, 3, FALSE))</f>
        <v>None</v>
      </c>
      <c r="K17" s="9" t="str">
        <f>IF(ISNA(VLOOKUP($B17 &amp; $C17 &amp; K$1 &amp; $D17, Chars!$G:$I, 3, FALSE)), "None", " " &amp; VLOOKUP($B17 &amp; $C17 &amp; K$1 &amp; $D17, Chars!$G:$I, 3, FALSE))</f>
        <v xml:space="preserve"> $3A</v>
      </c>
      <c r="L17" s="9" t="str">
        <f>IF(ISNA(VLOOKUP($B17 &amp; $C17 &amp; L$1 &amp; $D17, Chars!$G:$I, 3, FALSE)), "None", " " &amp; VLOOKUP($B17 &amp; $C17 &amp; L$1 &amp; $D17, Chars!$G:$I, 3, FALSE))</f>
        <v xml:space="preserve"> $23</v>
      </c>
      <c r="M17" s="9" t="str">
        <f>IF(ISNA(VLOOKUP($B17 &amp; $C17 &amp; M$1 &amp; $D17, Chars!$G:$I, 3, FALSE)), "None", " " &amp; VLOOKUP($B17 &amp; $C17 &amp; M$1 &amp; $D17, Chars!$G:$I, 3, FALSE))</f>
        <v xml:space="preserve"> $3F</v>
      </c>
      <c r="N17" s="9" t="str">
        <f>IF(ISNA(VLOOKUP($B17 &amp; $C17 &amp; N$1 &amp; $D17, Chars!$G:$I, 3, FALSE)), "None", " " &amp; VLOOKUP($B17 &amp; $C17 &amp; N$1 &amp; $D17, Chars!$G:$I, 3, FALSE))</f>
        <v xml:space="preserve"> $2F</v>
      </c>
      <c r="O17" s="3" t="s">
        <v>31</v>
      </c>
      <c r="P17" s="3" t="str">
        <f>"$" &amp; VLOOKUP(D17, Rows!$J:$K, 2, FALSE)</f>
        <v>$FE</v>
      </c>
      <c r="Q17" s="14" t="str">
        <f t="shared" si="0"/>
        <v xml:space="preserve">  db $FF,  $FE,  None,   $3A,   $23,   $3F,   $2F  ;  15  VCXZCs   Symbol Shift</v>
      </c>
    </row>
    <row r="18" spans="1:17" s="11" customFormat="1" x14ac:dyDescent="0.25">
      <c r="A18" s="2">
        <f t="shared" si="1"/>
        <v>16</v>
      </c>
      <c r="B18" s="10">
        <v>1</v>
      </c>
      <c r="C18" s="10">
        <v>0</v>
      </c>
      <c r="D18" s="11" t="s">
        <v>13</v>
      </c>
      <c r="E18" s="10" t="str">
        <f>IF(ISNA(VLOOKUP($B18 &amp; $C18 &amp; E$1 &amp; $D18, Chars!$G:$I, 2, FALSE)), "", VLOOKUP($B18 &amp; $C18 &amp; E$1 &amp; $D18, Chars!$G:$I, 2, FALSE))</f>
        <v/>
      </c>
      <c r="F18" s="10" t="str">
        <f>IF(ISNA(VLOOKUP($B18 &amp; $C18 &amp; F$1 &amp; $D18, Chars!$G:$I, 2, FALSE)), "", VLOOKUP($B18 &amp; $C18 &amp; F$1 &amp; $D18, Chars!$G:$I, 2, FALSE))</f>
        <v/>
      </c>
      <c r="G18" s="10" t="str">
        <f>IF(ISNA(VLOOKUP($B18 &amp; $C18 &amp; G$1 &amp; $D18, Chars!$G:$I, 2, FALSE)), "", VLOOKUP($B18 &amp; $C18 &amp; G$1 &amp; $D18, Chars!$G:$I, 2, FALSE))</f>
        <v>M</v>
      </c>
      <c r="H18" s="10" t="str">
        <f>IF(ISNA(VLOOKUP($B18 &amp; $C18 &amp; H$1 &amp; $D18, Chars!$G:$I, 2, FALSE)), "", VLOOKUP($B18 &amp; $C18 &amp; H$1 &amp; $D18, Chars!$G:$I, 2, FALSE))</f>
        <v>N</v>
      </c>
      <c r="I18" s="10" t="str">
        <f>IF(ISNA(VLOOKUP($B18 &amp; $C18 &amp; I$1 &amp; $D18, Chars!$G:$I, 2, FALSE)), "", VLOOKUP($B18 &amp; $C18 &amp; I$1 &amp; $D18, Chars!$G:$I, 2, FALSE))</f>
        <v>B</v>
      </c>
      <c r="J18" s="10" t="str">
        <f>IF(ISNA(VLOOKUP($B18 &amp; $C18 &amp; J$1 &amp; $D18, Chars!$G:$I, 3, FALSE)), "None", " " &amp; VLOOKUP($B18 &amp; $C18 &amp; J$1 &amp; $D18, Chars!$G:$I, 3, FALSE))</f>
        <v>None</v>
      </c>
      <c r="K18" s="10" t="str">
        <f>IF(ISNA(VLOOKUP($B18 &amp; $C18 &amp; K$1 &amp; $D18, Chars!$G:$I, 3, FALSE)), "None", " " &amp; VLOOKUP($B18 &amp; $C18 &amp; K$1 &amp; $D18, Chars!$G:$I, 3, FALSE))</f>
        <v>None</v>
      </c>
      <c r="L18" s="10" t="str">
        <f>IF(ISNA(VLOOKUP($B18 &amp; $C18 &amp; L$1 &amp; $D18, Chars!$G:$I, 3, FALSE)), "None", " " &amp; VLOOKUP($B18 &amp; $C18 &amp; L$1 &amp; $D18, Chars!$G:$I, 3, FALSE))</f>
        <v xml:space="preserve"> $4D</v>
      </c>
      <c r="M18" s="10" t="str">
        <f>IF(ISNA(VLOOKUP($B18 &amp; $C18 &amp; M$1 &amp; $D18, Chars!$G:$I, 3, FALSE)), "None", " " &amp; VLOOKUP($B18 &amp; $C18 &amp; M$1 &amp; $D18, Chars!$G:$I, 3, FALSE))</f>
        <v xml:space="preserve"> $4E</v>
      </c>
      <c r="N18" s="10" t="str">
        <f>IF(ISNA(VLOOKUP($B18 &amp; $C18 &amp; N$1 &amp; $D18, Chars!$G:$I, 3, FALSE)), "None", " " &amp; VLOOKUP($B18 &amp; $C18 &amp; N$1 &amp; $D18, Chars!$G:$I, 3, FALSE))</f>
        <v xml:space="preserve"> $42</v>
      </c>
      <c r="O18" s="11" t="s">
        <v>32</v>
      </c>
      <c r="P18" s="11" t="str">
        <f>"$" &amp; VLOOKUP(D18, Rows!$J:$K, 2, FALSE)</f>
        <v>$7F</v>
      </c>
      <c r="Q18" s="14" t="str">
        <f t="shared" si="0"/>
        <v xml:space="preserve">  db $FF,  $7F,  None,  None,   $4D,   $4E,   $42  ;  16  BNMSsSp  Caps Shift</v>
      </c>
    </row>
    <row r="19" spans="1:17" s="11" customFormat="1" x14ac:dyDescent="0.25">
      <c r="A19" s="2">
        <f t="shared" si="1"/>
        <v>17</v>
      </c>
      <c r="B19" s="10">
        <v>1</v>
      </c>
      <c r="C19" s="10">
        <v>0</v>
      </c>
      <c r="D19" s="11" t="s">
        <v>14</v>
      </c>
      <c r="E19" s="10" t="str">
        <f>IF(ISNA(VLOOKUP($B19 &amp; $C19 &amp; E$1 &amp; $D19, Chars!$G:$I, 2, FALSE)), "", VLOOKUP($B19 &amp; $C19 &amp; E$1 &amp; $D19, Chars!$G:$I, 2, FALSE))</f>
        <v/>
      </c>
      <c r="F19" s="10" t="str">
        <f>IF(ISNA(VLOOKUP($B19 &amp; $C19 &amp; F$1 &amp; $D19, Chars!$G:$I, 2, FALSE)), "", VLOOKUP($B19 &amp; $C19 &amp; F$1 &amp; $D19, Chars!$G:$I, 2, FALSE))</f>
        <v>L</v>
      </c>
      <c r="G19" s="10" t="str">
        <f>IF(ISNA(VLOOKUP($B19 &amp; $C19 &amp; G$1 &amp; $D19, Chars!$G:$I, 2, FALSE)), "", VLOOKUP($B19 &amp; $C19 &amp; G$1 &amp; $D19, Chars!$G:$I, 2, FALSE))</f>
        <v>K</v>
      </c>
      <c r="H19" s="10" t="str">
        <f>IF(ISNA(VLOOKUP($B19 &amp; $C19 &amp; H$1 &amp; $D19, Chars!$G:$I, 2, FALSE)), "", VLOOKUP($B19 &amp; $C19 &amp; H$1 &amp; $D19, Chars!$G:$I, 2, FALSE))</f>
        <v>J</v>
      </c>
      <c r="I19" s="10" t="str">
        <f>IF(ISNA(VLOOKUP($B19 &amp; $C19 &amp; I$1 &amp; $D19, Chars!$G:$I, 2, FALSE)), "", VLOOKUP($B19 &amp; $C19 &amp; I$1 &amp; $D19, Chars!$G:$I, 2, FALSE))</f>
        <v>H</v>
      </c>
      <c r="J19" s="10" t="str">
        <f>IF(ISNA(VLOOKUP($B19 &amp; $C19 &amp; J$1 &amp; $D19, Chars!$G:$I, 3, FALSE)), "None", " " &amp; VLOOKUP($B19 &amp; $C19 &amp; J$1 &amp; $D19, Chars!$G:$I, 3, FALSE))</f>
        <v>None</v>
      </c>
      <c r="K19" s="10" t="str">
        <f>IF(ISNA(VLOOKUP($B19 &amp; $C19 &amp; K$1 &amp; $D19, Chars!$G:$I, 3, FALSE)), "None", " " &amp; VLOOKUP($B19 &amp; $C19 &amp; K$1 &amp; $D19, Chars!$G:$I, 3, FALSE))</f>
        <v xml:space="preserve"> $4C</v>
      </c>
      <c r="L19" s="10" t="str">
        <f>IF(ISNA(VLOOKUP($B19 &amp; $C19 &amp; L$1 &amp; $D19, Chars!$G:$I, 3, FALSE)), "None", " " &amp; VLOOKUP($B19 &amp; $C19 &amp; L$1 &amp; $D19, Chars!$G:$I, 3, FALSE))</f>
        <v xml:space="preserve"> $4B</v>
      </c>
      <c r="M19" s="10" t="str">
        <f>IF(ISNA(VLOOKUP($B19 &amp; $C19 &amp; M$1 &amp; $D19, Chars!$G:$I, 3, FALSE)), "None", " " &amp; VLOOKUP($B19 &amp; $C19 &amp; M$1 &amp; $D19, Chars!$G:$I, 3, FALSE))</f>
        <v xml:space="preserve"> $4A</v>
      </c>
      <c r="N19" s="10" t="str">
        <f>IF(ISNA(VLOOKUP($B19 &amp; $C19 &amp; N$1 &amp; $D19, Chars!$G:$I, 3, FALSE)), "None", " " &amp; VLOOKUP($B19 &amp; $C19 &amp; N$1 &amp; $D19, Chars!$G:$I, 3, FALSE))</f>
        <v xml:space="preserve"> $48</v>
      </c>
      <c r="O19" s="11" t="s">
        <v>32</v>
      </c>
      <c r="P19" s="11" t="str">
        <f>"$" &amp; VLOOKUP(D19, Rows!$J:$K, 2, FALSE)</f>
        <v>$BF</v>
      </c>
      <c r="Q19" s="14" t="str">
        <f t="shared" si="0"/>
        <v xml:space="preserve">  db $FF,  $BF,  None,   $4C,   $4B,   $4A,   $48  ;  17  HJKLEn   Caps Shift</v>
      </c>
    </row>
    <row r="20" spans="1:17" s="11" customFormat="1" x14ac:dyDescent="0.25">
      <c r="A20" s="2">
        <f t="shared" si="1"/>
        <v>18</v>
      </c>
      <c r="B20" s="10">
        <v>1</v>
      </c>
      <c r="C20" s="10">
        <v>0</v>
      </c>
      <c r="D20" s="11" t="s">
        <v>15</v>
      </c>
      <c r="E20" s="10" t="str">
        <f>IF(ISNA(VLOOKUP($B20 &amp; $C20 &amp; E$1 &amp; $D20, Chars!$G:$I, 2, FALSE)), "", VLOOKUP($B20 &amp; $C20 &amp; E$1 &amp; $D20, Chars!$G:$I, 2, FALSE))</f>
        <v>P</v>
      </c>
      <c r="F20" s="10" t="str">
        <f>IF(ISNA(VLOOKUP($B20 &amp; $C20 &amp; F$1 &amp; $D20, Chars!$G:$I, 2, FALSE)), "", VLOOKUP($B20 &amp; $C20 &amp; F$1 &amp; $D20, Chars!$G:$I, 2, FALSE))</f>
        <v>O</v>
      </c>
      <c r="G20" s="10" t="str">
        <f>IF(ISNA(VLOOKUP($B20 &amp; $C20 &amp; G$1 &amp; $D20, Chars!$G:$I, 2, FALSE)), "", VLOOKUP($B20 &amp; $C20 &amp; G$1 &amp; $D20, Chars!$G:$I, 2, FALSE))</f>
        <v>I</v>
      </c>
      <c r="H20" s="10" t="str">
        <f>IF(ISNA(VLOOKUP($B20 &amp; $C20 &amp; H$1 &amp; $D20, Chars!$G:$I, 2, FALSE)), "", VLOOKUP($B20 &amp; $C20 &amp; H$1 &amp; $D20, Chars!$G:$I, 2, FALSE))</f>
        <v>U</v>
      </c>
      <c r="I20" s="10" t="str">
        <f>IF(ISNA(VLOOKUP($B20 &amp; $C20 &amp; I$1 &amp; $D20, Chars!$G:$I, 2, FALSE)), "", VLOOKUP($B20 &amp; $C20 &amp; I$1 &amp; $D20, Chars!$G:$I, 2, FALSE))</f>
        <v>Y</v>
      </c>
      <c r="J20" s="10" t="str">
        <f>IF(ISNA(VLOOKUP($B20 &amp; $C20 &amp; J$1 &amp; $D20, Chars!$G:$I, 3, FALSE)), "None", " " &amp; VLOOKUP($B20 &amp; $C20 &amp; J$1 &amp; $D20, Chars!$G:$I, 3, FALSE))</f>
        <v xml:space="preserve"> $50</v>
      </c>
      <c r="K20" s="10" t="str">
        <f>IF(ISNA(VLOOKUP($B20 &amp; $C20 &amp; K$1 &amp; $D20, Chars!$G:$I, 3, FALSE)), "None", " " &amp; VLOOKUP($B20 &amp; $C20 &amp; K$1 &amp; $D20, Chars!$G:$I, 3, FALSE))</f>
        <v xml:space="preserve"> $4F</v>
      </c>
      <c r="L20" s="10" t="str">
        <f>IF(ISNA(VLOOKUP($B20 &amp; $C20 &amp; L$1 &amp; $D20, Chars!$G:$I, 3, FALSE)), "None", " " &amp; VLOOKUP($B20 &amp; $C20 &amp; L$1 &amp; $D20, Chars!$G:$I, 3, FALSE))</f>
        <v xml:space="preserve"> $49</v>
      </c>
      <c r="M20" s="10" t="str">
        <f>IF(ISNA(VLOOKUP($B20 &amp; $C20 &amp; M$1 &amp; $D20, Chars!$G:$I, 3, FALSE)), "None", " " &amp; VLOOKUP($B20 &amp; $C20 &amp; M$1 &amp; $D20, Chars!$G:$I, 3, FALSE))</f>
        <v xml:space="preserve"> $55</v>
      </c>
      <c r="N20" s="10" t="str">
        <f>IF(ISNA(VLOOKUP($B20 &amp; $C20 &amp; N$1 &amp; $D20, Chars!$G:$I, 3, FALSE)), "None", " " &amp; VLOOKUP($B20 &amp; $C20 &amp; N$1 &amp; $D20, Chars!$G:$I, 3, FALSE))</f>
        <v xml:space="preserve"> $59</v>
      </c>
      <c r="O20" s="11" t="s">
        <v>32</v>
      </c>
      <c r="P20" s="11" t="str">
        <f>"$" &amp; VLOOKUP(D20, Rows!$J:$K, 2, FALSE)</f>
        <v>$DF</v>
      </c>
      <c r="Q20" s="14" t="str">
        <f t="shared" si="0"/>
        <v xml:space="preserve">  db $FF,  $DF,   $50,   $4F,   $49,   $55,   $59  ;  18  YUIOP    Caps Shift</v>
      </c>
    </row>
    <row r="21" spans="1:17" s="11" customFormat="1" x14ac:dyDescent="0.25">
      <c r="A21" s="2">
        <f t="shared" si="1"/>
        <v>19</v>
      </c>
      <c r="B21" s="10">
        <v>1</v>
      </c>
      <c r="C21" s="10">
        <v>0</v>
      </c>
      <c r="D21" s="11" t="s">
        <v>16</v>
      </c>
      <c r="E21" s="10" t="str">
        <f>IF(ISNA(VLOOKUP($B21 &amp; $C21 &amp; E$1 &amp; $D21, Chars!$G:$I, 2, FALSE)), "", VLOOKUP($B21 &amp; $C21 &amp; E$1 &amp; $D21, Chars!$G:$I, 2, FALSE))</f>
        <v>DELETE</v>
      </c>
      <c r="F21" s="10" t="str">
        <f>IF(ISNA(VLOOKUP($B21 &amp; $C21 &amp; F$1 &amp; $D21, Chars!$G:$I, 2, FALSE)), "", VLOOKUP($B21 &amp; $C21 &amp; F$1 &amp; $D21, Chars!$G:$I, 2, FALSE))</f>
        <v/>
      </c>
      <c r="G21" s="10" t="str">
        <f>IF(ISNA(VLOOKUP($B21 &amp; $C21 &amp; G$1 &amp; $D21, Chars!$G:$I, 2, FALSE)), "", VLOOKUP($B21 &amp; $C21 &amp; G$1 &amp; $D21, Chars!$G:$I, 2, FALSE))</f>
        <v/>
      </c>
      <c r="H21" s="10" t="str">
        <f>IF(ISNA(VLOOKUP($B21 &amp; $C21 &amp; H$1 &amp; $D21, Chars!$G:$I, 2, FALSE)), "", VLOOKUP($B21 &amp; $C21 &amp; H$1 &amp; $D21, Chars!$G:$I, 2, FALSE))</f>
        <v/>
      </c>
      <c r="I21" s="10" t="str">
        <f>IF(ISNA(VLOOKUP($B21 &amp; $C21 &amp; I$1 &amp; $D21, Chars!$G:$I, 2, FALSE)), "", VLOOKUP($B21 &amp; $C21 &amp; I$1 &amp; $D21, Chars!$G:$I, 2, FALSE))</f>
        <v/>
      </c>
      <c r="J21" s="10" t="str">
        <f>IF(ISNA(VLOOKUP($B21 &amp; $C21 &amp; J$1 &amp; $D21, Chars!$G:$I, 3, FALSE)), "None", " " &amp; VLOOKUP($B21 &amp; $C21 &amp; J$1 &amp; $D21, Chars!$G:$I, 3, FALSE))</f>
        <v xml:space="preserve"> $7F</v>
      </c>
      <c r="K21" s="10" t="str">
        <f>IF(ISNA(VLOOKUP($B21 &amp; $C21 &amp; K$1 &amp; $D21, Chars!$G:$I, 3, FALSE)), "None", " " &amp; VLOOKUP($B21 &amp; $C21 &amp; K$1 &amp; $D21, Chars!$G:$I, 3, FALSE))</f>
        <v>None</v>
      </c>
      <c r="L21" s="10" t="str">
        <f>IF(ISNA(VLOOKUP($B21 &amp; $C21 &amp; L$1 &amp; $D21, Chars!$G:$I, 3, FALSE)), "None", " " &amp; VLOOKUP($B21 &amp; $C21 &amp; L$1 &amp; $D21, Chars!$G:$I, 3, FALSE))</f>
        <v>None</v>
      </c>
      <c r="M21" s="10" t="str">
        <f>IF(ISNA(VLOOKUP($B21 &amp; $C21 &amp; M$1 &amp; $D21, Chars!$G:$I, 3, FALSE)), "None", " " &amp; VLOOKUP($B21 &amp; $C21 &amp; M$1 &amp; $D21, Chars!$G:$I, 3, FALSE))</f>
        <v>None</v>
      </c>
      <c r="N21" s="10" t="str">
        <f>IF(ISNA(VLOOKUP($B21 &amp; $C21 &amp; N$1 &amp; $D21, Chars!$G:$I, 3, FALSE)), "None", " " &amp; VLOOKUP($B21 &amp; $C21 &amp; N$1 &amp; $D21, Chars!$G:$I, 3, FALSE))</f>
        <v>None</v>
      </c>
      <c r="O21" s="11" t="s">
        <v>32</v>
      </c>
      <c r="P21" s="11" t="str">
        <f>"$" &amp; VLOOKUP(D21, Rows!$J:$K, 2, FALSE)</f>
        <v>$EF</v>
      </c>
      <c r="Q21" s="14" t="str">
        <f t="shared" si="0"/>
        <v xml:space="preserve">  db $FF,  $EF,   $7F,  None,  None,  None,  None  ;  19  67890    Caps Shift</v>
      </c>
    </row>
    <row r="22" spans="1:17" s="11" customFormat="1" x14ac:dyDescent="0.25">
      <c r="A22" s="2">
        <f t="shared" si="1"/>
        <v>20</v>
      </c>
      <c r="B22" s="10">
        <v>1</v>
      </c>
      <c r="C22" s="10">
        <v>0</v>
      </c>
      <c r="D22" s="11" t="s">
        <v>17</v>
      </c>
      <c r="E22" s="10" t="str">
        <f>IF(ISNA(VLOOKUP($B22 &amp; $C22 &amp; E$1 &amp; $D22, Chars!$G:$I, 2, FALSE)), "", VLOOKUP($B22 &amp; $C22 &amp; E$1 &amp; $D22, Chars!$G:$I, 2, FALSE))</f>
        <v/>
      </c>
      <c r="F22" s="10" t="str">
        <f>IF(ISNA(VLOOKUP($B22 &amp; $C22 &amp; F$1 &amp; $D22, Chars!$G:$I, 2, FALSE)), "", VLOOKUP($B22 &amp; $C22 &amp; F$1 &amp; $D22, Chars!$G:$I, 2, FALSE))</f>
        <v/>
      </c>
      <c r="G22" s="10" t="str">
        <f>IF(ISNA(VLOOKUP($B22 &amp; $C22 &amp; G$1 &amp; $D22, Chars!$G:$I, 2, FALSE)), "", VLOOKUP($B22 &amp; $C22 &amp; G$1 &amp; $D22, Chars!$G:$I, 2, FALSE))</f>
        <v/>
      </c>
      <c r="H22" s="10" t="str">
        <f>IF(ISNA(VLOOKUP($B22 &amp; $C22 &amp; H$1 &amp; $D22, Chars!$G:$I, 2, FALSE)), "", VLOOKUP($B22 &amp; $C22 &amp; H$1 &amp; $D22, Chars!$G:$I, 2, FALSE))</f>
        <v/>
      </c>
      <c r="I22" s="10" t="str">
        <f>IF(ISNA(VLOOKUP($B22 &amp; $C22 &amp; I$1 &amp; $D22, Chars!$G:$I, 2, FALSE)), "", VLOOKUP($B22 &amp; $C22 &amp; I$1 &amp; $D22, Chars!$G:$I, 2, FALSE))</f>
        <v/>
      </c>
      <c r="J22" s="10" t="str">
        <f>IF(ISNA(VLOOKUP($B22 &amp; $C22 &amp; J$1 &amp; $D22, Chars!$G:$I, 3, FALSE)), "None", " " &amp; VLOOKUP($B22 &amp; $C22 &amp; J$1 &amp; $D22, Chars!$G:$I, 3, FALSE))</f>
        <v>None</v>
      </c>
      <c r="K22" s="10" t="str">
        <f>IF(ISNA(VLOOKUP($B22 &amp; $C22 &amp; K$1 &amp; $D22, Chars!$G:$I, 3, FALSE)), "None", " " &amp; VLOOKUP($B22 &amp; $C22 &amp; K$1 &amp; $D22, Chars!$G:$I, 3, FALSE))</f>
        <v>None</v>
      </c>
      <c r="L22" s="10" t="str">
        <f>IF(ISNA(VLOOKUP($B22 &amp; $C22 &amp; L$1 &amp; $D22, Chars!$G:$I, 3, FALSE)), "None", " " &amp; VLOOKUP($B22 &amp; $C22 &amp; L$1 &amp; $D22, Chars!$G:$I, 3, FALSE))</f>
        <v>None</v>
      </c>
      <c r="M22" s="10" t="str">
        <f>IF(ISNA(VLOOKUP($B22 &amp; $C22 &amp; M$1 &amp; $D22, Chars!$G:$I, 3, FALSE)), "None", " " &amp; VLOOKUP($B22 &amp; $C22 &amp; M$1 &amp; $D22, Chars!$G:$I, 3, FALSE))</f>
        <v>None</v>
      </c>
      <c r="N22" s="10" t="str">
        <f>IF(ISNA(VLOOKUP($B22 &amp; $C22 &amp; N$1 &amp; $D22, Chars!$G:$I, 3, FALSE)), "None", " " &amp; VLOOKUP($B22 &amp; $C22 &amp; N$1 &amp; $D22, Chars!$G:$I, 3, FALSE))</f>
        <v>None</v>
      </c>
      <c r="O22" s="11" t="s">
        <v>32</v>
      </c>
      <c r="P22" s="11" t="str">
        <f>"$" &amp; VLOOKUP(D22, Rows!$J:$K, 2, FALSE)</f>
        <v>$F7</v>
      </c>
      <c r="Q22" s="14" t="str">
        <f t="shared" si="0"/>
        <v xml:space="preserve">  db $FF,  $F7,  None,  None,  None,  None,  None  ;  20  54321    Caps Shift</v>
      </c>
    </row>
    <row r="23" spans="1:17" s="11" customFormat="1" x14ac:dyDescent="0.25">
      <c r="A23" s="2">
        <f t="shared" si="1"/>
        <v>21</v>
      </c>
      <c r="B23" s="10">
        <v>1</v>
      </c>
      <c r="C23" s="10">
        <v>0</v>
      </c>
      <c r="D23" s="11" t="s">
        <v>18</v>
      </c>
      <c r="E23" s="10" t="str">
        <f>IF(ISNA(VLOOKUP($B23 &amp; $C23 &amp; E$1 &amp; $D23, Chars!$G:$I, 2, FALSE)), "", VLOOKUP($B23 &amp; $C23 &amp; E$1 &amp; $D23, Chars!$G:$I, 2, FALSE))</f>
        <v>Q</v>
      </c>
      <c r="F23" s="10" t="str">
        <f>IF(ISNA(VLOOKUP($B23 &amp; $C23 &amp; F$1 &amp; $D23, Chars!$G:$I, 2, FALSE)), "", VLOOKUP($B23 &amp; $C23 &amp; F$1 &amp; $D23, Chars!$G:$I, 2, FALSE))</f>
        <v>W</v>
      </c>
      <c r="G23" s="10" t="str">
        <f>IF(ISNA(VLOOKUP($B23 &amp; $C23 &amp; G$1 &amp; $D23, Chars!$G:$I, 2, FALSE)), "", VLOOKUP($B23 &amp; $C23 &amp; G$1 &amp; $D23, Chars!$G:$I, 2, FALSE))</f>
        <v>E</v>
      </c>
      <c r="H23" s="10" t="str">
        <f>IF(ISNA(VLOOKUP($B23 &amp; $C23 &amp; H$1 &amp; $D23, Chars!$G:$I, 2, FALSE)), "", VLOOKUP($B23 &amp; $C23 &amp; H$1 &amp; $D23, Chars!$G:$I, 2, FALSE))</f>
        <v>R</v>
      </c>
      <c r="I23" s="10" t="str">
        <f>IF(ISNA(VLOOKUP($B23 &amp; $C23 &amp; I$1 &amp; $D23, Chars!$G:$I, 2, FALSE)), "", VLOOKUP($B23 &amp; $C23 &amp; I$1 &amp; $D23, Chars!$G:$I, 2, FALSE))</f>
        <v>T</v>
      </c>
      <c r="J23" s="10" t="str">
        <f>IF(ISNA(VLOOKUP($B23 &amp; $C23 &amp; J$1 &amp; $D23, Chars!$G:$I, 3, FALSE)), "None", " " &amp; VLOOKUP($B23 &amp; $C23 &amp; J$1 &amp; $D23, Chars!$G:$I, 3, FALSE))</f>
        <v xml:space="preserve"> $51</v>
      </c>
      <c r="K23" s="10" t="str">
        <f>IF(ISNA(VLOOKUP($B23 &amp; $C23 &amp; K$1 &amp; $D23, Chars!$G:$I, 3, FALSE)), "None", " " &amp; VLOOKUP($B23 &amp; $C23 &amp; K$1 &amp; $D23, Chars!$G:$I, 3, FALSE))</f>
        <v xml:space="preserve"> $57</v>
      </c>
      <c r="L23" s="10" t="str">
        <f>IF(ISNA(VLOOKUP($B23 &amp; $C23 &amp; L$1 &amp; $D23, Chars!$G:$I, 3, FALSE)), "None", " " &amp; VLOOKUP($B23 &amp; $C23 &amp; L$1 &amp; $D23, Chars!$G:$I, 3, FALSE))</f>
        <v xml:space="preserve"> $45</v>
      </c>
      <c r="M23" s="10" t="str">
        <f>IF(ISNA(VLOOKUP($B23 &amp; $C23 &amp; M$1 &amp; $D23, Chars!$G:$I, 3, FALSE)), "None", " " &amp; VLOOKUP($B23 &amp; $C23 &amp; M$1 &amp; $D23, Chars!$G:$I, 3, FALSE))</f>
        <v xml:space="preserve"> $52</v>
      </c>
      <c r="N23" s="10" t="str">
        <f>IF(ISNA(VLOOKUP($B23 &amp; $C23 &amp; N$1 &amp; $D23, Chars!$G:$I, 3, FALSE)), "None", " " &amp; VLOOKUP($B23 &amp; $C23 &amp; N$1 &amp; $D23, Chars!$G:$I, 3, FALSE))</f>
        <v xml:space="preserve"> $54</v>
      </c>
      <c r="O23" s="11" t="s">
        <v>32</v>
      </c>
      <c r="P23" s="11" t="str">
        <f>"$" &amp; VLOOKUP(D23, Rows!$J:$K, 2, FALSE)</f>
        <v>$FB</v>
      </c>
      <c r="Q23" s="14" t="str">
        <f t="shared" si="0"/>
        <v xml:space="preserve">  db $FF,  $FB,   $51,   $57,   $45,   $52,   $54  ;  21  TREWQ    Caps Shift</v>
      </c>
    </row>
    <row r="24" spans="1:17" s="11" customFormat="1" x14ac:dyDescent="0.25">
      <c r="A24" s="2">
        <f t="shared" si="1"/>
        <v>22</v>
      </c>
      <c r="B24" s="10">
        <v>1</v>
      </c>
      <c r="C24" s="10">
        <v>0</v>
      </c>
      <c r="D24" s="11" t="s">
        <v>19</v>
      </c>
      <c r="E24" s="10" t="str">
        <f>IF(ISNA(VLOOKUP($B24 &amp; $C24 &amp; E$1 &amp; $D24, Chars!$G:$I, 2, FALSE)), "", VLOOKUP($B24 &amp; $C24 &amp; E$1 &amp; $D24, Chars!$G:$I, 2, FALSE))</f>
        <v>A</v>
      </c>
      <c r="F24" s="10" t="str">
        <f>IF(ISNA(VLOOKUP($B24 &amp; $C24 &amp; F$1 &amp; $D24, Chars!$G:$I, 2, FALSE)), "", VLOOKUP($B24 &amp; $C24 &amp; F$1 &amp; $D24, Chars!$G:$I, 2, FALSE))</f>
        <v>S</v>
      </c>
      <c r="G24" s="10" t="str">
        <f>IF(ISNA(VLOOKUP($B24 &amp; $C24 &amp; G$1 &amp; $D24, Chars!$G:$I, 2, FALSE)), "", VLOOKUP($B24 &amp; $C24 &amp; G$1 &amp; $D24, Chars!$G:$I, 2, FALSE))</f>
        <v>D</v>
      </c>
      <c r="H24" s="10" t="str">
        <f>IF(ISNA(VLOOKUP($B24 &amp; $C24 &amp; H$1 &amp; $D24, Chars!$G:$I, 2, FALSE)), "", VLOOKUP($B24 &amp; $C24 &amp; H$1 &amp; $D24, Chars!$G:$I, 2, FALSE))</f>
        <v>F</v>
      </c>
      <c r="I24" s="10" t="str">
        <f>IF(ISNA(VLOOKUP($B24 &amp; $C24 &amp; I$1 &amp; $D24, Chars!$G:$I, 2, FALSE)), "", VLOOKUP($B24 &amp; $C24 &amp; I$1 &amp; $D24, Chars!$G:$I, 2, FALSE))</f>
        <v>G</v>
      </c>
      <c r="J24" s="10" t="str">
        <f>IF(ISNA(VLOOKUP($B24 &amp; $C24 &amp; J$1 &amp; $D24, Chars!$G:$I, 3, FALSE)), "None", " " &amp; VLOOKUP($B24 &amp; $C24 &amp; J$1 &amp; $D24, Chars!$G:$I, 3, FALSE))</f>
        <v xml:space="preserve"> $41</v>
      </c>
      <c r="K24" s="10" t="str">
        <f>IF(ISNA(VLOOKUP($B24 &amp; $C24 &amp; K$1 &amp; $D24, Chars!$G:$I, 3, FALSE)), "None", " " &amp; VLOOKUP($B24 &amp; $C24 &amp; K$1 &amp; $D24, Chars!$G:$I, 3, FALSE))</f>
        <v xml:space="preserve"> $53</v>
      </c>
      <c r="L24" s="10" t="str">
        <f>IF(ISNA(VLOOKUP($B24 &amp; $C24 &amp; L$1 &amp; $D24, Chars!$G:$I, 3, FALSE)), "None", " " &amp; VLOOKUP($B24 &amp; $C24 &amp; L$1 &amp; $D24, Chars!$G:$I, 3, FALSE))</f>
        <v xml:space="preserve"> $44</v>
      </c>
      <c r="M24" s="10" t="str">
        <f>IF(ISNA(VLOOKUP($B24 &amp; $C24 &amp; M$1 &amp; $D24, Chars!$G:$I, 3, FALSE)), "None", " " &amp; VLOOKUP($B24 &amp; $C24 &amp; M$1 &amp; $D24, Chars!$G:$I, 3, FALSE))</f>
        <v xml:space="preserve"> $46</v>
      </c>
      <c r="N24" s="10" t="str">
        <f>IF(ISNA(VLOOKUP($B24 &amp; $C24 &amp; N$1 &amp; $D24, Chars!$G:$I, 3, FALSE)), "None", " " &amp; VLOOKUP($B24 &amp; $C24 &amp; N$1 &amp; $D24, Chars!$G:$I, 3, FALSE))</f>
        <v xml:space="preserve"> $47</v>
      </c>
      <c r="O24" s="11" t="s">
        <v>32</v>
      </c>
      <c r="P24" s="11" t="str">
        <f>"$" &amp; VLOOKUP(D24, Rows!$J:$K, 2, FALSE)</f>
        <v>$FD</v>
      </c>
      <c r="Q24" s="14" t="str">
        <f t="shared" si="0"/>
        <v xml:space="preserve">  db $FF,  $FD,   $41,   $53,   $44,   $46,   $47  ;  22  GFDSA    Caps Shift</v>
      </c>
    </row>
    <row r="25" spans="1:17" s="11" customFormat="1" x14ac:dyDescent="0.25">
      <c r="A25" s="2">
        <f t="shared" si="1"/>
        <v>23</v>
      </c>
      <c r="B25" s="10">
        <v>1</v>
      </c>
      <c r="C25" s="10">
        <v>0</v>
      </c>
      <c r="D25" s="11" t="s">
        <v>20</v>
      </c>
      <c r="E25" s="10" t="str">
        <f>IF(ISNA(VLOOKUP($B25 &amp; $C25 &amp; E$1 &amp; $D25, Chars!$G:$I, 2, FALSE)), "", VLOOKUP($B25 &amp; $C25 &amp; E$1 &amp; $D25, Chars!$G:$I, 2, FALSE))</f>
        <v/>
      </c>
      <c r="F25" s="10" t="str">
        <f>IF(ISNA(VLOOKUP($B25 &amp; $C25 &amp; F$1 &amp; $D25, Chars!$G:$I, 2, FALSE)), "", VLOOKUP($B25 &amp; $C25 &amp; F$1 &amp; $D25, Chars!$G:$I, 2, FALSE))</f>
        <v>Z</v>
      </c>
      <c r="G25" s="10" t="str">
        <f>IF(ISNA(VLOOKUP($B25 &amp; $C25 &amp; G$1 &amp; $D25, Chars!$G:$I, 2, FALSE)), "", VLOOKUP($B25 &amp; $C25 &amp; G$1 &amp; $D25, Chars!$G:$I, 2, FALSE))</f>
        <v>X</v>
      </c>
      <c r="H25" s="10" t="str">
        <f>IF(ISNA(VLOOKUP($B25 &amp; $C25 &amp; H$1 &amp; $D25, Chars!$G:$I, 2, FALSE)), "", VLOOKUP($B25 &amp; $C25 &amp; H$1 &amp; $D25, Chars!$G:$I, 2, FALSE))</f>
        <v>C</v>
      </c>
      <c r="I25" s="10" t="str">
        <f>IF(ISNA(VLOOKUP($B25 &amp; $C25 &amp; I$1 &amp; $D25, Chars!$G:$I, 2, FALSE)), "", VLOOKUP($B25 &amp; $C25 &amp; I$1 &amp; $D25, Chars!$G:$I, 2, FALSE))</f>
        <v>V</v>
      </c>
      <c r="J25" s="10" t="str">
        <f>IF(ISNA(VLOOKUP($B25 &amp; $C25 &amp; J$1 &amp; $D25, Chars!$G:$I, 3, FALSE)), "None", " " &amp; VLOOKUP($B25 &amp; $C25 &amp; J$1 &amp; $D25, Chars!$G:$I, 3, FALSE))</f>
        <v>None</v>
      </c>
      <c r="K25" s="10" t="str">
        <f>IF(ISNA(VLOOKUP($B25 &amp; $C25 &amp; K$1 &amp; $D25, Chars!$G:$I, 3, FALSE)), "None", " " &amp; VLOOKUP($B25 &amp; $C25 &amp; K$1 &amp; $D25, Chars!$G:$I, 3, FALSE))</f>
        <v xml:space="preserve"> $5A</v>
      </c>
      <c r="L25" s="10" t="str">
        <f>IF(ISNA(VLOOKUP($B25 &amp; $C25 &amp; L$1 &amp; $D25, Chars!$G:$I, 3, FALSE)), "None", " " &amp; VLOOKUP($B25 &amp; $C25 &amp; L$1 &amp; $D25, Chars!$G:$I, 3, FALSE))</f>
        <v xml:space="preserve"> $58</v>
      </c>
      <c r="M25" s="10" t="str">
        <f>IF(ISNA(VLOOKUP($B25 &amp; $C25 &amp; M$1 &amp; $D25, Chars!$G:$I, 3, FALSE)), "None", " " &amp; VLOOKUP($B25 &amp; $C25 &amp; M$1 &amp; $D25, Chars!$G:$I, 3, FALSE))</f>
        <v xml:space="preserve"> $43</v>
      </c>
      <c r="N25" s="10" t="str">
        <f>IF(ISNA(VLOOKUP($B25 &amp; $C25 &amp; N$1 &amp; $D25, Chars!$G:$I, 3, FALSE)), "None", " " &amp; VLOOKUP($B25 &amp; $C25 &amp; N$1 &amp; $D25, Chars!$G:$I, 3, FALSE))</f>
        <v xml:space="preserve"> $56</v>
      </c>
      <c r="O25" s="11" t="s">
        <v>32</v>
      </c>
      <c r="P25" s="11" t="str">
        <f>"$" &amp; VLOOKUP(D25, Rows!$J:$K, 2, FALSE)</f>
        <v>$FE</v>
      </c>
      <c r="Q25" s="14" t="str">
        <f t="shared" si="0"/>
        <v xml:space="preserve">  db $FF,  $FE,  None,   $5A,   $58,   $43,   $56  ;  23  VCXZCs   Caps Shift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A822-4AF0-46AF-93CC-F44E69ECA29E}">
  <dimension ref="A1:I129"/>
  <sheetViews>
    <sheetView workbookViewId="0">
      <pane ySplit="1" topLeftCell="A68" activePane="bottomLeft" state="frozen"/>
      <selection pane="bottomLeft" activeCell="J119" sqref="J119"/>
    </sheetView>
  </sheetViews>
  <sheetFormatPr defaultRowHeight="15" x14ac:dyDescent="0.25"/>
  <cols>
    <col min="1" max="1" width="5.5703125" style="2" bestFit="1" customWidth="1"/>
    <col min="2" max="2" width="7.140625" style="2" bestFit="1" customWidth="1"/>
    <col min="3" max="3" width="11.42578125" style="2" bestFit="1" customWidth="1"/>
    <col min="4" max="4" width="3.140625" style="6" bestFit="1" customWidth="1"/>
    <col min="5" max="5" width="3" style="6" bestFit="1" customWidth="1"/>
    <col min="6" max="6" width="3.42578125" style="6" bestFit="1" customWidth="1"/>
    <col min="7" max="7" width="14.5703125" style="3" bestFit="1" customWidth="1"/>
    <col min="8" max="8" width="7.140625" style="3" bestFit="1" customWidth="1"/>
    <col min="9" max="9" width="5.5703125" style="3" bestFit="1" customWidth="1"/>
    <col min="10" max="16384" width="9.140625" style="2"/>
  </cols>
  <sheetData>
    <row r="1" spans="1:9" s="1" customFormat="1" x14ac:dyDescent="0.25">
      <c r="A1" s="1" t="s">
        <v>0</v>
      </c>
      <c r="B1" s="1" t="s">
        <v>2</v>
      </c>
      <c r="C1" s="1" t="s">
        <v>12</v>
      </c>
      <c r="D1" s="5" t="s">
        <v>21</v>
      </c>
      <c r="E1" s="5" t="s">
        <v>22</v>
      </c>
      <c r="F1" s="5" t="s">
        <v>24</v>
      </c>
      <c r="G1" s="4" t="s">
        <v>26</v>
      </c>
      <c r="H1" s="4" t="s">
        <v>27</v>
      </c>
      <c r="I1" s="4" t="s">
        <v>0</v>
      </c>
    </row>
    <row r="2" spans="1:9" ht="14.25" customHeight="1" x14ac:dyDescent="0.25">
      <c r="A2" s="2">
        <f t="shared" ref="A2:A10" si="0">A3-1</f>
        <v>0</v>
      </c>
      <c r="C2"/>
      <c r="G2" s="3" t="str">
        <f>D2 &amp; E2 &amp; F2 &amp; C2</f>
        <v/>
      </c>
      <c r="H2" s="8" t="str">
        <f>B2&amp;""</f>
        <v/>
      </c>
      <c r="I2" s="3" t="str">
        <f t="shared" ref="I2:I65" si="1">IF(ISBLANK(C2), "", "$" &amp; DEC2HEX(A2, 2))</f>
        <v/>
      </c>
    </row>
    <row r="3" spans="1:9" ht="14.25" customHeight="1" x14ac:dyDescent="0.25">
      <c r="A3" s="2">
        <f t="shared" si="0"/>
        <v>1</v>
      </c>
      <c r="C3"/>
      <c r="G3" s="3" t="str">
        <f t="shared" ref="G3:G66" si="2">D3 &amp; E3 &amp; F3 &amp; C3</f>
        <v/>
      </c>
      <c r="H3" s="8" t="str">
        <f t="shared" ref="H3:H66" si="3">B3&amp;""</f>
        <v/>
      </c>
      <c r="I3" s="3" t="str">
        <f t="shared" si="1"/>
        <v/>
      </c>
    </row>
    <row r="4" spans="1:9" ht="14.25" customHeight="1" x14ac:dyDescent="0.25">
      <c r="A4" s="2">
        <f t="shared" si="0"/>
        <v>2</v>
      </c>
      <c r="C4"/>
      <c r="G4" s="3" t="str">
        <f t="shared" si="2"/>
        <v/>
      </c>
      <c r="H4" s="8" t="str">
        <f t="shared" si="3"/>
        <v/>
      </c>
      <c r="I4" s="3" t="str">
        <f t="shared" si="1"/>
        <v/>
      </c>
    </row>
    <row r="5" spans="1:9" ht="14.25" customHeight="1" x14ac:dyDescent="0.25">
      <c r="A5" s="2">
        <f t="shared" si="0"/>
        <v>3</v>
      </c>
      <c r="C5"/>
      <c r="G5" s="3" t="str">
        <f t="shared" si="2"/>
        <v/>
      </c>
      <c r="H5" s="8" t="str">
        <f t="shared" si="3"/>
        <v/>
      </c>
      <c r="I5" s="3" t="str">
        <f t="shared" si="1"/>
        <v/>
      </c>
    </row>
    <row r="6" spans="1:9" ht="14.25" customHeight="1" x14ac:dyDescent="0.25">
      <c r="A6" s="2">
        <f t="shared" si="0"/>
        <v>4</v>
      </c>
      <c r="C6"/>
      <c r="G6" s="3" t="str">
        <f t="shared" si="2"/>
        <v/>
      </c>
      <c r="H6" s="8" t="str">
        <f t="shared" si="3"/>
        <v/>
      </c>
      <c r="I6" s="3" t="str">
        <f t="shared" si="1"/>
        <v/>
      </c>
    </row>
    <row r="7" spans="1:9" ht="14.25" customHeight="1" x14ac:dyDescent="0.25">
      <c r="A7" s="2">
        <f t="shared" si="0"/>
        <v>5</v>
      </c>
      <c r="C7"/>
      <c r="G7" s="3" t="str">
        <f t="shared" si="2"/>
        <v/>
      </c>
      <c r="H7" s="8" t="str">
        <f t="shared" si="3"/>
        <v/>
      </c>
      <c r="I7" s="3" t="str">
        <f t="shared" si="1"/>
        <v/>
      </c>
    </row>
    <row r="8" spans="1:9" ht="14.25" customHeight="1" x14ac:dyDescent="0.25">
      <c r="A8" s="2">
        <f t="shared" si="0"/>
        <v>6</v>
      </c>
      <c r="C8"/>
      <c r="G8" s="3" t="str">
        <f t="shared" si="2"/>
        <v/>
      </c>
      <c r="H8" s="8" t="str">
        <f t="shared" si="3"/>
        <v/>
      </c>
      <c r="I8" s="3" t="str">
        <f t="shared" si="1"/>
        <v/>
      </c>
    </row>
    <row r="9" spans="1:9" ht="14.25" customHeight="1" x14ac:dyDescent="0.25">
      <c r="A9" s="2">
        <f t="shared" si="0"/>
        <v>7</v>
      </c>
      <c r="C9"/>
      <c r="G9" s="3" t="str">
        <f t="shared" si="2"/>
        <v/>
      </c>
      <c r="H9" s="8" t="str">
        <f t="shared" si="3"/>
        <v/>
      </c>
      <c r="I9" s="3" t="str">
        <f t="shared" si="1"/>
        <v/>
      </c>
    </row>
    <row r="10" spans="1:9" ht="14.25" customHeight="1" x14ac:dyDescent="0.25">
      <c r="A10" s="2">
        <f t="shared" si="0"/>
        <v>8</v>
      </c>
      <c r="C10"/>
      <c r="G10" s="3" t="str">
        <f t="shared" si="2"/>
        <v/>
      </c>
      <c r="H10" s="8" t="str">
        <f t="shared" si="3"/>
        <v/>
      </c>
      <c r="I10" s="3" t="str">
        <f t="shared" si="1"/>
        <v/>
      </c>
    </row>
    <row r="11" spans="1:9" ht="14.25" customHeight="1" x14ac:dyDescent="0.25">
      <c r="A11" s="2">
        <f t="shared" ref="A11:A20" si="4">A12-1</f>
        <v>9</v>
      </c>
      <c r="C11"/>
      <c r="G11" s="3" t="str">
        <f t="shared" si="2"/>
        <v/>
      </c>
      <c r="H11" s="8" t="str">
        <f t="shared" si="3"/>
        <v/>
      </c>
      <c r="I11" s="3" t="str">
        <f t="shared" si="1"/>
        <v/>
      </c>
    </row>
    <row r="12" spans="1:9" ht="14.25" customHeight="1" x14ac:dyDescent="0.25">
      <c r="A12" s="2">
        <f t="shared" si="4"/>
        <v>10</v>
      </c>
      <c r="C12"/>
      <c r="G12" s="3" t="str">
        <f t="shared" si="2"/>
        <v/>
      </c>
      <c r="H12" s="8" t="str">
        <f t="shared" si="3"/>
        <v/>
      </c>
      <c r="I12" s="3" t="str">
        <f t="shared" si="1"/>
        <v/>
      </c>
    </row>
    <row r="13" spans="1:9" ht="14.25" customHeight="1" x14ac:dyDescent="0.25">
      <c r="A13" s="2">
        <f t="shared" si="4"/>
        <v>11</v>
      </c>
      <c r="C13"/>
      <c r="G13" s="3" t="str">
        <f t="shared" si="2"/>
        <v/>
      </c>
      <c r="H13" s="8" t="str">
        <f t="shared" si="3"/>
        <v/>
      </c>
      <c r="I13" s="3" t="str">
        <f t="shared" si="1"/>
        <v/>
      </c>
    </row>
    <row r="14" spans="1:9" ht="14.25" customHeight="1" x14ac:dyDescent="0.25">
      <c r="A14" s="2">
        <f t="shared" si="4"/>
        <v>12</v>
      </c>
      <c r="C14"/>
      <c r="G14" s="3" t="str">
        <f t="shared" si="2"/>
        <v/>
      </c>
      <c r="H14" s="8" t="str">
        <f t="shared" si="3"/>
        <v/>
      </c>
      <c r="I14" s="3" t="str">
        <f t="shared" si="1"/>
        <v/>
      </c>
    </row>
    <row r="15" spans="1:9" ht="14.25" customHeight="1" x14ac:dyDescent="0.25">
      <c r="A15" s="2">
        <f t="shared" si="4"/>
        <v>13</v>
      </c>
      <c r="C15"/>
      <c r="G15" s="3" t="str">
        <f t="shared" si="2"/>
        <v/>
      </c>
      <c r="H15" s="8" t="str">
        <f t="shared" si="3"/>
        <v/>
      </c>
      <c r="I15" s="3" t="str">
        <f t="shared" si="1"/>
        <v/>
      </c>
    </row>
    <row r="16" spans="1:9" ht="14.25" customHeight="1" x14ac:dyDescent="0.25">
      <c r="A16" s="2">
        <f t="shared" si="4"/>
        <v>14</v>
      </c>
      <c r="C16"/>
      <c r="G16" s="3" t="str">
        <f t="shared" si="2"/>
        <v/>
      </c>
      <c r="H16" s="8" t="str">
        <f t="shared" si="3"/>
        <v/>
      </c>
      <c r="I16" s="3" t="str">
        <f t="shared" si="1"/>
        <v/>
      </c>
    </row>
    <row r="17" spans="1:9" ht="14.25" customHeight="1" x14ac:dyDescent="0.25">
      <c r="A17" s="2">
        <f t="shared" si="4"/>
        <v>15</v>
      </c>
      <c r="C17"/>
      <c r="G17" s="3" t="str">
        <f t="shared" si="2"/>
        <v/>
      </c>
      <c r="H17" s="8" t="str">
        <f t="shared" si="3"/>
        <v/>
      </c>
      <c r="I17" s="3" t="str">
        <f t="shared" si="1"/>
        <v/>
      </c>
    </row>
    <row r="18" spans="1:9" ht="14.25" customHeight="1" x14ac:dyDescent="0.25">
      <c r="A18" s="2">
        <f t="shared" si="4"/>
        <v>16</v>
      </c>
      <c r="C18"/>
      <c r="G18" s="3" t="str">
        <f t="shared" si="2"/>
        <v/>
      </c>
      <c r="H18" s="8" t="str">
        <f t="shared" si="3"/>
        <v/>
      </c>
      <c r="I18" s="3" t="str">
        <f t="shared" si="1"/>
        <v/>
      </c>
    </row>
    <row r="19" spans="1:9" ht="14.25" customHeight="1" x14ac:dyDescent="0.25">
      <c r="A19" s="2">
        <f t="shared" si="4"/>
        <v>17</v>
      </c>
      <c r="C19"/>
      <c r="G19" s="3" t="str">
        <f t="shared" si="2"/>
        <v/>
      </c>
      <c r="H19" s="8" t="str">
        <f t="shared" si="3"/>
        <v/>
      </c>
      <c r="I19" s="3" t="str">
        <f t="shared" si="1"/>
        <v/>
      </c>
    </row>
    <row r="20" spans="1:9" ht="14.25" customHeight="1" x14ac:dyDescent="0.25">
      <c r="A20" s="2">
        <f t="shared" si="4"/>
        <v>18</v>
      </c>
      <c r="C20"/>
      <c r="G20" s="3" t="str">
        <f t="shared" si="2"/>
        <v/>
      </c>
      <c r="H20" s="8" t="str">
        <f t="shared" si="3"/>
        <v/>
      </c>
      <c r="I20" s="3" t="str">
        <f t="shared" si="1"/>
        <v/>
      </c>
    </row>
    <row r="21" spans="1:9" ht="14.25" customHeight="1" x14ac:dyDescent="0.25">
      <c r="A21" s="2">
        <f t="shared" ref="A21:A32" si="5">A22-1</f>
        <v>19</v>
      </c>
      <c r="C21"/>
      <c r="G21" s="3" t="str">
        <f t="shared" si="2"/>
        <v/>
      </c>
      <c r="H21" s="8" t="str">
        <f t="shared" si="3"/>
        <v/>
      </c>
      <c r="I21" s="3" t="str">
        <f t="shared" si="1"/>
        <v/>
      </c>
    </row>
    <row r="22" spans="1:9" ht="14.25" customHeight="1" x14ac:dyDescent="0.25">
      <c r="A22" s="2">
        <f t="shared" si="5"/>
        <v>20</v>
      </c>
      <c r="C22"/>
      <c r="G22" s="3" t="str">
        <f t="shared" si="2"/>
        <v/>
      </c>
      <c r="H22" s="8" t="str">
        <f t="shared" si="3"/>
        <v/>
      </c>
      <c r="I22" s="3" t="str">
        <f t="shared" si="1"/>
        <v/>
      </c>
    </row>
    <row r="23" spans="1:9" ht="14.25" customHeight="1" x14ac:dyDescent="0.25">
      <c r="A23" s="2">
        <f t="shared" si="5"/>
        <v>21</v>
      </c>
      <c r="C23"/>
      <c r="G23" s="3" t="str">
        <f t="shared" si="2"/>
        <v/>
      </c>
      <c r="H23" s="8" t="str">
        <f t="shared" si="3"/>
        <v/>
      </c>
      <c r="I23" s="3" t="str">
        <f t="shared" si="1"/>
        <v/>
      </c>
    </row>
    <row r="24" spans="1:9" ht="14.25" customHeight="1" x14ac:dyDescent="0.25">
      <c r="A24" s="2">
        <f t="shared" si="5"/>
        <v>22</v>
      </c>
      <c r="C24"/>
      <c r="G24" s="3" t="str">
        <f t="shared" si="2"/>
        <v/>
      </c>
      <c r="H24" s="8" t="str">
        <f t="shared" si="3"/>
        <v/>
      </c>
      <c r="I24" s="3" t="str">
        <f t="shared" si="1"/>
        <v/>
      </c>
    </row>
    <row r="25" spans="1:9" ht="14.25" customHeight="1" x14ac:dyDescent="0.25">
      <c r="A25" s="2">
        <f t="shared" si="5"/>
        <v>23</v>
      </c>
      <c r="C25"/>
      <c r="G25" s="3" t="str">
        <f t="shared" si="2"/>
        <v/>
      </c>
      <c r="H25" s="8" t="str">
        <f t="shared" si="3"/>
        <v/>
      </c>
      <c r="I25" s="3" t="str">
        <f t="shared" si="1"/>
        <v/>
      </c>
    </row>
    <row r="26" spans="1:9" ht="14.25" customHeight="1" x14ac:dyDescent="0.25">
      <c r="A26" s="2">
        <f t="shared" si="5"/>
        <v>24</v>
      </c>
      <c r="C26"/>
      <c r="G26" s="3" t="str">
        <f t="shared" si="2"/>
        <v/>
      </c>
      <c r="H26" s="8" t="str">
        <f t="shared" si="3"/>
        <v/>
      </c>
      <c r="I26" s="3" t="str">
        <f t="shared" si="1"/>
        <v/>
      </c>
    </row>
    <row r="27" spans="1:9" ht="14.25" customHeight="1" x14ac:dyDescent="0.25">
      <c r="A27" s="2">
        <f t="shared" si="5"/>
        <v>25</v>
      </c>
      <c r="C27"/>
      <c r="G27" s="3" t="str">
        <f t="shared" si="2"/>
        <v/>
      </c>
      <c r="H27" s="8" t="str">
        <f t="shared" si="3"/>
        <v/>
      </c>
      <c r="I27" s="3" t="str">
        <f t="shared" si="1"/>
        <v/>
      </c>
    </row>
    <row r="28" spans="1:9" ht="14.25" customHeight="1" x14ac:dyDescent="0.25">
      <c r="A28" s="2">
        <f t="shared" si="5"/>
        <v>26</v>
      </c>
      <c r="C28"/>
      <c r="G28" s="3" t="str">
        <f t="shared" si="2"/>
        <v/>
      </c>
      <c r="H28" s="8" t="str">
        <f t="shared" si="3"/>
        <v/>
      </c>
      <c r="I28" s="3" t="str">
        <f t="shared" si="1"/>
        <v/>
      </c>
    </row>
    <row r="29" spans="1:9" ht="14.25" customHeight="1" x14ac:dyDescent="0.25">
      <c r="A29" s="2">
        <f t="shared" si="5"/>
        <v>27</v>
      </c>
      <c r="C29"/>
      <c r="G29" s="3" t="str">
        <f t="shared" si="2"/>
        <v/>
      </c>
      <c r="H29" s="8" t="str">
        <f t="shared" si="3"/>
        <v/>
      </c>
      <c r="I29" s="3" t="str">
        <f t="shared" si="1"/>
        <v/>
      </c>
    </row>
    <row r="30" spans="1:9" ht="14.25" customHeight="1" x14ac:dyDescent="0.25">
      <c r="A30" s="2">
        <f t="shared" si="5"/>
        <v>28</v>
      </c>
      <c r="C30"/>
      <c r="G30" s="3" t="str">
        <f t="shared" si="2"/>
        <v/>
      </c>
      <c r="H30" s="8" t="str">
        <f t="shared" si="3"/>
        <v/>
      </c>
      <c r="I30" s="3" t="str">
        <f t="shared" si="1"/>
        <v/>
      </c>
    </row>
    <row r="31" spans="1:9" ht="14.25" customHeight="1" x14ac:dyDescent="0.25">
      <c r="A31" s="2">
        <f t="shared" si="5"/>
        <v>29</v>
      </c>
      <c r="C31"/>
      <c r="G31" s="3" t="str">
        <f t="shared" si="2"/>
        <v/>
      </c>
      <c r="H31" s="8" t="str">
        <f t="shared" si="3"/>
        <v/>
      </c>
      <c r="I31" s="3" t="str">
        <f t="shared" si="1"/>
        <v/>
      </c>
    </row>
    <row r="32" spans="1:9" ht="14.25" customHeight="1" x14ac:dyDescent="0.25">
      <c r="A32" s="2">
        <f t="shared" si="5"/>
        <v>30</v>
      </c>
      <c r="C32"/>
      <c r="G32" s="3" t="str">
        <f t="shared" si="2"/>
        <v/>
      </c>
      <c r="H32" s="8" t="str">
        <f t="shared" si="3"/>
        <v/>
      </c>
      <c r="I32" s="3" t="str">
        <f t="shared" si="1"/>
        <v/>
      </c>
    </row>
    <row r="33" spans="1:9" ht="14.25" customHeight="1" x14ac:dyDescent="0.25">
      <c r="A33" s="2">
        <f>A34-1</f>
        <v>31</v>
      </c>
      <c r="C33"/>
      <c r="G33" s="3" t="str">
        <f t="shared" si="2"/>
        <v/>
      </c>
      <c r="H33" s="8" t="str">
        <f t="shared" si="3"/>
        <v/>
      </c>
      <c r="I33" s="3" t="str">
        <f t="shared" si="1"/>
        <v/>
      </c>
    </row>
    <row r="34" spans="1:9" ht="14.25" customHeight="1" x14ac:dyDescent="0.25">
      <c r="A34" s="2">
        <v>32</v>
      </c>
      <c r="B34" s="2" t="s">
        <v>1</v>
      </c>
      <c r="C34" t="s">
        <v>13</v>
      </c>
      <c r="D34" s="6">
        <v>0</v>
      </c>
      <c r="E34" s="6">
        <v>0</v>
      </c>
      <c r="F34" s="6">
        <v>0</v>
      </c>
      <c r="G34" s="3" t="str">
        <f t="shared" si="2"/>
        <v>000K_BNMSsSp</v>
      </c>
      <c r="H34" s="8" t="str">
        <f t="shared" si="3"/>
        <v>SPACE</v>
      </c>
      <c r="I34" s="3" t="str">
        <f t="shared" si="1"/>
        <v>$20</v>
      </c>
    </row>
    <row r="35" spans="1:9" x14ac:dyDescent="0.25">
      <c r="A35" s="2">
        <f>A34+1</f>
        <v>33</v>
      </c>
      <c r="B35" s="2" t="str">
        <f t="shared" ref="B35:B92" si="6">CHAR(A35)</f>
        <v>!</v>
      </c>
      <c r="C35" t="s">
        <v>17</v>
      </c>
      <c r="D35" s="6">
        <v>0</v>
      </c>
      <c r="E35" s="6">
        <v>1</v>
      </c>
      <c r="F35" s="6">
        <v>0</v>
      </c>
      <c r="G35" s="3" t="str">
        <f t="shared" si="2"/>
        <v>010K_54321</v>
      </c>
      <c r="H35" s="8" t="str">
        <f t="shared" si="3"/>
        <v>!</v>
      </c>
      <c r="I35" s="3" t="str">
        <f t="shared" si="1"/>
        <v>$21</v>
      </c>
    </row>
    <row r="36" spans="1:9" x14ac:dyDescent="0.25">
      <c r="A36" s="2">
        <f t="shared" ref="A36:A99" si="7">A35+1</f>
        <v>34</v>
      </c>
      <c r="B36" s="2" t="str">
        <f t="shared" si="6"/>
        <v>"</v>
      </c>
      <c r="C36" t="s">
        <v>15</v>
      </c>
      <c r="D36" s="6">
        <v>0</v>
      </c>
      <c r="E36" s="6">
        <v>1</v>
      </c>
      <c r="F36" s="6">
        <v>0</v>
      </c>
      <c r="G36" s="3" t="str">
        <f t="shared" si="2"/>
        <v>010K_YUIOP</v>
      </c>
      <c r="H36" s="8" t="str">
        <f t="shared" si="3"/>
        <v>"</v>
      </c>
      <c r="I36" s="3" t="str">
        <f t="shared" si="1"/>
        <v>$22</v>
      </c>
    </row>
    <row r="37" spans="1:9" x14ac:dyDescent="0.25">
      <c r="A37" s="2">
        <f t="shared" si="7"/>
        <v>35</v>
      </c>
      <c r="B37" s="4" t="s">
        <v>3</v>
      </c>
      <c r="C37" t="s">
        <v>20</v>
      </c>
      <c r="D37" s="6">
        <v>0</v>
      </c>
      <c r="E37" s="6">
        <v>1</v>
      </c>
      <c r="F37" s="6">
        <v>2</v>
      </c>
      <c r="G37" s="3" t="str">
        <f t="shared" si="2"/>
        <v>012K_VCXZCs</v>
      </c>
      <c r="H37" s="8" t="str">
        <f t="shared" si="3"/>
        <v>£</v>
      </c>
      <c r="I37" s="3" t="str">
        <f t="shared" si="1"/>
        <v>$23</v>
      </c>
    </row>
    <row r="38" spans="1:9" x14ac:dyDescent="0.25">
      <c r="A38" s="2">
        <f t="shared" si="7"/>
        <v>36</v>
      </c>
      <c r="B38" s="2" t="str">
        <f t="shared" si="6"/>
        <v>$</v>
      </c>
      <c r="C38" t="s">
        <v>17</v>
      </c>
      <c r="D38" s="6">
        <v>0</v>
      </c>
      <c r="E38" s="6">
        <v>1</v>
      </c>
      <c r="F38" s="6">
        <v>3</v>
      </c>
      <c r="G38" s="3" t="str">
        <f t="shared" si="2"/>
        <v>013K_54321</v>
      </c>
      <c r="H38" s="8" t="str">
        <f t="shared" si="3"/>
        <v>$</v>
      </c>
      <c r="I38" s="3" t="str">
        <f t="shared" si="1"/>
        <v>$24</v>
      </c>
    </row>
    <row r="39" spans="1:9" x14ac:dyDescent="0.25">
      <c r="A39" s="2">
        <f t="shared" si="7"/>
        <v>37</v>
      </c>
      <c r="B39" s="2" t="str">
        <f t="shared" si="6"/>
        <v>%</v>
      </c>
      <c r="C39" t="s">
        <v>17</v>
      </c>
      <c r="D39" s="6">
        <v>0</v>
      </c>
      <c r="E39" s="6">
        <v>1</v>
      </c>
      <c r="F39" s="6">
        <v>4</v>
      </c>
      <c r="G39" s="3" t="str">
        <f t="shared" si="2"/>
        <v>014K_54321</v>
      </c>
      <c r="H39" s="8" t="str">
        <f t="shared" si="3"/>
        <v>%</v>
      </c>
      <c r="I39" s="3" t="str">
        <f t="shared" si="1"/>
        <v>$25</v>
      </c>
    </row>
    <row r="40" spans="1:9" x14ac:dyDescent="0.25">
      <c r="A40" s="2">
        <f t="shared" si="7"/>
        <v>38</v>
      </c>
      <c r="B40" s="2" t="str">
        <f t="shared" si="6"/>
        <v>&amp;</v>
      </c>
      <c r="C40" t="s">
        <v>16</v>
      </c>
      <c r="D40" s="6">
        <v>0</v>
      </c>
      <c r="E40" s="6">
        <v>1</v>
      </c>
      <c r="F40" s="6">
        <v>4</v>
      </c>
      <c r="G40" s="3" t="str">
        <f t="shared" si="2"/>
        <v>014K_67890</v>
      </c>
      <c r="H40" s="8" t="str">
        <f t="shared" si="3"/>
        <v>&amp;</v>
      </c>
      <c r="I40" s="3" t="str">
        <f t="shared" si="1"/>
        <v>$26</v>
      </c>
    </row>
    <row r="41" spans="1:9" x14ac:dyDescent="0.25">
      <c r="A41" s="2">
        <f t="shared" si="7"/>
        <v>39</v>
      </c>
      <c r="B41" s="2" t="str">
        <f t="shared" si="6"/>
        <v>'</v>
      </c>
      <c r="C41" t="s">
        <v>16</v>
      </c>
      <c r="D41" s="6">
        <v>0</v>
      </c>
      <c r="E41" s="6">
        <v>1</v>
      </c>
      <c r="F41" s="6">
        <v>3</v>
      </c>
      <c r="G41" s="3" t="str">
        <f t="shared" si="2"/>
        <v>013K_67890</v>
      </c>
      <c r="H41" s="8" t="str">
        <f t="shared" si="3"/>
        <v>'</v>
      </c>
      <c r="I41" s="3" t="str">
        <f t="shared" si="1"/>
        <v>$27</v>
      </c>
    </row>
    <row r="42" spans="1:9" x14ac:dyDescent="0.25">
      <c r="A42" s="2">
        <f t="shared" si="7"/>
        <v>40</v>
      </c>
      <c r="B42" s="2" t="str">
        <f t="shared" si="6"/>
        <v>(</v>
      </c>
      <c r="C42" t="s">
        <v>16</v>
      </c>
      <c r="D42" s="6">
        <v>0</v>
      </c>
      <c r="E42" s="6">
        <v>1</v>
      </c>
      <c r="F42" s="6">
        <v>2</v>
      </c>
      <c r="G42" s="3" t="str">
        <f t="shared" si="2"/>
        <v>012K_67890</v>
      </c>
      <c r="H42" s="8" t="str">
        <f t="shared" si="3"/>
        <v>(</v>
      </c>
      <c r="I42" s="3" t="str">
        <f t="shared" si="1"/>
        <v>$28</v>
      </c>
    </row>
    <row r="43" spans="1:9" x14ac:dyDescent="0.25">
      <c r="A43" s="2">
        <f t="shared" si="7"/>
        <v>41</v>
      </c>
      <c r="B43" s="2" t="str">
        <f t="shared" si="6"/>
        <v>)</v>
      </c>
      <c r="C43" t="s">
        <v>16</v>
      </c>
      <c r="D43" s="6">
        <v>0</v>
      </c>
      <c r="E43" s="6">
        <v>1</v>
      </c>
      <c r="F43" s="6">
        <v>1</v>
      </c>
      <c r="G43" s="3" t="str">
        <f t="shared" si="2"/>
        <v>011K_67890</v>
      </c>
      <c r="H43" s="8" t="str">
        <f t="shared" si="3"/>
        <v>)</v>
      </c>
      <c r="I43" s="3" t="str">
        <f t="shared" si="1"/>
        <v>$29</v>
      </c>
    </row>
    <row r="44" spans="1:9" x14ac:dyDescent="0.25">
      <c r="A44" s="2">
        <f t="shared" si="7"/>
        <v>42</v>
      </c>
      <c r="B44" s="2" t="str">
        <f t="shared" si="6"/>
        <v>*</v>
      </c>
      <c r="C44" t="s">
        <v>13</v>
      </c>
      <c r="D44" s="6">
        <v>0</v>
      </c>
      <c r="E44" s="6">
        <v>1</v>
      </c>
      <c r="F44" s="6">
        <v>4</v>
      </c>
      <c r="G44" s="3" t="str">
        <f t="shared" si="2"/>
        <v>014K_BNMSsSp</v>
      </c>
      <c r="H44" s="8" t="str">
        <f t="shared" si="3"/>
        <v>*</v>
      </c>
      <c r="I44" s="3" t="str">
        <f t="shared" si="1"/>
        <v>$2A</v>
      </c>
    </row>
    <row r="45" spans="1:9" x14ac:dyDescent="0.25">
      <c r="A45" s="2">
        <f t="shared" si="7"/>
        <v>43</v>
      </c>
      <c r="B45" s="2" t="str">
        <f t="shared" si="6"/>
        <v>+</v>
      </c>
      <c r="C45" t="s">
        <v>14</v>
      </c>
      <c r="D45" s="6">
        <v>0</v>
      </c>
      <c r="E45" s="6">
        <v>1</v>
      </c>
      <c r="F45" s="6">
        <v>3</v>
      </c>
      <c r="G45" s="3" t="str">
        <f t="shared" si="2"/>
        <v>013K_HJKLEn</v>
      </c>
      <c r="H45" s="8" t="str">
        <f t="shared" si="3"/>
        <v>+</v>
      </c>
      <c r="I45" s="3" t="str">
        <f t="shared" si="1"/>
        <v>$2B</v>
      </c>
    </row>
    <row r="46" spans="1:9" x14ac:dyDescent="0.25">
      <c r="A46" s="2">
        <f t="shared" si="7"/>
        <v>44</v>
      </c>
      <c r="B46" s="2" t="str">
        <f t="shared" si="6"/>
        <v>,</v>
      </c>
      <c r="C46" t="s">
        <v>13</v>
      </c>
      <c r="D46" s="6">
        <v>0</v>
      </c>
      <c r="E46" s="6">
        <v>1</v>
      </c>
      <c r="F46" s="6">
        <v>3</v>
      </c>
      <c r="G46" s="3" t="str">
        <f t="shared" si="2"/>
        <v>013K_BNMSsSp</v>
      </c>
      <c r="H46" s="8" t="str">
        <f t="shared" si="3"/>
        <v>,</v>
      </c>
      <c r="I46" s="3" t="str">
        <f t="shared" si="1"/>
        <v>$2C</v>
      </c>
    </row>
    <row r="47" spans="1:9" x14ac:dyDescent="0.25">
      <c r="A47" s="2">
        <f t="shared" si="7"/>
        <v>45</v>
      </c>
      <c r="B47" s="2" t="str">
        <f t="shared" si="6"/>
        <v>-</v>
      </c>
      <c r="C47" t="s">
        <v>14</v>
      </c>
      <c r="D47" s="6">
        <v>0</v>
      </c>
      <c r="E47" s="6">
        <v>1</v>
      </c>
      <c r="F47" s="6">
        <v>3</v>
      </c>
      <c r="G47" s="3" t="str">
        <f t="shared" si="2"/>
        <v>013K_HJKLEn</v>
      </c>
      <c r="H47" s="8" t="str">
        <f t="shared" si="3"/>
        <v>-</v>
      </c>
      <c r="I47" s="3" t="str">
        <f t="shared" si="1"/>
        <v>$2D</v>
      </c>
    </row>
    <row r="48" spans="1:9" x14ac:dyDescent="0.25">
      <c r="A48" s="2">
        <f t="shared" si="7"/>
        <v>46</v>
      </c>
      <c r="B48" s="2" t="str">
        <f t="shared" si="6"/>
        <v>.</v>
      </c>
      <c r="C48" t="s">
        <v>13</v>
      </c>
      <c r="D48" s="6">
        <v>0</v>
      </c>
      <c r="E48" s="6">
        <v>1</v>
      </c>
      <c r="F48" s="6">
        <v>2</v>
      </c>
      <c r="G48" s="3" t="str">
        <f t="shared" si="2"/>
        <v>012K_BNMSsSp</v>
      </c>
      <c r="H48" s="8" t="str">
        <f t="shared" si="3"/>
        <v>.</v>
      </c>
      <c r="I48" s="3" t="str">
        <f t="shared" si="1"/>
        <v>$2E</v>
      </c>
    </row>
    <row r="49" spans="1:9" x14ac:dyDescent="0.25">
      <c r="A49" s="2">
        <f t="shared" si="7"/>
        <v>47</v>
      </c>
      <c r="B49" s="2" t="str">
        <f t="shared" si="6"/>
        <v>/</v>
      </c>
      <c r="C49" t="s">
        <v>20</v>
      </c>
      <c r="D49" s="6">
        <v>0</v>
      </c>
      <c r="E49" s="6">
        <v>1</v>
      </c>
      <c r="F49" s="6">
        <v>4</v>
      </c>
      <c r="G49" s="3" t="str">
        <f t="shared" si="2"/>
        <v>014K_VCXZCs</v>
      </c>
      <c r="H49" s="8" t="str">
        <f t="shared" si="3"/>
        <v>/</v>
      </c>
      <c r="I49" s="3" t="str">
        <f t="shared" si="1"/>
        <v>$2F</v>
      </c>
    </row>
    <row r="50" spans="1:9" x14ac:dyDescent="0.25">
      <c r="A50" s="2">
        <f t="shared" si="7"/>
        <v>48</v>
      </c>
      <c r="B50" s="2" t="str">
        <f t="shared" si="6"/>
        <v>0</v>
      </c>
      <c r="C50" t="s">
        <v>16</v>
      </c>
      <c r="D50" s="6">
        <v>0</v>
      </c>
      <c r="E50" s="6">
        <v>0</v>
      </c>
      <c r="F50" s="6">
        <v>0</v>
      </c>
      <c r="G50" s="3" t="str">
        <f t="shared" si="2"/>
        <v>000K_67890</v>
      </c>
      <c r="H50" s="8" t="str">
        <f t="shared" si="3"/>
        <v>0</v>
      </c>
      <c r="I50" s="3" t="str">
        <f t="shared" si="1"/>
        <v>$30</v>
      </c>
    </row>
    <row r="51" spans="1:9" x14ac:dyDescent="0.25">
      <c r="A51" s="2">
        <f t="shared" si="7"/>
        <v>49</v>
      </c>
      <c r="B51" s="2" t="str">
        <f t="shared" si="6"/>
        <v>1</v>
      </c>
      <c r="C51" t="s">
        <v>17</v>
      </c>
      <c r="D51" s="6">
        <v>0</v>
      </c>
      <c r="E51" s="6">
        <v>0</v>
      </c>
      <c r="F51" s="6">
        <v>0</v>
      </c>
      <c r="G51" s="3" t="str">
        <f t="shared" si="2"/>
        <v>000K_54321</v>
      </c>
      <c r="H51" s="8" t="str">
        <f t="shared" si="3"/>
        <v>1</v>
      </c>
      <c r="I51" s="3" t="str">
        <f t="shared" si="1"/>
        <v>$31</v>
      </c>
    </row>
    <row r="52" spans="1:9" x14ac:dyDescent="0.25">
      <c r="A52" s="2">
        <f t="shared" si="7"/>
        <v>50</v>
      </c>
      <c r="B52" s="2" t="str">
        <f t="shared" si="6"/>
        <v>2</v>
      </c>
      <c r="C52" t="s">
        <v>17</v>
      </c>
      <c r="D52" s="6">
        <v>0</v>
      </c>
      <c r="E52" s="6">
        <v>0</v>
      </c>
      <c r="F52" s="6">
        <v>1</v>
      </c>
      <c r="G52" s="3" t="str">
        <f t="shared" si="2"/>
        <v>001K_54321</v>
      </c>
      <c r="H52" s="8" t="str">
        <f t="shared" si="3"/>
        <v>2</v>
      </c>
      <c r="I52" s="3" t="str">
        <f t="shared" si="1"/>
        <v>$32</v>
      </c>
    </row>
    <row r="53" spans="1:9" x14ac:dyDescent="0.25">
      <c r="A53" s="2">
        <f t="shared" si="7"/>
        <v>51</v>
      </c>
      <c r="B53" s="2" t="str">
        <f t="shared" si="6"/>
        <v>3</v>
      </c>
      <c r="C53" t="s">
        <v>17</v>
      </c>
      <c r="D53" s="6">
        <v>0</v>
      </c>
      <c r="E53" s="6">
        <v>0</v>
      </c>
      <c r="F53" s="6">
        <v>2</v>
      </c>
      <c r="G53" s="3" t="str">
        <f t="shared" si="2"/>
        <v>002K_54321</v>
      </c>
      <c r="H53" s="8" t="str">
        <f t="shared" si="3"/>
        <v>3</v>
      </c>
      <c r="I53" s="3" t="str">
        <f t="shared" si="1"/>
        <v>$33</v>
      </c>
    </row>
    <row r="54" spans="1:9" x14ac:dyDescent="0.25">
      <c r="A54" s="2">
        <f t="shared" si="7"/>
        <v>52</v>
      </c>
      <c r="B54" s="2" t="str">
        <f t="shared" si="6"/>
        <v>4</v>
      </c>
      <c r="C54" t="s">
        <v>17</v>
      </c>
      <c r="D54" s="6">
        <v>0</v>
      </c>
      <c r="E54" s="6">
        <v>0</v>
      </c>
      <c r="F54" s="6">
        <v>3</v>
      </c>
      <c r="G54" s="3" t="str">
        <f t="shared" si="2"/>
        <v>003K_54321</v>
      </c>
      <c r="H54" s="8" t="str">
        <f t="shared" si="3"/>
        <v>4</v>
      </c>
      <c r="I54" s="3" t="str">
        <f t="shared" si="1"/>
        <v>$34</v>
      </c>
    </row>
    <row r="55" spans="1:9" x14ac:dyDescent="0.25">
      <c r="A55" s="2">
        <f t="shared" si="7"/>
        <v>53</v>
      </c>
      <c r="B55" s="2" t="str">
        <f t="shared" si="6"/>
        <v>5</v>
      </c>
      <c r="C55" t="s">
        <v>17</v>
      </c>
      <c r="D55" s="6">
        <v>0</v>
      </c>
      <c r="E55" s="6">
        <v>0</v>
      </c>
      <c r="F55" s="6">
        <v>4</v>
      </c>
      <c r="G55" s="3" t="str">
        <f t="shared" si="2"/>
        <v>004K_54321</v>
      </c>
      <c r="H55" s="8" t="str">
        <f t="shared" si="3"/>
        <v>5</v>
      </c>
      <c r="I55" s="3" t="str">
        <f t="shared" si="1"/>
        <v>$35</v>
      </c>
    </row>
    <row r="56" spans="1:9" x14ac:dyDescent="0.25">
      <c r="A56" s="2">
        <f t="shared" si="7"/>
        <v>54</v>
      </c>
      <c r="B56" s="2" t="str">
        <f t="shared" si="6"/>
        <v>6</v>
      </c>
      <c r="C56" t="s">
        <v>16</v>
      </c>
      <c r="D56" s="6">
        <v>0</v>
      </c>
      <c r="E56" s="6">
        <v>0</v>
      </c>
      <c r="F56" s="6">
        <v>4</v>
      </c>
      <c r="G56" s="3" t="str">
        <f t="shared" si="2"/>
        <v>004K_67890</v>
      </c>
      <c r="H56" s="8" t="str">
        <f t="shared" si="3"/>
        <v>6</v>
      </c>
      <c r="I56" s="3" t="str">
        <f t="shared" si="1"/>
        <v>$36</v>
      </c>
    </row>
    <row r="57" spans="1:9" x14ac:dyDescent="0.25">
      <c r="A57" s="2">
        <f t="shared" si="7"/>
        <v>55</v>
      </c>
      <c r="B57" s="2" t="str">
        <f t="shared" si="6"/>
        <v>7</v>
      </c>
      <c r="C57" t="s">
        <v>16</v>
      </c>
      <c r="D57" s="6">
        <v>0</v>
      </c>
      <c r="E57" s="6">
        <v>0</v>
      </c>
      <c r="F57" s="6">
        <v>3</v>
      </c>
      <c r="G57" s="3" t="str">
        <f t="shared" si="2"/>
        <v>003K_67890</v>
      </c>
      <c r="H57" s="8" t="str">
        <f t="shared" si="3"/>
        <v>7</v>
      </c>
      <c r="I57" s="3" t="str">
        <f t="shared" si="1"/>
        <v>$37</v>
      </c>
    </row>
    <row r="58" spans="1:9" x14ac:dyDescent="0.25">
      <c r="A58" s="2">
        <f t="shared" si="7"/>
        <v>56</v>
      </c>
      <c r="B58" s="2" t="str">
        <f t="shared" si="6"/>
        <v>8</v>
      </c>
      <c r="C58" t="s">
        <v>16</v>
      </c>
      <c r="D58" s="6">
        <v>0</v>
      </c>
      <c r="E58" s="6">
        <v>0</v>
      </c>
      <c r="F58" s="6">
        <v>2</v>
      </c>
      <c r="G58" s="3" t="str">
        <f t="shared" si="2"/>
        <v>002K_67890</v>
      </c>
      <c r="H58" s="8" t="str">
        <f t="shared" si="3"/>
        <v>8</v>
      </c>
      <c r="I58" s="3" t="str">
        <f t="shared" si="1"/>
        <v>$38</v>
      </c>
    </row>
    <row r="59" spans="1:9" x14ac:dyDescent="0.25">
      <c r="A59" s="2">
        <f t="shared" si="7"/>
        <v>57</v>
      </c>
      <c r="B59" s="2" t="str">
        <f t="shared" si="6"/>
        <v>9</v>
      </c>
      <c r="C59" t="s">
        <v>16</v>
      </c>
      <c r="D59" s="6">
        <v>0</v>
      </c>
      <c r="E59" s="6">
        <v>0</v>
      </c>
      <c r="F59" s="6">
        <v>1</v>
      </c>
      <c r="G59" s="3" t="str">
        <f t="shared" si="2"/>
        <v>001K_67890</v>
      </c>
      <c r="H59" s="8" t="str">
        <f t="shared" si="3"/>
        <v>9</v>
      </c>
      <c r="I59" s="3" t="str">
        <f t="shared" si="1"/>
        <v>$39</v>
      </c>
    </row>
    <row r="60" spans="1:9" x14ac:dyDescent="0.25">
      <c r="A60" s="2">
        <f t="shared" si="7"/>
        <v>58</v>
      </c>
      <c r="B60" s="2" t="str">
        <f t="shared" si="6"/>
        <v>:</v>
      </c>
      <c r="C60" t="s">
        <v>20</v>
      </c>
      <c r="D60" s="6">
        <v>0</v>
      </c>
      <c r="E60" s="6">
        <v>1</v>
      </c>
      <c r="F60" s="6">
        <v>1</v>
      </c>
      <c r="G60" s="3" t="str">
        <f t="shared" si="2"/>
        <v>011K_VCXZCs</v>
      </c>
      <c r="H60" s="8" t="str">
        <f t="shared" si="3"/>
        <v>:</v>
      </c>
      <c r="I60" s="3" t="str">
        <f t="shared" si="1"/>
        <v>$3A</v>
      </c>
    </row>
    <row r="61" spans="1:9" x14ac:dyDescent="0.25">
      <c r="A61" s="2">
        <f t="shared" si="7"/>
        <v>59</v>
      </c>
      <c r="B61" s="2" t="str">
        <f t="shared" si="6"/>
        <v>;</v>
      </c>
      <c r="C61" t="s">
        <v>15</v>
      </c>
      <c r="D61" s="6">
        <v>0</v>
      </c>
      <c r="E61" s="6">
        <v>1</v>
      </c>
      <c r="F61" s="6">
        <v>1</v>
      </c>
      <c r="G61" s="3" t="str">
        <f t="shared" si="2"/>
        <v>011K_YUIOP</v>
      </c>
      <c r="H61" s="8" t="str">
        <f t="shared" si="3"/>
        <v>;</v>
      </c>
      <c r="I61" s="3" t="str">
        <f t="shared" si="1"/>
        <v>$3B</v>
      </c>
    </row>
    <row r="62" spans="1:9" x14ac:dyDescent="0.25">
      <c r="A62" s="2">
        <f t="shared" si="7"/>
        <v>60</v>
      </c>
      <c r="B62" s="2" t="str">
        <f t="shared" si="6"/>
        <v>&lt;</v>
      </c>
      <c r="C62" t="s">
        <v>18</v>
      </c>
      <c r="D62" s="6">
        <v>0</v>
      </c>
      <c r="E62" s="6">
        <v>1</v>
      </c>
      <c r="F62" s="6">
        <v>3</v>
      </c>
      <c r="G62" s="3" t="str">
        <f t="shared" si="2"/>
        <v>013K_TREWQ</v>
      </c>
      <c r="H62" s="8" t="str">
        <f t="shared" si="3"/>
        <v>&lt;</v>
      </c>
      <c r="I62" s="3" t="str">
        <f t="shared" si="1"/>
        <v>$3C</v>
      </c>
    </row>
    <row r="63" spans="1:9" x14ac:dyDescent="0.25">
      <c r="A63" s="2">
        <f t="shared" si="7"/>
        <v>61</v>
      </c>
      <c r="B63" s="2" t="str">
        <f t="shared" si="6"/>
        <v>=</v>
      </c>
      <c r="C63" t="s">
        <v>14</v>
      </c>
      <c r="D63" s="6">
        <v>0</v>
      </c>
      <c r="E63" s="6">
        <v>1</v>
      </c>
      <c r="F63" s="6">
        <v>1</v>
      </c>
      <c r="G63" s="3" t="str">
        <f t="shared" si="2"/>
        <v>011K_HJKLEn</v>
      </c>
      <c r="H63" s="8" t="str">
        <f t="shared" si="3"/>
        <v>=</v>
      </c>
      <c r="I63" s="3" t="str">
        <f t="shared" si="1"/>
        <v>$3D</v>
      </c>
    </row>
    <row r="64" spans="1:9" x14ac:dyDescent="0.25">
      <c r="A64" s="2">
        <f t="shared" si="7"/>
        <v>62</v>
      </c>
      <c r="B64" s="2" t="str">
        <f t="shared" si="6"/>
        <v>&gt;</v>
      </c>
      <c r="C64" t="s">
        <v>18</v>
      </c>
      <c r="D64" s="6">
        <v>0</v>
      </c>
      <c r="E64" s="6">
        <v>1</v>
      </c>
      <c r="F64" s="6">
        <v>4</v>
      </c>
      <c r="G64" s="3" t="str">
        <f t="shared" si="2"/>
        <v>014K_TREWQ</v>
      </c>
      <c r="H64" s="8" t="str">
        <f t="shared" si="3"/>
        <v>&gt;</v>
      </c>
      <c r="I64" s="3" t="str">
        <f t="shared" si="1"/>
        <v>$3E</v>
      </c>
    </row>
    <row r="65" spans="1:9" x14ac:dyDescent="0.25">
      <c r="A65" s="2">
        <f t="shared" si="7"/>
        <v>63</v>
      </c>
      <c r="B65" s="2" t="str">
        <f t="shared" si="6"/>
        <v>?</v>
      </c>
      <c r="C65" t="s">
        <v>20</v>
      </c>
      <c r="D65" s="6">
        <v>0</v>
      </c>
      <c r="E65" s="6">
        <v>1</v>
      </c>
      <c r="F65" s="6">
        <v>3</v>
      </c>
      <c r="G65" s="3" t="str">
        <f t="shared" si="2"/>
        <v>013K_VCXZCs</v>
      </c>
      <c r="H65" s="8" t="str">
        <f t="shared" si="3"/>
        <v>?</v>
      </c>
      <c r="I65" s="3" t="str">
        <f t="shared" si="1"/>
        <v>$3F</v>
      </c>
    </row>
    <row r="66" spans="1:9" x14ac:dyDescent="0.25">
      <c r="A66" s="2">
        <f t="shared" si="7"/>
        <v>64</v>
      </c>
      <c r="B66" s="2" t="str">
        <f t="shared" si="6"/>
        <v>@</v>
      </c>
      <c r="C66" t="s">
        <v>17</v>
      </c>
      <c r="D66" s="6">
        <v>0</v>
      </c>
      <c r="E66" s="6">
        <v>1</v>
      </c>
      <c r="F66" s="6">
        <v>1</v>
      </c>
      <c r="G66" s="3" t="str">
        <f t="shared" si="2"/>
        <v>011K_54321</v>
      </c>
      <c r="H66" s="8" t="str">
        <f t="shared" si="3"/>
        <v>@</v>
      </c>
      <c r="I66" s="3" t="str">
        <f t="shared" ref="I66:I129" si="8">IF(ISBLANK(C66), "", "$" &amp; DEC2HEX(A66, 2))</f>
        <v>$40</v>
      </c>
    </row>
    <row r="67" spans="1:9" x14ac:dyDescent="0.25">
      <c r="A67" s="2">
        <f t="shared" si="7"/>
        <v>65</v>
      </c>
      <c r="B67" s="2" t="str">
        <f t="shared" si="6"/>
        <v>A</v>
      </c>
      <c r="C67" t="s">
        <v>19</v>
      </c>
      <c r="D67" s="6">
        <v>1</v>
      </c>
      <c r="E67" s="6">
        <v>0</v>
      </c>
      <c r="F67" s="6">
        <v>0</v>
      </c>
      <c r="G67" s="3" t="str">
        <f t="shared" ref="G67:G124" si="9">D67 &amp; E67 &amp; F67 &amp; C67</f>
        <v>100K_GFDSA</v>
      </c>
      <c r="H67" s="8" t="str">
        <f t="shared" ref="H67:H129" si="10">B67&amp;""</f>
        <v>A</v>
      </c>
      <c r="I67" s="3" t="str">
        <f t="shared" si="8"/>
        <v>$41</v>
      </c>
    </row>
    <row r="68" spans="1:9" x14ac:dyDescent="0.25">
      <c r="A68" s="2">
        <f t="shared" si="7"/>
        <v>66</v>
      </c>
      <c r="B68" s="2" t="str">
        <f t="shared" si="6"/>
        <v>B</v>
      </c>
      <c r="C68" t="s">
        <v>13</v>
      </c>
      <c r="D68" s="6">
        <v>1</v>
      </c>
      <c r="E68" s="6">
        <v>0</v>
      </c>
      <c r="F68" s="6">
        <v>4</v>
      </c>
      <c r="G68" s="3" t="str">
        <f t="shared" si="9"/>
        <v>104K_BNMSsSp</v>
      </c>
      <c r="H68" s="8" t="str">
        <f t="shared" si="10"/>
        <v>B</v>
      </c>
      <c r="I68" s="3" t="str">
        <f t="shared" si="8"/>
        <v>$42</v>
      </c>
    </row>
    <row r="69" spans="1:9" x14ac:dyDescent="0.25">
      <c r="A69" s="2">
        <f t="shared" si="7"/>
        <v>67</v>
      </c>
      <c r="B69" s="2" t="str">
        <f t="shared" si="6"/>
        <v>C</v>
      </c>
      <c r="C69" t="s">
        <v>20</v>
      </c>
      <c r="D69" s="6">
        <v>1</v>
      </c>
      <c r="E69" s="6">
        <v>0</v>
      </c>
      <c r="F69" s="6">
        <v>3</v>
      </c>
      <c r="G69" s="3" t="str">
        <f t="shared" si="9"/>
        <v>103K_VCXZCs</v>
      </c>
      <c r="H69" s="8" t="str">
        <f t="shared" si="10"/>
        <v>C</v>
      </c>
      <c r="I69" s="3" t="str">
        <f t="shared" si="8"/>
        <v>$43</v>
      </c>
    </row>
    <row r="70" spans="1:9" x14ac:dyDescent="0.25">
      <c r="A70" s="2">
        <f t="shared" si="7"/>
        <v>68</v>
      </c>
      <c r="B70" s="2" t="str">
        <f t="shared" si="6"/>
        <v>D</v>
      </c>
      <c r="C70" t="s">
        <v>19</v>
      </c>
      <c r="D70" s="6">
        <v>1</v>
      </c>
      <c r="E70" s="6">
        <v>0</v>
      </c>
      <c r="F70" s="6">
        <v>2</v>
      </c>
      <c r="G70" s="3" t="str">
        <f t="shared" si="9"/>
        <v>102K_GFDSA</v>
      </c>
      <c r="H70" s="8" t="str">
        <f t="shared" si="10"/>
        <v>D</v>
      </c>
      <c r="I70" s="3" t="str">
        <f t="shared" si="8"/>
        <v>$44</v>
      </c>
    </row>
    <row r="71" spans="1:9" x14ac:dyDescent="0.25">
      <c r="A71" s="2">
        <f t="shared" si="7"/>
        <v>69</v>
      </c>
      <c r="B71" s="2" t="str">
        <f t="shared" si="6"/>
        <v>E</v>
      </c>
      <c r="C71" t="s">
        <v>18</v>
      </c>
      <c r="D71" s="6">
        <v>1</v>
      </c>
      <c r="E71" s="6">
        <v>0</v>
      </c>
      <c r="F71" s="6">
        <v>2</v>
      </c>
      <c r="G71" s="3" t="str">
        <f t="shared" si="9"/>
        <v>102K_TREWQ</v>
      </c>
      <c r="H71" s="8" t="str">
        <f t="shared" si="10"/>
        <v>E</v>
      </c>
      <c r="I71" s="3" t="str">
        <f t="shared" si="8"/>
        <v>$45</v>
      </c>
    </row>
    <row r="72" spans="1:9" x14ac:dyDescent="0.25">
      <c r="A72" s="2">
        <f t="shared" si="7"/>
        <v>70</v>
      </c>
      <c r="B72" s="2" t="str">
        <f t="shared" si="6"/>
        <v>F</v>
      </c>
      <c r="C72" t="s">
        <v>19</v>
      </c>
      <c r="D72" s="6">
        <v>1</v>
      </c>
      <c r="E72" s="6">
        <v>0</v>
      </c>
      <c r="F72" s="6">
        <v>3</v>
      </c>
      <c r="G72" s="3" t="str">
        <f t="shared" si="9"/>
        <v>103K_GFDSA</v>
      </c>
      <c r="H72" s="8" t="str">
        <f t="shared" si="10"/>
        <v>F</v>
      </c>
      <c r="I72" s="3" t="str">
        <f t="shared" si="8"/>
        <v>$46</v>
      </c>
    </row>
    <row r="73" spans="1:9" x14ac:dyDescent="0.25">
      <c r="A73" s="2">
        <f t="shared" si="7"/>
        <v>71</v>
      </c>
      <c r="B73" s="2" t="str">
        <f t="shared" si="6"/>
        <v>G</v>
      </c>
      <c r="C73" t="s">
        <v>19</v>
      </c>
      <c r="D73" s="6">
        <v>1</v>
      </c>
      <c r="E73" s="6">
        <v>0</v>
      </c>
      <c r="F73" s="6">
        <v>4</v>
      </c>
      <c r="G73" s="3" t="str">
        <f t="shared" si="9"/>
        <v>104K_GFDSA</v>
      </c>
      <c r="H73" s="8" t="str">
        <f t="shared" si="10"/>
        <v>G</v>
      </c>
      <c r="I73" s="3" t="str">
        <f t="shared" si="8"/>
        <v>$47</v>
      </c>
    </row>
    <row r="74" spans="1:9" x14ac:dyDescent="0.25">
      <c r="A74" s="2">
        <f t="shared" si="7"/>
        <v>72</v>
      </c>
      <c r="B74" s="2" t="str">
        <f t="shared" si="6"/>
        <v>H</v>
      </c>
      <c r="C74" t="s">
        <v>14</v>
      </c>
      <c r="D74" s="6">
        <v>1</v>
      </c>
      <c r="E74" s="6">
        <v>0</v>
      </c>
      <c r="F74" s="6">
        <v>4</v>
      </c>
      <c r="G74" s="3" t="str">
        <f t="shared" si="9"/>
        <v>104K_HJKLEn</v>
      </c>
      <c r="H74" s="8" t="str">
        <f t="shared" si="10"/>
        <v>H</v>
      </c>
      <c r="I74" s="3" t="str">
        <f t="shared" si="8"/>
        <v>$48</v>
      </c>
    </row>
    <row r="75" spans="1:9" x14ac:dyDescent="0.25">
      <c r="A75" s="2">
        <f t="shared" si="7"/>
        <v>73</v>
      </c>
      <c r="B75" s="2" t="str">
        <f t="shared" si="6"/>
        <v>I</v>
      </c>
      <c r="C75" t="s">
        <v>15</v>
      </c>
      <c r="D75" s="6">
        <v>1</v>
      </c>
      <c r="E75" s="6">
        <v>0</v>
      </c>
      <c r="F75" s="6">
        <v>2</v>
      </c>
      <c r="G75" s="3" t="str">
        <f t="shared" si="9"/>
        <v>102K_YUIOP</v>
      </c>
      <c r="H75" s="8" t="str">
        <f t="shared" si="10"/>
        <v>I</v>
      </c>
      <c r="I75" s="3" t="str">
        <f t="shared" si="8"/>
        <v>$49</v>
      </c>
    </row>
    <row r="76" spans="1:9" x14ac:dyDescent="0.25">
      <c r="A76" s="2">
        <f t="shared" si="7"/>
        <v>74</v>
      </c>
      <c r="B76" s="2" t="str">
        <f t="shared" si="6"/>
        <v>J</v>
      </c>
      <c r="C76" t="s">
        <v>14</v>
      </c>
      <c r="D76" s="6">
        <v>1</v>
      </c>
      <c r="E76" s="6">
        <v>0</v>
      </c>
      <c r="F76" s="6">
        <v>3</v>
      </c>
      <c r="G76" s="3" t="str">
        <f t="shared" si="9"/>
        <v>103K_HJKLEn</v>
      </c>
      <c r="H76" s="8" t="str">
        <f t="shared" si="10"/>
        <v>J</v>
      </c>
      <c r="I76" s="3" t="str">
        <f t="shared" si="8"/>
        <v>$4A</v>
      </c>
    </row>
    <row r="77" spans="1:9" x14ac:dyDescent="0.25">
      <c r="A77" s="2">
        <f t="shared" si="7"/>
        <v>75</v>
      </c>
      <c r="B77" s="2" t="str">
        <f t="shared" si="6"/>
        <v>K</v>
      </c>
      <c r="C77" t="s">
        <v>14</v>
      </c>
      <c r="D77" s="6">
        <v>1</v>
      </c>
      <c r="E77" s="6">
        <v>0</v>
      </c>
      <c r="F77" s="6">
        <v>2</v>
      </c>
      <c r="G77" s="3" t="str">
        <f t="shared" si="9"/>
        <v>102K_HJKLEn</v>
      </c>
      <c r="H77" s="8" t="str">
        <f t="shared" si="10"/>
        <v>K</v>
      </c>
      <c r="I77" s="3" t="str">
        <f t="shared" si="8"/>
        <v>$4B</v>
      </c>
    </row>
    <row r="78" spans="1:9" x14ac:dyDescent="0.25">
      <c r="A78" s="2">
        <f t="shared" si="7"/>
        <v>76</v>
      </c>
      <c r="B78" s="2" t="str">
        <f t="shared" si="6"/>
        <v>L</v>
      </c>
      <c r="C78" t="s">
        <v>14</v>
      </c>
      <c r="D78" s="6">
        <v>1</v>
      </c>
      <c r="E78" s="6">
        <v>0</v>
      </c>
      <c r="F78" s="6">
        <v>1</v>
      </c>
      <c r="G78" s="3" t="str">
        <f t="shared" si="9"/>
        <v>101K_HJKLEn</v>
      </c>
      <c r="H78" s="8" t="str">
        <f t="shared" si="10"/>
        <v>L</v>
      </c>
      <c r="I78" s="3" t="str">
        <f t="shared" si="8"/>
        <v>$4C</v>
      </c>
    </row>
    <row r="79" spans="1:9" x14ac:dyDescent="0.25">
      <c r="A79" s="2">
        <f t="shared" si="7"/>
        <v>77</v>
      </c>
      <c r="B79" s="2" t="str">
        <f t="shared" si="6"/>
        <v>M</v>
      </c>
      <c r="C79" t="s">
        <v>13</v>
      </c>
      <c r="D79" s="6">
        <v>1</v>
      </c>
      <c r="E79" s="6">
        <v>0</v>
      </c>
      <c r="F79" s="6">
        <v>2</v>
      </c>
      <c r="G79" s="3" t="str">
        <f t="shared" si="9"/>
        <v>102K_BNMSsSp</v>
      </c>
      <c r="H79" s="8" t="str">
        <f t="shared" si="10"/>
        <v>M</v>
      </c>
      <c r="I79" s="3" t="str">
        <f t="shared" si="8"/>
        <v>$4D</v>
      </c>
    </row>
    <row r="80" spans="1:9" x14ac:dyDescent="0.25">
      <c r="A80" s="2">
        <f t="shared" si="7"/>
        <v>78</v>
      </c>
      <c r="B80" s="2" t="str">
        <f t="shared" si="6"/>
        <v>N</v>
      </c>
      <c r="C80" t="s">
        <v>13</v>
      </c>
      <c r="D80" s="6">
        <v>1</v>
      </c>
      <c r="E80" s="6">
        <v>0</v>
      </c>
      <c r="F80" s="6">
        <v>3</v>
      </c>
      <c r="G80" s="3" t="str">
        <f t="shared" si="9"/>
        <v>103K_BNMSsSp</v>
      </c>
      <c r="H80" s="8" t="str">
        <f t="shared" si="10"/>
        <v>N</v>
      </c>
      <c r="I80" s="3" t="str">
        <f t="shared" si="8"/>
        <v>$4E</v>
      </c>
    </row>
    <row r="81" spans="1:9" x14ac:dyDescent="0.25">
      <c r="A81" s="2">
        <f t="shared" si="7"/>
        <v>79</v>
      </c>
      <c r="B81" s="2" t="str">
        <f t="shared" si="6"/>
        <v>O</v>
      </c>
      <c r="C81" t="s">
        <v>15</v>
      </c>
      <c r="D81" s="6">
        <v>1</v>
      </c>
      <c r="E81" s="6">
        <v>0</v>
      </c>
      <c r="F81" s="6">
        <v>1</v>
      </c>
      <c r="G81" s="3" t="str">
        <f t="shared" si="9"/>
        <v>101K_YUIOP</v>
      </c>
      <c r="H81" s="8" t="str">
        <f t="shared" si="10"/>
        <v>O</v>
      </c>
      <c r="I81" s="3" t="str">
        <f t="shared" si="8"/>
        <v>$4F</v>
      </c>
    </row>
    <row r="82" spans="1:9" x14ac:dyDescent="0.25">
      <c r="A82" s="2">
        <f t="shared" si="7"/>
        <v>80</v>
      </c>
      <c r="B82" s="2" t="str">
        <f t="shared" si="6"/>
        <v>P</v>
      </c>
      <c r="C82" t="s">
        <v>15</v>
      </c>
      <c r="D82" s="6">
        <v>1</v>
      </c>
      <c r="E82" s="6">
        <v>0</v>
      </c>
      <c r="F82" s="6">
        <v>0</v>
      </c>
      <c r="G82" s="3" t="str">
        <f t="shared" si="9"/>
        <v>100K_YUIOP</v>
      </c>
      <c r="H82" s="8" t="str">
        <f t="shared" si="10"/>
        <v>P</v>
      </c>
      <c r="I82" s="3" t="str">
        <f t="shared" si="8"/>
        <v>$50</v>
      </c>
    </row>
    <row r="83" spans="1:9" x14ac:dyDescent="0.25">
      <c r="A83" s="2">
        <f t="shared" si="7"/>
        <v>81</v>
      </c>
      <c r="B83" s="2" t="str">
        <f t="shared" si="6"/>
        <v>Q</v>
      </c>
      <c r="C83" t="s">
        <v>18</v>
      </c>
      <c r="D83" s="6">
        <v>1</v>
      </c>
      <c r="E83" s="6">
        <v>0</v>
      </c>
      <c r="F83" s="6">
        <v>0</v>
      </c>
      <c r="G83" s="3" t="str">
        <f t="shared" si="9"/>
        <v>100K_TREWQ</v>
      </c>
      <c r="H83" s="8" t="str">
        <f t="shared" si="10"/>
        <v>Q</v>
      </c>
      <c r="I83" s="3" t="str">
        <f t="shared" si="8"/>
        <v>$51</v>
      </c>
    </row>
    <row r="84" spans="1:9" x14ac:dyDescent="0.25">
      <c r="A84" s="2">
        <f t="shared" si="7"/>
        <v>82</v>
      </c>
      <c r="B84" s="2" t="str">
        <f t="shared" si="6"/>
        <v>R</v>
      </c>
      <c r="C84" t="s">
        <v>18</v>
      </c>
      <c r="D84" s="6">
        <v>1</v>
      </c>
      <c r="E84" s="6">
        <v>0</v>
      </c>
      <c r="F84" s="6">
        <v>3</v>
      </c>
      <c r="G84" s="3" t="str">
        <f t="shared" si="9"/>
        <v>103K_TREWQ</v>
      </c>
      <c r="H84" s="8" t="str">
        <f t="shared" si="10"/>
        <v>R</v>
      </c>
      <c r="I84" s="3" t="str">
        <f t="shared" si="8"/>
        <v>$52</v>
      </c>
    </row>
    <row r="85" spans="1:9" x14ac:dyDescent="0.25">
      <c r="A85" s="2">
        <f t="shared" si="7"/>
        <v>83</v>
      </c>
      <c r="B85" s="2" t="str">
        <f t="shared" si="6"/>
        <v>S</v>
      </c>
      <c r="C85" t="s">
        <v>19</v>
      </c>
      <c r="D85" s="6">
        <v>1</v>
      </c>
      <c r="E85" s="6">
        <v>0</v>
      </c>
      <c r="F85" s="6">
        <v>1</v>
      </c>
      <c r="G85" s="3" t="str">
        <f t="shared" si="9"/>
        <v>101K_GFDSA</v>
      </c>
      <c r="H85" s="8" t="str">
        <f t="shared" si="10"/>
        <v>S</v>
      </c>
      <c r="I85" s="3" t="str">
        <f t="shared" si="8"/>
        <v>$53</v>
      </c>
    </row>
    <row r="86" spans="1:9" x14ac:dyDescent="0.25">
      <c r="A86" s="2">
        <f t="shared" si="7"/>
        <v>84</v>
      </c>
      <c r="B86" s="2" t="str">
        <f t="shared" si="6"/>
        <v>T</v>
      </c>
      <c r="C86" t="s">
        <v>18</v>
      </c>
      <c r="D86" s="6">
        <v>1</v>
      </c>
      <c r="E86" s="6">
        <v>0</v>
      </c>
      <c r="F86" s="6">
        <v>4</v>
      </c>
      <c r="G86" s="3" t="str">
        <f t="shared" si="9"/>
        <v>104K_TREWQ</v>
      </c>
      <c r="H86" s="8" t="str">
        <f t="shared" si="10"/>
        <v>T</v>
      </c>
      <c r="I86" s="3" t="str">
        <f t="shared" si="8"/>
        <v>$54</v>
      </c>
    </row>
    <row r="87" spans="1:9" x14ac:dyDescent="0.25">
      <c r="A87" s="2">
        <f t="shared" si="7"/>
        <v>85</v>
      </c>
      <c r="B87" s="2" t="str">
        <f t="shared" si="6"/>
        <v>U</v>
      </c>
      <c r="C87" t="s">
        <v>15</v>
      </c>
      <c r="D87" s="6">
        <v>1</v>
      </c>
      <c r="E87" s="6">
        <v>0</v>
      </c>
      <c r="F87" s="6">
        <v>3</v>
      </c>
      <c r="G87" s="3" t="str">
        <f t="shared" si="9"/>
        <v>103K_YUIOP</v>
      </c>
      <c r="H87" s="8" t="str">
        <f t="shared" si="10"/>
        <v>U</v>
      </c>
      <c r="I87" s="3" t="str">
        <f t="shared" si="8"/>
        <v>$55</v>
      </c>
    </row>
    <row r="88" spans="1:9" x14ac:dyDescent="0.25">
      <c r="A88" s="2">
        <f t="shared" si="7"/>
        <v>86</v>
      </c>
      <c r="B88" s="2" t="str">
        <f t="shared" si="6"/>
        <v>V</v>
      </c>
      <c r="C88" t="s">
        <v>20</v>
      </c>
      <c r="D88" s="6">
        <v>1</v>
      </c>
      <c r="E88" s="6">
        <v>0</v>
      </c>
      <c r="F88" s="6">
        <v>4</v>
      </c>
      <c r="G88" s="3" t="str">
        <f t="shared" si="9"/>
        <v>104K_VCXZCs</v>
      </c>
      <c r="H88" s="8" t="str">
        <f t="shared" si="10"/>
        <v>V</v>
      </c>
      <c r="I88" s="3" t="str">
        <f t="shared" si="8"/>
        <v>$56</v>
      </c>
    </row>
    <row r="89" spans="1:9" x14ac:dyDescent="0.25">
      <c r="A89" s="2">
        <f t="shared" si="7"/>
        <v>87</v>
      </c>
      <c r="B89" s="2" t="str">
        <f t="shared" si="6"/>
        <v>W</v>
      </c>
      <c r="C89" t="s">
        <v>18</v>
      </c>
      <c r="D89" s="6">
        <v>1</v>
      </c>
      <c r="E89" s="6">
        <v>0</v>
      </c>
      <c r="F89" s="6">
        <v>1</v>
      </c>
      <c r="G89" s="3" t="str">
        <f t="shared" si="9"/>
        <v>101K_TREWQ</v>
      </c>
      <c r="H89" s="8" t="str">
        <f t="shared" si="10"/>
        <v>W</v>
      </c>
      <c r="I89" s="3" t="str">
        <f t="shared" si="8"/>
        <v>$57</v>
      </c>
    </row>
    <row r="90" spans="1:9" x14ac:dyDescent="0.25">
      <c r="A90" s="2">
        <f t="shared" si="7"/>
        <v>88</v>
      </c>
      <c r="B90" s="2" t="str">
        <f t="shared" si="6"/>
        <v>X</v>
      </c>
      <c r="C90" t="s">
        <v>20</v>
      </c>
      <c r="D90" s="6">
        <v>1</v>
      </c>
      <c r="E90" s="6">
        <v>0</v>
      </c>
      <c r="F90" s="6">
        <v>2</v>
      </c>
      <c r="G90" s="3" t="str">
        <f t="shared" si="9"/>
        <v>102K_VCXZCs</v>
      </c>
      <c r="H90" s="8" t="str">
        <f t="shared" si="10"/>
        <v>X</v>
      </c>
      <c r="I90" s="3" t="str">
        <f t="shared" si="8"/>
        <v>$58</v>
      </c>
    </row>
    <row r="91" spans="1:9" x14ac:dyDescent="0.25">
      <c r="A91" s="2">
        <f t="shared" si="7"/>
        <v>89</v>
      </c>
      <c r="B91" s="2" t="str">
        <f t="shared" si="6"/>
        <v>Y</v>
      </c>
      <c r="C91" t="s">
        <v>15</v>
      </c>
      <c r="D91" s="6">
        <v>1</v>
      </c>
      <c r="E91" s="6">
        <v>0</v>
      </c>
      <c r="F91" s="6">
        <v>4</v>
      </c>
      <c r="G91" s="3" t="str">
        <f t="shared" si="9"/>
        <v>104K_YUIOP</v>
      </c>
      <c r="H91" s="8" t="str">
        <f t="shared" si="10"/>
        <v>Y</v>
      </c>
      <c r="I91" s="3" t="str">
        <f t="shared" si="8"/>
        <v>$59</v>
      </c>
    </row>
    <row r="92" spans="1:9" x14ac:dyDescent="0.25">
      <c r="A92" s="2">
        <f t="shared" si="7"/>
        <v>90</v>
      </c>
      <c r="B92" s="2" t="str">
        <f t="shared" si="6"/>
        <v>Z</v>
      </c>
      <c r="C92" t="s">
        <v>20</v>
      </c>
      <c r="D92" s="6">
        <v>1</v>
      </c>
      <c r="E92" s="6">
        <v>0</v>
      </c>
      <c r="F92" s="6">
        <v>1</v>
      </c>
      <c r="G92" s="3" t="str">
        <f t="shared" si="9"/>
        <v>101K_VCXZCs</v>
      </c>
      <c r="H92" s="8" t="str">
        <f t="shared" si="10"/>
        <v>Z</v>
      </c>
      <c r="I92" s="3" t="str">
        <f t="shared" si="8"/>
        <v>$5A</v>
      </c>
    </row>
    <row r="93" spans="1:9" x14ac:dyDescent="0.25">
      <c r="A93" s="2">
        <f t="shared" si="7"/>
        <v>91</v>
      </c>
      <c r="G93" s="3" t="str">
        <f t="shared" si="9"/>
        <v/>
      </c>
      <c r="H93" s="8" t="str">
        <f t="shared" si="10"/>
        <v/>
      </c>
      <c r="I93" s="3" t="str">
        <f t="shared" si="8"/>
        <v/>
      </c>
    </row>
    <row r="94" spans="1:9" x14ac:dyDescent="0.25">
      <c r="A94" s="2">
        <f t="shared" si="7"/>
        <v>92</v>
      </c>
      <c r="G94" s="3" t="str">
        <f t="shared" si="9"/>
        <v/>
      </c>
      <c r="H94" s="8" t="str">
        <f t="shared" si="10"/>
        <v/>
      </c>
      <c r="I94" s="3" t="str">
        <f t="shared" si="8"/>
        <v/>
      </c>
    </row>
    <row r="95" spans="1:9" x14ac:dyDescent="0.25">
      <c r="A95" s="2">
        <f t="shared" si="7"/>
        <v>93</v>
      </c>
      <c r="G95" s="3" t="str">
        <f t="shared" si="9"/>
        <v/>
      </c>
      <c r="H95" s="8" t="str">
        <f t="shared" si="10"/>
        <v/>
      </c>
      <c r="I95" s="3" t="str">
        <f t="shared" si="8"/>
        <v/>
      </c>
    </row>
    <row r="96" spans="1:9" x14ac:dyDescent="0.25">
      <c r="A96" s="2">
        <f t="shared" si="7"/>
        <v>94</v>
      </c>
      <c r="G96" s="3" t="str">
        <f t="shared" si="9"/>
        <v/>
      </c>
      <c r="H96" s="8" t="str">
        <f t="shared" si="10"/>
        <v/>
      </c>
      <c r="I96" s="3" t="str">
        <f t="shared" si="8"/>
        <v/>
      </c>
    </row>
    <row r="97" spans="1:9" x14ac:dyDescent="0.25">
      <c r="A97" s="2">
        <f t="shared" si="7"/>
        <v>95</v>
      </c>
      <c r="B97" s="2" t="s">
        <v>23</v>
      </c>
      <c r="C97" t="s">
        <v>14</v>
      </c>
      <c r="D97" s="6">
        <v>0</v>
      </c>
      <c r="E97" s="6">
        <v>0</v>
      </c>
      <c r="F97" s="6">
        <v>0</v>
      </c>
      <c r="G97" s="3" t="str">
        <f t="shared" si="9"/>
        <v>000K_HJKLEn</v>
      </c>
      <c r="H97" s="8" t="str">
        <f t="shared" si="10"/>
        <v>ENTER</v>
      </c>
      <c r="I97" s="3" t="str">
        <f t="shared" si="8"/>
        <v>$5F</v>
      </c>
    </row>
    <row r="98" spans="1:9" x14ac:dyDescent="0.25">
      <c r="A98" s="2">
        <f t="shared" si="7"/>
        <v>96</v>
      </c>
      <c r="G98" s="3" t="str">
        <f t="shared" si="9"/>
        <v/>
      </c>
      <c r="H98" s="8" t="str">
        <f t="shared" si="10"/>
        <v/>
      </c>
      <c r="I98" s="3" t="str">
        <f t="shared" si="8"/>
        <v/>
      </c>
    </row>
    <row r="99" spans="1:9" x14ac:dyDescent="0.25">
      <c r="A99" s="2">
        <f t="shared" si="7"/>
        <v>97</v>
      </c>
      <c r="B99" s="2" t="str">
        <f t="shared" ref="B99:B124" si="11">CHAR(A99)</f>
        <v>a</v>
      </c>
      <c r="C99" t="s">
        <v>19</v>
      </c>
      <c r="D99" s="6">
        <v>0</v>
      </c>
      <c r="E99" s="6">
        <v>0</v>
      </c>
      <c r="F99" s="6">
        <v>0</v>
      </c>
      <c r="G99" s="3" t="str">
        <f t="shared" si="9"/>
        <v>000K_GFDSA</v>
      </c>
      <c r="H99" s="8" t="str">
        <f t="shared" si="10"/>
        <v>a</v>
      </c>
      <c r="I99" s="3" t="str">
        <f t="shared" si="8"/>
        <v>$61</v>
      </c>
    </row>
    <row r="100" spans="1:9" x14ac:dyDescent="0.25">
      <c r="A100" s="2">
        <f t="shared" ref="A100:A115" si="12">A99+1</f>
        <v>98</v>
      </c>
      <c r="B100" s="2" t="str">
        <f t="shared" si="11"/>
        <v>b</v>
      </c>
      <c r="C100" t="s">
        <v>13</v>
      </c>
      <c r="D100" s="6">
        <v>0</v>
      </c>
      <c r="E100" s="6">
        <v>0</v>
      </c>
      <c r="F100" s="6">
        <v>4</v>
      </c>
      <c r="G100" s="3" t="str">
        <f t="shared" si="9"/>
        <v>004K_BNMSsSp</v>
      </c>
      <c r="H100" s="8" t="str">
        <f t="shared" si="10"/>
        <v>b</v>
      </c>
      <c r="I100" s="3" t="str">
        <f t="shared" si="8"/>
        <v>$62</v>
      </c>
    </row>
    <row r="101" spans="1:9" x14ac:dyDescent="0.25">
      <c r="A101" s="2">
        <f t="shared" si="12"/>
        <v>99</v>
      </c>
      <c r="B101" s="2" t="str">
        <f t="shared" si="11"/>
        <v>c</v>
      </c>
      <c r="C101" t="s">
        <v>20</v>
      </c>
      <c r="D101" s="6">
        <v>0</v>
      </c>
      <c r="E101" s="6">
        <v>0</v>
      </c>
      <c r="F101" s="6">
        <v>3</v>
      </c>
      <c r="G101" s="3" t="str">
        <f t="shared" si="9"/>
        <v>003K_VCXZCs</v>
      </c>
      <c r="H101" s="8" t="str">
        <f t="shared" si="10"/>
        <v>c</v>
      </c>
      <c r="I101" s="3" t="str">
        <f t="shared" si="8"/>
        <v>$63</v>
      </c>
    </row>
    <row r="102" spans="1:9" x14ac:dyDescent="0.25">
      <c r="A102" s="2">
        <f t="shared" si="12"/>
        <v>100</v>
      </c>
      <c r="B102" s="2" t="str">
        <f t="shared" si="11"/>
        <v>d</v>
      </c>
      <c r="C102" t="s">
        <v>19</v>
      </c>
      <c r="D102" s="6">
        <v>0</v>
      </c>
      <c r="E102" s="6">
        <v>0</v>
      </c>
      <c r="F102" s="6">
        <v>2</v>
      </c>
      <c r="G102" s="3" t="str">
        <f t="shared" si="9"/>
        <v>002K_GFDSA</v>
      </c>
      <c r="H102" s="8" t="str">
        <f t="shared" si="10"/>
        <v>d</v>
      </c>
      <c r="I102" s="3" t="str">
        <f t="shared" si="8"/>
        <v>$64</v>
      </c>
    </row>
    <row r="103" spans="1:9" x14ac:dyDescent="0.25">
      <c r="A103" s="2">
        <f t="shared" si="12"/>
        <v>101</v>
      </c>
      <c r="B103" s="2" t="str">
        <f t="shared" si="11"/>
        <v>e</v>
      </c>
      <c r="C103" t="s">
        <v>18</v>
      </c>
      <c r="D103" s="6">
        <v>0</v>
      </c>
      <c r="E103" s="6">
        <v>0</v>
      </c>
      <c r="F103" s="6">
        <v>2</v>
      </c>
      <c r="G103" s="3" t="str">
        <f t="shared" si="9"/>
        <v>002K_TREWQ</v>
      </c>
      <c r="H103" s="8" t="str">
        <f t="shared" si="10"/>
        <v>e</v>
      </c>
      <c r="I103" s="3" t="str">
        <f t="shared" si="8"/>
        <v>$65</v>
      </c>
    </row>
    <row r="104" spans="1:9" x14ac:dyDescent="0.25">
      <c r="A104" s="2">
        <f t="shared" si="12"/>
        <v>102</v>
      </c>
      <c r="B104" s="2" t="str">
        <f t="shared" si="11"/>
        <v>f</v>
      </c>
      <c r="C104" t="s">
        <v>19</v>
      </c>
      <c r="D104" s="6">
        <v>0</v>
      </c>
      <c r="E104" s="6">
        <v>0</v>
      </c>
      <c r="F104" s="6">
        <v>3</v>
      </c>
      <c r="G104" s="3" t="str">
        <f t="shared" si="9"/>
        <v>003K_GFDSA</v>
      </c>
      <c r="H104" s="8" t="str">
        <f t="shared" si="10"/>
        <v>f</v>
      </c>
      <c r="I104" s="3" t="str">
        <f t="shared" si="8"/>
        <v>$66</v>
      </c>
    </row>
    <row r="105" spans="1:9" x14ac:dyDescent="0.25">
      <c r="A105" s="2">
        <f t="shared" si="12"/>
        <v>103</v>
      </c>
      <c r="B105" s="2" t="str">
        <f t="shared" si="11"/>
        <v>g</v>
      </c>
      <c r="C105" t="s">
        <v>19</v>
      </c>
      <c r="D105" s="6">
        <v>0</v>
      </c>
      <c r="E105" s="6">
        <v>0</v>
      </c>
      <c r="F105" s="6">
        <v>4</v>
      </c>
      <c r="G105" s="3" t="str">
        <f t="shared" si="9"/>
        <v>004K_GFDSA</v>
      </c>
      <c r="H105" s="8" t="str">
        <f t="shared" si="10"/>
        <v>g</v>
      </c>
      <c r="I105" s="3" t="str">
        <f t="shared" si="8"/>
        <v>$67</v>
      </c>
    </row>
    <row r="106" spans="1:9" x14ac:dyDescent="0.25">
      <c r="A106" s="2">
        <f t="shared" si="12"/>
        <v>104</v>
      </c>
      <c r="B106" s="2" t="str">
        <f t="shared" si="11"/>
        <v>h</v>
      </c>
      <c r="C106" t="s">
        <v>14</v>
      </c>
      <c r="D106" s="6">
        <v>0</v>
      </c>
      <c r="E106" s="6">
        <v>0</v>
      </c>
      <c r="F106" s="6">
        <v>4</v>
      </c>
      <c r="G106" s="3" t="str">
        <f t="shared" si="9"/>
        <v>004K_HJKLEn</v>
      </c>
      <c r="H106" s="8" t="str">
        <f t="shared" si="10"/>
        <v>h</v>
      </c>
      <c r="I106" s="3" t="str">
        <f t="shared" si="8"/>
        <v>$68</v>
      </c>
    </row>
    <row r="107" spans="1:9" x14ac:dyDescent="0.25">
      <c r="A107" s="2">
        <f t="shared" si="12"/>
        <v>105</v>
      </c>
      <c r="B107" s="2" t="str">
        <f t="shared" si="11"/>
        <v>i</v>
      </c>
      <c r="C107" t="s">
        <v>15</v>
      </c>
      <c r="D107" s="6">
        <v>0</v>
      </c>
      <c r="E107" s="6">
        <v>0</v>
      </c>
      <c r="F107" s="6">
        <v>2</v>
      </c>
      <c r="G107" s="3" t="str">
        <f t="shared" si="9"/>
        <v>002K_YUIOP</v>
      </c>
      <c r="H107" s="8" t="str">
        <f t="shared" si="10"/>
        <v>i</v>
      </c>
      <c r="I107" s="3" t="str">
        <f t="shared" si="8"/>
        <v>$69</v>
      </c>
    </row>
    <row r="108" spans="1:9" x14ac:dyDescent="0.25">
      <c r="A108" s="2">
        <f t="shared" si="12"/>
        <v>106</v>
      </c>
      <c r="B108" s="2" t="str">
        <f t="shared" si="11"/>
        <v>j</v>
      </c>
      <c r="C108" t="s">
        <v>14</v>
      </c>
      <c r="D108" s="6">
        <v>0</v>
      </c>
      <c r="E108" s="6">
        <v>0</v>
      </c>
      <c r="F108" s="6">
        <v>3</v>
      </c>
      <c r="G108" s="3" t="str">
        <f t="shared" si="9"/>
        <v>003K_HJKLEn</v>
      </c>
      <c r="H108" s="8" t="str">
        <f t="shared" si="10"/>
        <v>j</v>
      </c>
      <c r="I108" s="3" t="str">
        <f t="shared" si="8"/>
        <v>$6A</v>
      </c>
    </row>
    <row r="109" spans="1:9" x14ac:dyDescent="0.25">
      <c r="A109" s="2">
        <f t="shared" si="12"/>
        <v>107</v>
      </c>
      <c r="B109" s="2" t="str">
        <f t="shared" si="11"/>
        <v>k</v>
      </c>
      <c r="C109" t="s">
        <v>14</v>
      </c>
      <c r="D109" s="6">
        <v>0</v>
      </c>
      <c r="E109" s="6">
        <v>0</v>
      </c>
      <c r="F109" s="6">
        <v>2</v>
      </c>
      <c r="G109" s="3" t="str">
        <f t="shared" si="9"/>
        <v>002K_HJKLEn</v>
      </c>
      <c r="H109" s="8" t="str">
        <f t="shared" si="10"/>
        <v>k</v>
      </c>
      <c r="I109" s="3" t="str">
        <f t="shared" si="8"/>
        <v>$6B</v>
      </c>
    </row>
    <row r="110" spans="1:9" x14ac:dyDescent="0.25">
      <c r="A110" s="2">
        <f t="shared" si="12"/>
        <v>108</v>
      </c>
      <c r="B110" s="2" t="str">
        <f t="shared" si="11"/>
        <v>l</v>
      </c>
      <c r="C110" t="s">
        <v>14</v>
      </c>
      <c r="D110" s="6">
        <v>0</v>
      </c>
      <c r="E110" s="6">
        <v>0</v>
      </c>
      <c r="F110" s="6">
        <v>1</v>
      </c>
      <c r="G110" s="3" t="str">
        <f t="shared" si="9"/>
        <v>001K_HJKLEn</v>
      </c>
      <c r="H110" s="8" t="str">
        <f t="shared" si="10"/>
        <v>l</v>
      </c>
      <c r="I110" s="3" t="str">
        <f t="shared" si="8"/>
        <v>$6C</v>
      </c>
    </row>
    <row r="111" spans="1:9" x14ac:dyDescent="0.25">
      <c r="A111" s="2">
        <f t="shared" si="12"/>
        <v>109</v>
      </c>
      <c r="B111" s="2" t="str">
        <f t="shared" si="11"/>
        <v>m</v>
      </c>
      <c r="C111" t="s">
        <v>13</v>
      </c>
      <c r="D111" s="6">
        <v>0</v>
      </c>
      <c r="E111" s="6">
        <v>0</v>
      </c>
      <c r="F111" s="6">
        <v>2</v>
      </c>
      <c r="G111" s="3" t="str">
        <f t="shared" si="9"/>
        <v>002K_BNMSsSp</v>
      </c>
      <c r="H111" s="8" t="str">
        <f t="shared" si="10"/>
        <v>m</v>
      </c>
      <c r="I111" s="3" t="str">
        <f t="shared" si="8"/>
        <v>$6D</v>
      </c>
    </row>
    <row r="112" spans="1:9" x14ac:dyDescent="0.25">
      <c r="A112" s="2">
        <f t="shared" si="12"/>
        <v>110</v>
      </c>
      <c r="B112" s="2" t="str">
        <f t="shared" si="11"/>
        <v>n</v>
      </c>
      <c r="C112" t="s">
        <v>13</v>
      </c>
      <c r="D112" s="6">
        <v>0</v>
      </c>
      <c r="E112" s="6">
        <v>0</v>
      </c>
      <c r="F112" s="6">
        <v>3</v>
      </c>
      <c r="G112" s="3" t="str">
        <f t="shared" si="9"/>
        <v>003K_BNMSsSp</v>
      </c>
      <c r="H112" s="8" t="str">
        <f t="shared" si="10"/>
        <v>n</v>
      </c>
      <c r="I112" s="3" t="str">
        <f t="shared" si="8"/>
        <v>$6E</v>
      </c>
    </row>
    <row r="113" spans="1:9" x14ac:dyDescent="0.25">
      <c r="A113" s="2">
        <f t="shared" si="12"/>
        <v>111</v>
      </c>
      <c r="B113" s="2" t="str">
        <f t="shared" si="11"/>
        <v>o</v>
      </c>
      <c r="C113" t="s">
        <v>15</v>
      </c>
      <c r="D113" s="6">
        <v>0</v>
      </c>
      <c r="E113" s="6">
        <v>0</v>
      </c>
      <c r="F113" s="6">
        <v>1</v>
      </c>
      <c r="G113" s="3" t="str">
        <f t="shared" si="9"/>
        <v>001K_YUIOP</v>
      </c>
      <c r="H113" s="8" t="str">
        <f t="shared" si="10"/>
        <v>o</v>
      </c>
      <c r="I113" s="3" t="str">
        <f t="shared" si="8"/>
        <v>$6F</v>
      </c>
    </row>
    <row r="114" spans="1:9" x14ac:dyDescent="0.25">
      <c r="A114" s="2">
        <f t="shared" si="12"/>
        <v>112</v>
      </c>
      <c r="B114" s="2" t="str">
        <f t="shared" si="11"/>
        <v>p</v>
      </c>
      <c r="C114" t="s">
        <v>15</v>
      </c>
      <c r="D114" s="6">
        <v>0</v>
      </c>
      <c r="E114" s="6">
        <v>0</v>
      </c>
      <c r="F114" s="6">
        <v>0</v>
      </c>
      <c r="G114" s="3" t="str">
        <f t="shared" si="9"/>
        <v>000K_YUIOP</v>
      </c>
      <c r="H114" s="8" t="str">
        <f t="shared" si="10"/>
        <v>p</v>
      </c>
      <c r="I114" s="3" t="str">
        <f t="shared" si="8"/>
        <v>$70</v>
      </c>
    </row>
    <row r="115" spans="1:9" x14ac:dyDescent="0.25">
      <c r="A115" s="2">
        <f t="shared" si="12"/>
        <v>113</v>
      </c>
      <c r="B115" s="2" t="str">
        <f t="shared" si="11"/>
        <v>q</v>
      </c>
      <c r="C115" t="s">
        <v>18</v>
      </c>
      <c r="D115" s="6">
        <v>0</v>
      </c>
      <c r="E115" s="6">
        <v>0</v>
      </c>
      <c r="F115" s="6">
        <v>0</v>
      </c>
      <c r="G115" s="3" t="str">
        <f t="shared" si="9"/>
        <v>000K_TREWQ</v>
      </c>
      <c r="H115" s="8" t="str">
        <f t="shared" si="10"/>
        <v>q</v>
      </c>
      <c r="I115" s="3" t="str">
        <f t="shared" si="8"/>
        <v>$71</v>
      </c>
    </row>
    <row r="116" spans="1:9" x14ac:dyDescent="0.25">
      <c r="A116" s="2">
        <f>A115+1</f>
        <v>114</v>
      </c>
      <c r="B116" s="2" t="str">
        <f t="shared" si="11"/>
        <v>r</v>
      </c>
      <c r="C116" t="s">
        <v>18</v>
      </c>
      <c r="D116" s="6">
        <v>0</v>
      </c>
      <c r="E116" s="6">
        <v>0</v>
      </c>
      <c r="F116" s="6">
        <v>3</v>
      </c>
      <c r="G116" s="3" t="str">
        <f t="shared" si="9"/>
        <v>003K_TREWQ</v>
      </c>
      <c r="H116" s="8" t="str">
        <f t="shared" si="10"/>
        <v>r</v>
      </c>
      <c r="I116" s="3" t="str">
        <f t="shared" si="8"/>
        <v>$72</v>
      </c>
    </row>
    <row r="117" spans="1:9" x14ac:dyDescent="0.25">
      <c r="A117" s="2">
        <f t="shared" ref="A117:A125" si="13">A116+1</f>
        <v>115</v>
      </c>
      <c r="B117" s="2" t="str">
        <f t="shared" si="11"/>
        <v>s</v>
      </c>
      <c r="C117" t="s">
        <v>19</v>
      </c>
      <c r="D117" s="6">
        <v>0</v>
      </c>
      <c r="E117" s="6">
        <v>0</v>
      </c>
      <c r="F117" s="6">
        <v>1</v>
      </c>
      <c r="G117" s="3" t="str">
        <f t="shared" si="9"/>
        <v>001K_GFDSA</v>
      </c>
      <c r="H117" s="8" t="str">
        <f t="shared" si="10"/>
        <v>s</v>
      </c>
      <c r="I117" s="3" t="str">
        <f t="shared" si="8"/>
        <v>$73</v>
      </c>
    </row>
    <row r="118" spans="1:9" x14ac:dyDescent="0.25">
      <c r="A118" s="2">
        <f t="shared" si="13"/>
        <v>116</v>
      </c>
      <c r="B118" s="2" t="str">
        <f t="shared" si="11"/>
        <v>t</v>
      </c>
      <c r="C118" t="s">
        <v>18</v>
      </c>
      <c r="D118" s="6">
        <v>0</v>
      </c>
      <c r="E118" s="6">
        <v>0</v>
      </c>
      <c r="F118" s="6">
        <v>4</v>
      </c>
      <c r="G118" s="3" t="str">
        <f t="shared" si="9"/>
        <v>004K_TREWQ</v>
      </c>
      <c r="H118" s="8" t="str">
        <f t="shared" si="10"/>
        <v>t</v>
      </c>
      <c r="I118" s="3" t="str">
        <f t="shared" si="8"/>
        <v>$74</v>
      </c>
    </row>
    <row r="119" spans="1:9" x14ac:dyDescent="0.25">
      <c r="A119" s="2">
        <f t="shared" si="13"/>
        <v>117</v>
      </c>
      <c r="B119" s="2" t="str">
        <f t="shared" si="11"/>
        <v>u</v>
      </c>
      <c r="C119" t="s">
        <v>15</v>
      </c>
      <c r="D119" s="6">
        <v>0</v>
      </c>
      <c r="E119" s="6">
        <v>0</v>
      </c>
      <c r="F119" s="6">
        <v>3</v>
      </c>
      <c r="G119" s="3" t="str">
        <f t="shared" si="9"/>
        <v>003K_YUIOP</v>
      </c>
      <c r="H119" s="8" t="str">
        <f t="shared" si="10"/>
        <v>u</v>
      </c>
      <c r="I119" s="3" t="str">
        <f t="shared" si="8"/>
        <v>$75</v>
      </c>
    </row>
    <row r="120" spans="1:9" x14ac:dyDescent="0.25">
      <c r="A120" s="2">
        <f t="shared" si="13"/>
        <v>118</v>
      </c>
      <c r="B120" s="2" t="str">
        <f t="shared" si="11"/>
        <v>v</v>
      </c>
      <c r="C120" t="s">
        <v>20</v>
      </c>
      <c r="D120" s="6">
        <v>0</v>
      </c>
      <c r="E120" s="6">
        <v>0</v>
      </c>
      <c r="F120" s="6">
        <v>4</v>
      </c>
      <c r="G120" s="3" t="str">
        <f t="shared" si="9"/>
        <v>004K_VCXZCs</v>
      </c>
      <c r="H120" s="8" t="str">
        <f t="shared" si="10"/>
        <v>v</v>
      </c>
      <c r="I120" s="3" t="str">
        <f t="shared" si="8"/>
        <v>$76</v>
      </c>
    </row>
    <row r="121" spans="1:9" x14ac:dyDescent="0.25">
      <c r="A121" s="2">
        <f t="shared" si="13"/>
        <v>119</v>
      </c>
      <c r="B121" s="2" t="str">
        <f t="shared" si="11"/>
        <v>w</v>
      </c>
      <c r="C121" t="s">
        <v>18</v>
      </c>
      <c r="D121" s="6">
        <v>0</v>
      </c>
      <c r="E121" s="6">
        <v>0</v>
      </c>
      <c r="F121" s="6">
        <v>1</v>
      </c>
      <c r="G121" s="3" t="str">
        <f t="shared" si="9"/>
        <v>001K_TREWQ</v>
      </c>
      <c r="H121" s="8" t="str">
        <f t="shared" si="10"/>
        <v>w</v>
      </c>
      <c r="I121" s="3" t="str">
        <f t="shared" si="8"/>
        <v>$77</v>
      </c>
    </row>
    <row r="122" spans="1:9" x14ac:dyDescent="0.25">
      <c r="A122" s="2">
        <f t="shared" si="13"/>
        <v>120</v>
      </c>
      <c r="B122" s="2" t="str">
        <f t="shared" si="11"/>
        <v>x</v>
      </c>
      <c r="C122" t="s">
        <v>20</v>
      </c>
      <c r="D122" s="6">
        <v>0</v>
      </c>
      <c r="E122" s="6">
        <v>0</v>
      </c>
      <c r="F122" s="6">
        <v>2</v>
      </c>
      <c r="G122" s="3" t="str">
        <f t="shared" si="9"/>
        <v>002K_VCXZCs</v>
      </c>
      <c r="H122" s="8" t="str">
        <f t="shared" si="10"/>
        <v>x</v>
      </c>
      <c r="I122" s="3" t="str">
        <f t="shared" si="8"/>
        <v>$78</v>
      </c>
    </row>
    <row r="123" spans="1:9" x14ac:dyDescent="0.25">
      <c r="A123" s="2">
        <f t="shared" si="13"/>
        <v>121</v>
      </c>
      <c r="B123" s="2" t="str">
        <f t="shared" si="11"/>
        <v>y</v>
      </c>
      <c r="C123" t="s">
        <v>15</v>
      </c>
      <c r="D123" s="6">
        <v>0</v>
      </c>
      <c r="E123" s="6">
        <v>0</v>
      </c>
      <c r="F123" s="6">
        <v>4</v>
      </c>
      <c r="G123" s="3" t="str">
        <f t="shared" si="9"/>
        <v>004K_YUIOP</v>
      </c>
      <c r="H123" s="8" t="str">
        <f t="shared" si="10"/>
        <v>y</v>
      </c>
      <c r="I123" s="3" t="str">
        <f t="shared" si="8"/>
        <v>$79</v>
      </c>
    </row>
    <row r="124" spans="1:9" x14ac:dyDescent="0.25">
      <c r="A124" s="2">
        <f t="shared" si="13"/>
        <v>122</v>
      </c>
      <c r="B124" s="2" t="str">
        <f t="shared" si="11"/>
        <v>z</v>
      </c>
      <c r="C124" t="s">
        <v>20</v>
      </c>
      <c r="D124" s="6">
        <v>0</v>
      </c>
      <c r="E124" s="6">
        <v>0</v>
      </c>
      <c r="F124" s="6">
        <v>1</v>
      </c>
      <c r="G124" s="3" t="str">
        <f t="shared" si="9"/>
        <v>001K_VCXZCs</v>
      </c>
      <c r="H124" s="8" t="str">
        <f t="shared" si="10"/>
        <v>z</v>
      </c>
      <c r="I124" s="3" t="str">
        <f t="shared" si="8"/>
        <v>$7A</v>
      </c>
    </row>
    <row r="125" spans="1:9" x14ac:dyDescent="0.25">
      <c r="A125" s="2">
        <f t="shared" si="13"/>
        <v>123</v>
      </c>
      <c r="G125" s="3" t="str">
        <f t="shared" ref="G125:G129" si="14">F125&amp;C125</f>
        <v/>
      </c>
      <c r="H125" s="8" t="str">
        <f t="shared" si="10"/>
        <v/>
      </c>
      <c r="I125" s="3" t="str">
        <f t="shared" si="8"/>
        <v/>
      </c>
    </row>
    <row r="126" spans="1:9" x14ac:dyDescent="0.25">
      <c r="A126" s="2">
        <f>A125+1</f>
        <v>124</v>
      </c>
      <c r="G126" s="3" t="str">
        <f t="shared" si="14"/>
        <v/>
      </c>
      <c r="H126" s="8" t="str">
        <f t="shared" si="10"/>
        <v/>
      </c>
      <c r="I126" s="3" t="str">
        <f t="shared" si="8"/>
        <v/>
      </c>
    </row>
    <row r="127" spans="1:9" x14ac:dyDescent="0.25">
      <c r="A127" s="2">
        <f t="shared" ref="A127:A129" si="15">A126+1</f>
        <v>125</v>
      </c>
      <c r="G127" s="3" t="str">
        <f t="shared" si="14"/>
        <v/>
      </c>
      <c r="H127" s="8" t="str">
        <f t="shared" si="10"/>
        <v/>
      </c>
      <c r="I127" s="3" t="str">
        <f t="shared" si="8"/>
        <v/>
      </c>
    </row>
    <row r="128" spans="1:9" x14ac:dyDescent="0.25">
      <c r="A128" s="2">
        <f t="shared" si="15"/>
        <v>126</v>
      </c>
      <c r="G128" s="3" t="str">
        <f t="shared" si="14"/>
        <v/>
      </c>
      <c r="H128" s="8" t="str">
        <f t="shared" si="10"/>
        <v/>
      </c>
      <c r="I128" s="3" t="str">
        <f t="shared" si="8"/>
        <v/>
      </c>
    </row>
    <row r="129" spans="1:9" x14ac:dyDescent="0.25">
      <c r="A129" s="2">
        <f t="shared" si="15"/>
        <v>127</v>
      </c>
      <c r="B129" s="2" t="s">
        <v>25</v>
      </c>
      <c r="C129" t="s">
        <v>16</v>
      </c>
      <c r="D129" s="6">
        <v>1</v>
      </c>
      <c r="E129" s="6">
        <v>0</v>
      </c>
      <c r="F129" s="6">
        <v>0</v>
      </c>
      <c r="G129" s="3" t="str">
        <f t="shared" ref="G129" si="16">D129 &amp; E129 &amp; F129 &amp; C129</f>
        <v>100K_67890</v>
      </c>
      <c r="H129" s="8" t="str">
        <f t="shared" ref="H129" si="17">B129&amp;""</f>
        <v>DELETE</v>
      </c>
      <c r="I129" s="3" t="str">
        <f t="shared" ref="I129" si="18">IF(ISBLANK(C129), "", "$" &amp; DEC2HEX(A129, 2))</f>
        <v>$7F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F958-6953-4EFC-A06D-1C93A830A270}">
  <dimension ref="A1:K8"/>
  <sheetViews>
    <sheetView topLeftCell="B1" workbookViewId="0">
      <selection activeCell="K12" sqref="K12"/>
    </sheetView>
  </sheetViews>
  <sheetFormatPr defaultRowHeight="15" x14ac:dyDescent="0.25"/>
  <cols>
    <col min="1" max="1" width="11.140625" customWidth="1"/>
    <col min="10" max="10" width="11.85546875" bestFit="1" customWidth="1"/>
  </cols>
  <sheetData>
    <row r="1" spans="1:11" x14ac:dyDescent="0.25">
      <c r="A1" t="s">
        <v>4</v>
      </c>
      <c r="B1">
        <v>0</v>
      </c>
      <c r="C1">
        <f>254+256*(255-POWER(2,7-B1))</f>
        <v>32766</v>
      </c>
      <c r="D1" t="str">
        <f>DEC2HEX(C1,4)</f>
        <v>7FFE</v>
      </c>
      <c r="E1" t="str">
        <f>LEFT(D1,2)</f>
        <v>7F</v>
      </c>
      <c r="F1" t="str">
        <f>HEX2BIN(E1,8)</f>
        <v>01111111</v>
      </c>
      <c r="G1">
        <f>HEX2DEC(E1)</f>
        <v>127</v>
      </c>
      <c r="H1">
        <f>_xlfn.BITXOR(G1, 255)</f>
        <v>128</v>
      </c>
      <c r="I1" t="str">
        <f>DEC2BIN(H1,8)</f>
        <v>10000000</v>
      </c>
      <c r="J1" t="str">
        <f>TRIM(LEFT(A1,10))</f>
        <v>K_BNMSsSp</v>
      </c>
      <c r="K1" t="str">
        <f>E1</f>
        <v>7F</v>
      </c>
    </row>
    <row r="2" spans="1:11" x14ac:dyDescent="0.25">
      <c r="A2" t="s">
        <v>5</v>
      </c>
      <c r="B2">
        <v>1</v>
      </c>
      <c r="C2">
        <f t="shared" ref="C2:C8" si="0">254+256*(255-POWER(2,7-B2))</f>
        <v>49150</v>
      </c>
      <c r="D2" t="str">
        <f t="shared" ref="D2:D8" si="1">DEC2HEX(C2,4)</f>
        <v>BFFE</v>
      </c>
      <c r="E2" t="str">
        <f t="shared" ref="E2:E8" si="2">LEFT(D2,2)</f>
        <v>BF</v>
      </c>
      <c r="F2" t="str">
        <f t="shared" ref="F2:F8" si="3">HEX2BIN(E2,8)</f>
        <v>10111111</v>
      </c>
      <c r="G2">
        <f t="shared" ref="G2:G8" si="4">HEX2DEC(E2)</f>
        <v>191</v>
      </c>
      <c r="H2">
        <f t="shared" ref="H2:H8" si="5">_xlfn.BITXOR(G2, 255)</f>
        <v>64</v>
      </c>
      <c r="I2" t="str">
        <f t="shared" ref="I2:I8" si="6">DEC2BIN(H2,8)</f>
        <v>01000000</v>
      </c>
      <c r="J2" t="str">
        <f t="shared" ref="J2:J8" si="7">TRIM(LEFT(A2,10))</f>
        <v>K_HJKLEn</v>
      </c>
      <c r="K2" t="str">
        <f t="shared" ref="K2:K8" si="8">E2</f>
        <v>BF</v>
      </c>
    </row>
    <row r="3" spans="1:11" x14ac:dyDescent="0.25">
      <c r="A3" t="s">
        <v>6</v>
      </c>
      <c r="B3">
        <v>2</v>
      </c>
      <c r="C3">
        <f t="shared" si="0"/>
        <v>57342</v>
      </c>
      <c r="D3" t="str">
        <f t="shared" si="1"/>
        <v>DFFE</v>
      </c>
      <c r="E3" t="str">
        <f t="shared" si="2"/>
        <v>DF</v>
      </c>
      <c r="F3" t="str">
        <f t="shared" si="3"/>
        <v>11011111</v>
      </c>
      <c r="G3">
        <f t="shared" si="4"/>
        <v>223</v>
      </c>
      <c r="H3">
        <f t="shared" si="5"/>
        <v>32</v>
      </c>
      <c r="I3" t="str">
        <f t="shared" si="6"/>
        <v>00100000</v>
      </c>
      <c r="J3" t="str">
        <f t="shared" si="7"/>
        <v>K_YUIOP</v>
      </c>
      <c r="K3" t="str">
        <f t="shared" si="8"/>
        <v>DF</v>
      </c>
    </row>
    <row r="4" spans="1:11" x14ac:dyDescent="0.25">
      <c r="A4" t="s">
        <v>7</v>
      </c>
      <c r="B4">
        <v>3</v>
      </c>
      <c r="C4">
        <f t="shared" si="0"/>
        <v>61438</v>
      </c>
      <c r="D4" t="str">
        <f t="shared" si="1"/>
        <v>EFFE</v>
      </c>
      <c r="E4" t="str">
        <f t="shared" si="2"/>
        <v>EF</v>
      </c>
      <c r="F4" t="str">
        <f t="shared" si="3"/>
        <v>11101111</v>
      </c>
      <c r="G4">
        <f t="shared" si="4"/>
        <v>239</v>
      </c>
      <c r="H4">
        <f t="shared" si="5"/>
        <v>16</v>
      </c>
      <c r="I4" t="str">
        <f t="shared" si="6"/>
        <v>00010000</v>
      </c>
      <c r="J4" t="str">
        <f t="shared" si="7"/>
        <v>K_67890</v>
      </c>
      <c r="K4" t="str">
        <f t="shared" si="8"/>
        <v>EF</v>
      </c>
    </row>
    <row r="5" spans="1:11" x14ac:dyDescent="0.25">
      <c r="A5" t="s">
        <v>8</v>
      </c>
      <c r="B5">
        <v>4</v>
      </c>
      <c r="C5">
        <f t="shared" si="0"/>
        <v>63486</v>
      </c>
      <c r="D5" t="str">
        <f t="shared" si="1"/>
        <v>F7FE</v>
      </c>
      <c r="E5" t="str">
        <f t="shared" si="2"/>
        <v>F7</v>
      </c>
      <c r="F5" t="str">
        <f t="shared" si="3"/>
        <v>11110111</v>
      </c>
      <c r="G5">
        <f t="shared" si="4"/>
        <v>247</v>
      </c>
      <c r="H5">
        <f t="shared" si="5"/>
        <v>8</v>
      </c>
      <c r="I5" t="str">
        <f t="shared" si="6"/>
        <v>00001000</v>
      </c>
      <c r="J5" t="str">
        <f t="shared" si="7"/>
        <v>K_54321</v>
      </c>
      <c r="K5" t="str">
        <f t="shared" si="8"/>
        <v>F7</v>
      </c>
    </row>
    <row r="6" spans="1:11" x14ac:dyDescent="0.25">
      <c r="A6" t="s">
        <v>9</v>
      </c>
      <c r="B6">
        <v>5</v>
      </c>
      <c r="C6">
        <f t="shared" si="0"/>
        <v>64510</v>
      </c>
      <c r="D6" t="str">
        <f t="shared" si="1"/>
        <v>FBFE</v>
      </c>
      <c r="E6" t="str">
        <f t="shared" si="2"/>
        <v>FB</v>
      </c>
      <c r="F6" t="str">
        <f t="shared" si="3"/>
        <v>11111011</v>
      </c>
      <c r="G6">
        <f t="shared" si="4"/>
        <v>251</v>
      </c>
      <c r="H6">
        <f t="shared" si="5"/>
        <v>4</v>
      </c>
      <c r="I6" t="str">
        <f t="shared" si="6"/>
        <v>00000100</v>
      </c>
      <c r="J6" t="str">
        <f t="shared" si="7"/>
        <v>K_TREWQ</v>
      </c>
      <c r="K6" t="str">
        <f t="shared" si="8"/>
        <v>FB</v>
      </c>
    </row>
    <row r="7" spans="1:11" x14ac:dyDescent="0.25">
      <c r="A7" t="s">
        <v>10</v>
      </c>
      <c r="B7">
        <v>6</v>
      </c>
      <c r="C7">
        <f t="shared" si="0"/>
        <v>65022</v>
      </c>
      <c r="D7" t="str">
        <f t="shared" si="1"/>
        <v>FDFE</v>
      </c>
      <c r="E7" t="str">
        <f t="shared" si="2"/>
        <v>FD</v>
      </c>
      <c r="F7" t="str">
        <f t="shared" si="3"/>
        <v>11111101</v>
      </c>
      <c r="G7">
        <f t="shared" si="4"/>
        <v>253</v>
      </c>
      <c r="H7">
        <f t="shared" si="5"/>
        <v>2</v>
      </c>
      <c r="I7" t="str">
        <f t="shared" si="6"/>
        <v>00000010</v>
      </c>
      <c r="J7" t="str">
        <f t="shared" si="7"/>
        <v>K_GFDSA</v>
      </c>
      <c r="K7" t="str">
        <f t="shared" si="8"/>
        <v>FD</v>
      </c>
    </row>
    <row r="8" spans="1:11" x14ac:dyDescent="0.25">
      <c r="A8" t="s">
        <v>11</v>
      </c>
      <c r="B8">
        <v>7</v>
      </c>
      <c r="C8">
        <f t="shared" si="0"/>
        <v>65278</v>
      </c>
      <c r="D8" t="str">
        <f t="shared" si="1"/>
        <v>FEFE</v>
      </c>
      <c r="E8" t="str">
        <f t="shared" si="2"/>
        <v>FE</v>
      </c>
      <c r="F8" t="str">
        <f t="shared" si="3"/>
        <v>11111110</v>
      </c>
      <c r="G8">
        <f t="shared" si="4"/>
        <v>254</v>
      </c>
      <c r="H8">
        <f t="shared" si="5"/>
        <v>1</v>
      </c>
      <c r="I8" t="str">
        <f t="shared" si="6"/>
        <v>00000001</v>
      </c>
      <c r="J8" t="str">
        <f t="shared" si="7"/>
        <v>K_VCXZCs</v>
      </c>
      <c r="K8" t="str">
        <f t="shared" si="8"/>
        <v>FE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Matrix.Table</vt:lpstr>
      <vt:lpstr>Chars</vt:lpstr>
      <vt:lpstr>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2018-11-09T01:13:25Z</dcterms:created>
  <dcterms:modified xsi:type="dcterms:W3CDTF">2018-11-09T15:52:05Z</dcterms:modified>
</cp:coreProperties>
</file>