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Documents\Visual Studio 2015\Projects\espupdate\docs\"/>
    </mc:Choice>
  </mc:AlternateContent>
  <xr:revisionPtr revIDLastSave="0" documentId="13_ncr:1_{0AE83D18-645B-45FC-A612-6EB30EB40E63}" xr6:coauthVersionLast="45" xr6:coauthVersionMax="45" xr10:uidLastSave="{00000000-0000-0000-0000-000000000000}"/>
  <bookViews>
    <workbookView xWindow="-120" yWindow="-120" windowWidth="20730" windowHeight="11310" activeTab="1" xr2:uid="{A82D72B8-6F11-4498-87BC-116F6A73D1EB}"/>
  </bookViews>
  <sheets>
    <sheet name="Error Reports" sheetId="1" r:id="rId1"/>
    <sheet name="SLIP Cod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" i="2"/>
  <c r="B3" i="2" l="1"/>
  <c r="B4" i="2"/>
  <c r="B5" i="2"/>
  <c r="B6" i="2"/>
  <c r="B7" i="2"/>
  <c r="B8" i="2"/>
  <c r="B2" i="2"/>
  <c r="D7" i="2"/>
  <c r="C3" i="2"/>
  <c r="D3" i="2" s="1"/>
  <c r="C4" i="2"/>
  <c r="D4" i="2" s="1"/>
  <c r="C5" i="2"/>
  <c r="D5" i="2" s="1"/>
  <c r="C6" i="2"/>
  <c r="D6" i="2" s="1"/>
  <c r="C7" i="2"/>
  <c r="C8" i="2"/>
  <c r="D8" i="2" s="1"/>
  <c r="C2" i="2"/>
  <c r="D2" i="2" s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D3" i="1"/>
  <c r="E3" i="1"/>
  <c r="F3" i="1" s="1"/>
  <c r="D4" i="1"/>
  <c r="E4" i="1"/>
  <c r="F4" i="1" s="1"/>
  <c r="D5" i="1"/>
  <c r="E5" i="1"/>
  <c r="F5" i="1" s="1"/>
  <c r="D6" i="1"/>
  <c r="E6" i="1"/>
  <c r="F6" i="1" s="1"/>
  <c r="D7" i="1"/>
  <c r="E7" i="1"/>
  <c r="F7" i="1" s="1"/>
  <c r="D8" i="1"/>
  <c r="E8" i="1"/>
  <c r="F8" i="1" s="1"/>
  <c r="D9" i="1"/>
  <c r="E9" i="1"/>
  <c r="F9" i="1" s="1"/>
  <c r="D10" i="1"/>
  <c r="E10" i="1"/>
  <c r="F10" i="1" s="1"/>
  <c r="D11" i="1"/>
  <c r="E11" i="1"/>
  <c r="F11" i="1" s="1"/>
  <c r="D12" i="1"/>
  <c r="E12" i="1"/>
  <c r="F12" i="1" s="1"/>
  <c r="D13" i="1"/>
  <c r="E13" i="1"/>
  <c r="F13" i="1" s="1"/>
  <c r="D14" i="1"/>
  <c r="E14" i="1"/>
  <c r="F14" i="1" s="1"/>
  <c r="D15" i="1"/>
  <c r="E15" i="1"/>
  <c r="F15" i="1" s="1"/>
  <c r="D16" i="1"/>
  <c r="E16" i="1"/>
  <c r="F16" i="1" s="1"/>
  <c r="D17" i="1"/>
  <c r="E17" i="1"/>
  <c r="F17" i="1" s="1"/>
  <c r="D18" i="1"/>
  <c r="E18" i="1"/>
  <c r="F18" i="1" s="1"/>
  <c r="D19" i="1"/>
  <c r="E19" i="1"/>
  <c r="F19" i="1" s="1"/>
  <c r="D20" i="1"/>
  <c r="E20" i="1"/>
  <c r="F20" i="1" s="1"/>
  <c r="D21" i="1"/>
  <c r="E21" i="1"/>
  <c r="F21" i="1" s="1"/>
  <c r="D22" i="1"/>
  <c r="E22" i="1"/>
  <c r="F22" i="1" s="1"/>
  <c r="D23" i="1"/>
  <c r="E23" i="1"/>
  <c r="F23" i="1" s="1"/>
  <c r="D24" i="1"/>
  <c r="E24" i="1"/>
  <c r="F24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" i="1"/>
  <c r="C2" i="1" l="1"/>
  <c r="D2" i="1" s="1"/>
  <c r="G2" i="1" s="1"/>
  <c r="E2" i="1"/>
  <c r="F2" i="1" s="1"/>
</calcChain>
</file>

<file path=xl/sharedStrings.xml><?xml version="1.0" encoding="utf-8"?>
<sst xmlns="http://schemas.openxmlformats.org/spreadsheetml/2006/main" count="120" uniqueCount="103">
  <si>
    <t xml:space="preserve">  NoMem:                db "4 Out of memor",        'y'|128</t>
  </si>
  <si>
    <t xml:space="preserve">  NotNext:              db "Spectrum Next require", 'd'|128</t>
  </si>
  <si>
    <t xml:space="preserve">  NotOS:                db "NextZXOS require",      'd'|128</t>
  </si>
  <si>
    <t xml:space="preserve">  ArgsTooBig:           db "Arguments too lon",     'g'|128</t>
  </si>
  <si>
    <t xml:space="preserve">  ArgsBad:              db "Invalid Argument",      's'|128</t>
  </si>
  <si>
    <t xml:space="preserve">  NotNB:                db "NextBASIC require",     'd'|128</t>
  </si>
  <si>
    <t xml:space="preserve">  NoSync:               db "Sync error or no ES",   'P'|128</t>
  </si>
  <si>
    <t xml:space="preserve">  UnknownOUI:           db "Unknown OUI erro",      'r'|128</t>
  </si>
  <si>
    <t xml:space="preserve">  BadDot:               db "Error reading dot cm",  'd'|128</t>
  </si>
  <si>
    <t xml:space="preserve">  StubUpload:           db "Error uploading stu",   'b'|128</t>
  </si>
  <si>
    <t xml:space="preserve">  StubRun:              db "Failed to start stu",   'b'|128</t>
  </si>
  <si>
    <t xml:space="preserve">  FlashSet:             db "Flash param error ",    '1'|128</t>
  </si>
  <si>
    <t xml:space="preserve">  FlashUpd:             db "Flash param error ",    '2'|128</t>
  </si>
  <si>
    <t xml:space="preserve">  ReadFW:               db "Error reading firmwar", 'e'|128</t>
  </si>
  <si>
    <t xml:space="preserve">  FWMissing:            db "Firmware missin",       'g'|128</t>
  </si>
  <si>
    <t xml:space="preserve">  NotFW:                db "Not a firmware fil",    'e'|128</t>
  </si>
  <si>
    <t xml:space="preserve">  BadFW:                db "Firmware is bad forma", 't'|128</t>
  </si>
  <si>
    <t xml:space="preserve">  BaudChg:              db "Error changing bau",    'd'|128</t>
  </si>
  <si>
    <t xml:space="preserve">  FlashUp:              db "Error writing flas",    'h'|128</t>
  </si>
  <si>
    <t xml:space="preserve">  BadMd5:               db "MD5 hash failur",       'e'|128</t>
  </si>
  <si>
    <t xml:space="preserve">  Finalize:             db "Error finalizing writ", 'e'|128</t>
  </si>
  <si>
    <t xml:space="preserve">  ExitWrite:            db "Error exiting writ",    'e'|128</t>
  </si>
  <si>
    <t>Error messages</t>
  </si>
  <si>
    <t>| **4 Out of memory** | | |</t>
  </si>
  <si>
    <t>| **Spectrum Next required** | | |</t>
  </si>
  <si>
    <t>| **NextZXOS required** | | |</t>
  </si>
  <si>
    <t>| **Arguments too long** | | |</t>
  </si>
  <si>
    <t>| **Invalid Arguments** | | |</t>
  </si>
  <si>
    <t>| **NextBASIC required** | | |</t>
  </si>
  <si>
    <t>| **Sync error or no ESP** | | |</t>
  </si>
  <si>
    <t>| **Unknown OUI error** | | |</t>
  </si>
  <si>
    <t>| **Error reading dot cmd** | | |</t>
  </si>
  <si>
    <t>| **Error uploading stub** | | |</t>
  </si>
  <si>
    <t>| **Failed to start stub** | | |</t>
  </si>
  <si>
    <t>| **Flash param error 1** | | |</t>
  </si>
  <si>
    <t>| **Flash param error 2** | | |</t>
  </si>
  <si>
    <t>| **Error reading firmware** | | |</t>
  </si>
  <si>
    <t>| **Firmware missing** | | |</t>
  </si>
  <si>
    <t>| **Not a firmware file** | | |</t>
  </si>
  <si>
    <t>| **Firmware is bad format** | | |</t>
  </si>
  <si>
    <t>| **Error changing baud** | | |</t>
  </si>
  <si>
    <t>| **Error writing flash** | | |</t>
  </si>
  <si>
    <t>| **MD5 hash failure** | | |</t>
  </si>
  <si>
    <t>| **Error finalizing write** | | |</t>
  </si>
  <si>
    <t>| **Error exiting write** | | |</t>
  </si>
  <si>
    <t>Sorted</t>
  </si>
  <si>
    <t xml:space="preserve">  Break:                db "D BREAK - no repea", 't'|128</t>
  </si>
  <si>
    <t>| **D BREAK - no repeat** | | |</t>
  </si>
  <si>
    <t>Code</t>
  </si>
  <si>
    <t>0x05 - "Received message is invalid" (parameters or length field is invalid)</t>
  </si>
  <si>
    <t>0x06 - "Failed to act on received message"</t>
  </si>
  <si>
    <t>0x07 - "Invalid CRC in message"</t>
  </si>
  <si>
    <t>0x08 - "flash write error" - after writing a block of data to flash, the ROM loader reads the value back and the 8-bit CRC is compared to the data read from flash. If they don't match, this error is returned.</t>
  </si>
  <si>
    <t>0x09 - "flash read error" - SPI read failed</t>
  </si>
  <si>
    <t>0x0a - "flash read length error" - SPI read request length is too long</t>
  </si>
  <si>
    <t>0x0b - "Deflate error" (ESP32 compressed uploads only)</t>
  </si>
  <si>
    <t>Received message is invalid</t>
  </si>
  <si>
    <t>Failed to act on received message</t>
  </si>
  <si>
    <t>Invalid CRC in message</t>
  </si>
  <si>
    <t>Deflate error</t>
  </si>
  <si>
    <t>Parameters or length field is invalid.</t>
  </si>
  <si>
    <t>after writing a block of data to flash, the ROM loader reads the value back an</t>
  </si>
  <si>
    <t>SPI read failed</t>
  </si>
  <si>
    <t>SPI read request length is too long</t>
  </si>
  <si>
    <t>ESP32 compressed uploads only</t>
  </si>
  <si>
    <t>ESP_BAD_DATA_LEN = 0xC0,</t>
  </si>
  <si>
    <t>ESP_BAD_DATA_CHECKSUM = 0xC1,</t>
  </si>
  <si>
    <t>ESP_BAD_BLOCKSIZE = 0xC2,</t>
  </si>
  <si>
    <t>ESP_INVALID_COMMAND = 0xC3,</t>
  </si>
  <si>
    <t>ESP_FAILED_SPI_OP = 0xC4,</t>
  </si>
  <si>
    <t>ESP_FAILED_SPI_UNLOCK = 0xC5,</t>
  </si>
  <si>
    <t>ESP_NOT_IN_FLASH_MODE = 0xC6,</t>
  </si>
  <si>
    <t>ESP_INFLATE_ERROR = 0xC7,</t>
  </si>
  <si>
    <t>ESP_NOT_ENOUGH_DATA = 0xC8,</t>
  </si>
  <si>
    <t>ESP_TOO_MUCH_DATA = 0xC9,</t>
  </si>
  <si>
    <t>ESP_CMD_NOT_IMPLEMENTED = 0xFF,</t>
  </si>
  <si>
    <t>0xC0</t>
  </si>
  <si>
    <t>0xC1</t>
  </si>
  <si>
    <t>0xC2</t>
  </si>
  <si>
    <t>0xC3</t>
  </si>
  <si>
    <t>0xC4</t>
  </si>
  <si>
    <t>0xC5</t>
  </si>
  <si>
    <t>0xC6</t>
  </si>
  <si>
    <t>0xC7</t>
  </si>
  <si>
    <t>0xC8</t>
  </si>
  <si>
    <t>0xC9</t>
  </si>
  <si>
    <t>0xFF</t>
  </si>
  <si>
    <t>Bad data length</t>
  </si>
  <si>
    <t>Bad data checksum</t>
  </si>
  <si>
    <t>Bad block size</t>
  </si>
  <si>
    <t>Invalid command</t>
  </si>
  <si>
    <t>Failed SPI operation</t>
  </si>
  <si>
    <t>Failed SPI unlock</t>
  </si>
  <si>
    <t>Not in FLASH mode</t>
  </si>
  <si>
    <t>Inflate error</t>
  </si>
  <si>
    <t>Not enough data</t>
  </si>
  <si>
    <t>Too much data</t>
  </si>
  <si>
    <t>Command not implemented</t>
  </si>
  <si>
    <t>Flash write error</t>
  </si>
  <si>
    <t>Flash read error</t>
  </si>
  <si>
    <t>Flash read length error</t>
  </si>
  <si>
    <t>ESP ROM</t>
  </si>
  <si>
    <t>Updater stub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</si>
</sst>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ourier New"/>
      <family val="3"/>
    </font>
    <font>
      <sz val="9"/>
      <color theme="1"/>
      <name val="Courier New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8BAE6-A694-4794-8E5A-57B459CAD305}">
  <dimension ref="A1:H24"/>
  <sheetViews>
    <sheetView topLeftCell="B1" workbookViewId="0">
      <pane ySplit="1" topLeftCell="A2" activePane="bottomLeft" state="frozen"/>
      <selection pane="bottomLeft" activeCell="G9" sqref="G9"/>
    </sheetView>
  </sheetViews>
  <sheetFormatPr defaultRowHeight="15" x14ac:dyDescent="0.25"/>
  <cols>
    <col min="1" max="1" width="49.5703125" bestFit="1" customWidth="1"/>
    <col min="2" max="2" width="29.7109375" bestFit="1" customWidth="1"/>
    <col min="4" max="4" width="21.7109375" bestFit="1" customWidth="1"/>
    <col min="7" max="7" width="32.5703125" bestFit="1" customWidth="1"/>
    <col min="8" max="8" width="35.85546875" style="3" bestFit="1" customWidth="1"/>
  </cols>
  <sheetData>
    <row r="1" spans="1:8" s="1" customFormat="1" x14ac:dyDescent="0.25">
      <c r="A1" s="1" t="s">
        <v>22</v>
      </c>
      <c r="H1" s="2" t="s">
        <v>45</v>
      </c>
    </row>
    <row r="2" spans="1:8" x14ac:dyDescent="0.25">
      <c r="A2" t="s">
        <v>46</v>
      </c>
      <c r="B2" t="str">
        <f>MID(A2, 29, 99)</f>
        <v>D BREAK - no repea", 't'|128</v>
      </c>
      <c r="C2">
        <f t="shared" ref="C2:C24" si="0">FIND(CHAR(34), B2)</f>
        <v>19</v>
      </c>
      <c r="D2" t="str">
        <f>LEFT(B2,C2 - 1)</f>
        <v>D BREAK - no repea</v>
      </c>
      <c r="E2">
        <f>FIND("'", B2)</f>
        <v>22</v>
      </c>
      <c r="F2" t="str">
        <f>MID(B2,E2+1, 1)</f>
        <v>t</v>
      </c>
      <c r="G2" t="str">
        <f>"| **" &amp; D2&amp;F2 &amp; "** | | |"</f>
        <v>| **D BREAK - no repeat** | | |</v>
      </c>
      <c r="H2" s="3" t="s">
        <v>23</v>
      </c>
    </row>
    <row r="3" spans="1:8" x14ac:dyDescent="0.25">
      <c r="A3" t="s">
        <v>0</v>
      </c>
      <c r="B3" t="str">
        <f t="shared" ref="B3:B24" si="1">MID(A3, 29, 99)</f>
        <v>4 Out of memor",        'y'|128</v>
      </c>
      <c r="C3">
        <f t="shared" si="0"/>
        <v>15</v>
      </c>
      <c r="D3" t="str">
        <f t="shared" ref="D3:D24" si="2">LEFT(B3,C3 - 1)</f>
        <v>4 Out of memor</v>
      </c>
      <c r="E3">
        <f t="shared" ref="E3:E24" si="3">FIND("'", B3)</f>
        <v>25</v>
      </c>
      <c r="F3" t="str">
        <f t="shared" ref="F3:F24" si="4">MID(B3,E3+1, 1)</f>
        <v>y</v>
      </c>
      <c r="G3" t="str">
        <f t="shared" ref="G3:G24" si="5">"| **" &amp; D3&amp;F3 &amp; "** | | |"</f>
        <v>| **4 Out of memory** | | |</v>
      </c>
      <c r="H3" s="3" t="s">
        <v>26</v>
      </c>
    </row>
    <row r="4" spans="1:8" x14ac:dyDescent="0.25">
      <c r="A4" t="s">
        <v>1</v>
      </c>
      <c r="B4" t="str">
        <f t="shared" si="1"/>
        <v>Spectrum Next require", 'd'|128</v>
      </c>
      <c r="C4">
        <f t="shared" si="0"/>
        <v>22</v>
      </c>
      <c r="D4" t="str">
        <f t="shared" si="2"/>
        <v>Spectrum Next require</v>
      </c>
      <c r="E4">
        <f t="shared" si="3"/>
        <v>25</v>
      </c>
      <c r="F4" t="str">
        <f t="shared" si="4"/>
        <v>d</v>
      </c>
      <c r="G4" t="str">
        <f t="shared" si="5"/>
        <v>| **Spectrum Next required** | | |</v>
      </c>
      <c r="H4" s="3" t="s">
        <v>47</v>
      </c>
    </row>
    <row r="5" spans="1:8" x14ac:dyDescent="0.25">
      <c r="A5" t="s">
        <v>2</v>
      </c>
      <c r="B5" t="str">
        <f t="shared" si="1"/>
        <v>NextZXOS require",      'd'|128</v>
      </c>
      <c r="C5">
        <f t="shared" si="0"/>
        <v>17</v>
      </c>
      <c r="D5" t="str">
        <f t="shared" si="2"/>
        <v>NextZXOS require</v>
      </c>
      <c r="E5">
        <f t="shared" si="3"/>
        <v>25</v>
      </c>
      <c r="F5" t="str">
        <f t="shared" si="4"/>
        <v>d</v>
      </c>
      <c r="G5" t="str">
        <f t="shared" si="5"/>
        <v>| **NextZXOS required** | | |</v>
      </c>
      <c r="H5" s="3" t="s">
        <v>40</v>
      </c>
    </row>
    <row r="6" spans="1:8" x14ac:dyDescent="0.25">
      <c r="A6" t="s">
        <v>3</v>
      </c>
      <c r="B6" t="str">
        <f t="shared" si="1"/>
        <v>Arguments too lon",     'g'|128</v>
      </c>
      <c r="C6">
        <f t="shared" si="0"/>
        <v>18</v>
      </c>
      <c r="D6" t="str">
        <f t="shared" si="2"/>
        <v>Arguments too lon</v>
      </c>
      <c r="E6">
        <f t="shared" si="3"/>
        <v>25</v>
      </c>
      <c r="F6" t="str">
        <f t="shared" si="4"/>
        <v>g</v>
      </c>
      <c r="G6" t="str">
        <f t="shared" si="5"/>
        <v>| **Arguments too long** | | |</v>
      </c>
      <c r="H6" s="3" t="s">
        <v>44</v>
      </c>
    </row>
    <row r="7" spans="1:8" x14ac:dyDescent="0.25">
      <c r="A7" t="s">
        <v>4</v>
      </c>
      <c r="B7" t="str">
        <f t="shared" si="1"/>
        <v>Invalid Argument",      's'|128</v>
      </c>
      <c r="C7">
        <f t="shared" si="0"/>
        <v>17</v>
      </c>
      <c r="D7" t="str">
        <f t="shared" si="2"/>
        <v>Invalid Argument</v>
      </c>
      <c r="E7">
        <f t="shared" si="3"/>
        <v>25</v>
      </c>
      <c r="F7" t="str">
        <f t="shared" si="4"/>
        <v>s</v>
      </c>
      <c r="G7" t="str">
        <f t="shared" si="5"/>
        <v>| **Invalid Arguments** | | |</v>
      </c>
      <c r="H7" s="3" t="s">
        <v>43</v>
      </c>
    </row>
    <row r="8" spans="1:8" x14ac:dyDescent="0.25">
      <c r="A8" t="s">
        <v>5</v>
      </c>
      <c r="B8" t="str">
        <f t="shared" si="1"/>
        <v>NextBASIC require",     'd'|128</v>
      </c>
      <c r="C8">
        <f t="shared" si="0"/>
        <v>18</v>
      </c>
      <c r="D8" t="str">
        <f t="shared" si="2"/>
        <v>NextBASIC require</v>
      </c>
      <c r="E8">
        <f t="shared" si="3"/>
        <v>25</v>
      </c>
      <c r="F8" t="str">
        <f t="shared" si="4"/>
        <v>d</v>
      </c>
      <c r="G8" t="str">
        <f t="shared" si="5"/>
        <v>| **NextBASIC required** | | |</v>
      </c>
      <c r="H8" s="3" t="s">
        <v>31</v>
      </c>
    </row>
    <row r="9" spans="1:8" x14ac:dyDescent="0.25">
      <c r="A9" t="s">
        <v>6</v>
      </c>
      <c r="B9" t="str">
        <f t="shared" si="1"/>
        <v>Sync error or no ES",   'P'|128</v>
      </c>
      <c r="C9">
        <f t="shared" si="0"/>
        <v>20</v>
      </c>
      <c r="D9" t="str">
        <f t="shared" si="2"/>
        <v>Sync error or no ES</v>
      </c>
      <c r="E9">
        <f t="shared" si="3"/>
        <v>25</v>
      </c>
      <c r="F9" t="str">
        <f t="shared" si="4"/>
        <v>P</v>
      </c>
      <c r="G9" t="str">
        <f t="shared" si="5"/>
        <v>| **Sync error or no ESP** | | |</v>
      </c>
      <c r="H9" s="3" t="s">
        <v>36</v>
      </c>
    </row>
    <row r="10" spans="1:8" x14ac:dyDescent="0.25">
      <c r="A10" t="s">
        <v>7</v>
      </c>
      <c r="B10" t="str">
        <f t="shared" si="1"/>
        <v>Unknown OUI erro",      'r'|128</v>
      </c>
      <c r="C10">
        <f t="shared" si="0"/>
        <v>17</v>
      </c>
      <c r="D10" t="str">
        <f t="shared" si="2"/>
        <v>Unknown OUI erro</v>
      </c>
      <c r="E10">
        <f t="shared" si="3"/>
        <v>25</v>
      </c>
      <c r="F10" t="str">
        <f t="shared" si="4"/>
        <v>r</v>
      </c>
      <c r="G10" t="str">
        <f t="shared" si="5"/>
        <v>| **Unknown OUI error** | | |</v>
      </c>
      <c r="H10" s="3" t="s">
        <v>32</v>
      </c>
    </row>
    <row r="11" spans="1:8" x14ac:dyDescent="0.25">
      <c r="A11" t="s">
        <v>8</v>
      </c>
      <c r="B11" t="str">
        <f t="shared" si="1"/>
        <v>Error reading dot cm",  'd'|128</v>
      </c>
      <c r="C11">
        <f t="shared" si="0"/>
        <v>21</v>
      </c>
      <c r="D11" t="str">
        <f t="shared" si="2"/>
        <v>Error reading dot cm</v>
      </c>
      <c r="E11">
        <f t="shared" si="3"/>
        <v>25</v>
      </c>
      <c r="F11" t="str">
        <f t="shared" si="4"/>
        <v>d</v>
      </c>
      <c r="G11" t="str">
        <f t="shared" si="5"/>
        <v>| **Error reading dot cmd** | | |</v>
      </c>
      <c r="H11" s="3" t="s">
        <v>41</v>
      </c>
    </row>
    <row r="12" spans="1:8" x14ac:dyDescent="0.25">
      <c r="A12" t="s">
        <v>9</v>
      </c>
      <c r="B12" t="str">
        <f t="shared" si="1"/>
        <v>Error uploading stu",   'b'|128</v>
      </c>
      <c r="C12">
        <f t="shared" si="0"/>
        <v>20</v>
      </c>
      <c r="D12" t="str">
        <f t="shared" si="2"/>
        <v>Error uploading stu</v>
      </c>
      <c r="E12">
        <f t="shared" si="3"/>
        <v>25</v>
      </c>
      <c r="F12" t="str">
        <f t="shared" si="4"/>
        <v>b</v>
      </c>
      <c r="G12" t="str">
        <f t="shared" si="5"/>
        <v>| **Error uploading stub** | | |</v>
      </c>
      <c r="H12" s="3" t="s">
        <v>33</v>
      </c>
    </row>
    <row r="13" spans="1:8" x14ac:dyDescent="0.25">
      <c r="A13" t="s">
        <v>10</v>
      </c>
      <c r="B13" t="str">
        <f t="shared" si="1"/>
        <v>Failed to start stu",   'b'|128</v>
      </c>
      <c r="C13">
        <f t="shared" si="0"/>
        <v>20</v>
      </c>
      <c r="D13" t="str">
        <f t="shared" si="2"/>
        <v>Failed to start stu</v>
      </c>
      <c r="E13">
        <f t="shared" si="3"/>
        <v>25</v>
      </c>
      <c r="F13" t="str">
        <f t="shared" si="4"/>
        <v>b</v>
      </c>
      <c r="G13" t="str">
        <f t="shared" si="5"/>
        <v>| **Failed to start stub** | | |</v>
      </c>
      <c r="H13" s="3" t="s">
        <v>39</v>
      </c>
    </row>
    <row r="14" spans="1:8" x14ac:dyDescent="0.25">
      <c r="A14" t="s">
        <v>11</v>
      </c>
      <c r="B14" t="str">
        <f t="shared" si="1"/>
        <v>Flash param error ",    '1'|128</v>
      </c>
      <c r="C14">
        <f t="shared" si="0"/>
        <v>19</v>
      </c>
      <c r="D14" t="str">
        <f t="shared" si="2"/>
        <v xml:space="preserve">Flash param error </v>
      </c>
      <c r="E14">
        <f t="shared" si="3"/>
        <v>25</v>
      </c>
      <c r="F14" t="str">
        <f t="shared" si="4"/>
        <v>1</v>
      </c>
      <c r="G14" t="str">
        <f t="shared" si="5"/>
        <v>| **Flash param error 1** | | |</v>
      </c>
      <c r="H14" s="3" t="s">
        <v>37</v>
      </c>
    </row>
    <row r="15" spans="1:8" x14ac:dyDescent="0.25">
      <c r="A15" t="s">
        <v>12</v>
      </c>
      <c r="B15" t="str">
        <f t="shared" si="1"/>
        <v>Flash param error ",    '2'|128</v>
      </c>
      <c r="C15">
        <f t="shared" si="0"/>
        <v>19</v>
      </c>
      <c r="D15" t="str">
        <f t="shared" si="2"/>
        <v xml:space="preserve">Flash param error </v>
      </c>
      <c r="E15">
        <f t="shared" si="3"/>
        <v>25</v>
      </c>
      <c r="F15" t="str">
        <f t="shared" si="4"/>
        <v>2</v>
      </c>
      <c r="G15" t="str">
        <f t="shared" si="5"/>
        <v>| **Flash param error 2** | | |</v>
      </c>
      <c r="H15" s="3" t="s">
        <v>34</v>
      </c>
    </row>
    <row r="16" spans="1:8" x14ac:dyDescent="0.25">
      <c r="A16" t="s">
        <v>13</v>
      </c>
      <c r="B16" t="str">
        <f t="shared" si="1"/>
        <v>Error reading firmwar", 'e'|128</v>
      </c>
      <c r="C16">
        <f t="shared" si="0"/>
        <v>22</v>
      </c>
      <c r="D16" t="str">
        <f t="shared" si="2"/>
        <v>Error reading firmwar</v>
      </c>
      <c r="E16">
        <f t="shared" si="3"/>
        <v>25</v>
      </c>
      <c r="F16" t="str">
        <f t="shared" si="4"/>
        <v>e</v>
      </c>
      <c r="G16" t="str">
        <f t="shared" si="5"/>
        <v>| **Error reading firmware** | | |</v>
      </c>
      <c r="H16" s="3" t="s">
        <v>35</v>
      </c>
    </row>
    <row r="17" spans="1:8" x14ac:dyDescent="0.25">
      <c r="A17" t="s">
        <v>14</v>
      </c>
      <c r="B17" t="str">
        <f t="shared" si="1"/>
        <v>Firmware missin",       'g'|128</v>
      </c>
      <c r="C17">
        <f t="shared" si="0"/>
        <v>16</v>
      </c>
      <c r="D17" t="str">
        <f t="shared" si="2"/>
        <v>Firmware missin</v>
      </c>
      <c r="E17">
        <f t="shared" si="3"/>
        <v>25</v>
      </c>
      <c r="F17" t="str">
        <f t="shared" si="4"/>
        <v>g</v>
      </c>
      <c r="G17" t="str">
        <f t="shared" si="5"/>
        <v>| **Firmware missing** | | |</v>
      </c>
      <c r="H17" s="3" t="s">
        <v>27</v>
      </c>
    </row>
    <row r="18" spans="1:8" x14ac:dyDescent="0.25">
      <c r="A18" t="s">
        <v>15</v>
      </c>
      <c r="B18" t="str">
        <f t="shared" si="1"/>
        <v>Not a firmware fil",    'e'|128</v>
      </c>
      <c r="C18">
        <f t="shared" si="0"/>
        <v>19</v>
      </c>
      <c r="D18" t="str">
        <f t="shared" si="2"/>
        <v>Not a firmware fil</v>
      </c>
      <c r="E18">
        <f t="shared" si="3"/>
        <v>25</v>
      </c>
      <c r="F18" t="str">
        <f t="shared" si="4"/>
        <v>e</v>
      </c>
      <c r="G18" t="str">
        <f t="shared" si="5"/>
        <v>| **Not a firmware file** | | |</v>
      </c>
      <c r="H18" s="3" t="s">
        <v>42</v>
      </c>
    </row>
    <row r="19" spans="1:8" x14ac:dyDescent="0.25">
      <c r="A19" t="s">
        <v>16</v>
      </c>
      <c r="B19" t="str">
        <f t="shared" si="1"/>
        <v>Firmware is bad forma", 't'|128</v>
      </c>
      <c r="C19">
        <f t="shared" si="0"/>
        <v>22</v>
      </c>
      <c r="D19" t="str">
        <f t="shared" si="2"/>
        <v>Firmware is bad forma</v>
      </c>
      <c r="E19">
        <f t="shared" si="3"/>
        <v>25</v>
      </c>
      <c r="F19" t="str">
        <f t="shared" si="4"/>
        <v>t</v>
      </c>
      <c r="G19" t="str">
        <f t="shared" si="5"/>
        <v>| **Firmware is bad format** | | |</v>
      </c>
      <c r="H19" s="3" t="s">
        <v>28</v>
      </c>
    </row>
    <row r="20" spans="1:8" x14ac:dyDescent="0.25">
      <c r="A20" t="s">
        <v>17</v>
      </c>
      <c r="B20" t="str">
        <f t="shared" si="1"/>
        <v>Error changing bau",    'd'|128</v>
      </c>
      <c r="C20">
        <f t="shared" si="0"/>
        <v>19</v>
      </c>
      <c r="D20" t="str">
        <f t="shared" si="2"/>
        <v>Error changing bau</v>
      </c>
      <c r="E20">
        <f t="shared" si="3"/>
        <v>25</v>
      </c>
      <c r="F20" t="str">
        <f t="shared" si="4"/>
        <v>d</v>
      </c>
      <c r="G20" t="str">
        <f t="shared" si="5"/>
        <v>| **Error changing baud** | | |</v>
      </c>
      <c r="H20" s="3" t="s">
        <v>25</v>
      </c>
    </row>
    <row r="21" spans="1:8" x14ac:dyDescent="0.25">
      <c r="A21" t="s">
        <v>18</v>
      </c>
      <c r="B21" t="str">
        <f t="shared" si="1"/>
        <v>Error writing flas",    'h'|128</v>
      </c>
      <c r="C21">
        <f t="shared" si="0"/>
        <v>19</v>
      </c>
      <c r="D21" t="str">
        <f t="shared" si="2"/>
        <v>Error writing flas</v>
      </c>
      <c r="E21">
        <f t="shared" si="3"/>
        <v>25</v>
      </c>
      <c r="F21" t="str">
        <f t="shared" si="4"/>
        <v>h</v>
      </c>
      <c r="G21" t="str">
        <f t="shared" si="5"/>
        <v>| **Error writing flash** | | |</v>
      </c>
      <c r="H21" s="3" t="s">
        <v>38</v>
      </c>
    </row>
    <row r="22" spans="1:8" x14ac:dyDescent="0.25">
      <c r="A22" t="s">
        <v>19</v>
      </c>
      <c r="B22" t="str">
        <f t="shared" si="1"/>
        <v>MD5 hash failur",       'e'|128</v>
      </c>
      <c r="C22">
        <f t="shared" si="0"/>
        <v>16</v>
      </c>
      <c r="D22" t="str">
        <f t="shared" si="2"/>
        <v>MD5 hash failur</v>
      </c>
      <c r="E22">
        <f t="shared" si="3"/>
        <v>25</v>
      </c>
      <c r="F22" t="str">
        <f t="shared" si="4"/>
        <v>e</v>
      </c>
      <c r="G22" t="str">
        <f t="shared" si="5"/>
        <v>| **MD5 hash failure** | | |</v>
      </c>
      <c r="H22" s="3" t="s">
        <v>24</v>
      </c>
    </row>
    <row r="23" spans="1:8" x14ac:dyDescent="0.25">
      <c r="A23" t="s">
        <v>20</v>
      </c>
      <c r="B23" t="str">
        <f t="shared" si="1"/>
        <v>Error finalizing writ", 'e'|128</v>
      </c>
      <c r="C23">
        <f t="shared" si="0"/>
        <v>22</v>
      </c>
      <c r="D23" t="str">
        <f t="shared" si="2"/>
        <v>Error finalizing writ</v>
      </c>
      <c r="E23">
        <f t="shared" si="3"/>
        <v>25</v>
      </c>
      <c r="F23" t="str">
        <f t="shared" si="4"/>
        <v>e</v>
      </c>
      <c r="G23" t="str">
        <f t="shared" si="5"/>
        <v>| **Error finalizing write** | | |</v>
      </c>
      <c r="H23" s="3" t="s">
        <v>29</v>
      </c>
    </row>
    <row r="24" spans="1:8" x14ac:dyDescent="0.25">
      <c r="A24" t="s">
        <v>21</v>
      </c>
      <c r="B24" t="str">
        <f t="shared" si="1"/>
        <v>Error exiting writ",    'e'|128</v>
      </c>
      <c r="C24">
        <f t="shared" si="0"/>
        <v>19</v>
      </c>
      <c r="D24" t="str">
        <f t="shared" si="2"/>
        <v>Error exiting writ</v>
      </c>
      <c r="E24">
        <f t="shared" si="3"/>
        <v>25</v>
      </c>
      <c r="F24" t="str">
        <f t="shared" si="4"/>
        <v>e</v>
      </c>
      <c r="G24" t="str">
        <f t="shared" si="5"/>
        <v>| **Error exiting write** | | |</v>
      </c>
      <c r="H24" s="3" t="s">
        <v>30</v>
      </c>
    </row>
  </sheetData>
  <sortState xmlns:xlrd2="http://schemas.microsoft.com/office/spreadsheetml/2017/richdata2" ref="H2:H24">
    <sortCondition ref="H2:H24"/>
  </sortState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5A71D-9FB6-4A82-8F58-073A6B50A7A7}">
  <dimension ref="A1:H19"/>
  <sheetViews>
    <sheetView tabSelected="1" topLeftCell="E1" workbookViewId="0">
      <pane ySplit="1" topLeftCell="A2" activePane="bottomLeft" state="frozen"/>
      <selection pane="bottomLeft" activeCell="H2" sqref="H2:H19"/>
    </sheetView>
  </sheetViews>
  <sheetFormatPr defaultRowHeight="15" x14ac:dyDescent="0.25"/>
  <cols>
    <col min="1" max="1" width="9.140625" customWidth="1"/>
    <col min="5" max="5" width="31.42578125" bestFit="1" customWidth="1"/>
    <col min="6" max="6" width="70" bestFit="1" customWidth="1"/>
    <col min="7" max="7" width="14" customWidth="1"/>
    <col min="8" max="8" width="56.140625" bestFit="1" customWidth="1"/>
  </cols>
  <sheetData>
    <row r="1" spans="1:8" s="1" customFormat="1" x14ac:dyDescent="0.25">
      <c r="A1" s="1" t="s">
        <v>48</v>
      </c>
    </row>
    <row r="2" spans="1:8" x14ac:dyDescent="0.25">
      <c r="A2" t="s">
        <v>49</v>
      </c>
      <c r="B2" t="str">
        <f>"0x"&amp;UPPER((MID(A2,3,2)))</f>
        <v>0x05</v>
      </c>
      <c r="C2">
        <f>FIND(CHAR(34), A2)</f>
        <v>8</v>
      </c>
      <c r="D2" t="str">
        <f>MID(A2, C2+1, 99)</f>
        <v>Received message is invalid" (parameters or length field is invalid)</v>
      </c>
      <c r="E2" t="s">
        <v>56</v>
      </c>
      <c r="F2" t="s">
        <v>60</v>
      </c>
      <c r="G2" t="s">
        <v>101</v>
      </c>
      <c r="H2" t="str">
        <f>"| **" &amp; B2 &amp; "** | " &amp; G2 &amp;" | " &amp; E2 &amp; " | |"</f>
        <v>| **0x05** | ESP ROM | Received message is invalid | |</v>
      </c>
    </row>
    <row r="3" spans="1:8" x14ac:dyDescent="0.25">
      <c r="A3" t="s">
        <v>50</v>
      </c>
      <c r="B3" t="str">
        <f t="shared" ref="B3:B8" si="0">"0x"&amp;UPPER((MID(A3,3,2)))</f>
        <v>0x06</v>
      </c>
      <c r="C3">
        <f t="shared" ref="C3:C8" si="1">FIND(CHAR(34), A3)</f>
        <v>8</v>
      </c>
      <c r="D3" t="str">
        <f t="shared" ref="D3:D8" si="2">MID(A3, C3+1, 99)</f>
        <v>Failed to act on received message"</v>
      </c>
      <c r="E3" t="s">
        <v>57</v>
      </c>
      <c r="G3" t="s">
        <v>101</v>
      </c>
      <c r="H3" t="str">
        <f t="shared" ref="H3:H19" si="3">"| **" &amp; B3 &amp; "** | " &amp; G3 &amp;" | " &amp; E3 &amp; " | |"</f>
        <v>| **0x06** | ESP ROM | Failed to act on received message | |</v>
      </c>
    </row>
    <row r="4" spans="1:8" x14ac:dyDescent="0.25">
      <c r="A4" t="s">
        <v>51</v>
      </c>
      <c r="B4" t="str">
        <f t="shared" si="0"/>
        <v>0x07</v>
      </c>
      <c r="C4">
        <f t="shared" si="1"/>
        <v>8</v>
      </c>
      <c r="D4" t="str">
        <f t="shared" si="2"/>
        <v>Invalid CRC in message"</v>
      </c>
      <c r="E4" t="s">
        <v>58</v>
      </c>
      <c r="F4" t="s">
        <v>58</v>
      </c>
      <c r="G4" t="s">
        <v>101</v>
      </c>
      <c r="H4" t="str">
        <f t="shared" si="3"/>
        <v>| **0x07** | ESP ROM | Invalid CRC in message | |</v>
      </c>
    </row>
    <row r="5" spans="1:8" x14ac:dyDescent="0.25">
      <c r="A5" t="s">
        <v>52</v>
      </c>
      <c r="B5" t="str">
        <f t="shared" si="0"/>
        <v>0x08</v>
      </c>
      <c r="C5">
        <f t="shared" si="1"/>
        <v>8</v>
      </c>
      <c r="D5" t="str">
        <f t="shared" si="2"/>
        <v>flash write error" - after writing a block of data to flash, the ROM loader reads the value back an</v>
      </c>
      <c r="E5" t="s">
        <v>98</v>
      </c>
      <c r="F5" t="s">
        <v>61</v>
      </c>
      <c r="G5" t="s">
        <v>101</v>
      </c>
      <c r="H5" t="str">
        <f t="shared" si="3"/>
        <v>| **0x08** | ESP ROM | Flash write error | |</v>
      </c>
    </row>
    <row r="6" spans="1:8" x14ac:dyDescent="0.25">
      <c r="A6" t="s">
        <v>53</v>
      </c>
      <c r="B6" t="str">
        <f t="shared" si="0"/>
        <v>0x09</v>
      </c>
      <c r="C6">
        <f t="shared" si="1"/>
        <v>8</v>
      </c>
      <c r="D6" t="str">
        <f t="shared" si="2"/>
        <v>flash read error" - SPI read failed</v>
      </c>
      <c r="E6" t="s">
        <v>99</v>
      </c>
      <c r="F6" t="s">
        <v>62</v>
      </c>
      <c r="G6" t="s">
        <v>101</v>
      </c>
      <c r="H6" t="str">
        <f t="shared" si="3"/>
        <v>| **0x09** | ESP ROM | Flash read error | |</v>
      </c>
    </row>
    <row r="7" spans="1:8" x14ac:dyDescent="0.25">
      <c r="A7" t="s">
        <v>54</v>
      </c>
      <c r="B7" t="str">
        <f t="shared" si="0"/>
        <v>0x0A</v>
      </c>
      <c r="C7">
        <f t="shared" si="1"/>
        <v>8</v>
      </c>
      <c r="D7" t="str">
        <f t="shared" si="2"/>
        <v>flash read length error" - SPI read request length is too long</v>
      </c>
      <c r="E7" t="s">
        <v>100</v>
      </c>
      <c r="F7" t="s">
        <v>63</v>
      </c>
      <c r="G7" t="s">
        <v>101</v>
      </c>
      <c r="H7" t="str">
        <f t="shared" si="3"/>
        <v>| **0x0A** | ESP ROM | Flash read length error | |</v>
      </c>
    </row>
    <row r="8" spans="1:8" x14ac:dyDescent="0.25">
      <c r="A8" t="s">
        <v>55</v>
      </c>
      <c r="B8" t="str">
        <f t="shared" si="0"/>
        <v>0x0B</v>
      </c>
      <c r="C8">
        <f t="shared" si="1"/>
        <v>8</v>
      </c>
      <c r="D8" t="str">
        <f t="shared" si="2"/>
        <v>Deflate error" (ESP32 compressed uploads only)</v>
      </c>
      <c r="E8" t="s">
        <v>59</v>
      </c>
      <c r="F8" t="s">
        <v>64</v>
      </c>
      <c r="G8" t="s">
        <v>101</v>
      </c>
      <c r="H8" t="str">
        <f t="shared" si="3"/>
        <v>| **0x0B** | ESP ROM | Deflate error | |</v>
      </c>
    </row>
    <row r="9" spans="1:8" x14ac:dyDescent="0.25">
      <c r="B9" t="s">
        <v>76</v>
      </c>
      <c r="E9" t="s">
        <v>87</v>
      </c>
      <c r="F9" t="s">
        <v>65</v>
      </c>
      <c r="G9" t="s">
        <v>102</v>
      </c>
      <c r="H9" t="str">
        <f t="shared" si="3"/>
        <v>| **0xC0** | Updater stub | Bad data length | |</v>
      </c>
    </row>
    <row r="10" spans="1:8" x14ac:dyDescent="0.25">
      <c r="B10" t="s">
        <v>77</v>
      </c>
      <c r="E10" t="s">
        <v>88</v>
      </c>
      <c r="F10" t="s">
        <v>66</v>
      </c>
      <c r="G10" t="s">
        <v>102</v>
      </c>
      <c r="H10" t="str">
        <f t="shared" si="3"/>
        <v>| **0xC1** | Updater stub | Bad data checksum | |</v>
      </c>
    </row>
    <row r="11" spans="1:8" x14ac:dyDescent="0.25">
      <c r="B11" t="s">
        <v>78</v>
      </c>
      <c r="E11" t="s">
        <v>89</v>
      </c>
      <c r="F11" t="s">
        <v>67</v>
      </c>
      <c r="G11" t="s">
        <v>102</v>
      </c>
      <c r="H11" t="str">
        <f t="shared" si="3"/>
        <v>| **0xC2** | Updater stub | Bad block size | |</v>
      </c>
    </row>
    <row r="12" spans="1:8" x14ac:dyDescent="0.25">
      <c r="B12" t="s">
        <v>79</v>
      </c>
      <c r="E12" t="s">
        <v>90</v>
      </c>
      <c r="F12" t="s">
        <v>68</v>
      </c>
      <c r="G12" t="s">
        <v>102</v>
      </c>
      <c r="H12" t="str">
        <f t="shared" si="3"/>
        <v>| **0xC3** | Updater stub | Invalid command | |</v>
      </c>
    </row>
    <row r="13" spans="1:8" x14ac:dyDescent="0.25">
      <c r="B13" t="s">
        <v>80</v>
      </c>
      <c r="E13" t="s">
        <v>91</v>
      </c>
      <c r="F13" t="s">
        <v>69</v>
      </c>
      <c r="G13" t="s">
        <v>102</v>
      </c>
      <c r="H13" t="str">
        <f t="shared" si="3"/>
        <v>| **0xC4** | Updater stub | Failed SPI operation | |</v>
      </c>
    </row>
    <row r="14" spans="1:8" x14ac:dyDescent="0.25">
      <c r="B14" t="s">
        <v>81</v>
      </c>
      <c r="E14" t="s">
        <v>92</v>
      </c>
      <c r="F14" t="s">
        <v>70</v>
      </c>
      <c r="G14" t="s">
        <v>102</v>
      </c>
      <c r="H14" t="str">
        <f t="shared" si="3"/>
        <v>| **0xC5** | Updater stub | Failed SPI unlock | |</v>
      </c>
    </row>
    <row r="15" spans="1:8" x14ac:dyDescent="0.25">
      <c r="B15" t="s">
        <v>82</v>
      </c>
      <c r="E15" t="s">
        <v>93</v>
      </c>
      <c r="F15" t="s">
        <v>71</v>
      </c>
      <c r="G15" t="s">
        <v>102</v>
      </c>
      <c r="H15" t="str">
        <f t="shared" si="3"/>
        <v>| **0xC6** | Updater stub | Not in FLASH mode | |</v>
      </c>
    </row>
    <row r="16" spans="1:8" x14ac:dyDescent="0.25">
      <c r="B16" t="s">
        <v>83</v>
      </c>
      <c r="E16" t="s">
        <v>94</v>
      </c>
      <c r="F16" t="s">
        <v>72</v>
      </c>
      <c r="G16" t="s">
        <v>102</v>
      </c>
      <c r="H16" t="str">
        <f t="shared" si="3"/>
        <v>| **0xC7** | Updater stub | Inflate error | |</v>
      </c>
    </row>
    <row r="17" spans="2:8" x14ac:dyDescent="0.25">
      <c r="B17" t="s">
        <v>84</v>
      </c>
      <c r="E17" t="s">
        <v>95</v>
      </c>
      <c r="F17" t="s">
        <v>73</v>
      </c>
      <c r="G17" t="s">
        <v>102</v>
      </c>
      <c r="H17" t="str">
        <f t="shared" si="3"/>
        <v>| **0xC8** | Updater stub | Not enough data | |</v>
      </c>
    </row>
    <row r="18" spans="2:8" x14ac:dyDescent="0.25">
      <c r="B18" t="s">
        <v>85</v>
      </c>
      <c r="E18" t="s">
        <v>96</v>
      </c>
      <c r="F18" t="s">
        <v>74</v>
      </c>
      <c r="G18" t="s">
        <v>102</v>
      </c>
      <c r="H18" t="str">
        <f t="shared" si="3"/>
        <v>| **0xC9** | Updater stub | Too much data | |</v>
      </c>
    </row>
    <row r="19" spans="2:8" x14ac:dyDescent="0.25">
      <c r="B19" t="s">
        <v>86</v>
      </c>
      <c r="E19" t="s">
        <v>97</v>
      </c>
      <c r="F19" t="s">
        <v>75</v>
      </c>
      <c r="G19" t="s">
        <v>102</v>
      </c>
      <c r="H19" t="str">
        <f t="shared" si="3"/>
        <v>| **0xFF** | Updater stub | Command not implemented | |</v>
      </c>
    </row>
  </sheetData>
  <phoneticPr fontId="4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Error Reports</vt:lpstr>
      <vt:lpstr>SLIP 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Verhagen-Guest</dc:creator>
  <cp:lastModifiedBy>Robin Verhagen-Guest</cp:lastModifiedBy>
  <dcterms:created xsi:type="dcterms:W3CDTF">2020-02-03T15:49:52Z</dcterms:created>
  <dcterms:modified xsi:type="dcterms:W3CDTF">2020-02-03T19:00:58Z</dcterms:modified>
</cp:coreProperties>
</file>