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Documents\Visual Studio 2015\Projects\nget\docs\"/>
    </mc:Choice>
  </mc:AlternateContent>
  <xr:revisionPtr revIDLastSave="0" documentId="13_ncr:1_{1FEE1153-5629-4D69-ACAF-7FFD57E6F465}" xr6:coauthVersionLast="45" xr6:coauthVersionMax="45" xr10:uidLastSave="{00000000-0000-0000-0000-000000000000}"/>
  <bookViews>
    <workbookView xWindow="0" yWindow="1065" windowWidth="20490" windowHeight="9555" activeTab="2" xr2:uid="{39877972-80F9-4A2A-BBD8-642929DB01CE}"/>
  </bookViews>
  <sheets>
    <sheet name="115200" sheetId="2" r:id="rId1"/>
    <sheet name="1152000" sheetId="4" r:id="rId2"/>
    <sheet name="1152000 Tim" sheetId="5" r:id="rId3"/>
    <sheet name="115273" sheetId="3" r:id="rId4"/>
    <sheet name="Test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5" l="1"/>
  <c r="E9" i="5" s="1"/>
  <c r="E8" i="5"/>
  <c r="E7" i="5"/>
  <c r="G7" i="5" s="1"/>
  <c r="E6" i="5"/>
  <c r="F6" i="5" s="1"/>
  <c r="H6" i="5" s="1"/>
  <c r="J6" i="5" s="1"/>
  <c r="E5" i="5"/>
  <c r="E4" i="5"/>
  <c r="G4" i="5" s="1"/>
  <c r="E3" i="5"/>
  <c r="A3" i="5"/>
  <c r="A4" i="5" s="1"/>
  <c r="A5" i="5" s="1"/>
  <c r="A6" i="5" s="1"/>
  <c r="A7" i="5" s="1"/>
  <c r="A8" i="5" s="1"/>
  <c r="A9" i="5" s="1"/>
  <c r="D2" i="5"/>
  <c r="E2" i="5" s="1"/>
  <c r="D9" i="4"/>
  <c r="E9" i="4" s="1"/>
  <c r="D8" i="4"/>
  <c r="E8" i="4" s="1"/>
  <c r="D7" i="4"/>
  <c r="E7" i="4" s="1"/>
  <c r="D6" i="4"/>
  <c r="E6" i="4" s="1"/>
  <c r="F6" i="4" s="1"/>
  <c r="H6" i="4" s="1"/>
  <c r="J6" i="4" s="1"/>
  <c r="E5" i="4"/>
  <c r="G5" i="4" s="1"/>
  <c r="D5" i="4"/>
  <c r="D4" i="4"/>
  <c r="E4" i="4" s="1"/>
  <c r="D3" i="4"/>
  <c r="E3" i="4" s="1"/>
  <c r="A3" i="4"/>
  <c r="A4" i="4" s="1"/>
  <c r="A5" i="4" s="1"/>
  <c r="A6" i="4" s="1"/>
  <c r="A7" i="4" s="1"/>
  <c r="A8" i="4" s="1"/>
  <c r="A9" i="4" s="1"/>
  <c r="E2" i="4"/>
  <c r="G2" i="4" s="1"/>
  <c r="D2" i="4"/>
  <c r="F4" i="5" l="1"/>
  <c r="H4" i="5" s="1"/>
  <c r="J4" i="5" s="1"/>
  <c r="G5" i="5"/>
  <c r="F5" i="5"/>
  <c r="H5" i="5" s="1"/>
  <c r="J5" i="5" s="1"/>
  <c r="G9" i="5"/>
  <c r="F9" i="5"/>
  <c r="H9" i="5" s="1"/>
  <c r="J9" i="5" s="1"/>
  <c r="G2" i="5"/>
  <c r="F2" i="5"/>
  <c r="H2" i="5" s="1"/>
  <c r="J2" i="5" s="1"/>
  <c r="G3" i="5"/>
  <c r="F3" i="5"/>
  <c r="H3" i="5" s="1"/>
  <c r="J3" i="5" s="1"/>
  <c r="G8" i="5"/>
  <c r="I8" i="5" s="1"/>
  <c r="K8" i="5" s="1"/>
  <c r="L8" i="5" s="1"/>
  <c r="F8" i="5"/>
  <c r="H8" i="5" s="1"/>
  <c r="J8" i="5" s="1"/>
  <c r="G6" i="5"/>
  <c r="I6" i="5" s="1"/>
  <c r="K6" i="5" s="1"/>
  <c r="L6" i="5" s="1"/>
  <c r="F7" i="5"/>
  <c r="H7" i="5" s="1"/>
  <c r="J7" i="5" s="1"/>
  <c r="G4" i="4"/>
  <c r="I4" i="4" s="1"/>
  <c r="K4" i="4" s="1"/>
  <c r="L4" i="4" s="1"/>
  <c r="F4" i="4"/>
  <c r="H4" i="4" s="1"/>
  <c r="J4" i="4" s="1"/>
  <c r="G7" i="4"/>
  <c r="I7" i="4" s="1"/>
  <c r="K7" i="4" s="1"/>
  <c r="L7" i="4" s="1"/>
  <c r="F7" i="4"/>
  <c r="H7" i="4" s="1"/>
  <c r="J7" i="4" s="1"/>
  <c r="G8" i="4"/>
  <c r="I8" i="4" s="1"/>
  <c r="K8" i="4" s="1"/>
  <c r="L8" i="4" s="1"/>
  <c r="F8" i="4"/>
  <c r="H8" i="4" s="1"/>
  <c r="J8" i="4" s="1"/>
  <c r="G3" i="4"/>
  <c r="F3" i="4"/>
  <c r="H3" i="4" s="1"/>
  <c r="J3" i="4" s="1"/>
  <c r="G9" i="4"/>
  <c r="I9" i="4" s="1"/>
  <c r="K9" i="4" s="1"/>
  <c r="L9" i="4" s="1"/>
  <c r="F9" i="4"/>
  <c r="H9" i="4" s="1"/>
  <c r="J9" i="4" s="1"/>
  <c r="G6" i="4"/>
  <c r="I6" i="4" s="1"/>
  <c r="K6" i="4" s="1"/>
  <c r="L6" i="4" s="1"/>
  <c r="F5" i="4"/>
  <c r="H5" i="4" s="1"/>
  <c r="J5" i="4" s="1"/>
  <c r="F2" i="4"/>
  <c r="H2" i="4" s="1"/>
  <c r="J2" i="4" s="1"/>
  <c r="D3" i="3"/>
  <c r="D4" i="3"/>
  <c r="D5" i="3"/>
  <c r="D6" i="3"/>
  <c r="D7" i="3"/>
  <c r="D8" i="3"/>
  <c r="E8" i="3" s="1"/>
  <c r="D9" i="3"/>
  <c r="E9" i="3" s="1"/>
  <c r="D2" i="3"/>
  <c r="E2" i="3" s="1"/>
  <c r="G2" i="3" s="1"/>
  <c r="D3" i="2"/>
  <c r="D4" i="2"/>
  <c r="D5" i="2"/>
  <c r="D6" i="2"/>
  <c r="D7" i="2"/>
  <c r="D8" i="2"/>
  <c r="D9" i="2"/>
  <c r="D2" i="2"/>
  <c r="E7" i="3"/>
  <c r="E6" i="3"/>
  <c r="E5" i="3"/>
  <c r="E4" i="3"/>
  <c r="A4" i="3"/>
  <c r="A5" i="3" s="1"/>
  <c r="A6" i="3" s="1"/>
  <c r="A7" i="3" s="1"/>
  <c r="A8" i="3" s="1"/>
  <c r="A9" i="3" s="1"/>
  <c r="E3" i="3"/>
  <c r="G3" i="3" s="1"/>
  <c r="A3" i="3"/>
  <c r="I4" i="5" l="1"/>
  <c r="K4" i="5" s="1"/>
  <c r="L4" i="5" s="1"/>
  <c r="I5" i="5"/>
  <c r="K5" i="5" s="1"/>
  <c r="L5" i="5" s="1"/>
  <c r="I3" i="5"/>
  <c r="K3" i="5" s="1"/>
  <c r="L3" i="5" s="1"/>
  <c r="I2" i="5"/>
  <c r="K2" i="5" s="1"/>
  <c r="L2" i="5" s="1"/>
  <c r="M2" i="5" s="1"/>
  <c r="I9" i="5"/>
  <c r="K9" i="5" s="1"/>
  <c r="L9" i="5" s="1"/>
  <c r="I7" i="5"/>
  <c r="K7" i="5" s="1"/>
  <c r="L7" i="5" s="1"/>
  <c r="I3" i="4"/>
  <c r="K3" i="4" s="1"/>
  <c r="L3" i="4" s="1"/>
  <c r="I5" i="4"/>
  <c r="K5" i="4" s="1"/>
  <c r="L5" i="4" s="1"/>
  <c r="I2" i="4"/>
  <c r="K2" i="4" s="1"/>
  <c r="L2" i="4" s="1"/>
  <c r="M2" i="4" s="1"/>
  <c r="F8" i="3"/>
  <c r="H8" i="3" s="1"/>
  <c r="J8" i="3" s="1"/>
  <c r="G8" i="3"/>
  <c r="G9" i="3"/>
  <c r="I9" i="3" s="1"/>
  <c r="K9" i="3" s="1"/>
  <c r="L9" i="3" s="1"/>
  <c r="F9" i="3"/>
  <c r="H9" i="3" s="1"/>
  <c r="J9" i="3" s="1"/>
  <c r="G4" i="3"/>
  <c r="F4" i="3"/>
  <c r="H4" i="3" s="1"/>
  <c r="J4" i="3" s="1"/>
  <c r="F5" i="3"/>
  <c r="H5" i="3" s="1"/>
  <c r="J5" i="3" s="1"/>
  <c r="G5" i="3"/>
  <c r="G6" i="3"/>
  <c r="F6" i="3"/>
  <c r="H6" i="3" s="1"/>
  <c r="J6" i="3" s="1"/>
  <c r="G7" i="3"/>
  <c r="F7" i="3"/>
  <c r="H7" i="3" s="1"/>
  <c r="J7" i="3" s="1"/>
  <c r="F3" i="3"/>
  <c r="H3" i="3" s="1"/>
  <c r="J3" i="3" s="1"/>
  <c r="F2" i="3"/>
  <c r="H2" i="3" s="1"/>
  <c r="J2" i="3" s="1"/>
  <c r="H3" i="2"/>
  <c r="J3" i="2" s="1"/>
  <c r="G3" i="2"/>
  <c r="I3" i="2" s="1"/>
  <c r="K3" i="2" s="1"/>
  <c r="L3" i="2" s="1"/>
  <c r="G4" i="2"/>
  <c r="I4" i="2" s="1"/>
  <c r="K4" i="2" s="1"/>
  <c r="F3" i="2"/>
  <c r="F4" i="2"/>
  <c r="H4" i="2" s="1"/>
  <c r="J4" i="2" s="1"/>
  <c r="F5" i="2"/>
  <c r="H5" i="2" s="1"/>
  <c r="J5" i="2" s="1"/>
  <c r="F7" i="2"/>
  <c r="H7" i="2" s="1"/>
  <c r="J7" i="2" s="1"/>
  <c r="E3" i="2"/>
  <c r="E4" i="2"/>
  <c r="E5" i="2"/>
  <c r="G5" i="2" s="1"/>
  <c r="I5" i="2" s="1"/>
  <c r="K5" i="2" s="1"/>
  <c r="L5" i="2" s="1"/>
  <c r="E6" i="2"/>
  <c r="F6" i="2" s="1"/>
  <c r="H6" i="2" s="1"/>
  <c r="J6" i="2" s="1"/>
  <c r="E7" i="2"/>
  <c r="G7" i="2" s="1"/>
  <c r="I7" i="2" s="1"/>
  <c r="K7" i="2" s="1"/>
  <c r="L7" i="2" s="1"/>
  <c r="E8" i="2"/>
  <c r="F8" i="2" s="1"/>
  <c r="H8" i="2" s="1"/>
  <c r="J8" i="2" s="1"/>
  <c r="E9" i="2"/>
  <c r="F9" i="2" s="1"/>
  <c r="H9" i="2" s="1"/>
  <c r="J9" i="2" s="1"/>
  <c r="E2" i="2"/>
  <c r="G2" i="2" s="1"/>
  <c r="A9" i="2"/>
  <c r="A8" i="2"/>
  <c r="A7" i="2"/>
  <c r="A6" i="2"/>
  <c r="A5" i="2"/>
  <c r="A4" i="2"/>
  <c r="A3" i="2"/>
  <c r="M3" i="5" l="1"/>
  <c r="M4" i="5" s="1"/>
  <c r="M5" i="5" s="1"/>
  <c r="M6" i="5" s="1"/>
  <c r="M7" i="5" s="1"/>
  <c r="M8" i="5" s="1"/>
  <c r="M9" i="5" s="1"/>
  <c r="M3" i="4"/>
  <c r="M4" i="4" s="1"/>
  <c r="M5" i="4" s="1"/>
  <c r="M6" i="4" s="1"/>
  <c r="M7" i="4" s="1"/>
  <c r="M8" i="4" s="1"/>
  <c r="M9" i="4" s="1"/>
  <c r="L4" i="2"/>
  <c r="G9" i="2"/>
  <c r="I9" i="2" s="1"/>
  <c r="K9" i="2" s="1"/>
  <c r="L9" i="2" s="1"/>
  <c r="G8" i="2"/>
  <c r="I8" i="2" s="1"/>
  <c r="K8" i="2" s="1"/>
  <c r="L8" i="2" s="1"/>
  <c r="G6" i="2"/>
  <c r="I6" i="2" s="1"/>
  <c r="K6" i="2" s="1"/>
  <c r="L6" i="2" s="1"/>
  <c r="I4" i="3"/>
  <c r="K4" i="3" s="1"/>
  <c r="L4" i="3" s="1"/>
  <c r="I6" i="3"/>
  <c r="K6" i="3" s="1"/>
  <c r="L6" i="3" s="1"/>
  <c r="I5" i="3"/>
  <c r="K5" i="3" s="1"/>
  <c r="L5" i="3" s="1"/>
  <c r="I3" i="3"/>
  <c r="K3" i="3" s="1"/>
  <c r="L3" i="3" s="1"/>
  <c r="I7" i="3"/>
  <c r="K7" i="3" s="1"/>
  <c r="L7" i="3" s="1"/>
  <c r="I2" i="3"/>
  <c r="K2" i="3" s="1"/>
  <c r="L2" i="3" s="1"/>
  <c r="M2" i="3" s="1"/>
  <c r="I8" i="3"/>
  <c r="K8" i="3" s="1"/>
  <c r="L8" i="3" s="1"/>
  <c r="F2" i="2"/>
  <c r="H2" i="2" s="1"/>
  <c r="J2" i="2" s="1"/>
  <c r="E13" i="1"/>
  <c r="D13" i="1"/>
  <c r="E12" i="1"/>
  <c r="D12" i="1"/>
  <c r="C5" i="1"/>
  <c r="C6" i="1"/>
  <c r="C7" i="1" s="1"/>
  <c r="C8" i="1" s="1"/>
  <c r="C9" i="1" s="1"/>
  <c r="C10" i="1" s="1"/>
  <c r="C3" i="1"/>
  <c r="C4" i="1" s="1"/>
  <c r="Q3" i="1"/>
  <c r="I3" i="1"/>
  <c r="H5" i="1"/>
  <c r="H6" i="1"/>
  <c r="H7" i="1"/>
  <c r="H8" i="1"/>
  <c r="H9" i="1"/>
  <c r="H10" i="1"/>
  <c r="B4" i="1"/>
  <c r="D4" i="1" s="1"/>
  <c r="F4" i="1" s="1"/>
  <c r="B5" i="1"/>
  <c r="D5" i="1" s="1"/>
  <c r="F5" i="1" s="1"/>
  <c r="E5" i="1"/>
  <c r="G5" i="1" s="1"/>
  <c r="B6" i="1"/>
  <c r="D6" i="1" s="1"/>
  <c r="F6" i="1" s="1"/>
  <c r="E6" i="1"/>
  <c r="G6" i="1" s="1"/>
  <c r="B7" i="1"/>
  <c r="E7" i="1" s="1"/>
  <c r="G7" i="1" s="1"/>
  <c r="D7" i="1"/>
  <c r="F7" i="1" s="1"/>
  <c r="B8" i="1"/>
  <c r="D8" i="1" s="1"/>
  <c r="F8" i="1" s="1"/>
  <c r="B9" i="1"/>
  <c r="E9" i="1" s="1"/>
  <c r="G9" i="1" s="1"/>
  <c r="D9" i="1"/>
  <c r="F9" i="1"/>
  <c r="B10" i="1"/>
  <c r="D10" i="1"/>
  <c r="F10" i="1" s="1"/>
  <c r="E10" i="1"/>
  <c r="G10" i="1" s="1"/>
  <c r="H3" i="1"/>
  <c r="F3" i="1"/>
  <c r="G3" i="1"/>
  <c r="E3" i="1"/>
  <c r="D3" i="1"/>
  <c r="P3" i="1"/>
  <c r="O3" i="1"/>
  <c r="N3" i="1"/>
  <c r="M3" i="1"/>
  <c r="L3" i="1"/>
  <c r="K3" i="1"/>
  <c r="J5" i="1"/>
  <c r="K5" i="1" s="1"/>
  <c r="L5" i="1" s="1"/>
  <c r="M5" i="1" s="1"/>
  <c r="J6" i="1"/>
  <c r="K6" i="1" s="1"/>
  <c r="L6" i="1" s="1"/>
  <c r="M6" i="1" s="1"/>
  <c r="J9" i="1"/>
  <c r="K9" i="1" s="1"/>
  <c r="L9" i="1" s="1"/>
  <c r="M9" i="1" s="1"/>
  <c r="J10" i="1"/>
  <c r="K10" i="1" s="1"/>
  <c r="L10" i="1" s="1"/>
  <c r="M10" i="1" s="1"/>
  <c r="J3" i="1"/>
  <c r="B3" i="1"/>
  <c r="M3" i="3" l="1"/>
  <c r="M4" i="3" s="1"/>
  <c r="M5" i="3" s="1"/>
  <c r="M6" i="3" s="1"/>
  <c r="M7" i="3" s="1"/>
  <c r="M8" i="3" s="1"/>
  <c r="M9" i="3" s="1"/>
  <c r="I2" i="2"/>
  <c r="K2" i="2" s="1"/>
  <c r="L2" i="2" s="1"/>
  <c r="M2" i="2" s="1"/>
  <c r="O10" i="1"/>
  <c r="N10" i="1"/>
  <c r="P10" i="1" s="1"/>
  <c r="O9" i="1"/>
  <c r="N9" i="1"/>
  <c r="P9" i="1" s="1"/>
  <c r="O5" i="1"/>
  <c r="N5" i="1"/>
  <c r="P5" i="1" s="1"/>
  <c r="N6" i="1"/>
  <c r="P6" i="1" s="1"/>
  <c r="O6" i="1"/>
  <c r="E8" i="1"/>
  <c r="G8" i="1" s="1"/>
  <c r="J8" i="1"/>
  <c r="K8" i="1" s="1"/>
  <c r="L8" i="1" s="1"/>
  <c r="M8" i="1" s="1"/>
  <c r="J7" i="1"/>
  <c r="K7" i="1" s="1"/>
  <c r="L7" i="1" s="1"/>
  <c r="M7" i="1" s="1"/>
  <c r="E4" i="1"/>
  <c r="G4" i="1" s="1"/>
  <c r="H4" i="1" s="1"/>
  <c r="I4" i="1" s="1"/>
  <c r="I5" i="1" s="1"/>
  <c r="I6" i="1" s="1"/>
  <c r="I7" i="1" s="1"/>
  <c r="I8" i="1" s="1"/>
  <c r="I9" i="1" s="1"/>
  <c r="I10" i="1" s="1"/>
  <c r="J4" i="1"/>
  <c r="K4" i="1" s="1"/>
  <c r="L4" i="1" s="1"/>
  <c r="M4" i="1" s="1"/>
  <c r="M3" i="2" l="1"/>
  <c r="M4" i="2" s="1"/>
  <c r="M5" i="2" s="1"/>
  <c r="M6" i="2" s="1"/>
  <c r="M7" i="2" s="1"/>
  <c r="M8" i="2" s="1"/>
  <c r="M9" i="2" s="1"/>
  <c r="O7" i="1"/>
  <c r="N7" i="1"/>
  <c r="P7" i="1" s="1"/>
  <c r="N8" i="1"/>
  <c r="P8" i="1" s="1"/>
  <c r="O8" i="1"/>
  <c r="N4" i="1"/>
  <c r="O4" i="1"/>
  <c r="P4" i="1" l="1"/>
  <c r="Q4" i="1"/>
  <c r="Q5" i="1" s="1"/>
  <c r="Q6" i="1" s="1"/>
  <c r="Q7" i="1" s="1"/>
  <c r="Q8" i="1" s="1"/>
  <c r="Q9" i="1" s="1"/>
  <c r="Q10" i="1" s="1"/>
</calcChain>
</file>

<file path=xl/sharedStrings.xml><?xml version="1.0" encoding="utf-8"?>
<sst xmlns="http://schemas.openxmlformats.org/spreadsheetml/2006/main" count="87" uniqueCount="20">
  <si>
    <t>DEFW 243,248,256,260,269,278,286,234</t>
  </si>
  <si>
    <t>MSB</t>
  </si>
  <si>
    <t>LSB</t>
  </si>
  <si>
    <t>8210</t>
  </si>
  <si>
    <t>0100</t>
  </si>
  <si>
    <t>Clock</t>
  </si>
  <si>
    <t>Timing</t>
  </si>
  <si>
    <t>VGA0</t>
  </si>
  <si>
    <t>VGA1</t>
  </si>
  <si>
    <t>VGA2</t>
  </si>
  <si>
    <t>VGA3</t>
  </si>
  <si>
    <t>VGA4</t>
  </si>
  <si>
    <t>VGA5</t>
  </si>
  <si>
    <t>VGA6</t>
  </si>
  <si>
    <t>HDMI</t>
  </si>
  <si>
    <t>Mode</t>
  </si>
  <si>
    <t>Hex</t>
  </si>
  <si>
    <t>Low7</t>
  </si>
  <si>
    <t>High7</t>
  </si>
  <si>
    <t>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</si>
</sst>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quotePrefix="1"/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/>
    <xf numFmtId="0" fontId="2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8FC03-3965-420F-8966-6572FEC64FB0}">
  <dimension ref="A1:M9"/>
  <sheetViews>
    <sheetView workbookViewId="0">
      <pane ySplit="1" topLeftCell="A2" activePane="bottomLeft" state="frozen"/>
      <selection pane="bottomLeft" activeCell="M9" sqref="M9"/>
    </sheetView>
  </sheetViews>
  <sheetFormatPr defaultRowHeight="15" x14ac:dyDescent="0.25"/>
  <cols>
    <col min="1" max="1" width="7" style="4" bestFit="1" customWidth="1"/>
    <col min="2" max="2" width="6.28515625" bestFit="1" customWidth="1"/>
    <col min="5" max="9" width="9.140625" style="6"/>
    <col min="10" max="12" width="9.140625" style="8"/>
    <col min="13" max="13" width="53.140625" style="10" bestFit="1" customWidth="1"/>
  </cols>
  <sheetData>
    <row r="1" spans="1:13" s="2" customFormat="1" x14ac:dyDescent="0.25">
      <c r="A1" s="3" t="s">
        <v>6</v>
      </c>
      <c r="B1" s="2" t="s">
        <v>15</v>
      </c>
      <c r="C1" s="2" t="s">
        <v>5</v>
      </c>
      <c r="D1" s="11">
        <v>115200</v>
      </c>
      <c r="E1" s="5" t="s">
        <v>16</v>
      </c>
      <c r="F1" s="5" t="s">
        <v>2</v>
      </c>
      <c r="G1" s="5" t="s">
        <v>1</v>
      </c>
      <c r="H1" s="5" t="s">
        <v>17</v>
      </c>
      <c r="I1" s="5" t="s">
        <v>18</v>
      </c>
      <c r="J1" s="7" t="s">
        <v>2</v>
      </c>
      <c r="K1" s="7" t="s">
        <v>1</v>
      </c>
      <c r="L1" s="7" t="s">
        <v>16</v>
      </c>
      <c r="M1" s="9" t="s">
        <v>19</v>
      </c>
    </row>
    <row r="2" spans="1:13" x14ac:dyDescent="0.25">
      <c r="A2" s="4">
        <v>0</v>
      </c>
      <c r="B2" t="s">
        <v>7</v>
      </c>
      <c r="C2">
        <v>28000000</v>
      </c>
      <c r="D2">
        <f>INT(C2/D$1)</f>
        <v>243</v>
      </c>
      <c r="E2" s="6" t="str">
        <f>DEC2HEX(D2, 4)</f>
        <v>00F3</v>
      </c>
      <c r="F2" s="6" t="str">
        <f>HEX2BIN(RIGHT(E2, 2), 8)</f>
        <v>11110011</v>
      </c>
      <c r="G2" s="6" t="str">
        <f>HEX2BIN(LEFT(E2, 2), 8)</f>
        <v>00000000</v>
      </c>
      <c r="H2" s="6" t="str">
        <f>RIGHT(F2, 7)</f>
        <v>1110011</v>
      </c>
      <c r="I2" s="6" t="str">
        <f>RIGHT(G2, 6) &amp; LEFT(F2, 1)</f>
        <v>0000001</v>
      </c>
      <c r="J2" s="8" t="str">
        <f>"0" &amp; H2</f>
        <v>01110011</v>
      </c>
      <c r="K2" s="8" t="str">
        <f>"1" &amp; I2</f>
        <v>10000001</v>
      </c>
      <c r="L2" s="8" t="str">
        <f>BIN2HEX(K2, 2) &amp; BIN2HEX(J2, 2)</f>
        <v>8173</v>
      </c>
      <c r="M2" s="10" t="str">
        <f>"dw $" &amp; L2</f>
        <v>dw $8173</v>
      </c>
    </row>
    <row r="3" spans="1:13" x14ac:dyDescent="0.25">
      <c r="A3" s="4">
        <f t="shared" ref="A3:A9" si="0">A2+1</f>
        <v>1</v>
      </c>
      <c r="B3" t="s">
        <v>8</v>
      </c>
      <c r="C3">
        <v>28571429</v>
      </c>
      <c r="D3">
        <f t="shared" ref="D3:D9" si="1">INT(C3/D$1)</f>
        <v>248</v>
      </c>
      <c r="E3" s="6" t="str">
        <f t="shared" ref="E3:E9" si="2">DEC2HEX(D3, 4)</f>
        <v>00F8</v>
      </c>
      <c r="F3" s="6" t="str">
        <f t="shared" ref="F3:F9" si="3">HEX2BIN(RIGHT(E3, 2), 8)</f>
        <v>11111000</v>
      </c>
      <c r="G3" s="6" t="str">
        <f t="shared" ref="G3:G9" si="4">HEX2BIN(LEFT(E3, 2), 8)</f>
        <v>00000000</v>
      </c>
      <c r="H3" s="6" t="str">
        <f t="shared" ref="H3:H9" si="5">RIGHT(F3, 7)</f>
        <v>1111000</v>
      </c>
      <c r="I3" s="6" t="str">
        <f t="shared" ref="I3:I9" si="6">RIGHT(G3, 6) &amp; LEFT(F3, 1)</f>
        <v>0000001</v>
      </c>
      <c r="J3" s="8" t="str">
        <f t="shared" ref="J3:J9" si="7">"0" &amp; H3</f>
        <v>01111000</v>
      </c>
      <c r="K3" s="8" t="str">
        <f t="shared" ref="K3:K9" si="8">"1" &amp; I3</f>
        <v>10000001</v>
      </c>
      <c r="L3" s="8" t="str">
        <f t="shared" ref="L3:L9" si="9">BIN2HEX(K3, 2) &amp; BIN2HEX(J3, 2)</f>
        <v>8178</v>
      </c>
      <c r="M3" s="10" t="str">
        <f>M2 &amp; ", $" &amp; L3</f>
        <v>dw $8173, $8178</v>
      </c>
    </row>
    <row r="4" spans="1:13" x14ac:dyDescent="0.25">
      <c r="A4" s="4">
        <f t="shared" si="0"/>
        <v>2</v>
      </c>
      <c r="B4" t="s">
        <v>9</v>
      </c>
      <c r="C4">
        <v>29464286</v>
      </c>
      <c r="D4">
        <f t="shared" si="1"/>
        <v>255</v>
      </c>
      <c r="E4" s="6" t="str">
        <f t="shared" si="2"/>
        <v>00FF</v>
      </c>
      <c r="F4" s="6" t="str">
        <f t="shared" si="3"/>
        <v>11111111</v>
      </c>
      <c r="G4" s="6" t="str">
        <f t="shared" si="4"/>
        <v>00000000</v>
      </c>
      <c r="H4" s="6" t="str">
        <f t="shared" si="5"/>
        <v>1111111</v>
      </c>
      <c r="I4" s="6" t="str">
        <f t="shared" si="6"/>
        <v>0000001</v>
      </c>
      <c r="J4" s="8" t="str">
        <f t="shared" si="7"/>
        <v>01111111</v>
      </c>
      <c r="K4" s="8" t="str">
        <f t="shared" si="8"/>
        <v>10000001</v>
      </c>
      <c r="L4" s="8" t="str">
        <f t="shared" si="9"/>
        <v>817F</v>
      </c>
      <c r="M4" s="10" t="str">
        <f t="shared" ref="M4:M9" si="10">M3 &amp; ", $" &amp; L4</f>
        <v>dw $8173, $8178, $817F</v>
      </c>
    </row>
    <row r="5" spans="1:13" x14ac:dyDescent="0.25">
      <c r="A5" s="4">
        <f t="shared" si="0"/>
        <v>3</v>
      </c>
      <c r="B5" t="s">
        <v>10</v>
      </c>
      <c r="C5">
        <v>30000000</v>
      </c>
      <c r="D5">
        <f t="shared" si="1"/>
        <v>260</v>
      </c>
      <c r="E5" s="6" t="str">
        <f t="shared" si="2"/>
        <v>0104</v>
      </c>
      <c r="F5" s="6" t="str">
        <f t="shared" si="3"/>
        <v>00000100</v>
      </c>
      <c r="G5" s="6" t="str">
        <f t="shared" si="4"/>
        <v>00000001</v>
      </c>
      <c r="H5" s="6" t="str">
        <f t="shared" si="5"/>
        <v>0000100</v>
      </c>
      <c r="I5" s="6" t="str">
        <f t="shared" si="6"/>
        <v>0000010</v>
      </c>
      <c r="J5" s="8" t="str">
        <f t="shared" si="7"/>
        <v>00000100</v>
      </c>
      <c r="K5" s="8" t="str">
        <f t="shared" si="8"/>
        <v>10000010</v>
      </c>
      <c r="L5" s="8" t="str">
        <f t="shared" si="9"/>
        <v>8204</v>
      </c>
      <c r="M5" s="10" t="str">
        <f t="shared" si="10"/>
        <v>dw $8173, $8178, $817F, $8204</v>
      </c>
    </row>
    <row r="6" spans="1:13" x14ac:dyDescent="0.25">
      <c r="A6" s="4">
        <f t="shared" si="0"/>
        <v>4</v>
      </c>
      <c r="B6" t="s">
        <v>11</v>
      </c>
      <c r="C6">
        <v>31000000</v>
      </c>
      <c r="D6">
        <f t="shared" si="1"/>
        <v>269</v>
      </c>
      <c r="E6" s="6" t="str">
        <f t="shared" si="2"/>
        <v>010D</v>
      </c>
      <c r="F6" s="6" t="str">
        <f t="shared" si="3"/>
        <v>00001101</v>
      </c>
      <c r="G6" s="6" t="str">
        <f t="shared" si="4"/>
        <v>00000001</v>
      </c>
      <c r="H6" s="6" t="str">
        <f t="shared" si="5"/>
        <v>0001101</v>
      </c>
      <c r="I6" s="6" t="str">
        <f t="shared" si="6"/>
        <v>0000010</v>
      </c>
      <c r="J6" s="8" t="str">
        <f t="shared" si="7"/>
        <v>00001101</v>
      </c>
      <c r="K6" s="8" t="str">
        <f t="shared" si="8"/>
        <v>10000010</v>
      </c>
      <c r="L6" s="8" t="str">
        <f t="shared" si="9"/>
        <v>820D</v>
      </c>
      <c r="M6" s="10" t="str">
        <f t="shared" si="10"/>
        <v>dw $8173, $8178, $817F, $8204, $820D</v>
      </c>
    </row>
    <row r="7" spans="1:13" x14ac:dyDescent="0.25">
      <c r="A7" s="4">
        <f t="shared" si="0"/>
        <v>5</v>
      </c>
      <c r="B7" t="s">
        <v>12</v>
      </c>
      <c r="C7">
        <v>32000000</v>
      </c>
      <c r="D7">
        <f t="shared" si="1"/>
        <v>277</v>
      </c>
      <c r="E7" s="6" t="str">
        <f t="shared" si="2"/>
        <v>0115</v>
      </c>
      <c r="F7" s="6" t="str">
        <f t="shared" si="3"/>
        <v>00010101</v>
      </c>
      <c r="G7" s="6" t="str">
        <f t="shared" si="4"/>
        <v>00000001</v>
      </c>
      <c r="H7" s="6" t="str">
        <f t="shared" si="5"/>
        <v>0010101</v>
      </c>
      <c r="I7" s="6" t="str">
        <f t="shared" si="6"/>
        <v>0000010</v>
      </c>
      <c r="J7" s="8" t="str">
        <f t="shared" si="7"/>
        <v>00010101</v>
      </c>
      <c r="K7" s="8" t="str">
        <f t="shared" si="8"/>
        <v>10000010</v>
      </c>
      <c r="L7" s="8" t="str">
        <f t="shared" si="9"/>
        <v>8215</v>
      </c>
      <c r="M7" s="10" t="str">
        <f t="shared" si="10"/>
        <v>dw $8173, $8178, $817F, $8204, $820D, $8215</v>
      </c>
    </row>
    <row r="8" spans="1:13" x14ac:dyDescent="0.25">
      <c r="A8" s="4">
        <f t="shared" si="0"/>
        <v>6</v>
      </c>
      <c r="B8" t="s">
        <v>13</v>
      </c>
      <c r="C8">
        <v>33000000</v>
      </c>
      <c r="D8">
        <f t="shared" si="1"/>
        <v>286</v>
      </c>
      <c r="E8" s="6" t="str">
        <f t="shared" si="2"/>
        <v>011E</v>
      </c>
      <c r="F8" s="6" t="str">
        <f t="shared" si="3"/>
        <v>00011110</v>
      </c>
      <c r="G8" s="6" t="str">
        <f t="shared" si="4"/>
        <v>00000001</v>
      </c>
      <c r="H8" s="6" t="str">
        <f t="shared" si="5"/>
        <v>0011110</v>
      </c>
      <c r="I8" s="6" t="str">
        <f t="shared" si="6"/>
        <v>0000010</v>
      </c>
      <c r="J8" s="8" t="str">
        <f t="shared" si="7"/>
        <v>00011110</v>
      </c>
      <c r="K8" s="8" t="str">
        <f t="shared" si="8"/>
        <v>10000010</v>
      </c>
      <c r="L8" s="8" t="str">
        <f t="shared" si="9"/>
        <v>821E</v>
      </c>
      <c r="M8" s="10" t="str">
        <f t="shared" si="10"/>
        <v>dw $8173, $8178, $817F, $8204, $820D, $8215, $821E</v>
      </c>
    </row>
    <row r="9" spans="1:13" x14ac:dyDescent="0.25">
      <c r="A9" s="4">
        <f t="shared" si="0"/>
        <v>7</v>
      </c>
      <c r="B9" t="s">
        <v>14</v>
      </c>
      <c r="C9">
        <v>27000000</v>
      </c>
      <c r="D9">
        <f t="shared" si="1"/>
        <v>234</v>
      </c>
      <c r="E9" s="6" t="str">
        <f t="shared" si="2"/>
        <v>00EA</v>
      </c>
      <c r="F9" s="6" t="str">
        <f t="shared" si="3"/>
        <v>11101010</v>
      </c>
      <c r="G9" s="6" t="str">
        <f t="shared" si="4"/>
        <v>00000000</v>
      </c>
      <c r="H9" s="6" t="str">
        <f t="shared" si="5"/>
        <v>1101010</v>
      </c>
      <c r="I9" s="6" t="str">
        <f t="shared" si="6"/>
        <v>0000001</v>
      </c>
      <c r="J9" s="8" t="str">
        <f t="shared" si="7"/>
        <v>01101010</v>
      </c>
      <c r="K9" s="8" t="str">
        <f t="shared" si="8"/>
        <v>10000001</v>
      </c>
      <c r="L9" s="8" t="str">
        <f t="shared" si="9"/>
        <v>816A</v>
      </c>
      <c r="M9" s="10" t="str">
        <f t="shared" si="10"/>
        <v>dw $8173, $8178, $817F, $8204, $820D, $8215, $821E, $816A</v>
      </c>
    </row>
  </sheetData>
  <phoneticPr fontId="4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7F23D-5CD4-49E9-93A7-232448E27695}">
  <dimension ref="A1:M9"/>
  <sheetViews>
    <sheetView workbookViewId="0">
      <pane ySplit="1" topLeftCell="A2" activePane="bottomLeft" state="frozen"/>
      <selection pane="bottomLeft" activeCell="M9" sqref="M9"/>
    </sheetView>
  </sheetViews>
  <sheetFormatPr defaultRowHeight="15" x14ac:dyDescent="0.25"/>
  <cols>
    <col min="1" max="1" width="7" style="4" bestFit="1" customWidth="1"/>
    <col min="2" max="2" width="6.28515625" bestFit="1" customWidth="1"/>
    <col min="5" max="9" width="9.140625" style="6"/>
    <col min="10" max="12" width="9.140625" style="8"/>
    <col min="13" max="13" width="53.140625" style="10" bestFit="1" customWidth="1"/>
  </cols>
  <sheetData>
    <row r="1" spans="1:13" s="2" customFormat="1" x14ac:dyDescent="0.25">
      <c r="A1" s="3" t="s">
        <v>6</v>
      </c>
      <c r="B1" s="2" t="s">
        <v>15</v>
      </c>
      <c r="C1" s="2" t="s">
        <v>5</v>
      </c>
      <c r="D1" s="11">
        <v>1152000</v>
      </c>
      <c r="E1" s="5" t="s">
        <v>16</v>
      </c>
      <c r="F1" s="5" t="s">
        <v>2</v>
      </c>
      <c r="G1" s="5" t="s">
        <v>1</v>
      </c>
      <c r="H1" s="5" t="s">
        <v>17</v>
      </c>
      <c r="I1" s="5" t="s">
        <v>18</v>
      </c>
      <c r="J1" s="7" t="s">
        <v>2</v>
      </c>
      <c r="K1" s="7" t="s">
        <v>1</v>
      </c>
      <c r="L1" s="7" t="s">
        <v>16</v>
      </c>
      <c r="M1" s="9" t="s">
        <v>19</v>
      </c>
    </row>
    <row r="2" spans="1:13" x14ac:dyDescent="0.25">
      <c r="A2" s="4">
        <v>0</v>
      </c>
      <c r="B2" t="s">
        <v>7</v>
      </c>
      <c r="C2">
        <v>28000000</v>
      </c>
      <c r="D2">
        <f>INT(C2/D$1)</f>
        <v>24</v>
      </c>
      <c r="E2" s="6" t="str">
        <f>DEC2HEX(D2, 4)</f>
        <v>0018</v>
      </c>
      <c r="F2" s="6" t="str">
        <f>HEX2BIN(RIGHT(E2, 2), 8)</f>
        <v>00011000</v>
      </c>
      <c r="G2" s="6" t="str">
        <f>HEX2BIN(LEFT(E2, 2), 8)</f>
        <v>00000000</v>
      </c>
      <c r="H2" s="6" t="str">
        <f>RIGHT(F2, 7)</f>
        <v>0011000</v>
      </c>
      <c r="I2" s="6" t="str">
        <f>RIGHT(G2, 6) &amp; LEFT(F2, 1)</f>
        <v>0000000</v>
      </c>
      <c r="J2" s="8" t="str">
        <f>"0" &amp; H2</f>
        <v>00011000</v>
      </c>
      <c r="K2" s="8" t="str">
        <f>"1" &amp; I2</f>
        <v>10000000</v>
      </c>
      <c r="L2" s="8" t="str">
        <f>BIN2HEX(K2, 2) &amp; BIN2HEX(J2, 2)</f>
        <v>8018</v>
      </c>
      <c r="M2" s="10" t="str">
        <f>"dw $" &amp; L2</f>
        <v>dw $8018</v>
      </c>
    </row>
    <row r="3" spans="1:13" x14ac:dyDescent="0.25">
      <c r="A3" s="4">
        <f t="shared" ref="A3:A9" si="0">A2+1</f>
        <v>1</v>
      </c>
      <c r="B3" t="s">
        <v>8</v>
      </c>
      <c r="C3">
        <v>28571429</v>
      </c>
      <c r="D3">
        <f t="shared" ref="D3:D9" si="1">INT(C3/D$1)</f>
        <v>24</v>
      </c>
      <c r="E3" s="6" t="str">
        <f t="shared" ref="E3:E9" si="2">DEC2HEX(D3, 4)</f>
        <v>0018</v>
      </c>
      <c r="F3" s="6" t="str">
        <f t="shared" ref="F3:F9" si="3">HEX2BIN(RIGHT(E3, 2), 8)</f>
        <v>00011000</v>
      </c>
      <c r="G3" s="6" t="str">
        <f t="shared" ref="G3:G9" si="4">HEX2BIN(LEFT(E3, 2), 8)</f>
        <v>00000000</v>
      </c>
      <c r="H3" s="6" t="str">
        <f t="shared" ref="H3:H9" si="5">RIGHT(F3, 7)</f>
        <v>0011000</v>
      </c>
      <c r="I3" s="6" t="str">
        <f t="shared" ref="I3:I9" si="6">RIGHT(G3, 6) &amp; LEFT(F3, 1)</f>
        <v>0000000</v>
      </c>
      <c r="J3" s="8" t="str">
        <f t="shared" ref="J3:J9" si="7">"0" &amp; H3</f>
        <v>00011000</v>
      </c>
      <c r="K3" s="8" t="str">
        <f t="shared" ref="K3:K9" si="8">"1" &amp; I3</f>
        <v>10000000</v>
      </c>
      <c r="L3" s="8" t="str">
        <f t="shared" ref="L3:L9" si="9">BIN2HEX(K3, 2) &amp; BIN2HEX(J3, 2)</f>
        <v>8018</v>
      </c>
      <c r="M3" s="10" t="str">
        <f>M2 &amp; ", $" &amp; L3</f>
        <v>dw $8018, $8018</v>
      </c>
    </row>
    <row r="4" spans="1:13" x14ac:dyDescent="0.25">
      <c r="A4" s="4">
        <f t="shared" si="0"/>
        <v>2</v>
      </c>
      <c r="B4" t="s">
        <v>9</v>
      </c>
      <c r="C4">
        <v>29464286</v>
      </c>
      <c r="D4">
        <f t="shared" si="1"/>
        <v>25</v>
      </c>
      <c r="E4" s="6" t="str">
        <f t="shared" si="2"/>
        <v>0019</v>
      </c>
      <c r="F4" s="6" t="str">
        <f t="shared" si="3"/>
        <v>00011001</v>
      </c>
      <c r="G4" s="6" t="str">
        <f t="shared" si="4"/>
        <v>00000000</v>
      </c>
      <c r="H4" s="6" t="str">
        <f t="shared" si="5"/>
        <v>0011001</v>
      </c>
      <c r="I4" s="6" t="str">
        <f t="shared" si="6"/>
        <v>0000000</v>
      </c>
      <c r="J4" s="8" t="str">
        <f t="shared" si="7"/>
        <v>00011001</v>
      </c>
      <c r="K4" s="8" t="str">
        <f t="shared" si="8"/>
        <v>10000000</v>
      </c>
      <c r="L4" s="8" t="str">
        <f t="shared" si="9"/>
        <v>8019</v>
      </c>
      <c r="M4" s="10" t="str">
        <f t="shared" ref="M4:M9" si="10">M3 &amp; ", $" &amp; L4</f>
        <v>dw $8018, $8018, $8019</v>
      </c>
    </row>
    <row r="5" spans="1:13" x14ac:dyDescent="0.25">
      <c r="A5" s="4">
        <f t="shared" si="0"/>
        <v>3</v>
      </c>
      <c r="B5" t="s">
        <v>10</v>
      </c>
      <c r="C5">
        <v>30000000</v>
      </c>
      <c r="D5">
        <f t="shared" si="1"/>
        <v>26</v>
      </c>
      <c r="E5" s="6" t="str">
        <f t="shared" si="2"/>
        <v>001A</v>
      </c>
      <c r="F5" s="6" t="str">
        <f t="shared" si="3"/>
        <v>00011010</v>
      </c>
      <c r="G5" s="6" t="str">
        <f t="shared" si="4"/>
        <v>00000000</v>
      </c>
      <c r="H5" s="6" t="str">
        <f t="shared" si="5"/>
        <v>0011010</v>
      </c>
      <c r="I5" s="6" t="str">
        <f t="shared" si="6"/>
        <v>0000000</v>
      </c>
      <c r="J5" s="8" t="str">
        <f t="shared" si="7"/>
        <v>00011010</v>
      </c>
      <c r="K5" s="8" t="str">
        <f t="shared" si="8"/>
        <v>10000000</v>
      </c>
      <c r="L5" s="8" t="str">
        <f t="shared" si="9"/>
        <v>801A</v>
      </c>
      <c r="M5" s="10" t="str">
        <f t="shared" si="10"/>
        <v>dw $8018, $8018, $8019, $801A</v>
      </c>
    </row>
    <row r="6" spans="1:13" x14ac:dyDescent="0.25">
      <c r="A6" s="4">
        <f t="shared" si="0"/>
        <v>4</v>
      </c>
      <c r="B6" t="s">
        <v>11</v>
      </c>
      <c r="C6">
        <v>31000000</v>
      </c>
      <c r="D6">
        <f t="shared" si="1"/>
        <v>26</v>
      </c>
      <c r="E6" s="6" t="str">
        <f t="shared" si="2"/>
        <v>001A</v>
      </c>
      <c r="F6" s="6" t="str">
        <f t="shared" si="3"/>
        <v>00011010</v>
      </c>
      <c r="G6" s="6" t="str">
        <f t="shared" si="4"/>
        <v>00000000</v>
      </c>
      <c r="H6" s="6" t="str">
        <f t="shared" si="5"/>
        <v>0011010</v>
      </c>
      <c r="I6" s="6" t="str">
        <f t="shared" si="6"/>
        <v>0000000</v>
      </c>
      <c r="J6" s="8" t="str">
        <f t="shared" si="7"/>
        <v>00011010</v>
      </c>
      <c r="K6" s="8" t="str">
        <f t="shared" si="8"/>
        <v>10000000</v>
      </c>
      <c r="L6" s="8" t="str">
        <f t="shared" si="9"/>
        <v>801A</v>
      </c>
      <c r="M6" s="10" t="str">
        <f t="shared" si="10"/>
        <v>dw $8018, $8018, $8019, $801A, $801A</v>
      </c>
    </row>
    <row r="7" spans="1:13" x14ac:dyDescent="0.25">
      <c r="A7" s="4">
        <f t="shared" si="0"/>
        <v>5</v>
      </c>
      <c r="B7" t="s">
        <v>12</v>
      </c>
      <c r="C7">
        <v>32000000</v>
      </c>
      <c r="D7">
        <f t="shared" si="1"/>
        <v>27</v>
      </c>
      <c r="E7" s="6" t="str">
        <f t="shared" si="2"/>
        <v>001B</v>
      </c>
      <c r="F7" s="6" t="str">
        <f t="shared" si="3"/>
        <v>00011011</v>
      </c>
      <c r="G7" s="6" t="str">
        <f t="shared" si="4"/>
        <v>00000000</v>
      </c>
      <c r="H7" s="6" t="str">
        <f t="shared" si="5"/>
        <v>0011011</v>
      </c>
      <c r="I7" s="6" t="str">
        <f t="shared" si="6"/>
        <v>0000000</v>
      </c>
      <c r="J7" s="8" t="str">
        <f t="shared" si="7"/>
        <v>00011011</v>
      </c>
      <c r="K7" s="8" t="str">
        <f t="shared" si="8"/>
        <v>10000000</v>
      </c>
      <c r="L7" s="8" t="str">
        <f t="shared" si="9"/>
        <v>801B</v>
      </c>
      <c r="M7" s="10" t="str">
        <f t="shared" si="10"/>
        <v>dw $8018, $8018, $8019, $801A, $801A, $801B</v>
      </c>
    </row>
    <row r="8" spans="1:13" x14ac:dyDescent="0.25">
      <c r="A8" s="4">
        <f t="shared" si="0"/>
        <v>6</v>
      </c>
      <c r="B8" t="s">
        <v>13</v>
      </c>
      <c r="C8">
        <v>33000000</v>
      </c>
      <c r="D8">
        <f t="shared" si="1"/>
        <v>28</v>
      </c>
      <c r="E8" s="6" t="str">
        <f t="shared" si="2"/>
        <v>001C</v>
      </c>
      <c r="F8" s="6" t="str">
        <f t="shared" si="3"/>
        <v>00011100</v>
      </c>
      <c r="G8" s="6" t="str">
        <f t="shared" si="4"/>
        <v>00000000</v>
      </c>
      <c r="H8" s="6" t="str">
        <f t="shared" si="5"/>
        <v>0011100</v>
      </c>
      <c r="I8" s="6" t="str">
        <f t="shared" si="6"/>
        <v>0000000</v>
      </c>
      <c r="J8" s="8" t="str">
        <f t="shared" si="7"/>
        <v>00011100</v>
      </c>
      <c r="K8" s="8" t="str">
        <f t="shared" si="8"/>
        <v>10000000</v>
      </c>
      <c r="L8" s="8" t="str">
        <f t="shared" si="9"/>
        <v>801C</v>
      </c>
      <c r="M8" s="10" t="str">
        <f t="shared" si="10"/>
        <v>dw $8018, $8018, $8019, $801A, $801A, $801B, $801C</v>
      </c>
    </row>
    <row r="9" spans="1:13" x14ac:dyDescent="0.25">
      <c r="A9" s="4">
        <f t="shared" si="0"/>
        <v>7</v>
      </c>
      <c r="B9" t="s">
        <v>14</v>
      </c>
      <c r="C9">
        <v>27000000</v>
      </c>
      <c r="D9">
        <f t="shared" si="1"/>
        <v>23</v>
      </c>
      <c r="E9" s="6" t="str">
        <f t="shared" si="2"/>
        <v>0017</v>
      </c>
      <c r="F9" s="6" t="str">
        <f t="shared" si="3"/>
        <v>00010111</v>
      </c>
      <c r="G9" s="6" t="str">
        <f t="shared" si="4"/>
        <v>00000000</v>
      </c>
      <c r="H9" s="6" t="str">
        <f t="shared" si="5"/>
        <v>0010111</v>
      </c>
      <c r="I9" s="6" t="str">
        <f t="shared" si="6"/>
        <v>0000000</v>
      </c>
      <c r="J9" s="8" t="str">
        <f t="shared" si="7"/>
        <v>00010111</v>
      </c>
      <c r="K9" s="8" t="str">
        <f t="shared" si="8"/>
        <v>10000000</v>
      </c>
      <c r="L9" s="8" t="str">
        <f t="shared" si="9"/>
        <v>8017</v>
      </c>
      <c r="M9" s="10" t="str">
        <f t="shared" si="10"/>
        <v>dw $8018, $8018, $8019, $801A, $801A, $801B, $801C, $8017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FC565-AFC5-4178-A6C0-CAB736A4F44C}">
  <dimension ref="A1:M9"/>
  <sheetViews>
    <sheetView tabSelected="1" workbookViewId="0">
      <pane ySplit="1" topLeftCell="A2" activePane="bottomLeft" state="frozen"/>
      <selection pane="bottomLeft" activeCell="M9" sqref="M9"/>
    </sheetView>
  </sheetViews>
  <sheetFormatPr defaultRowHeight="15" x14ac:dyDescent="0.25"/>
  <cols>
    <col min="1" max="1" width="7" style="4" bestFit="1" customWidth="1"/>
    <col min="2" max="2" width="6.28515625" bestFit="1" customWidth="1"/>
    <col min="5" max="9" width="9.140625" style="6"/>
    <col min="10" max="12" width="9.140625" style="8"/>
    <col min="13" max="13" width="53.140625" style="10" bestFit="1" customWidth="1"/>
  </cols>
  <sheetData>
    <row r="1" spans="1:13" s="2" customFormat="1" x14ac:dyDescent="0.25">
      <c r="A1" s="3" t="s">
        <v>6</v>
      </c>
      <c r="B1" s="2" t="s">
        <v>15</v>
      </c>
      <c r="C1" s="2" t="s">
        <v>5</v>
      </c>
      <c r="D1" s="11">
        <v>1152000</v>
      </c>
      <c r="E1" s="5" t="s">
        <v>16</v>
      </c>
      <c r="F1" s="5" t="s">
        <v>2</v>
      </c>
      <c r="G1" s="5" t="s">
        <v>1</v>
      </c>
      <c r="H1" s="5" t="s">
        <v>17</v>
      </c>
      <c r="I1" s="5" t="s">
        <v>18</v>
      </c>
      <c r="J1" s="7" t="s">
        <v>2</v>
      </c>
      <c r="K1" s="7" t="s">
        <v>1</v>
      </c>
      <c r="L1" s="7" t="s">
        <v>16</v>
      </c>
      <c r="M1" s="9" t="s">
        <v>19</v>
      </c>
    </row>
    <row r="2" spans="1:13" x14ac:dyDescent="0.25">
      <c r="A2" s="4">
        <v>0</v>
      </c>
      <c r="B2" t="s">
        <v>7</v>
      </c>
      <c r="C2">
        <v>28000000</v>
      </c>
      <c r="D2">
        <f>INT(C2/D$1)</f>
        <v>24</v>
      </c>
      <c r="E2" s="6" t="str">
        <f>DEC2HEX(D2, 4)</f>
        <v>0018</v>
      </c>
      <c r="F2" s="6" t="str">
        <f>HEX2BIN(RIGHT(E2, 2), 8)</f>
        <v>00011000</v>
      </c>
      <c r="G2" s="6" t="str">
        <f>HEX2BIN(LEFT(E2, 2), 8)</f>
        <v>00000000</v>
      </c>
      <c r="H2" s="6" t="str">
        <f>RIGHT(F2, 7)</f>
        <v>0011000</v>
      </c>
      <c r="I2" s="6" t="str">
        <f>RIGHT(G2, 6) &amp; LEFT(F2, 1)</f>
        <v>0000000</v>
      </c>
      <c r="J2" s="8" t="str">
        <f>"0" &amp; H2</f>
        <v>00011000</v>
      </c>
      <c r="K2" s="8" t="str">
        <f>"1" &amp; I2</f>
        <v>10000000</v>
      </c>
      <c r="L2" s="8" t="str">
        <f>BIN2HEX(K2, 2) &amp; BIN2HEX(J2, 2)</f>
        <v>8018</v>
      </c>
      <c r="M2" s="10" t="str">
        <f>"dw $" &amp; L2</f>
        <v>dw $8018</v>
      </c>
    </row>
    <row r="3" spans="1:13" x14ac:dyDescent="0.25">
      <c r="A3" s="4">
        <f t="shared" ref="A3:A9" si="0">A2+1</f>
        <v>1</v>
      </c>
      <c r="B3" t="s">
        <v>8</v>
      </c>
      <c r="C3">
        <v>28571429</v>
      </c>
      <c r="D3">
        <v>25</v>
      </c>
      <c r="E3" s="6" t="str">
        <f t="shared" ref="E3:E9" si="1">DEC2HEX(D3, 4)</f>
        <v>0019</v>
      </c>
      <c r="F3" s="6" t="str">
        <f t="shared" ref="F3:F9" si="2">HEX2BIN(RIGHT(E3, 2), 8)</f>
        <v>00011001</v>
      </c>
      <c r="G3" s="6" t="str">
        <f t="shared" ref="G3:G9" si="3">HEX2BIN(LEFT(E3, 2), 8)</f>
        <v>00000000</v>
      </c>
      <c r="H3" s="6" t="str">
        <f t="shared" ref="H3:H9" si="4">RIGHT(F3, 7)</f>
        <v>0011001</v>
      </c>
      <c r="I3" s="6" t="str">
        <f t="shared" ref="I3:I9" si="5">RIGHT(G3, 6) &amp; LEFT(F3, 1)</f>
        <v>0000000</v>
      </c>
      <c r="J3" s="8" t="str">
        <f t="shared" ref="J3:J9" si="6">"0" &amp; H3</f>
        <v>00011001</v>
      </c>
      <c r="K3" s="8" t="str">
        <f t="shared" ref="K3:K9" si="7">"1" &amp; I3</f>
        <v>10000000</v>
      </c>
      <c r="L3" s="8" t="str">
        <f t="shared" ref="L3:L9" si="8">BIN2HEX(K3, 2) &amp; BIN2HEX(J3, 2)</f>
        <v>8019</v>
      </c>
      <c r="M3" s="10" t="str">
        <f>M2 &amp; ", $" &amp; L3</f>
        <v>dw $8018, $8019</v>
      </c>
    </row>
    <row r="4" spans="1:13" x14ac:dyDescent="0.25">
      <c r="A4" s="4">
        <f t="shared" si="0"/>
        <v>2</v>
      </c>
      <c r="B4" t="s">
        <v>9</v>
      </c>
      <c r="C4">
        <v>29464286</v>
      </c>
      <c r="D4">
        <v>26</v>
      </c>
      <c r="E4" s="6" t="str">
        <f t="shared" si="1"/>
        <v>001A</v>
      </c>
      <c r="F4" s="6" t="str">
        <f t="shared" si="2"/>
        <v>00011010</v>
      </c>
      <c r="G4" s="6" t="str">
        <f t="shared" si="3"/>
        <v>00000000</v>
      </c>
      <c r="H4" s="6" t="str">
        <f t="shared" si="4"/>
        <v>0011010</v>
      </c>
      <c r="I4" s="6" t="str">
        <f t="shared" si="5"/>
        <v>0000000</v>
      </c>
      <c r="J4" s="8" t="str">
        <f t="shared" si="6"/>
        <v>00011010</v>
      </c>
      <c r="K4" s="8" t="str">
        <f t="shared" si="7"/>
        <v>10000000</v>
      </c>
      <c r="L4" s="8" t="str">
        <f t="shared" si="8"/>
        <v>801A</v>
      </c>
      <c r="M4" s="10" t="str">
        <f t="shared" ref="M4:M9" si="9">M3 &amp; ", $" &amp; L4</f>
        <v>dw $8018, $8019, $801A</v>
      </c>
    </row>
    <row r="5" spans="1:13" x14ac:dyDescent="0.25">
      <c r="A5" s="4">
        <f t="shared" si="0"/>
        <v>3</v>
      </c>
      <c r="B5" t="s">
        <v>10</v>
      </c>
      <c r="C5">
        <v>30000000</v>
      </c>
      <c r="D5">
        <v>26</v>
      </c>
      <c r="E5" s="6" t="str">
        <f t="shared" si="1"/>
        <v>001A</v>
      </c>
      <c r="F5" s="6" t="str">
        <f t="shared" si="2"/>
        <v>00011010</v>
      </c>
      <c r="G5" s="6" t="str">
        <f t="shared" si="3"/>
        <v>00000000</v>
      </c>
      <c r="H5" s="6" t="str">
        <f t="shared" si="4"/>
        <v>0011010</v>
      </c>
      <c r="I5" s="6" t="str">
        <f t="shared" si="5"/>
        <v>0000000</v>
      </c>
      <c r="J5" s="8" t="str">
        <f t="shared" si="6"/>
        <v>00011010</v>
      </c>
      <c r="K5" s="8" t="str">
        <f t="shared" si="7"/>
        <v>10000000</v>
      </c>
      <c r="L5" s="8" t="str">
        <f t="shared" si="8"/>
        <v>801A</v>
      </c>
      <c r="M5" s="10" t="str">
        <f t="shared" si="9"/>
        <v>dw $8018, $8019, $801A, $801A</v>
      </c>
    </row>
    <row r="6" spans="1:13" x14ac:dyDescent="0.25">
      <c r="A6" s="4">
        <f t="shared" si="0"/>
        <v>4</v>
      </c>
      <c r="B6" t="s">
        <v>11</v>
      </c>
      <c r="C6">
        <v>31000000</v>
      </c>
      <c r="D6">
        <v>27</v>
      </c>
      <c r="E6" s="6" t="str">
        <f t="shared" si="1"/>
        <v>001B</v>
      </c>
      <c r="F6" s="6" t="str">
        <f t="shared" si="2"/>
        <v>00011011</v>
      </c>
      <c r="G6" s="6" t="str">
        <f t="shared" si="3"/>
        <v>00000000</v>
      </c>
      <c r="H6" s="6" t="str">
        <f t="shared" si="4"/>
        <v>0011011</v>
      </c>
      <c r="I6" s="6" t="str">
        <f t="shared" si="5"/>
        <v>0000000</v>
      </c>
      <c r="J6" s="8" t="str">
        <f t="shared" si="6"/>
        <v>00011011</v>
      </c>
      <c r="K6" s="8" t="str">
        <f t="shared" si="7"/>
        <v>10000000</v>
      </c>
      <c r="L6" s="8" t="str">
        <f t="shared" si="8"/>
        <v>801B</v>
      </c>
      <c r="M6" s="10" t="str">
        <f t="shared" si="9"/>
        <v>dw $8018, $8019, $801A, $801A, $801B</v>
      </c>
    </row>
    <row r="7" spans="1:13" x14ac:dyDescent="0.25">
      <c r="A7" s="4">
        <f t="shared" si="0"/>
        <v>5</v>
      </c>
      <c r="B7" t="s">
        <v>12</v>
      </c>
      <c r="C7">
        <v>32000000</v>
      </c>
      <c r="D7">
        <v>28</v>
      </c>
      <c r="E7" s="6" t="str">
        <f t="shared" si="1"/>
        <v>001C</v>
      </c>
      <c r="F7" s="6" t="str">
        <f t="shared" si="2"/>
        <v>00011100</v>
      </c>
      <c r="G7" s="6" t="str">
        <f t="shared" si="3"/>
        <v>00000000</v>
      </c>
      <c r="H7" s="6" t="str">
        <f t="shared" si="4"/>
        <v>0011100</v>
      </c>
      <c r="I7" s="6" t="str">
        <f t="shared" si="5"/>
        <v>0000000</v>
      </c>
      <c r="J7" s="8" t="str">
        <f t="shared" si="6"/>
        <v>00011100</v>
      </c>
      <c r="K7" s="8" t="str">
        <f t="shared" si="7"/>
        <v>10000000</v>
      </c>
      <c r="L7" s="8" t="str">
        <f t="shared" si="8"/>
        <v>801C</v>
      </c>
      <c r="M7" s="10" t="str">
        <f t="shared" si="9"/>
        <v>dw $8018, $8019, $801A, $801A, $801B, $801C</v>
      </c>
    </row>
    <row r="8" spans="1:13" x14ac:dyDescent="0.25">
      <c r="A8" s="4">
        <f t="shared" si="0"/>
        <v>6</v>
      </c>
      <c r="B8" t="s">
        <v>13</v>
      </c>
      <c r="C8">
        <v>33000000</v>
      </c>
      <c r="D8">
        <v>29</v>
      </c>
      <c r="E8" s="6" t="str">
        <f t="shared" si="1"/>
        <v>001D</v>
      </c>
      <c r="F8" s="6" t="str">
        <f t="shared" si="2"/>
        <v>00011101</v>
      </c>
      <c r="G8" s="6" t="str">
        <f t="shared" si="3"/>
        <v>00000000</v>
      </c>
      <c r="H8" s="6" t="str">
        <f t="shared" si="4"/>
        <v>0011101</v>
      </c>
      <c r="I8" s="6" t="str">
        <f t="shared" si="5"/>
        <v>0000000</v>
      </c>
      <c r="J8" s="8" t="str">
        <f t="shared" si="6"/>
        <v>00011101</v>
      </c>
      <c r="K8" s="8" t="str">
        <f t="shared" si="7"/>
        <v>10000000</v>
      </c>
      <c r="L8" s="8" t="str">
        <f t="shared" si="8"/>
        <v>801D</v>
      </c>
      <c r="M8" s="10" t="str">
        <f t="shared" si="9"/>
        <v>dw $8018, $8019, $801A, $801A, $801B, $801C, $801D</v>
      </c>
    </row>
    <row r="9" spans="1:13" x14ac:dyDescent="0.25">
      <c r="A9" s="4">
        <f t="shared" si="0"/>
        <v>7</v>
      </c>
      <c r="B9" t="s">
        <v>14</v>
      </c>
      <c r="C9">
        <v>27000000</v>
      </c>
      <c r="D9">
        <f t="shared" ref="D3:D9" si="10">INT(C9/D$1)</f>
        <v>23</v>
      </c>
      <c r="E9" s="6" t="str">
        <f t="shared" si="1"/>
        <v>0017</v>
      </c>
      <c r="F9" s="6" t="str">
        <f t="shared" si="2"/>
        <v>00010111</v>
      </c>
      <c r="G9" s="6" t="str">
        <f t="shared" si="3"/>
        <v>00000000</v>
      </c>
      <c r="H9" s="6" t="str">
        <f t="shared" si="4"/>
        <v>0010111</v>
      </c>
      <c r="I9" s="6" t="str">
        <f t="shared" si="5"/>
        <v>0000000</v>
      </c>
      <c r="J9" s="8" t="str">
        <f t="shared" si="6"/>
        <v>00010111</v>
      </c>
      <c r="K9" s="8" t="str">
        <f t="shared" si="7"/>
        <v>10000000</v>
      </c>
      <c r="L9" s="8" t="str">
        <f t="shared" si="8"/>
        <v>8017</v>
      </c>
      <c r="M9" s="10" t="str">
        <f t="shared" si="9"/>
        <v>dw $8018, $8019, $801A, $801A, $801B, $801C, $801D, $8017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B6398-5630-44FA-9E83-BDAF0E237CE5}">
  <dimension ref="A1:M9"/>
  <sheetViews>
    <sheetView workbookViewId="0">
      <pane ySplit="1" topLeftCell="A2" activePane="bottomLeft" state="frozen"/>
      <selection pane="bottomLeft" activeCell="M9" sqref="M9"/>
    </sheetView>
  </sheetViews>
  <sheetFormatPr defaultRowHeight="15" x14ac:dyDescent="0.25"/>
  <cols>
    <col min="1" max="1" width="7" style="4" bestFit="1" customWidth="1"/>
    <col min="2" max="2" width="6.28515625" bestFit="1" customWidth="1"/>
    <col min="5" max="9" width="9.140625" style="6"/>
    <col min="10" max="12" width="9.140625" style="8"/>
    <col min="13" max="13" width="53.140625" style="10" bestFit="1" customWidth="1"/>
  </cols>
  <sheetData>
    <row r="1" spans="1:13" s="2" customFormat="1" x14ac:dyDescent="0.25">
      <c r="A1" s="3" t="s">
        <v>6</v>
      </c>
      <c r="B1" s="2" t="s">
        <v>15</v>
      </c>
      <c r="C1" s="2" t="s">
        <v>5</v>
      </c>
      <c r="D1" s="11">
        <v>115273</v>
      </c>
      <c r="E1" s="5" t="s">
        <v>16</v>
      </c>
      <c r="F1" s="5" t="s">
        <v>2</v>
      </c>
      <c r="G1" s="5" t="s">
        <v>1</v>
      </c>
      <c r="H1" s="5" t="s">
        <v>17</v>
      </c>
      <c r="I1" s="5" t="s">
        <v>18</v>
      </c>
      <c r="J1" s="7" t="s">
        <v>2</v>
      </c>
      <c r="K1" s="7" t="s">
        <v>1</v>
      </c>
      <c r="L1" s="7" t="s">
        <v>16</v>
      </c>
      <c r="M1" s="9" t="s">
        <v>19</v>
      </c>
    </row>
    <row r="2" spans="1:13" x14ac:dyDescent="0.25">
      <c r="A2" s="4">
        <v>0</v>
      </c>
      <c r="B2" t="s">
        <v>7</v>
      </c>
      <c r="C2">
        <v>28000000</v>
      </c>
      <c r="D2">
        <f>INT(C2/D$1)</f>
        <v>242</v>
      </c>
      <c r="E2" s="6" t="str">
        <f>DEC2HEX(D2, 4)</f>
        <v>00F2</v>
      </c>
      <c r="F2" s="6" t="str">
        <f>HEX2BIN(RIGHT(E2, 2), 8)</f>
        <v>11110010</v>
      </c>
      <c r="G2" s="6" t="str">
        <f>HEX2BIN(LEFT(E2, 2), 8)</f>
        <v>00000000</v>
      </c>
      <c r="H2" s="6" t="str">
        <f>RIGHT(F2, 7)</f>
        <v>1110010</v>
      </c>
      <c r="I2" s="6" t="str">
        <f>RIGHT(G2, 6) &amp; LEFT(F2, 1)</f>
        <v>0000001</v>
      </c>
      <c r="J2" s="8" t="str">
        <f>"0" &amp; H2</f>
        <v>01110010</v>
      </c>
      <c r="K2" s="8" t="str">
        <f>"1" &amp; I2</f>
        <v>10000001</v>
      </c>
      <c r="L2" s="8" t="str">
        <f>BIN2HEX(K2, 2) &amp; BIN2HEX(J2, 2)</f>
        <v>8172</v>
      </c>
      <c r="M2" s="10" t="str">
        <f>"dw $" &amp; L2</f>
        <v>dw $8172</v>
      </c>
    </row>
    <row r="3" spans="1:13" x14ac:dyDescent="0.25">
      <c r="A3" s="4">
        <f t="shared" ref="A3:A9" si="0">A2+1</f>
        <v>1</v>
      </c>
      <c r="B3" t="s">
        <v>8</v>
      </c>
      <c r="C3">
        <v>28571429</v>
      </c>
      <c r="D3">
        <f t="shared" ref="D3:D9" si="1">INT(C3/D$1)</f>
        <v>247</v>
      </c>
      <c r="E3" s="6" t="str">
        <f t="shared" ref="E3:E9" si="2">DEC2HEX(D3, 4)</f>
        <v>00F7</v>
      </c>
      <c r="F3" s="6" t="str">
        <f t="shared" ref="F3:F9" si="3">HEX2BIN(RIGHT(E3, 2), 8)</f>
        <v>11110111</v>
      </c>
      <c r="G3" s="6" t="str">
        <f t="shared" ref="G3:G9" si="4">HEX2BIN(LEFT(E3, 2), 8)</f>
        <v>00000000</v>
      </c>
      <c r="H3" s="6" t="str">
        <f t="shared" ref="H3:H9" si="5">RIGHT(F3, 7)</f>
        <v>1110111</v>
      </c>
      <c r="I3" s="6" t="str">
        <f t="shared" ref="I3:I9" si="6">RIGHT(G3, 6) &amp; LEFT(F3, 1)</f>
        <v>0000001</v>
      </c>
      <c r="J3" s="8" t="str">
        <f t="shared" ref="J3:J9" si="7">"0" &amp; H3</f>
        <v>01110111</v>
      </c>
      <c r="K3" s="8" t="str">
        <f t="shared" ref="K3:K9" si="8">"1" &amp; I3</f>
        <v>10000001</v>
      </c>
      <c r="L3" s="8" t="str">
        <f t="shared" ref="L3:L9" si="9">BIN2HEX(K3, 2) &amp; BIN2HEX(J3, 2)</f>
        <v>8177</v>
      </c>
      <c r="M3" s="10" t="str">
        <f>M2 &amp; ", $" &amp; L3</f>
        <v>dw $8172, $8177</v>
      </c>
    </row>
    <row r="4" spans="1:13" x14ac:dyDescent="0.25">
      <c r="A4" s="4">
        <f t="shared" si="0"/>
        <v>2</v>
      </c>
      <c r="B4" t="s">
        <v>9</v>
      </c>
      <c r="C4">
        <v>29464286</v>
      </c>
      <c r="D4">
        <f t="shared" si="1"/>
        <v>255</v>
      </c>
      <c r="E4" s="6" t="str">
        <f t="shared" si="2"/>
        <v>00FF</v>
      </c>
      <c r="F4" s="6" t="str">
        <f t="shared" si="3"/>
        <v>11111111</v>
      </c>
      <c r="G4" s="6" t="str">
        <f t="shared" si="4"/>
        <v>00000000</v>
      </c>
      <c r="H4" s="6" t="str">
        <f t="shared" si="5"/>
        <v>1111111</v>
      </c>
      <c r="I4" s="6" t="str">
        <f t="shared" si="6"/>
        <v>0000001</v>
      </c>
      <c r="J4" s="8" t="str">
        <f t="shared" si="7"/>
        <v>01111111</v>
      </c>
      <c r="K4" s="8" t="str">
        <f t="shared" si="8"/>
        <v>10000001</v>
      </c>
      <c r="L4" s="8" t="str">
        <f t="shared" si="9"/>
        <v>817F</v>
      </c>
      <c r="M4" s="10" t="str">
        <f t="shared" ref="M4:M9" si="10">M3 &amp; ", $" &amp; L4</f>
        <v>dw $8172, $8177, $817F</v>
      </c>
    </row>
    <row r="5" spans="1:13" x14ac:dyDescent="0.25">
      <c r="A5" s="4">
        <f t="shared" si="0"/>
        <v>3</v>
      </c>
      <c r="B5" t="s">
        <v>10</v>
      </c>
      <c r="C5">
        <v>30000000</v>
      </c>
      <c r="D5">
        <f t="shared" si="1"/>
        <v>260</v>
      </c>
      <c r="E5" s="6" t="str">
        <f t="shared" si="2"/>
        <v>0104</v>
      </c>
      <c r="F5" s="6" t="str">
        <f t="shared" si="3"/>
        <v>00000100</v>
      </c>
      <c r="G5" s="6" t="str">
        <f t="shared" si="4"/>
        <v>00000001</v>
      </c>
      <c r="H5" s="6" t="str">
        <f t="shared" si="5"/>
        <v>0000100</v>
      </c>
      <c r="I5" s="6" t="str">
        <f t="shared" si="6"/>
        <v>0000010</v>
      </c>
      <c r="J5" s="8" t="str">
        <f t="shared" si="7"/>
        <v>00000100</v>
      </c>
      <c r="K5" s="8" t="str">
        <f t="shared" si="8"/>
        <v>10000010</v>
      </c>
      <c r="L5" s="8" t="str">
        <f t="shared" si="9"/>
        <v>8204</v>
      </c>
      <c r="M5" s="10" t="str">
        <f t="shared" si="10"/>
        <v>dw $8172, $8177, $817F, $8204</v>
      </c>
    </row>
    <row r="6" spans="1:13" x14ac:dyDescent="0.25">
      <c r="A6" s="4">
        <f t="shared" si="0"/>
        <v>4</v>
      </c>
      <c r="B6" t="s">
        <v>11</v>
      </c>
      <c r="C6">
        <v>31000000</v>
      </c>
      <c r="D6">
        <f t="shared" si="1"/>
        <v>268</v>
      </c>
      <c r="E6" s="6" t="str">
        <f t="shared" si="2"/>
        <v>010C</v>
      </c>
      <c r="F6" s="6" t="str">
        <f t="shared" si="3"/>
        <v>00001100</v>
      </c>
      <c r="G6" s="6" t="str">
        <f t="shared" si="4"/>
        <v>00000001</v>
      </c>
      <c r="H6" s="6" t="str">
        <f t="shared" si="5"/>
        <v>0001100</v>
      </c>
      <c r="I6" s="6" t="str">
        <f t="shared" si="6"/>
        <v>0000010</v>
      </c>
      <c r="J6" s="8" t="str">
        <f t="shared" si="7"/>
        <v>00001100</v>
      </c>
      <c r="K6" s="8" t="str">
        <f t="shared" si="8"/>
        <v>10000010</v>
      </c>
      <c r="L6" s="8" t="str">
        <f t="shared" si="9"/>
        <v>820C</v>
      </c>
      <c r="M6" s="10" t="str">
        <f t="shared" si="10"/>
        <v>dw $8172, $8177, $817F, $8204, $820C</v>
      </c>
    </row>
    <row r="7" spans="1:13" x14ac:dyDescent="0.25">
      <c r="A7" s="4">
        <f t="shared" si="0"/>
        <v>5</v>
      </c>
      <c r="B7" t="s">
        <v>12</v>
      </c>
      <c r="C7">
        <v>32000000</v>
      </c>
      <c r="D7">
        <f t="shared" si="1"/>
        <v>277</v>
      </c>
      <c r="E7" s="6" t="str">
        <f t="shared" si="2"/>
        <v>0115</v>
      </c>
      <c r="F7" s="6" t="str">
        <f t="shared" si="3"/>
        <v>00010101</v>
      </c>
      <c r="G7" s="6" t="str">
        <f t="shared" si="4"/>
        <v>00000001</v>
      </c>
      <c r="H7" s="6" t="str">
        <f t="shared" si="5"/>
        <v>0010101</v>
      </c>
      <c r="I7" s="6" t="str">
        <f t="shared" si="6"/>
        <v>0000010</v>
      </c>
      <c r="J7" s="8" t="str">
        <f t="shared" si="7"/>
        <v>00010101</v>
      </c>
      <c r="K7" s="8" t="str">
        <f t="shared" si="8"/>
        <v>10000010</v>
      </c>
      <c r="L7" s="8" t="str">
        <f t="shared" si="9"/>
        <v>8215</v>
      </c>
      <c r="M7" s="10" t="str">
        <f t="shared" si="10"/>
        <v>dw $8172, $8177, $817F, $8204, $820C, $8215</v>
      </c>
    </row>
    <row r="8" spans="1:13" x14ac:dyDescent="0.25">
      <c r="A8" s="4">
        <f t="shared" si="0"/>
        <v>6</v>
      </c>
      <c r="B8" t="s">
        <v>13</v>
      </c>
      <c r="C8">
        <v>33000000</v>
      </c>
      <c r="D8">
        <f t="shared" si="1"/>
        <v>286</v>
      </c>
      <c r="E8" s="6" t="str">
        <f t="shared" si="2"/>
        <v>011E</v>
      </c>
      <c r="F8" s="6" t="str">
        <f t="shared" si="3"/>
        <v>00011110</v>
      </c>
      <c r="G8" s="6" t="str">
        <f t="shared" si="4"/>
        <v>00000001</v>
      </c>
      <c r="H8" s="6" t="str">
        <f t="shared" si="5"/>
        <v>0011110</v>
      </c>
      <c r="I8" s="6" t="str">
        <f t="shared" si="6"/>
        <v>0000010</v>
      </c>
      <c r="J8" s="8" t="str">
        <f t="shared" si="7"/>
        <v>00011110</v>
      </c>
      <c r="K8" s="8" t="str">
        <f t="shared" si="8"/>
        <v>10000010</v>
      </c>
      <c r="L8" s="8" t="str">
        <f t="shared" si="9"/>
        <v>821E</v>
      </c>
      <c r="M8" s="10" t="str">
        <f t="shared" si="10"/>
        <v>dw $8172, $8177, $817F, $8204, $820C, $8215, $821E</v>
      </c>
    </row>
    <row r="9" spans="1:13" x14ac:dyDescent="0.25">
      <c r="A9" s="4">
        <f t="shared" si="0"/>
        <v>7</v>
      </c>
      <c r="B9" t="s">
        <v>14</v>
      </c>
      <c r="C9">
        <v>27000000</v>
      </c>
      <c r="D9">
        <f t="shared" si="1"/>
        <v>234</v>
      </c>
      <c r="E9" s="6" t="str">
        <f t="shared" si="2"/>
        <v>00EA</v>
      </c>
      <c r="F9" s="6" t="str">
        <f t="shared" si="3"/>
        <v>11101010</v>
      </c>
      <c r="G9" s="6" t="str">
        <f t="shared" si="4"/>
        <v>00000000</v>
      </c>
      <c r="H9" s="6" t="str">
        <f t="shared" si="5"/>
        <v>1101010</v>
      </c>
      <c r="I9" s="6" t="str">
        <f t="shared" si="6"/>
        <v>0000001</v>
      </c>
      <c r="J9" s="8" t="str">
        <f t="shared" si="7"/>
        <v>01101010</v>
      </c>
      <c r="K9" s="8" t="str">
        <f t="shared" si="8"/>
        <v>10000001</v>
      </c>
      <c r="L9" s="8" t="str">
        <f t="shared" si="9"/>
        <v>816A</v>
      </c>
      <c r="M9" s="10" t="str">
        <f t="shared" si="10"/>
        <v>dw $8172, $8177, $817F, $8204, $820C, $8215, $821E, $816A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2CB9A-203F-43B9-A2A3-3FE182BA0142}">
  <dimension ref="A1:Q13"/>
  <sheetViews>
    <sheetView workbookViewId="0">
      <selection activeCell="C8" sqref="C8"/>
    </sheetView>
  </sheetViews>
  <sheetFormatPr defaultRowHeight="15" x14ac:dyDescent="0.25"/>
  <cols>
    <col min="3" max="3" width="53.140625" bestFit="1" customWidth="1"/>
    <col min="9" max="9" width="53.28515625" bestFit="1" customWidth="1"/>
    <col min="10" max="10" width="7.140625" bestFit="1" customWidth="1"/>
  </cols>
  <sheetData>
    <row r="1" spans="1:17" x14ac:dyDescent="0.25">
      <c r="A1" t="s">
        <v>0</v>
      </c>
    </row>
    <row r="2" spans="1:17" x14ac:dyDescent="0.25">
      <c r="F2" t="s">
        <v>1</v>
      </c>
      <c r="G2" t="s">
        <v>2</v>
      </c>
      <c r="O2" t="s">
        <v>1</v>
      </c>
      <c r="P2" t="s">
        <v>2</v>
      </c>
    </row>
    <row r="3" spans="1:17" x14ac:dyDescent="0.25">
      <c r="A3">
        <v>243</v>
      </c>
      <c r="B3" t="str">
        <f>DEC2HEX(A3,4)</f>
        <v>00F3</v>
      </c>
      <c r="C3" t="str">
        <f>"dw $" &amp; B3</f>
        <v>dw $00F3</v>
      </c>
      <c r="D3" t="str">
        <f>HEX2BIN(LEFT($B3,2),8)</f>
        <v>00000000</v>
      </c>
      <c r="E3" t="str">
        <f>HEX2BIN(RIGHT($B3,2),8)</f>
        <v>11110011</v>
      </c>
      <c r="F3" t="str">
        <f>"1" &amp; RIGHT(D3,7)</f>
        <v>10000000</v>
      </c>
      <c r="G3" t="str">
        <f>"0" &amp; RIGHT(E3,7)</f>
        <v>01110011</v>
      </c>
      <c r="H3" t="str">
        <f>BIN2HEX(F3,2) &amp;BIN2HEX(G3,2)</f>
        <v>8073</v>
      </c>
      <c r="I3" t="str">
        <f>"dw $" &amp; H3</f>
        <v>dw $8073</v>
      </c>
      <c r="J3" t="str">
        <f>LEFT(B3,2)</f>
        <v>00</v>
      </c>
      <c r="K3">
        <f>HEX2DEC(J3)</f>
        <v>0</v>
      </c>
      <c r="L3">
        <f>_xlfn.BITOR(K3,128)</f>
        <v>128</v>
      </c>
      <c r="M3" t="str">
        <f>DEC2HEX(L3,2)</f>
        <v>80</v>
      </c>
      <c r="N3" t="str">
        <f>M3&amp;RIGHT(B3,2)</f>
        <v>80F3</v>
      </c>
      <c r="O3" t="str">
        <f>HEX2BIN(M3,8)</f>
        <v>10000000</v>
      </c>
      <c r="P3" t="str">
        <f>HEX2BIN(RIGHT(N3,2), 8)</f>
        <v>11110011</v>
      </c>
      <c r="Q3" t="str">
        <f>"dw $" &amp; N3</f>
        <v>dw $80F3</v>
      </c>
    </row>
    <row r="4" spans="1:17" x14ac:dyDescent="0.25">
      <c r="A4">
        <v>248</v>
      </c>
      <c r="B4" t="str">
        <f t="shared" ref="B4:B10" si="0">DEC2HEX(A4,4)</f>
        <v>00F8</v>
      </c>
      <c r="C4" t="str">
        <f>C3 &amp; ", $" &amp; B4</f>
        <v>dw $00F3, $00F8</v>
      </c>
      <c r="D4" t="str">
        <f t="shared" ref="D4:D13" si="1">HEX2BIN(LEFT($B4,2),8)</f>
        <v>00000000</v>
      </c>
      <c r="E4" t="str">
        <f t="shared" ref="E4:E13" si="2">HEX2BIN(RIGHT($B4,2),8)</f>
        <v>11111000</v>
      </c>
      <c r="F4" t="str">
        <f t="shared" ref="F4:F10" si="3">"1" &amp; RIGHT(D4,7)</f>
        <v>10000000</v>
      </c>
      <c r="G4" t="str">
        <f t="shared" ref="G4:G10" si="4">"0" &amp; RIGHT(E4,7)</f>
        <v>01111000</v>
      </c>
      <c r="H4" t="str">
        <f t="shared" ref="H4:H10" si="5">BIN2HEX(F4,2) &amp;BIN2HEX(G4,2)</f>
        <v>8078</v>
      </c>
      <c r="I4" t="str">
        <f>I3 &amp; ", $" &amp; H4</f>
        <v>dw $8073, $8078</v>
      </c>
      <c r="J4" t="str">
        <f t="shared" ref="J4:J10" si="6">LEFT(B4,2)</f>
        <v>00</v>
      </c>
      <c r="K4">
        <f t="shared" ref="K4:K10" si="7">HEX2DEC(J4)</f>
        <v>0</v>
      </c>
      <c r="L4">
        <f t="shared" ref="L4:L10" si="8">_xlfn.BITOR(K4,128)</f>
        <v>128</v>
      </c>
      <c r="M4" t="str">
        <f t="shared" ref="M4:M10" si="9">DEC2HEX(L4,2)</f>
        <v>80</v>
      </c>
      <c r="N4" t="str">
        <f t="shared" ref="N4:N10" si="10">M4&amp;RIGHT(B4,2)</f>
        <v>80F8</v>
      </c>
      <c r="O4" t="str">
        <f t="shared" ref="O4:O10" si="11">HEX2BIN(M4,8)</f>
        <v>10000000</v>
      </c>
      <c r="P4" t="str">
        <f t="shared" ref="P4:P10" si="12">HEX2BIN(RIGHT(N4,2), 8)</f>
        <v>11111000</v>
      </c>
      <c r="Q4" t="str">
        <f>Q3 &amp; ", $" &amp; N4</f>
        <v>dw $80F3, $80F8</v>
      </c>
    </row>
    <row r="5" spans="1:17" x14ac:dyDescent="0.25">
      <c r="A5">
        <v>256</v>
      </c>
      <c r="B5" t="str">
        <f t="shared" si="0"/>
        <v>0100</v>
      </c>
      <c r="C5" t="str">
        <f t="shared" ref="C5:C10" si="13">C4 &amp; ", $" &amp; B5</f>
        <v>dw $00F3, $00F8, $0100</v>
      </c>
      <c r="D5" t="str">
        <f t="shared" si="1"/>
        <v>00000001</v>
      </c>
      <c r="E5" t="str">
        <f t="shared" si="2"/>
        <v>00000000</v>
      </c>
      <c r="F5" t="str">
        <f t="shared" si="3"/>
        <v>10000001</v>
      </c>
      <c r="G5" t="str">
        <f t="shared" si="4"/>
        <v>00000000</v>
      </c>
      <c r="H5" t="str">
        <f t="shared" si="5"/>
        <v>8100</v>
      </c>
      <c r="I5" t="str">
        <f t="shared" ref="I5:I10" si="14">I4 &amp; ", $" &amp; H5</f>
        <v>dw $8073, $8078, $8100</v>
      </c>
      <c r="J5" t="str">
        <f t="shared" si="6"/>
        <v>01</v>
      </c>
      <c r="K5">
        <f t="shared" si="7"/>
        <v>1</v>
      </c>
      <c r="L5">
        <f t="shared" si="8"/>
        <v>129</v>
      </c>
      <c r="M5" t="str">
        <f t="shared" si="9"/>
        <v>81</v>
      </c>
      <c r="N5" t="str">
        <f t="shared" si="10"/>
        <v>8100</v>
      </c>
      <c r="O5" t="str">
        <f t="shared" si="11"/>
        <v>10000001</v>
      </c>
      <c r="P5" t="str">
        <f t="shared" si="12"/>
        <v>00000000</v>
      </c>
      <c r="Q5" t="str">
        <f t="shared" ref="Q5:Q10" si="15">Q4 &amp; ", $" &amp; N5</f>
        <v>dw $80F3, $80F8, $8100</v>
      </c>
    </row>
    <row r="6" spans="1:17" x14ac:dyDescent="0.25">
      <c r="A6">
        <v>260</v>
      </c>
      <c r="B6" t="str">
        <f t="shared" si="0"/>
        <v>0104</v>
      </c>
      <c r="C6" t="str">
        <f t="shared" si="13"/>
        <v>dw $00F3, $00F8, $0100, $0104</v>
      </c>
      <c r="D6" t="str">
        <f t="shared" si="1"/>
        <v>00000001</v>
      </c>
      <c r="E6" t="str">
        <f t="shared" si="2"/>
        <v>00000100</v>
      </c>
      <c r="F6" t="str">
        <f t="shared" si="3"/>
        <v>10000001</v>
      </c>
      <c r="G6" t="str">
        <f t="shared" si="4"/>
        <v>00000100</v>
      </c>
      <c r="H6" t="str">
        <f t="shared" si="5"/>
        <v>8104</v>
      </c>
      <c r="I6" t="str">
        <f t="shared" si="14"/>
        <v>dw $8073, $8078, $8100, $8104</v>
      </c>
      <c r="J6" t="str">
        <f t="shared" si="6"/>
        <v>01</v>
      </c>
      <c r="K6">
        <f t="shared" si="7"/>
        <v>1</v>
      </c>
      <c r="L6">
        <f t="shared" si="8"/>
        <v>129</v>
      </c>
      <c r="M6" t="str">
        <f t="shared" si="9"/>
        <v>81</v>
      </c>
      <c r="N6" t="str">
        <f t="shared" si="10"/>
        <v>8104</v>
      </c>
      <c r="O6" t="str">
        <f t="shared" si="11"/>
        <v>10000001</v>
      </c>
      <c r="P6" t="str">
        <f t="shared" si="12"/>
        <v>00000100</v>
      </c>
      <c r="Q6" t="str">
        <f t="shared" si="15"/>
        <v>dw $80F3, $80F8, $8100, $8104</v>
      </c>
    </row>
    <row r="7" spans="1:17" x14ac:dyDescent="0.25">
      <c r="A7">
        <v>269</v>
      </c>
      <c r="B7" t="str">
        <f t="shared" si="0"/>
        <v>010D</v>
      </c>
      <c r="C7" t="str">
        <f t="shared" si="13"/>
        <v>dw $00F3, $00F8, $0100, $0104, $010D</v>
      </c>
      <c r="D7" t="str">
        <f t="shared" si="1"/>
        <v>00000001</v>
      </c>
      <c r="E7" t="str">
        <f t="shared" si="2"/>
        <v>00001101</v>
      </c>
      <c r="F7" t="str">
        <f t="shared" si="3"/>
        <v>10000001</v>
      </c>
      <c r="G7" t="str">
        <f t="shared" si="4"/>
        <v>00001101</v>
      </c>
      <c r="H7" t="str">
        <f t="shared" si="5"/>
        <v>810D</v>
      </c>
      <c r="I7" t="str">
        <f t="shared" si="14"/>
        <v>dw $8073, $8078, $8100, $8104, $810D</v>
      </c>
      <c r="J7" t="str">
        <f t="shared" si="6"/>
        <v>01</v>
      </c>
      <c r="K7">
        <f t="shared" si="7"/>
        <v>1</v>
      </c>
      <c r="L7">
        <f t="shared" si="8"/>
        <v>129</v>
      </c>
      <c r="M7" t="str">
        <f t="shared" si="9"/>
        <v>81</v>
      </c>
      <c r="N7" t="str">
        <f t="shared" si="10"/>
        <v>810D</v>
      </c>
      <c r="O7" t="str">
        <f t="shared" si="11"/>
        <v>10000001</v>
      </c>
      <c r="P7" t="str">
        <f t="shared" si="12"/>
        <v>00001101</v>
      </c>
      <c r="Q7" t="str">
        <f t="shared" si="15"/>
        <v>dw $80F3, $80F8, $8100, $8104, $810D</v>
      </c>
    </row>
    <row r="8" spans="1:17" x14ac:dyDescent="0.25">
      <c r="A8">
        <v>278</v>
      </c>
      <c r="B8" t="str">
        <f t="shared" si="0"/>
        <v>0116</v>
      </c>
      <c r="C8" t="str">
        <f t="shared" si="13"/>
        <v>dw $00F3, $00F8, $0100, $0104, $010D, $0116</v>
      </c>
      <c r="D8" t="str">
        <f t="shared" si="1"/>
        <v>00000001</v>
      </c>
      <c r="E8" t="str">
        <f t="shared" si="2"/>
        <v>00010110</v>
      </c>
      <c r="F8" t="str">
        <f t="shared" si="3"/>
        <v>10000001</v>
      </c>
      <c r="G8" t="str">
        <f t="shared" si="4"/>
        <v>00010110</v>
      </c>
      <c r="H8" t="str">
        <f t="shared" si="5"/>
        <v>8116</v>
      </c>
      <c r="I8" t="str">
        <f t="shared" si="14"/>
        <v>dw $8073, $8078, $8100, $8104, $810D, $8116</v>
      </c>
      <c r="J8" t="str">
        <f t="shared" si="6"/>
        <v>01</v>
      </c>
      <c r="K8">
        <f t="shared" si="7"/>
        <v>1</v>
      </c>
      <c r="L8">
        <f t="shared" si="8"/>
        <v>129</v>
      </c>
      <c r="M8" t="str">
        <f t="shared" si="9"/>
        <v>81</v>
      </c>
      <c r="N8" t="str">
        <f t="shared" si="10"/>
        <v>8116</v>
      </c>
      <c r="O8" t="str">
        <f t="shared" si="11"/>
        <v>10000001</v>
      </c>
      <c r="P8" t="str">
        <f t="shared" si="12"/>
        <v>00010110</v>
      </c>
      <c r="Q8" t="str">
        <f t="shared" si="15"/>
        <v>dw $80F3, $80F8, $8100, $8104, $810D, $8116</v>
      </c>
    </row>
    <row r="9" spans="1:17" x14ac:dyDescent="0.25">
      <c r="A9">
        <v>286</v>
      </c>
      <c r="B9" t="str">
        <f t="shared" si="0"/>
        <v>011E</v>
      </c>
      <c r="C9" t="str">
        <f t="shared" si="13"/>
        <v>dw $00F3, $00F8, $0100, $0104, $010D, $0116, $011E</v>
      </c>
      <c r="D9" t="str">
        <f t="shared" si="1"/>
        <v>00000001</v>
      </c>
      <c r="E9" t="str">
        <f t="shared" si="2"/>
        <v>00011110</v>
      </c>
      <c r="F9" t="str">
        <f t="shared" si="3"/>
        <v>10000001</v>
      </c>
      <c r="G9" t="str">
        <f t="shared" si="4"/>
        <v>00011110</v>
      </c>
      <c r="H9" t="str">
        <f t="shared" si="5"/>
        <v>811E</v>
      </c>
      <c r="I9" t="str">
        <f t="shared" si="14"/>
        <v>dw $8073, $8078, $8100, $8104, $810D, $8116, $811E</v>
      </c>
      <c r="J9" t="str">
        <f t="shared" si="6"/>
        <v>01</v>
      </c>
      <c r="K9">
        <f t="shared" si="7"/>
        <v>1</v>
      </c>
      <c r="L9">
        <f t="shared" si="8"/>
        <v>129</v>
      </c>
      <c r="M9" t="str">
        <f t="shared" si="9"/>
        <v>81</v>
      </c>
      <c r="N9" t="str">
        <f t="shared" si="10"/>
        <v>811E</v>
      </c>
      <c r="O9" t="str">
        <f t="shared" si="11"/>
        <v>10000001</v>
      </c>
      <c r="P9" t="str">
        <f t="shared" si="12"/>
        <v>00011110</v>
      </c>
      <c r="Q9" t="str">
        <f t="shared" si="15"/>
        <v>dw $80F3, $80F8, $8100, $8104, $810D, $8116, $811E</v>
      </c>
    </row>
    <row r="10" spans="1:17" x14ac:dyDescent="0.25">
      <c r="A10">
        <v>234</v>
      </c>
      <c r="B10" t="str">
        <f t="shared" si="0"/>
        <v>00EA</v>
      </c>
      <c r="C10" t="str">
        <f t="shared" si="13"/>
        <v>dw $00F3, $00F8, $0100, $0104, $010D, $0116, $011E, $00EA</v>
      </c>
      <c r="D10" t="str">
        <f t="shared" si="1"/>
        <v>00000000</v>
      </c>
      <c r="E10" t="str">
        <f t="shared" si="2"/>
        <v>11101010</v>
      </c>
      <c r="F10" t="str">
        <f t="shared" si="3"/>
        <v>10000000</v>
      </c>
      <c r="G10" t="str">
        <f t="shared" si="4"/>
        <v>01101010</v>
      </c>
      <c r="H10" t="str">
        <f t="shared" si="5"/>
        <v>806A</v>
      </c>
      <c r="I10" t="str">
        <f t="shared" si="14"/>
        <v>dw $8073, $8078, $8100, $8104, $810D, $8116, $811E, $806A</v>
      </c>
      <c r="J10" t="str">
        <f t="shared" si="6"/>
        <v>00</v>
      </c>
      <c r="K10">
        <f t="shared" si="7"/>
        <v>0</v>
      </c>
      <c r="L10">
        <f t="shared" si="8"/>
        <v>128</v>
      </c>
      <c r="M10" t="str">
        <f t="shared" si="9"/>
        <v>80</v>
      </c>
      <c r="N10" t="str">
        <f t="shared" si="10"/>
        <v>80EA</v>
      </c>
      <c r="O10" t="str">
        <f t="shared" si="11"/>
        <v>10000000</v>
      </c>
      <c r="P10" t="str">
        <f t="shared" si="12"/>
        <v>11101010</v>
      </c>
      <c r="Q10" t="str">
        <f t="shared" si="15"/>
        <v>dw $80F3, $80F8, $8100, $8104, $810D, $8116, $811E, $80EA</v>
      </c>
    </row>
    <row r="12" spans="1:17" x14ac:dyDescent="0.25">
      <c r="B12" s="1" t="s">
        <v>4</v>
      </c>
      <c r="D12" t="str">
        <f t="shared" si="1"/>
        <v>00000001</v>
      </c>
      <c r="E12" t="str">
        <f t="shared" si="2"/>
        <v>00000000</v>
      </c>
    </row>
    <row r="13" spans="1:17" x14ac:dyDescent="0.25">
      <c r="B13" s="1" t="s">
        <v>3</v>
      </c>
      <c r="D13" t="str">
        <f t="shared" si="1"/>
        <v>10000010</v>
      </c>
      <c r="E13" t="str">
        <f t="shared" si="2"/>
        <v>00010000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115200</vt:lpstr>
      <vt:lpstr>1152000</vt:lpstr>
      <vt:lpstr>1152000 Tim</vt:lpstr>
      <vt:lpstr>115273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Verhagen-Guest</dc:creator>
  <cp:lastModifiedBy>Robin Verhagen-Guest</cp:lastModifiedBy>
  <dcterms:created xsi:type="dcterms:W3CDTF">2020-01-19T23:53:57Z</dcterms:created>
  <dcterms:modified xsi:type="dcterms:W3CDTF">2020-01-26T18:57:43Z</dcterms:modified>
</cp:coreProperties>
</file>