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schocz/Documents/research-projects/side/park-service-site/park-site/static-ver/"/>
    </mc:Choice>
  </mc:AlternateContent>
  <bookViews>
    <workbookView xWindow="400" yWindow="620" windowWidth="29000" windowHeight="19160" tabRatio="500"/>
  </bookViews>
  <sheets>
    <sheet name="park_hat_w_crime_clusters" sheetId="1" r:id="rId1"/>
  </sheets>
  <definedNames>
    <definedName name="_xlnm._FilterDatabase" localSheetId="0" hidden="1">park_hat_w_crime_clusters!$A$1:$I$47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" l="1"/>
  <c r="O25" i="1"/>
  <c r="P25" i="1"/>
  <c r="Q25" i="1"/>
  <c r="R25" i="1"/>
  <c r="S25" i="1"/>
  <c r="M25" i="1"/>
  <c r="N24" i="1"/>
  <c r="R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N16" i="1"/>
  <c r="O16" i="1"/>
  <c r="P16" i="1"/>
  <c r="Q16" i="1"/>
  <c r="R16" i="1"/>
  <c r="S16" i="1"/>
  <c r="M16" i="1"/>
  <c r="N15" i="1"/>
  <c r="O15" i="1"/>
  <c r="P15" i="1"/>
  <c r="Q15" i="1"/>
  <c r="S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S6" i="1"/>
  <c r="R6" i="1"/>
  <c r="Q6" i="1"/>
  <c r="P6" i="1"/>
  <c r="O6" i="1"/>
  <c r="N6" i="1"/>
  <c r="M6" i="1"/>
  <c r="S5" i="1"/>
  <c r="R5" i="1"/>
  <c r="Q5" i="1"/>
  <c r="P5" i="1"/>
  <c r="O5" i="1"/>
  <c r="N5" i="1"/>
  <c r="M5" i="1"/>
  <c r="S4" i="1"/>
  <c r="R4" i="1"/>
  <c r="Q4" i="1"/>
  <c r="P4" i="1"/>
  <c r="O4" i="1"/>
  <c r="N4" i="1"/>
  <c r="M4" i="1"/>
  <c r="S3" i="1"/>
  <c r="R3" i="1"/>
  <c r="Q3" i="1"/>
  <c r="P3" i="1"/>
  <c r="N3" i="1"/>
  <c r="M3" i="1"/>
  <c r="S2" i="1"/>
  <c r="R2" i="1"/>
  <c r="Q2" i="1"/>
  <c r="P2" i="1"/>
  <c r="N2" i="1"/>
  <c r="M2" i="1"/>
  <c r="E49" i="1"/>
  <c r="E43" i="1"/>
  <c r="E32" i="1"/>
  <c r="E22" i="1"/>
  <c r="E16" i="1"/>
  <c r="E8" i="1"/>
</calcChain>
</file>

<file path=xl/sharedStrings.xml><?xml version="1.0" encoding="utf-8"?>
<sst xmlns="http://schemas.openxmlformats.org/spreadsheetml/2006/main" count="106" uniqueCount="65">
  <si>
    <t>park</t>
  </si>
  <si>
    <t>rangers</t>
  </si>
  <si>
    <t>srangers</t>
  </si>
  <si>
    <t>rangers_tot</t>
  </si>
  <si>
    <t>crime_profile</t>
  </si>
  <si>
    <t>color</t>
  </si>
  <si>
    <t>CABR</t>
  </si>
  <si>
    <t>black</t>
  </si>
  <si>
    <t>CHIS</t>
  </si>
  <si>
    <t>CRLA</t>
  </si>
  <si>
    <t>blue</t>
  </si>
  <si>
    <t>CRMO</t>
  </si>
  <si>
    <t>DEVA</t>
  </si>
  <si>
    <t>green3</t>
  </si>
  <si>
    <t>GOGA</t>
  </si>
  <si>
    <t>magenta</t>
  </si>
  <si>
    <t>GRBA</t>
  </si>
  <si>
    <t>HALE</t>
  </si>
  <si>
    <t>HAVO</t>
  </si>
  <si>
    <t>red</t>
  </si>
  <si>
    <t>JOTR</t>
  </si>
  <si>
    <t>KAHO</t>
  </si>
  <si>
    <t>KALA</t>
  </si>
  <si>
    <t>LABE</t>
  </si>
  <si>
    <t>LAKE</t>
  </si>
  <si>
    <t>LARO</t>
  </si>
  <si>
    <t>LAVO</t>
  </si>
  <si>
    <t>MOJA</t>
  </si>
  <si>
    <t>gold</t>
  </si>
  <si>
    <t>MORA</t>
  </si>
  <si>
    <t>NOCA</t>
  </si>
  <si>
    <t>OLYM</t>
  </si>
  <si>
    <t>ORCA</t>
  </si>
  <si>
    <t>PINN</t>
  </si>
  <si>
    <t>PORE</t>
  </si>
  <si>
    <t>PUHO</t>
  </si>
  <si>
    <t>REDW</t>
  </si>
  <si>
    <t>SAMO</t>
  </si>
  <si>
    <t>cyan</t>
  </si>
  <si>
    <t>SEKI</t>
  </si>
  <si>
    <t>VALR</t>
  </si>
  <si>
    <t>WHIS</t>
  </si>
  <si>
    <t>YOSE</t>
  </si>
  <si>
    <t>histgrows</t>
  </si>
  <si>
    <t>maxdens_roads</t>
  </si>
  <si>
    <t>maxdens_trails</t>
  </si>
  <si>
    <t xml:space="preserve">Mode </t>
  </si>
  <si>
    <t>Mode</t>
  </si>
  <si>
    <t>c1</t>
  </si>
  <si>
    <t>c2</t>
  </si>
  <si>
    <t>c3</t>
  </si>
  <si>
    <t>c4</t>
  </si>
  <si>
    <t>c5</t>
  </si>
  <si>
    <t>c6</t>
  </si>
  <si>
    <t>c7</t>
  </si>
  <si>
    <t>min</t>
  </si>
  <si>
    <t>max</t>
  </si>
  <si>
    <t>mean</t>
  </si>
  <si>
    <t>median</t>
  </si>
  <si>
    <t>mean - sd</t>
  </si>
  <si>
    <t>mean + sd</t>
  </si>
  <si>
    <t>sd</t>
  </si>
  <si>
    <t>RANGERS_TOT</t>
  </si>
  <si>
    <t>MAXDENS_ROADS</t>
  </si>
  <si>
    <t xml:space="preserve">MAXDENS_TRAILS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</si>
</sst>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B1" workbookViewId="0">
      <selection activeCell="K26" sqref="K26"/>
    </sheetView>
  </sheetViews>
  <sheetFormatPr baseColWidth="10" defaultRowHeight="16" x14ac:dyDescent="0.2"/>
  <cols>
    <col min="4" max="4" width="20.33203125" customWidth="1"/>
    <col min="6" max="6" width="16.33203125" customWidth="1"/>
    <col min="7" max="7" width="16.5" customWidth="1"/>
    <col min="8" max="8" width="15.1640625" customWidth="1"/>
    <col min="11" max="11" width="15.8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43</v>
      </c>
      <c r="F1" t="s">
        <v>44</v>
      </c>
      <c r="G1" t="s">
        <v>45</v>
      </c>
      <c r="H1" t="s">
        <v>4</v>
      </c>
      <c r="I1" t="s">
        <v>5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</row>
    <row r="2" spans="1:19" x14ac:dyDescent="0.2">
      <c r="A2" t="s">
        <v>6</v>
      </c>
      <c r="B2">
        <v>3</v>
      </c>
      <c r="C2">
        <v>0</v>
      </c>
      <c r="D2">
        <v>3</v>
      </c>
      <c r="E2">
        <v>1</v>
      </c>
      <c r="F2">
        <v>29.056999999999999</v>
      </c>
      <c r="G2">
        <v>9.89</v>
      </c>
      <c r="H2">
        <v>1</v>
      </c>
      <c r="I2" t="s">
        <v>7</v>
      </c>
      <c r="K2" t="s">
        <v>62</v>
      </c>
      <c r="L2" t="s">
        <v>55</v>
      </c>
      <c r="M2">
        <f>MIN(D2:D6)</f>
        <v>0</v>
      </c>
      <c r="N2">
        <f>MIN(D10:D14)</f>
        <v>6</v>
      </c>
      <c r="O2">
        <v>11</v>
      </c>
      <c r="P2">
        <f>MIN(D24:D30)</f>
        <v>2</v>
      </c>
      <c r="Q2">
        <f>MIN(D34:D35)</f>
        <v>2</v>
      </c>
      <c r="R2">
        <f>MIN(D37:D41)</f>
        <v>8</v>
      </c>
      <c r="S2">
        <f>MIN(D45:D47)</f>
        <v>7</v>
      </c>
    </row>
    <row r="3" spans="1:19" x14ac:dyDescent="0.2">
      <c r="A3" t="s">
        <v>8</v>
      </c>
      <c r="B3">
        <v>6</v>
      </c>
      <c r="C3">
        <v>3</v>
      </c>
      <c r="D3">
        <v>9</v>
      </c>
      <c r="E3">
        <v>1</v>
      </c>
      <c r="F3">
        <v>1.1200000000000001</v>
      </c>
      <c r="G3">
        <v>0.311</v>
      </c>
      <c r="H3">
        <v>1</v>
      </c>
      <c r="I3" t="s">
        <v>7</v>
      </c>
      <c r="L3" t="s">
        <v>56</v>
      </c>
      <c r="M3">
        <f>MAX(D2:D6)</f>
        <v>9</v>
      </c>
      <c r="N3">
        <f>MAX(D10:D14)</f>
        <v>40</v>
      </c>
      <c r="O3">
        <v>11</v>
      </c>
      <c r="P3">
        <f>MAX(D24:D30)</f>
        <v>7</v>
      </c>
      <c r="Q3">
        <f>MAX(D34:D35)</f>
        <v>10</v>
      </c>
      <c r="R3">
        <f>MAX(D37:D41)</f>
        <v>75</v>
      </c>
      <c r="S3">
        <f>MAX(D45:D47)</f>
        <v>17</v>
      </c>
    </row>
    <row r="4" spans="1:19" x14ac:dyDescent="0.2">
      <c r="A4" t="s">
        <v>11</v>
      </c>
      <c r="B4">
        <v>0</v>
      </c>
      <c r="C4">
        <v>0</v>
      </c>
      <c r="D4">
        <v>0</v>
      </c>
      <c r="E4">
        <v>1</v>
      </c>
      <c r="F4">
        <v>0.55700000000000005</v>
      </c>
      <c r="G4">
        <v>6.7000000000000004E-2</v>
      </c>
      <c r="H4">
        <v>1</v>
      </c>
      <c r="I4" t="s">
        <v>7</v>
      </c>
      <c r="L4" t="s">
        <v>57</v>
      </c>
      <c r="M4">
        <f>AVERAGE(D2:D6)</f>
        <v>3.6</v>
      </c>
      <c r="N4">
        <f>AVERAGE(D10:D14)</f>
        <v>17</v>
      </c>
      <c r="O4">
        <f>AVERAGE(D18:D20)</f>
        <v>11</v>
      </c>
      <c r="P4">
        <f>AVERAGE(D24:D30)</f>
        <v>4.2857142857142856</v>
      </c>
      <c r="Q4">
        <f>AVERAGE(D34:D35)</f>
        <v>6</v>
      </c>
      <c r="R4">
        <f>AVERAGE(D37:D41)</f>
        <v>37.799999999999997</v>
      </c>
      <c r="S4">
        <f>AVERAGE(D45:D47)</f>
        <v>11.333333333333334</v>
      </c>
    </row>
    <row r="5" spans="1:19" x14ac:dyDescent="0.2">
      <c r="A5" t="s">
        <v>16</v>
      </c>
      <c r="B5">
        <v>1</v>
      </c>
      <c r="C5">
        <v>3</v>
      </c>
      <c r="D5">
        <v>4</v>
      </c>
      <c r="E5">
        <v>1</v>
      </c>
      <c r="F5">
        <v>2.3570000000000002</v>
      </c>
      <c r="G5">
        <v>0.39800000000000002</v>
      </c>
      <c r="H5">
        <v>1</v>
      </c>
      <c r="I5" t="s">
        <v>7</v>
      </c>
      <c r="L5" t="s">
        <v>58</v>
      </c>
      <c r="M5">
        <f>MEDIAN(D2:D6)</f>
        <v>3</v>
      </c>
      <c r="N5">
        <f>MEDIAN(D10:D14)</f>
        <v>11</v>
      </c>
      <c r="O5">
        <f>MEDIAN(D18:D20)</f>
        <v>11</v>
      </c>
      <c r="P5">
        <f>MEDIAN(D24:D30)</f>
        <v>4</v>
      </c>
      <c r="Q5">
        <f>MEDIAN(D34:D35)</f>
        <v>6</v>
      </c>
      <c r="R5">
        <f>MEDIAN(D37:D41)</f>
        <v>35</v>
      </c>
      <c r="S5">
        <f>MEDIAN(D45:D47)</f>
        <v>10</v>
      </c>
    </row>
    <row r="6" spans="1:19" x14ac:dyDescent="0.2">
      <c r="A6" t="s">
        <v>32</v>
      </c>
      <c r="B6">
        <v>1</v>
      </c>
      <c r="C6">
        <v>1</v>
      </c>
      <c r="D6">
        <v>2</v>
      </c>
      <c r="E6">
        <v>1</v>
      </c>
      <c r="F6">
        <v>9.27</v>
      </c>
      <c r="G6">
        <v>6.7750000000000004</v>
      </c>
      <c r="H6">
        <v>1</v>
      </c>
      <c r="I6" t="s">
        <v>7</v>
      </c>
      <c r="L6" t="s">
        <v>61</v>
      </c>
      <c r="M6">
        <f>STDEV(D2:D6)</f>
        <v>3.3615472627943221</v>
      </c>
      <c r="N6">
        <f>STDEV(D10:D14)</f>
        <v>13.564659966250536</v>
      </c>
      <c r="O6">
        <f>STDEV(D18:D20)</f>
        <v>0</v>
      </c>
      <c r="P6">
        <f>STDEV(D24:D30)</f>
        <v>2.0586634591635509</v>
      </c>
      <c r="Q6">
        <f>STDEV(D34:D35)</f>
        <v>5.6568542494923806</v>
      </c>
      <c r="R6">
        <f>STDEV(D37:D41)</f>
        <v>24.509181952892675</v>
      </c>
      <c r="S6">
        <f>STDEV(D45:D47)</f>
        <v>5.131601439446885</v>
      </c>
    </row>
    <row r="7" spans="1:19" x14ac:dyDescent="0.2">
      <c r="L7" t="s">
        <v>59</v>
      </c>
      <c r="M7">
        <f>(M4)-(M6)</f>
        <v>0.23845273720567794</v>
      </c>
      <c r="N7">
        <f t="shared" ref="N7:S7" si="0">(N4)-(N6)</f>
        <v>3.4353400337494637</v>
      </c>
      <c r="O7">
        <f t="shared" si="0"/>
        <v>11</v>
      </c>
      <c r="P7">
        <f t="shared" si="0"/>
        <v>2.2270508265507347</v>
      </c>
      <c r="Q7">
        <f t="shared" si="0"/>
        <v>0.34314575050761942</v>
      </c>
      <c r="R7">
        <f t="shared" si="0"/>
        <v>13.290818047107322</v>
      </c>
      <c r="S7">
        <f t="shared" si="0"/>
        <v>6.201731893886449</v>
      </c>
    </row>
    <row r="8" spans="1:19" x14ac:dyDescent="0.2">
      <c r="D8" t="s">
        <v>46</v>
      </c>
      <c r="E8">
        <f>MODE(E2:E6)</f>
        <v>1</v>
      </c>
      <c r="L8" t="s">
        <v>60</v>
      </c>
      <c r="M8">
        <f>M4+M6</f>
        <v>6.9615472627943227</v>
      </c>
      <c r="N8">
        <f t="shared" ref="N8:S8" si="1">N4+N6</f>
        <v>30.564659966250538</v>
      </c>
      <c r="O8">
        <f t="shared" si="1"/>
        <v>11</v>
      </c>
      <c r="P8">
        <f t="shared" si="1"/>
        <v>6.3443777448778365</v>
      </c>
      <c r="Q8">
        <f t="shared" si="1"/>
        <v>11.65685424949238</v>
      </c>
      <c r="R8">
        <f t="shared" si="1"/>
        <v>62.309181952892672</v>
      </c>
      <c r="S8">
        <f t="shared" si="1"/>
        <v>16.464934772780218</v>
      </c>
    </row>
    <row r="10" spans="1:19" x14ac:dyDescent="0.2">
      <c r="A10" t="s">
        <v>18</v>
      </c>
      <c r="B10">
        <v>5</v>
      </c>
      <c r="C10">
        <v>1</v>
      </c>
      <c r="D10">
        <v>6</v>
      </c>
      <c r="E10">
        <v>2</v>
      </c>
      <c r="F10">
        <v>2.4710000000000001</v>
      </c>
      <c r="G10">
        <v>0.309</v>
      </c>
      <c r="H10">
        <v>2</v>
      </c>
      <c r="I10" t="s">
        <v>19</v>
      </c>
      <c r="K10" t="s">
        <v>63</v>
      </c>
      <c r="L10" t="s">
        <v>55</v>
      </c>
      <c r="M10">
        <f>MIN(F2:F6)</f>
        <v>0.55700000000000005</v>
      </c>
      <c r="N10">
        <f>MIN(F10:F14)</f>
        <v>0.876</v>
      </c>
      <c r="O10">
        <f>MIN(F18:F20)</f>
        <v>0.47399999999999998</v>
      </c>
      <c r="P10">
        <f>MIN(F24:F30)</f>
        <v>1.5760000000000001</v>
      </c>
      <c r="Q10">
        <f>MIN(F34:F35)</f>
        <v>8.0950000000000006</v>
      </c>
      <c r="R10">
        <f>MIN(F37:F41)</f>
        <v>0.48899999999999999</v>
      </c>
      <c r="S10">
        <f>MIN(F45:F47)</f>
        <v>1.212</v>
      </c>
    </row>
    <row r="11" spans="1:19" x14ac:dyDescent="0.2">
      <c r="A11" t="s">
        <v>20</v>
      </c>
      <c r="B11">
        <v>10</v>
      </c>
      <c r="C11">
        <v>1</v>
      </c>
      <c r="D11">
        <v>11</v>
      </c>
      <c r="E11">
        <v>2</v>
      </c>
      <c r="F11">
        <v>1.022</v>
      </c>
      <c r="G11">
        <v>0.27800000000000002</v>
      </c>
      <c r="H11">
        <v>2</v>
      </c>
      <c r="I11" t="s">
        <v>19</v>
      </c>
      <c r="L11" t="s">
        <v>56</v>
      </c>
      <c r="M11">
        <f>MAX(F2:F6)</f>
        <v>29.056999999999999</v>
      </c>
      <c r="N11">
        <f>MAX(F10:F14)</f>
        <v>4.3360000000000003</v>
      </c>
      <c r="O11">
        <f>MAX(F18:F20)</f>
        <v>1.86</v>
      </c>
      <c r="P11">
        <f>MAX(F24:F30)</f>
        <v>15.946999999999999</v>
      </c>
      <c r="Q11">
        <f>MAX(F34:F35)</f>
        <v>37.453000000000003</v>
      </c>
      <c r="R11">
        <f>MAX(F37:F41)</f>
        <v>10.53</v>
      </c>
      <c r="S11">
        <f>MAX(F45:F47)</f>
        <v>2.5680000000000001</v>
      </c>
    </row>
    <row r="12" spans="1:19" x14ac:dyDescent="0.2">
      <c r="A12" t="s">
        <v>25</v>
      </c>
      <c r="B12">
        <v>13</v>
      </c>
      <c r="C12">
        <v>5</v>
      </c>
      <c r="D12">
        <v>18</v>
      </c>
      <c r="E12">
        <v>2</v>
      </c>
      <c r="F12">
        <v>4.3360000000000003</v>
      </c>
      <c r="G12">
        <v>7.5999999999999998E-2</v>
      </c>
      <c r="H12">
        <v>2</v>
      </c>
      <c r="I12" t="s">
        <v>19</v>
      </c>
      <c r="L12" t="s">
        <v>57</v>
      </c>
      <c r="M12">
        <f>AVERAGE(F2:F6)</f>
        <v>8.4722000000000008</v>
      </c>
      <c r="N12">
        <f>AVERAGE(F10:F14)</f>
        <v>2.4656000000000002</v>
      </c>
      <c r="O12">
        <f>AVERAGE(F18:F20)</f>
        <v>0.99299999999999999</v>
      </c>
      <c r="P12">
        <f>AVERAGE(F24:F30)</f>
        <v>6.4308571428571435</v>
      </c>
      <c r="Q12">
        <f>AVERAGE(F34:F35)</f>
        <v>22.774000000000001</v>
      </c>
      <c r="R12">
        <f>AVERAGE(F37:F41)</f>
        <v>3.6352000000000002</v>
      </c>
      <c r="S12">
        <f>AVERAGE(F45:F47)</f>
        <v>1.7426666666666666</v>
      </c>
    </row>
    <row r="13" spans="1:19" x14ac:dyDescent="0.2">
      <c r="A13" t="s">
        <v>36</v>
      </c>
      <c r="B13">
        <v>10</v>
      </c>
      <c r="C13">
        <v>0</v>
      </c>
      <c r="D13">
        <v>10</v>
      </c>
      <c r="E13">
        <v>2</v>
      </c>
      <c r="F13">
        <v>3.6230000000000002</v>
      </c>
      <c r="G13">
        <v>0.79300000000000004</v>
      </c>
      <c r="H13">
        <v>2</v>
      </c>
      <c r="I13" t="s">
        <v>19</v>
      </c>
      <c r="L13" t="s">
        <v>58</v>
      </c>
      <c r="M13">
        <f>MEDIAN(F2:F6)</f>
        <v>2.3570000000000002</v>
      </c>
      <c r="N13">
        <f>MEDIAN(F10:F14)</f>
        <v>2.4710000000000001</v>
      </c>
      <c r="O13">
        <f>MEDIAN(F18:F20)</f>
        <v>0.64500000000000002</v>
      </c>
      <c r="P13">
        <f>MEDIAN(F24:F30)</f>
        <v>2.6779999999999999</v>
      </c>
      <c r="Q13">
        <f>MEDIAN(F34:F35)</f>
        <v>22.774000000000001</v>
      </c>
      <c r="R13">
        <f>MEDIAN(F37:F41)</f>
        <v>1.476</v>
      </c>
      <c r="S13">
        <f>MEDIAN(F45:F47)</f>
        <v>1.448</v>
      </c>
    </row>
    <row r="14" spans="1:19" x14ac:dyDescent="0.2">
      <c r="A14" t="s">
        <v>39</v>
      </c>
      <c r="B14">
        <v>24</v>
      </c>
      <c r="C14">
        <v>16</v>
      </c>
      <c r="D14">
        <v>40</v>
      </c>
      <c r="E14">
        <v>2</v>
      </c>
      <c r="F14">
        <v>0.876</v>
      </c>
      <c r="G14">
        <v>0.40899999999999997</v>
      </c>
      <c r="H14">
        <v>2</v>
      </c>
      <c r="I14" t="s">
        <v>19</v>
      </c>
      <c r="L14" t="s">
        <v>61</v>
      </c>
      <c r="M14">
        <f>STDEV(F2:F6)</f>
        <v>12.02571601610482</v>
      </c>
      <c r="N14">
        <f>STDEV(F10:F14)</f>
        <v>1.5369457700257356</v>
      </c>
      <c r="O14">
        <f>STDEV(F18:F20)</f>
        <v>0.75569636759746328</v>
      </c>
      <c r="P14">
        <f>STDEV(F24:F30)</f>
        <v>5.6059852368865961</v>
      </c>
      <c r="Q14">
        <f>STDEV(F34:F35)</f>
        <v>20.759240882074668</v>
      </c>
      <c r="R14">
        <f>STDEV(F37:F41)</f>
        <v>4.1769664470761549</v>
      </c>
      <c r="S14">
        <f>STDEV(F45:F47)</f>
        <v>0.72443449209251076</v>
      </c>
    </row>
    <row r="15" spans="1:19" x14ac:dyDescent="0.2">
      <c r="L15" t="s">
        <v>59</v>
      </c>
      <c r="M15">
        <v>0</v>
      </c>
      <c r="N15">
        <f t="shared" ref="N15:S15" si="2">N12-N14</f>
        <v>0.92865422997426461</v>
      </c>
      <c r="O15">
        <f t="shared" si="2"/>
        <v>0.23730363240253671</v>
      </c>
      <c r="P15">
        <f t="shared" si="2"/>
        <v>0.82487190597054738</v>
      </c>
      <c r="Q15">
        <f t="shared" si="2"/>
        <v>2.0147591179253332</v>
      </c>
      <c r="R15">
        <v>0</v>
      </c>
      <c r="S15">
        <f t="shared" si="2"/>
        <v>1.0182321745741558</v>
      </c>
    </row>
    <row r="16" spans="1:19" x14ac:dyDescent="0.2">
      <c r="D16" t="s">
        <v>46</v>
      </c>
      <c r="E16">
        <f>MODE(E10:E14)</f>
        <v>2</v>
      </c>
      <c r="L16" t="s">
        <v>60</v>
      </c>
      <c r="M16">
        <f>M12+M14</f>
        <v>20.497916016104821</v>
      </c>
      <c r="N16">
        <f t="shared" ref="N16:S16" si="3">N12+N14</f>
        <v>4.0025457700257361</v>
      </c>
      <c r="O16">
        <f t="shared" si="3"/>
        <v>1.7486963675974634</v>
      </c>
      <c r="P16">
        <f t="shared" si="3"/>
        <v>12.036842379743739</v>
      </c>
      <c r="Q16">
        <f t="shared" si="3"/>
        <v>43.533240882074665</v>
      </c>
      <c r="R16">
        <f t="shared" si="3"/>
        <v>7.8121664470761552</v>
      </c>
      <c r="S16">
        <f t="shared" si="3"/>
        <v>2.4671011587591773</v>
      </c>
    </row>
    <row r="18" spans="1:19" x14ac:dyDescent="0.2">
      <c r="A18" t="s">
        <v>12</v>
      </c>
      <c r="B18">
        <v>10</v>
      </c>
      <c r="C18">
        <v>1</v>
      </c>
      <c r="D18">
        <v>11</v>
      </c>
      <c r="E18">
        <v>2</v>
      </c>
      <c r="F18">
        <v>0.47399999999999998</v>
      </c>
      <c r="G18">
        <v>1.7999999999999999E-2</v>
      </c>
      <c r="H18">
        <v>3</v>
      </c>
      <c r="I18" t="s">
        <v>13</v>
      </c>
    </row>
    <row r="19" spans="1:19" x14ac:dyDescent="0.2">
      <c r="A19" t="s">
        <v>26</v>
      </c>
      <c r="B19">
        <v>4</v>
      </c>
      <c r="C19">
        <v>7</v>
      </c>
      <c r="D19">
        <v>11</v>
      </c>
      <c r="E19">
        <v>1</v>
      </c>
      <c r="F19">
        <v>1.86</v>
      </c>
      <c r="G19">
        <v>0.44700000000000001</v>
      </c>
      <c r="H19">
        <v>3</v>
      </c>
      <c r="I19" t="s">
        <v>13</v>
      </c>
      <c r="K19" t="s">
        <v>64</v>
      </c>
      <c r="L19" s="1" t="s">
        <v>55</v>
      </c>
      <c r="M19">
        <f>MIN(G2:G6)</f>
        <v>6.7000000000000004E-2</v>
      </c>
      <c r="N19">
        <f>MIN(G10:G14)</f>
        <v>7.5999999999999998E-2</v>
      </c>
      <c r="O19">
        <f>MIN(G18:G20)</f>
        <v>1.7999999999999999E-2</v>
      </c>
      <c r="P19">
        <f>MIN(G24:G30)</f>
        <v>0.215</v>
      </c>
      <c r="Q19">
        <f>MIN(G34:G35)</f>
        <v>0.86099999999999999</v>
      </c>
      <c r="R19">
        <f>MIN(G37:G41)</f>
        <v>6.7000000000000004E-2</v>
      </c>
      <c r="S19">
        <f>MIN(G45:G47)</f>
        <v>1.9E-2</v>
      </c>
    </row>
    <row r="20" spans="1:19" x14ac:dyDescent="0.2">
      <c r="A20" t="s">
        <v>30</v>
      </c>
      <c r="B20">
        <v>6</v>
      </c>
      <c r="C20">
        <v>5</v>
      </c>
      <c r="D20">
        <v>11</v>
      </c>
      <c r="E20">
        <v>2</v>
      </c>
      <c r="F20">
        <v>0.64500000000000002</v>
      </c>
      <c r="G20">
        <v>0.13200000000000001</v>
      </c>
      <c r="H20">
        <v>3</v>
      </c>
      <c r="I20" t="s">
        <v>13</v>
      </c>
      <c r="L20" s="1" t="s">
        <v>56</v>
      </c>
      <c r="M20">
        <f>MAX(G2:G6)</f>
        <v>9.89</v>
      </c>
      <c r="N20">
        <f>MAX(G10:G14)</f>
        <v>0.79300000000000004</v>
      </c>
      <c r="O20">
        <f>MAX(G18:G20)</f>
        <v>0.44700000000000001</v>
      </c>
      <c r="P20">
        <f>MAX(G24:G30)</f>
        <v>5.8150000000000004</v>
      </c>
      <c r="Q20">
        <f>MAX(G34:G35)</f>
        <v>30.675000000000001</v>
      </c>
      <c r="R20">
        <f>MAX(G37:G41)</f>
        <v>1</v>
      </c>
      <c r="S20">
        <f>MAX(G45:G47)</f>
        <v>0.877</v>
      </c>
    </row>
    <row r="21" spans="1:19" x14ac:dyDescent="0.2">
      <c r="L21" s="1" t="s">
        <v>57</v>
      </c>
      <c r="M21">
        <f>AVERAGE(G2:G6)</f>
        <v>3.4882000000000004</v>
      </c>
      <c r="N21">
        <f>AVERAGE(G10:G14)</f>
        <v>0.373</v>
      </c>
      <c r="O21">
        <f>AVERAGE(G18:G20)</f>
        <v>0.19899999999999998</v>
      </c>
      <c r="P21">
        <f>AVERAGE(G24:G30)</f>
        <v>1.7381428571428574</v>
      </c>
      <c r="Q21">
        <f>AVERAGE(G34:G35)</f>
        <v>15.768000000000001</v>
      </c>
      <c r="R21">
        <f>AVERAGE(G37:G41)</f>
        <v>0.51639999999999997</v>
      </c>
      <c r="S21">
        <f>AVERAGE(G45:G47)</f>
        <v>0.42733333333333334</v>
      </c>
    </row>
    <row r="22" spans="1:19" x14ac:dyDescent="0.2">
      <c r="D22" t="s">
        <v>46</v>
      </c>
      <c r="E22">
        <f>MODE(E18:E20)</f>
        <v>2</v>
      </c>
      <c r="L22" s="1" t="s">
        <v>58</v>
      </c>
      <c r="M22">
        <f>MEDIAN(G2:G6)</f>
        <v>0.39800000000000002</v>
      </c>
      <c r="N22">
        <f>MEDIAN(G10:G14)</f>
        <v>0.309</v>
      </c>
      <c r="O22">
        <f>MEDIAN(G18:G20)</f>
        <v>0.13200000000000001</v>
      </c>
      <c r="P22">
        <f>MEDIAN(G24:G30)</f>
        <v>0.76500000000000001</v>
      </c>
      <c r="Q22">
        <f>MEDIAN(G34:G35)</f>
        <v>15.768000000000001</v>
      </c>
      <c r="R22">
        <f>MEDIAN(G37:G41)</f>
        <v>0.53300000000000003</v>
      </c>
      <c r="S22">
        <f>MEDIAN(G45:G47)</f>
        <v>0.38600000000000001</v>
      </c>
    </row>
    <row r="23" spans="1:19" x14ac:dyDescent="0.2">
      <c r="L23" s="1" t="s">
        <v>61</v>
      </c>
      <c r="M23">
        <f>STDEV(G2:G6)</f>
        <v>4.5589100342077389</v>
      </c>
      <c r="N23">
        <f>STDEV(G10:G14)</f>
        <v>0.26411455847794535</v>
      </c>
      <c r="O23">
        <f>STDEV(G18:G20)</f>
        <v>0.22220936073892117</v>
      </c>
      <c r="P23">
        <f>STDEV(G24:G30)</f>
        <v>2.0957153455380837</v>
      </c>
      <c r="Q23">
        <f>STDEV(G34:G35)</f>
        <v>21.081681574295729</v>
      </c>
      <c r="R23">
        <f>STDEV(G37:G41)</f>
        <v>0.4063579702675954</v>
      </c>
      <c r="S23">
        <f>STDEV(G45:G47)</f>
        <v>0.43049080516700156</v>
      </c>
    </row>
    <row r="24" spans="1:19" x14ac:dyDescent="0.2">
      <c r="A24" t="s">
        <v>9</v>
      </c>
      <c r="B24">
        <v>3</v>
      </c>
      <c r="C24">
        <v>4</v>
      </c>
      <c r="D24">
        <v>7</v>
      </c>
      <c r="E24">
        <v>1</v>
      </c>
      <c r="F24">
        <v>1.5760000000000001</v>
      </c>
      <c r="G24">
        <v>0.215</v>
      </c>
      <c r="H24">
        <v>4</v>
      </c>
      <c r="I24" t="s">
        <v>10</v>
      </c>
      <c r="L24" s="1" t="s">
        <v>59</v>
      </c>
      <c r="M24">
        <v>0</v>
      </c>
      <c r="N24">
        <f t="shared" ref="N24:S24" si="4">N21-N23</f>
        <v>0.10888544152205465</v>
      </c>
      <c r="O24">
        <v>0</v>
      </c>
      <c r="P24">
        <v>0</v>
      </c>
      <c r="Q24">
        <v>0</v>
      </c>
      <c r="R24">
        <f t="shared" si="4"/>
        <v>0.11004202973240457</v>
      </c>
      <c r="S24">
        <v>0</v>
      </c>
    </row>
    <row r="25" spans="1:19" x14ac:dyDescent="0.2">
      <c r="A25" t="s">
        <v>17</v>
      </c>
      <c r="B25">
        <v>6</v>
      </c>
      <c r="C25">
        <v>0</v>
      </c>
      <c r="D25">
        <v>6</v>
      </c>
      <c r="E25">
        <v>2</v>
      </c>
      <c r="F25">
        <v>2.6779999999999999</v>
      </c>
      <c r="G25">
        <v>0.70299999999999996</v>
      </c>
      <c r="H25">
        <v>4</v>
      </c>
      <c r="I25" t="s">
        <v>10</v>
      </c>
      <c r="L25" s="1" t="s">
        <v>60</v>
      </c>
      <c r="M25">
        <f>M21+M23</f>
        <v>8.0471100342077388</v>
      </c>
      <c r="N25">
        <f t="shared" ref="N25:S25" si="5">N21+N23</f>
        <v>0.6371145584779454</v>
      </c>
      <c r="O25">
        <f t="shared" si="5"/>
        <v>0.42120936073892112</v>
      </c>
      <c r="P25">
        <f t="shared" si="5"/>
        <v>3.8338582026809411</v>
      </c>
      <c r="Q25">
        <f t="shared" si="5"/>
        <v>36.84968157429573</v>
      </c>
      <c r="R25">
        <f t="shared" si="5"/>
        <v>0.92275797026759543</v>
      </c>
      <c r="S25">
        <f t="shared" si="5"/>
        <v>0.8578241385003349</v>
      </c>
    </row>
    <row r="26" spans="1:19" x14ac:dyDescent="0.2">
      <c r="A26" t="s">
        <v>21</v>
      </c>
      <c r="B26">
        <v>3</v>
      </c>
      <c r="C26">
        <v>0</v>
      </c>
      <c r="D26">
        <v>3</v>
      </c>
      <c r="E26">
        <v>2</v>
      </c>
      <c r="F26">
        <v>8.8870000000000005</v>
      </c>
      <c r="G26">
        <v>3.3780000000000001</v>
      </c>
      <c r="H26">
        <v>4</v>
      </c>
      <c r="I26" t="s">
        <v>10</v>
      </c>
    </row>
    <row r="27" spans="1:19" x14ac:dyDescent="0.2">
      <c r="A27" t="s">
        <v>22</v>
      </c>
      <c r="B27">
        <v>5</v>
      </c>
      <c r="C27">
        <v>1</v>
      </c>
      <c r="D27">
        <v>6</v>
      </c>
      <c r="E27">
        <v>2</v>
      </c>
      <c r="F27">
        <v>11.111000000000001</v>
      </c>
      <c r="G27">
        <v>0.76500000000000001</v>
      </c>
      <c r="H27">
        <v>4</v>
      </c>
      <c r="I27" t="s">
        <v>10</v>
      </c>
    </row>
    <row r="28" spans="1:19" x14ac:dyDescent="0.2">
      <c r="A28" t="s">
        <v>23</v>
      </c>
      <c r="B28">
        <v>2</v>
      </c>
      <c r="C28">
        <v>0</v>
      </c>
      <c r="D28">
        <v>2</v>
      </c>
      <c r="E28">
        <v>1</v>
      </c>
      <c r="F28">
        <v>2.2400000000000002</v>
      </c>
      <c r="G28">
        <v>0.248</v>
      </c>
      <c r="H28">
        <v>4</v>
      </c>
      <c r="I28" t="s">
        <v>10</v>
      </c>
    </row>
    <row r="29" spans="1:19" x14ac:dyDescent="0.2">
      <c r="A29" t="s">
        <v>33</v>
      </c>
      <c r="B29">
        <v>3</v>
      </c>
      <c r="C29">
        <v>1</v>
      </c>
      <c r="D29">
        <v>4</v>
      </c>
      <c r="E29">
        <v>1</v>
      </c>
      <c r="F29">
        <v>2.577</v>
      </c>
      <c r="G29">
        <v>1.0429999999999999</v>
      </c>
      <c r="H29">
        <v>4</v>
      </c>
      <c r="I29" t="s">
        <v>10</v>
      </c>
    </row>
    <row r="30" spans="1:19" x14ac:dyDescent="0.2">
      <c r="A30" t="s">
        <v>35</v>
      </c>
      <c r="B30">
        <v>1</v>
      </c>
      <c r="C30">
        <v>1</v>
      </c>
      <c r="D30">
        <v>2</v>
      </c>
      <c r="E30">
        <v>1</v>
      </c>
      <c r="F30">
        <v>15.946999999999999</v>
      </c>
      <c r="G30">
        <v>5.8150000000000004</v>
      </c>
      <c r="H30">
        <v>4</v>
      </c>
      <c r="I30" t="s">
        <v>10</v>
      </c>
    </row>
    <row r="32" spans="1:19" x14ac:dyDescent="0.2">
      <c r="D32" t="s">
        <v>47</v>
      </c>
      <c r="E32">
        <f>MODE(E24:E30)</f>
        <v>1</v>
      </c>
    </row>
    <row r="34" spans="1:9" x14ac:dyDescent="0.2">
      <c r="A34" t="s">
        <v>37</v>
      </c>
      <c r="B34">
        <v>10</v>
      </c>
      <c r="C34">
        <v>0</v>
      </c>
      <c r="D34">
        <v>10</v>
      </c>
      <c r="E34">
        <v>2</v>
      </c>
      <c r="F34">
        <v>8.0950000000000006</v>
      </c>
      <c r="G34">
        <v>0.86099999999999999</v>
      </c>
      <c r="H34">
        <v>5</v>
      </c>
      <c r="I34" t="s">
        <v>38</v>
      </c>
    </row>
    <row r="35" spans="1:9" x14ac:dyDescent="0.2">
      <c r="A35" t="s">
        <v>40</v>
      </c>
      <c r="B35">
        <v>2</v>
      </c>
      <c r="C35">
        <v>0</v>
      </c>
      <c r="D35">
        <v>2</v>
      </c>
      <c r="E35">
        <v>1</v>
      </c>
      <c r="F35">
        <v>37.453000000000003</v>
      </c>
      <c r="G35">
        <v>30.675000000000001</v>
      </c>
      <c r="H35">
        <v>5</v>
      </c>
      <c r="I35" t="s">
        <v>38</v>
      </c>
    </row>
    <row r="37" spans="1:9" x14ac:dyDescent="0.2">
      <c r="A37" t="s">
        <v>14</v>
      </c>
      <c r="B37">
        <v>23</v>
      </c>
      <c r="C37">
        <v>12</v>
      </c>
      <c r="D37">
        <v>35</v>
      </c>
      <c r="E37">
        <v>2</v>
      </c>
      <c r="F37">
        <v>10.53</v>
      </c>
      <c r="G37">
        <v>1</v>
      </c>
      <c r="H37">
        <v>6</v>
      </c>
      <c r="I37" t="s">
        <v>15</v>
      </c>
    </row>
    <row r="38" spans="1:9" x14ac:dyDescent="0.2">
      <c r="A38" t="s">
        <v>24</v>
      </c>
      <c r="B38">
        <v>34</v>
      </c>
      <c r="C38">
        <v>9</v>
      </c>
      <c r="D38">
        <v>43</v>
      </c>
      <c r="E38">
        <v>2</v>
      </c>
      <c r="F38">
        <v>1.476</v>
      </c>
      <c r="G38">
        <v>6.7000000000000004E-2</v>
      </c>
      <c r="H38">
        <v>6</v>
      </c>
      <c r="I38" t="s">
        <v>15</v>
      </c>
    </row>
    <row r="39" spans="1:9" x14ac:dyDescent="0.2">
      <c r="A39" t="s">
        <v>31</v>
      </c>
      <c r="B39">
        <v>17</v>
      </c>
      <c r="C39">
        <v>11</v>
      </c>
      <c r="D39">
        <v>28</v>
      </c>
      <c r="E39">
        <v>2</v>
      </c>
      <c r="F39">
        <v>0.48899999999999999</v>
      </c>
      <c r="G39">
        <v>0.157</v>
      </c>
      <c r="H39">
        <v>6</v>
      </c>
      <c r="I39" t="s">
        <v>15</v>
      </c>
    </row>
    <row r="40" spans="1:9" x14ac:dyDescent="0.2">
      <c r="A40" t="s">
        <v>41</v>
      </c>
      <c r="B40">
        <v>8</v>
      </c>
      <c r="C40">
        <v>0</v>
      </c>
      <c r="D40">
        <v>8</v>
      </c>
      <c r="E40">
        <v>2</v>
      </c>
      <c r="F40">
        <v>4.633</v>
      </c>
      <c r="G40">
        <v>0.82499999999999996</v>
      </c>
      <c r="H40">
        <v>6</v>
      </c>
      <c r="I40" t="s">
        <v>15</v>
      </c>
    </row>
    <row r="41" spans="1:9" x14ac:dyDescent="0.2">
      <c r="A41" t="s">
        <v>42</v>
      </c>
      <c r="B41">
        <v>35</v>
      </c>
      <c r="C41">
        <v>40</v>
      </c>
      <c r="D41">
        <v>75</v>
      </c>
      <c r="E41">
        <v>2</v>
      </c>
      <c r="F41">
        <v>1.048</v>
      </c>
      <c r="G41">
        <v>0.53300000000000003</v>
      </c>
      <c r="H41">
        <v>6</v>
      </c>
      <c r="I41" t="s">
        <v>15</v>
      </c>
    </row>
    <row r="43" spans="1:9" x14ac:dyDescent="0.2">
      <c r="D43" t="s">
        <v>47</v>
      </c>
      <c r="E43">
        <f>MODE(E37:E41)</f>
        <v>2</v>
      </c>
    </row>
    <row r="45" spans="1:9" x14ac:dyDescent="0.2">
      <c r="A45" t="s">
        <v>27</v>
      </c>
      <c r="B45">
        <v>7</v>
      </c>
      <c r="C45">
        <v>0</v>
      </c>
      <c r="D45">
        <v>7</v>
      </c>
      <c r="E45">
        <v>2</v>
      </c>
      <c r="F45">
        <v>1.448</v>
      </c>
      <c r="G45">
        <v>1.9E-2</v>
      </c>
      <c r="H45">
        <v>7</v>
      </c>
      <c r="I45" t="s">
        <v>28</v>
      </c>
    </row>
    <row r="46" spans="1:9" x14ac:dyDescent="0.2">
      <c r="A46" t="s">
        <v>29</v>
      </c>
      <c r="B46">
        <v>10</v>
      </c>
      <c r="C46">
        <v>7</v>
      </c>
      <c r="D46">
        <v>17</v>
      </c>
      <c r="E46">
        <v>1</v>
      </c>
      <c r="F46">
        <v>1.212</v>
      </c>
      <c r="G46">
        <v>0.38600000000000001</v>
      </c>
      <c r="H46">
        <v>7</v>
      </c>
      <c r="I46" t="s">
        <v>28</v>
      </c>
    </row>
    <row r="47" spans="1:9" x14ac:dyDescent="0.2">
      <c r="A47" t="s">
        <v>34</v>
      </c>
      <c r="B47">
        <v>9</v>
      </c>
      <c r="C47">
        <v>1</v>
      </c>
      <c r="D47">
        <v>10</v>
      </c>
      <c r="E47">
        <v>2</v>
      </c>
      <c r="F47">
        <v>2.5680000000000001</v>
      </c>
      <c r="G47">
        <v>0.877</v>
      </c>
      <c r="H47">
        <v>7</v>
      </c>
      <c r="I47" t="s">
        <v>28</v>
      </c>
    </row>
    <row r="49" spans="4:5" x14ac:dyDescent="0.2">
      <c r="D49" t="s">
        <v>47</v>
      </c>
      <c r="E49">
        <f>MODE(E45:E47)</f>
        <v>2</v>
      </c>
    </row>
  </sheetData>
  <autoFilter ref="A1:I47">
    <sortState ref="A2:I31">
      <sortCondition ref="H1:H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park_hat_w_crime_clusters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2017-03-13T04:50:39Z</dcterms:created>
  <dcterms:modified xsi:type="dcterms:W3CDTF">2017-05-07T03:07:28Z</dcterms:modified>
</cp:coreProperties>
</file>