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MI2\semestre 1\SAE 302\"/>
    </mc:Choice>
  </mc:AlternateContent>
  <xr:revisionPtr revIDLastSave="0" documentId="13_ncr:1_{35B23532-9C6B-4B59-AB58-95921AD39A97}" xr6:coauthVersionLast="47" xr6:coauthVersionMax="47" xr10:uidLastSave="{00000000-0000-0000-0000-000000000000}"/>
  <bookViews>
    <workbookView xWindow="-110" yWindow="-110" windowWidth="25820" windowHeight="13900" activeTab="1" xr2:uid="{E75B785D-14BE-40FC-949F-5248F5CF79FD}"/>
  </bookViews>
  <sheets>
    <sheet name="box exotique" sheetId="1" r:id="rId1"/>
    <sheet name="box loc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6" i="3"/>
  <c r="G6" i="1"/>
  <c r="G4" i="1"/>
  <c r="C4" i="1"/>
  <c r="C27" i="1"/>
  <c r="C26" i="1"/>
  <c r="C25" i="1"/>
  <c r="C21" i="3"/>
  <c r="C20" i="3"/>
  <c r="C22" i="3"/>
  <c r="C20" i="1"/>
  <c r="C29" i="1"/>
  <c r="C24" i="3" l="1"/>
  <c r="C8" i="3"/>
  <c r="C9" i="3"/>
  <c r="C27" i="3"/>
  <c r="C29" i="3" s="1"/>
  <c r="C9" i="1"/>
  <c r="C8" i="1"/>
  <c r="C15" i="3"/>
  <c r="C17" i="3" s="1"/>
  <c r="C10" i="3"/>
  <c r="C10" i="1"/>
  <c r="C22" i="1"/>
  <c r="C15" i="1"/>
  <c r="C17" i="1" s="1"/>
  <c r="C12" i="3" l="1"/>
  <c r="C12" i="1"/>
  <c r="C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SOUDAN Thomas</author>
  </authors>
  <commentList>
    <comment ref="C8" authorId="0" shapeId="0" xr:uid="{5B821867-A74F-4906-A896-4FFBFCC41766}">
      <text>
        <r>
          <rPr>
            <b/>
            <sz val="9"/>
            <color indexed="81"/>
            <rFont val="Tahoma"/>
            <family val="2"/>
          </rPr>
          <t>SOUDAN Thomas:</t>
        </r>
        <r>
          <rPr>
            <sz val="9"/>
            <color indexed="81"/>
            <rFont val="Tahoma"/>
            <family val="2"/>
          </rPr>
          <t xml:space="preserve">
- https://meatfish.ch/produit/filet-de-kangourou/ =&gt; 23€/kg
- https://meatfish.ch/produit/bourguignonne-dautruche/ =&gt; 66/kg
- https://meatfish.ch/produit/chinoise-de-zebre-coupee-au-couteau/ =&gt; 60/kg</t>
        </r>
      </text>
    </comment>
    <comment ref="C9" authorId="0" shapeId="0" xr:uid="{DB219665-EB1C-439C-B6D2-6DA0C819CBD0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- https://aufromagerderungis.com/fr/pate-pressee-cuite-non-cuite/68-esquirrou.html =&gt; 16,70€/kg
- https://aufromagerderungis.com/fr/pate-pressee-cuite-non-cuite/76-gouda-cumin.html =&gt; 12,5€/kg
- https://aufromagerderungis.com/fr/pate-pressee-cuite-non-cuite/102-ruscello-vert-pesto.html =&gt; 11,66€/kg</t>
        </r>
      </text>
    </comment>
    <comment ref="C15" authorId="0" shapeId="0" xr:uid="{12344E4E-E79B-4E77-9A55-1F1A93198392}">
      <text>
        <r>
          <rPr>
            <b/>
            <sz val="9"/>
            <color indexed="81"/>
            <rFont val="Tahoma"/>
            <family val="2"/>
          </rPr>
          <t>SOUDAN Thomas:</t>
        </r>
        <r>
          <rPr>
            <sz val="9"/>
            <color indexed="81"/>
            <rFont val="Tahoma"/>
            <family val="2"/>
          </rPr>
          <t xml:space="preserve">
- 1000 pour importer
- exportation
- 225 de location de la voiture
- 50 de location du chauffeur
- 100 d'essence
</t>
        </r>
      </text>
    </comment>
    <comment ref="C25" authorId="0" shapeId="0" xr:uid="{AF8924B6-25BE-473D-A531-123A61105989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https://www.radiofm43.org/le-kit-de-com#:~:text=630€%20comptant%2C%20210€,par%20mois%20(pendant%2012%20mois) =&gt; 52€/mois
environ 4 radio de ce type</t>
        </r>
      </text>
    </comment>
    <comment ref="C27" authorId="0" shapeId="0" xr:uid="{BD2EF97E-7304-4D55-8079-1CD14C135CCF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pour 100 affiches =&gt; 345€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SOUDAN Thomas</author>
  </authors>
  <commentList>
    <comment ref="C8" authorId="0" shapeId="0" xr:uid="{C4A76A47-78EC-4BCD-B5F3-ECD131F68C63}">
      <text>
        <r>
          <rPr>
            <b/>
            <sz val="9"/>
            <color indexed="81"/>
            <rFont val="Tahoma"/>
            <family val="2"/>
          </rPr>
          <t>SOUDAN Thomas:</t>
        </r>
        <r>
          <rPr>
            <sz val="9"/>
            <color indexed="81"/>
            <rFont val="Tahoma"/>
            <family val="2"/>
          </rPr>
          <t xml:space="preserve">
- https://www.gaeclimousinesafranee.fr/vente-directe-viande/vente-de-bœuf :
        - Pavé =&gt;23€/kg
        - Bourguignon =&gt; 11€/kg
        - Rognon =&gt; 11€/kg</t>
        </r>
      </text>
    </comment>
    <comment ref="C9" authorId="0" shapeId="0" xr:uid="{8071B869-7447-401E-AAE4-22844F7E0051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- https://www.fromagesdelamemee.fr/bleu-d-auvergne-lait-cru.html=&gt; 12,50€/kg
- https://www.fromagesdelamemee.fr/petit-laitier-env-600g.html =&gt; 17,10€/kg
- https://www.fromagesdelamemee.fr/cantal-jeune.html =&gt; 13,70€/kg
</t>
        </r>
      </text>
    </comment>
    <comment ref="C15" authorId="0" shapeId="0" xr:uid="{31149551-769B-454D-98E7-CBE8059913A9}">
      <text>
        <r>
          <rPr>
            <b/>
            <sz val="9"/>
            <color indexed="81"/>
            <rFont val="Tahoma"/>
            <family val="2"/>
          </rPr>
          <t>SOUDAN Thomas:</t>
        </r>
        <r>
          <rPr>
            <sz val="9"/>
            <color indexed="81"/>
            <rFont val="Tahoma"/>
            <family val="2"/>
          </rPr>
          <t xml:space="preserve">
- exportation
- 225 de location de la voiture
- 50 de location du chauffeur
- 100 d'essence
</t>
        </r>
      </text>
    </comment>
    <comment ref="C20" authorId="0" shapeId="0" xr:uid="{D5EB8D42-61D0-476E-94FA-C6AC6E3EA9DF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https://www.radiofm43.org/le-kit-de-com#:~:text=630€%20comptant%2C%20210€,par%20mois%20(pendant%2012%20mois) =&gt; 52€/mois
environ 4 radio de ce type</t>
        </r>
      </text>
    </comment>
    <comment ref="C22" authorId="0" shapeId="0" xr:uid="{5FC1483A-8966-425C-8A2B-964422F5B937}">
      <text>
        <r>
          <rPr>
            <b/>
            <sz val="9"/>
            <color indexed="81"/>
            <rFont val="Tahoma"/>
            <charset val="1"/>
          </rPr>
          <t>SOUDAN Thomas:</t>
        </r>
        <r>
          <rPr>
            <sz val="9"/>
            <color indexed="81"/>
            <rFont val="Tahoma"/>
            <charset val="1"/>
          </rPr>
          <t xml:space="preserve">
pour 100 affiches =&gt; 345€</t>
        </r>
      </text>
    </comment>
  </commentList>
</comments>
</file>

<file path=xl/sharedStrings.xml><?xml version="1.0" encoding="utf-8"?>
<sst xmlns="http://schemas.openxmlformats.org/spreadsheetml/2006/main" count="44" uniqueCount="22">
  <si>
    <t>TOTAL DES DÉPENSES</t>
  </si>
  <si>
    <t>60. Achats</t>
  </si>
  <si>
    <t>Total</t>
  </si>
  <si>
    <t>achats de la viande exotique</t>
  </si>
  <si>
    <t>achats du fromage exotique</t>
  </si>
  <si>
    <t>achats de la boite d'emballage</t>
  </si>
  <si>
    <t>62. Services</t>
  </si>
  <si>
    <t>Transports</t>
  </si>
  <si>
    <t>64.1. Remunération du personnel</t>
  </si>
  <si>
    <t>Remunération du personnel</t>
  </si>
  <si>
    <t>Budgetisation pour 200 box exotique pour 1 mois</t>
  </si>
  <si>
    <t>Estimation :</t>
  </si>
  <si>
    <t>Budgetisation pour 200 box local pour 1 mois</t>
  </si>
  <si>
    <t>achats de la viande local</t>
  </si>
  <si>
    <t>achats du fromage local</t>
  </si>
  <si>
    <t>achats de la boite local</t>
  </si>
  <si>
    <t>TOTAL DES REVENUS</t>
  </si>
  <si>
    <t>62.3 Publicité</t>
  </si>
  <si>
    <t>affiche type abri-bus (x200)</t>
  </si>
  <si>
    <t>radio</t>
  </si>
  <si>
    <t>Réseaux sociaux</t>
  </si>
  <si>
    <t xml:space="preserve">Pour 1 box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</si>
</sst>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7" tint="-0.499984740745262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horizontal="right" vertical="center"/>
    </xf>
    <xf numFmtId="164" fontId="0" fillId="0" borderId="0" xfId="0" applyNumberFormat="1"/>
    <xf numFmtId="164" fontId="0" fillId="4" borderId="0" xfId="0" applyNumberFormat="1" applyFill="1"/>
    <xf numFmtId="0" fontId="0" fillId="4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FB71-555C-4380-BCFC-808CF8919BEF}">
  <dimension ref="A1:U32"/>
  <sheetViews>
    <sheetView zoomScale="110" workbookViewId="0">
      <selection activeCell="F15" sqref="F15"/>
    </sheetView>
  </sheetViews>
  <sheetFormatPr baseColWidth="10" defaultRowHeight="14.5" x14ac:dyDescent="0.35"/>
  <cols>
    <col min="1" max="1" width="3.90625" customWidth="1"/>
    <col min="2" max="2" width="34.453125" customWidth="1"/>
    <col min="3" max="3" width="32.81640625" customWidth="1"/>
    <col min="4" max="4" width="3.90625" customWidth="1"/>
    <col min="5" max="5" width="19.54296875" customWidth="1"/>
    <col min="6" max="6" width="30.36328125" customWidth="1"/>
    <col min="7" max="7" width="21.7265625" customWidth="1"/>
  </cols>
  <sheetData>
    <row r="1" spans="1:21" ht="43.5" customHeight="1" x14ac:dyDescent="0.35">
      <c r="A1" s="12" t="s">
        <v>10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3" spans="1:21" x14ac:dyDescent="0.35">
      <c r="B3" s="13" t="s">
        <v>0</v>
      </c>
      <c r="C3" s="8" t="s">
        <v>11</v>
      </c>
      <c r="F3" s="13" t="s">
        <v>16</v>
      </c>
      <c r="G3" s="8" t="s">
        <v>11</v>
      </c>
    </row>
    <row r="4" spans="1:21" x14ac:dyDescent="0.35">
      <c r="B4" s="13"/>
      <c r="C4" s="7">
        <f>C12+C17+C22+C29</f>
        <v>11342.2</v>
      </c>
      <c r="F4" s="13"/>
      <c r="G4" s="7">
        <f>(C12+C17+C22)*2</f>
        <v>14904.4</v>
      </c>
    </row>
    <row r="5" spans="1:21" x14ac:dyDescent="0.35">
      <c r="C5" s="6"/>
      <c r="F5" s="6"/>
    </row>
    <row r="6" spans="1:21" x14ac:dyDescent="0.35">
      <c r="F6" s="14" t="s">
        <v>21</v>
      </c>
      <c r="G6" s="6">
        <f>G4/200</f>
        <v>74.521999999999991</v>
      </c>
    </row>
    <row r="7" spans="1:21" x14ac:dyDescent="0.35">
      <c r="B7" s="10" t="s">
        <v>1</v>
      </c>
      <c r="C7" s="10"/>
    </row>
    <row r="8" spans="1:21" x14ac:dyDescent="0.35">
      <c r="B8" t="s">
        <v>3</v>
      </c>
      <c r="C8" s="5">
        <f>23*20+66*20+60*20</f>
        <v>2980</v>
      </c>
    </row>
    <row r="9" spans="1:21" x14ac:dyDescent="0.35">
      <c r="B9" t="s">
        <v>4</v>
      </c>
      <c r="C9" s="5">
        <f>16.7*20+12.5*20+11.66*20</f>
        <v>817.2</v>
      </c>
    </row>
    <row r="10" spans="1:21" x14ac:dyDescent="0.35">
      <c r="B10" t="s">
        <v>5</v>
      </c>
      <c r="C10" s="5">
        <f>30*4</f>
        <v>120</v>
      </c>
    </row>
    <row r="12" spans="1:21" x14ac:dyDescent="0.35">
      <c r="B12" s="3" t="s">
        <v>2</v>
      </c>
      <c r="C12" s="4">
        <f>SUM(C8:C11)</f>
        <v>3917.2</v>
      </c>
    </row>
    <row r="14" spans="1:21" x14ac:dyDescent="0.35">
      <c r="B14" s="10" t="s">
        <v>6</v>
      </c>
      <c r="C14" s="10"/>
    </row>
    <row r="15" spans="1:21" x14ac:dyDescent="0.35">
      <c r="B15" t="s">
        <v>7</v>
      </c>
      <c r="C15">
        <f>225+50+100+1000</f>
        <v>1375</v>
      </c>
    </row>
    <row r="17" spans="2:3" x14ac:dyDescent="0.35">
      <c r="B17" s="3" t="s">
        <v>2</v>
      </c>
      <c r="C17" s="3">
        <f>SUM(C15:C16)</f>
        <v>1375</v>
      </c>
    </row>
    <row r="19" spans="2:3" x14ac:dyDescent="0.35">
      <c r="B19" s="11" t="s">
        <v>8</v>
      </c>
      <c r="C19" s="11"/>
    </row>
    <row r="20" spans="2:3" x14ac:dyDescent="0.35">
      <c r="B20" t="s">
        <v>9</v>
      </c>
      <c r="C20">
        <f xml:space="preserve"> 1 * 1800 * 1.2</f>
        <v>2160</v>
      </c>
    </row>
    <row r="22" spans="2:3" x14ac:dyDescent="0.35">
      <c r="B22" s="3" t="s">
        <v>2</v>
      </c>
      <c r="C22" s="3">
        <f>SUM(C20:C21)</f>
        <v>2160</v>
      </c>
    </row>
    <row r="24" spans="2:3" x14ac:dyDescent="0.35">
      <c r="B24" s="10" t="s">
        <v>17</v>
      </c>
      <c r="C24" s="10"/>
    </row>
    <row r="25" spans="2:3" x14ac:dyDescent="0.35">
      <c r="B25" t="s">
        <v>19</v>
      </c>
      <c r="C25" s="6">
        <f>250</f>
        <v>250</v>
      </c>
    </row>
    <row r="26" spans="2:3" x14ac:dyDescent="0.35">
      <c r="B26" t="s">
        <v>20</v>
      </c>
      <c r="C26" s="6">
        <f>120*10+100*10+75*10</f>
        <v>2950</v>
      </c>
    </row>
    <row r="27" spans="2:3" x14ac:dyDescent="0.35">
      <c r="B27" t="s">
        <v>18</v>
      </c>
      <c r="C27" s="6">
        <f>345*2</f>
        <v>690</v>
      </c>
    </row>
    <row r="28" spans="2:3" x14ac:dyDescent="0.35">
      <c r="C28" s="6"/>
    </row>
    <row r="29" spans="2:3" x14ac:dyDescent="0.35">
      <c r="B29" s="3" t="s">
        <v>2</v>
      </c>
      <c r="C29" s="4">
        <f>SUM(C25:C28)</f>
        <v>3890</v>
      </c>
    </row>
    <row r="32" spans="2:3" x14ac:dyDescent="0.35">
      <c r="C32" s="6"/>
    </row>
  </sheetData>
  <mergeCells count="7">
    <mergeCell ref="F3:F4"/>
    <mergeCell ref="B14:C14"/>
    <mergeCell ref="B19:C19"/>
    <mergeCell ref="A1:D1"/>
    <mergeCell ref="B24:C24"/>
    <mergeCell ref="B3:B4"/>
    <mergeCell ref="B7:C7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0820-9FF6-4B0C-B28A-46ACF74DC213}">
  <dimension ref="A1:U37"/>
  <sheetViews>
    <sheetView tabSelected="1" zoomScaleNormal="100" workbookViewId="0">
      <selection activeCell="F14" sqref="F14"/>
    </sheetView>
  </sheetViews>
  <sheetFormatPr baseColWidth="10" defaultRowHeight="14.5" x14ac:dyDescent="0.35"/>
  <cols>
    <col min="1" max="1" width="3.90625" customWidth="1"/>
    <col min="2" max="3" width="32.6328125" customWidth="1"/>
    <col min="4" max="4" width="3.90625" customWidth="1"/>
    <col min="5" max="6" width="32.6328125" customWidth="1"/>
    <col min="7" max="7" width="21.54296875" customWidth="1"/>
  </cols>
  <sheetData>
    <row r="1" spans="1:21" ht="43.5" customHeight="1" x14ac:dyDescent="0.35">
      <c r="A1" s="12" t="s">
        <v>12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3" spans="1:21" x14ac:dyDescent="0.35">
      <c r="B3" s="13" t="s">
        <v>0</v>
      </c>
      <c r="C3" s="8" t="s">
        <v>11</v>
      </c>
      <c r="E3" s="15"/>
      <c r="F3" s="13" t="s">
        <v>16</v>
      </c>
      <c r="G3" s="8" t="s">
        <v>11</v>
      </c>
    </row>
    <row r="4" spans="1:21" x14ac:dyDescent="0.35">
      <c r="B4" s="13"/>
      <c r="C4" s="7">
        <f>C12+C17+C29+C24</f>
        <v>9177</v>
      </c>
      <c r="E4" s="15"/>
      <c r="F4" s="13"/>
      <c r="G4" s="7">
        <f>(C12+C17+C29)*2</f>
        <v>10574</v>
      </c>
      <c r="H4" s="6"/>
    </row>
    <row r="5" spans="1:21" x14ac:dyDescent="0.35">
      <c r="C5" s="6"/>
      <c r="D5" s="6"/>
      <c r="F5" s="6"/>
    </row>
    <row r="6" spans="1:21" x14ac:dyDescent="0.35">
      <c r="F6" s="14" t="s">
        <v>21</v>
      </c>
      <c r="G6" s="6">
        <f>G4/200</f>
        <v>52.87</v>
      </c>
    </row>
    <row r="7" spans="1:21" x14ac:dyDescent="0.35">
      <c r="B7" s="10" t="s">
        <v>1</v>
      </c>
      <c r="C7" s="10"/>
      <c r="E7" s="9"/>
      <c r="F7" s="9"/>
    </row>
    <row r="8" spans="1:21" x14ac:dyDescent="0.35">
      <c r="B8" t="s">
        <v>13</v>
      </c>
      <c r="C8" s="5">
        <f>23*20 + 11*20+11*20</f>
        <v>900</v>
      </c>
    </row>
    <row r="9" spans="1:21" x14ac:dyDescent="0.35">
      <c r="B9" t="s">
        <v>14</v>
      </c>
      <c r="C9" s="5">
        <f>12.5*40+17.1*40+13.7*40</f>
        <v>1732</v>
      </c>
    </row>
    <row r="10" spans="1:21" x14ac:dyDescent="0.35">
      <c r="B10" t="s">
        <v>15</v>
      </c>
      <c r="C10" s="5">
        <f>30*4</f>
        <v>120</v>
      </c>
    </row>
    <row r="12" spans="1:21" x14ac:dyDescent="0.35">
      <c r="B12" s="3" t="s">
        <v>2</v>
      </c>
      <c r="C12" s="4">
        <f>SUM(C8:C11)</f>
        <v>2752</v>
      </c>
    </row>
    <row r="14" spans="1:21" x14ac:dyDescent="0.35">
      <c r="B14" s="10" t="s">
        <v>6</v>
      </c>
      <c r="C14" s="10"/>
    </row>
    <row r="15" spans="1:21" x14ac:dyDescent="0.35">
      <c r="B15" t="s">
        <v>7</v>
      </c>
      <c r="C15" s="6">
        <f>225+50+100</f>
        <v>375</v>
      </c>
    </row>
    <row r="16" spans="1:21" x14ac:dyDescent="0.35">
      <c r="C16" s="6"/>
    </row>
    <row r="17" spans="2:3" x14ac:dyDescent="0.35">
      <c r="B17" s="3" t="s">
        <v>2</v>
      </c>
      <c r="C17" s="4">
        <f>SUM(C15:C16)</f>
        <v>375</v>
      </c>
    </row>
    <row r="18" spans="2:3" x14ac:dyDescent="0.35">
      <c r="B18" s="3"/>
      <c r="C18" s="3"/>
    </row>
    <row r="19" spans="2:3" x14ac:dyDescent="0.35">
      <c r="B19" s="10" t="s">
        <v>17</v>
      </c>
      <c r="C19" s="10"/>
    </row>
    <row r="20" spans="2:3" x14ac:dyDescent="0.35">
      <c r="B20" t="s">
        <v>19</v>
      </c>
      <c r="C20" s="6">
        <f>250</f>
        <v>250</v>
      </c>
    </row>
    <row r="21" spans="2:3" x14ac:dyDescent="0.35">
      <c r="B21" t="s">
        <v>20</v>
      </c>
      <c r="C21" s="6">
        <f>120*10+100*10+75*10</f>
        <v>2950</v>
      </c>
    </row>
    <row r="22" spans="2:3" x14ac:dyDescent="0.35">
      <c r="B22" t="s">
        <v>18</v>
      </c>
      <c r="C22" s="6">
        <f>345*2</f>
        <v>690</v>
      </c>
    </row>
    <row r="23" spans="2:3" x14ac:dyDescent="0.35">
      <c r="C23" s="6"/>
    </row>
    <row r="24" spans="2:3" x14ac:dyDescent="0.35">
      <c r="B24" s="3" t="s">
        <v>2</v>
      </c>
      <c r="C24" s="4">
        <f>SUM(C20:C23)</f>
        <v>3890</v>
      </c>
    </row>
    <row r="26" spans="2:3" x14ac:dyDescent="0.35">
      <c r="B26" s="11" t="s">
        <v>8</v>
      </c>
      <c r="C26" s="11"/>
    </row>
    <row r="27" spans="2:3" x14ac:dyDescent="0.35">
      <c r="B27" t="s">
        <v>9</v>
      </c>
      <c r="C27" s="6">
        <f xml:space="preserve"> 1 * 1800 * 1.2</f>
        <v>2160</v>
      </c>
    </row>
    <row r="28" spans="2:3" x14ac:dyDescent="0.35">
      <c r="C28" s="6"/>
    </row>
    <row r="29" spans="2:3" x14ac:dyDescent="0.35">
      <c r="B29" s="3" t="s">
        <v>2</v>
      </c>
      <c r="C29" s="4">
        <f>SUM(C27:C28)</f>
        <v>2160</v>
      </c>
    </row>
    <row r="37" spans="3:3" x14ac:dyDescent="0.35">
      <c r="C37" s="6"/>
    </row>
  </sheetData>
  <mergeCells count="8">
    <mergeCell ref="B26:C26"/>
    <mergeCell ref="E7:F7"/>
    <mergeCell ref="B19:C19"/>
    <mergeCell ref="A1:D1"/>
    <mergeCell ref="B3:B4"/>
    <mergeCell ref="B7:C7"/>
    <mergeCell ref="B14:C14"/>
    <mergeCell ref="F3:F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 exotique</vt:lpstr>
      <vt:lpstr>box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SOUDAN</dc:creator>
  <cp:lastModifiedBy>Thomas SOUDAN</cp:lastModifiedBy>
  <dcterms:created xsi:type="dcterms:W3CDTF">2023-11-23T08:27:41Z</dcterms:created>
  <dcterms:modified xsi:type="dcterms:W3CDTF">2023-12-04T14:19:21Z</dcterms:modified>
</cp:coreProperties>
</file>