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Sửa thể loại" sheetId="3" r:id="rId6"/>
    <sheet state="visible" name="Xoá thể loại" sheetId="4" r:id="rId7"/>
    <sheet state="visible" name="Thêm thể loại" sheetId="5" r:id="rId8"/>
    <sheet state="visible" name="Xem NXB" sheetId="6" r:id="rId9"/>
    <sheet state="visible" name="Sửa NXB" sheetId="7" r:id="rId10"/>
    <sheet state="visible" name="Xóa NXB" sheetId="8" r:id="rId11"/>
    <sheet state="visible" name="Thêm NXB" sheetId="9" r:id="rId12"/>
    <sheet state="visible" name="Xem SV" sheetId="10" r:id="rId13"/>
    <sheet state="visible" name="Sửa SV" sheetId="11" r:id="rId14"/>
    <sheet state="visible" name="Xóa SV" sheetId="12" r:id="rId15"/>
    <sheet state="visible" name="Thêm SV" sheetId="13" r:id="rId16"/>
    <sheet state="visible" name="Xem sách" sheetId="14" r:id="rId17"/>
    <sheet state="visible" name="Sửa sách" sheetId="15" r:id="rId18"/>
    <sheet state="visible" name="Xóa sách" sheetId="16" r:id="rId19"/>
    <sheet state="visible" name="Thêm Tác Giả" sheetId="17" r:id="rId20"/>
    <sheet state="visible" name="Xem tác giả" sheetId="18" r:id="rId21"/>
    <sheet state="visible" name="Thêm sách" sheetId="19" r:id="rId22"/>
    <sheet state="visible" name="Sửa tác giả" sheetId="20" r:id="rId23"/>
    <sheet state="visible" name="Sửa NV" sheetId="21" r:id="rId24"/>
    <sheet state="visible" name="Xóa tác giả" sheetId="22" r:id="rId25"/>
    <sheet state="visible" name="Xoá NV" sheetId="23" r:id="rId26"/>
    <sheet state="visible" name="Thêm NV" sheetId="24" r:id="rId27"/>
    <sheet state="visible" name="Sửa sinh viên" sheetId="25" r:id="rId28"/>
    <sheet state="visible" name="Thể loại" sheetId="26" r:id="rId29"/>
    <sheet state="visible" name="Login" sheetId="27" r:id="rId30"/>
    <sheet state="visible" name="Nhân viên" sheetId="28" r:id="rId31"/>
    <sheet state="visible" name="Test Report" sheetId="29" r:id="rId32"/>
  </sheets>
  <definedNames/>
  <calcPr/>
  <extLst>
    <ext uri="GoogleSheetsCustomDataVersion1">
      <go:sheetsCustomData xmlns:go="http://customooxmlschemas.google.com/" r:id="rId33" roundtripDataSignature="AMtx7mgEDQ4Wd+bYSX51JaMcgfj0dkkU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ID#AAAAXqh6mio
    (2022-04-17 06:17:13)
*A: Add
  M: Modify
  D: Delete</t>
      </text>
    </comment>
  </commentList>
  <extLst>
    <ext uri="GoogleSheetsCustomDataVersion1">
      <go:sheetsCustomData xmlns:go="http://customooxmlschemas.google.com/" r:id="rId1" roundtripDataSignature="AMtx7mhFRrUonbTcwoB+anEsnK0E1zawv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ID#AAAAXqh6mis
    (2022-04-17 06:17:13)
Pass
Fail
Untested
N/A</t>
      </text>
    </comment>
  </commentList>
  <extLst>
    <ext uri="GoogleSheetsCustomDataVersion1">
      <go:sheetsCustomData xmlns:go="http://customooxmlschemas.google.com/" r:id="rId1" roundtripDataSignature="AMtx7mjI1RZUY2DN0Z8qZNWcBlXHezd1AQ=="/>
    </ext>
  </extLst>
</comments>
</file>

<file path=xl/sharedStrings.xml><?xml version="1.0" encoding="utf-8"?>
<sst xmlns="http://schemas.openxmlformats.org/spreadsheetml/2006/main" count="1963" uniqueCount="459">
  <si>
    <t>Logo</t>
  </si>
  <si>
    <t>TEST CASE</t>
  </si>
  <si>
    <t>Project Name</t>
  </si>
  <si>
    <t>Quản lý thư viện</t>
  </si>
  <si>
    <t>Creator</t>
  </si>
  <si>
    <t>Bùi Thị Hà, Nguyễn Thị Mai Phương, Nguyễn Tài Tiến</t>
  </si>
  <si>
    <t>Project Code</t>
  </si>
  <si>
    <t>QLTV</t>
  </si>
  <si>
    <t>Reviewer/Approver</t>
  </si>
  <si>
    <t>Trần Hoài Sơn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</si>
  <si>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</si>
  <si>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</si>
  <si>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</si>
  <si>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</si>
  <si>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</si>
  <si>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</si>
  <si>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</si>
  <si>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</si>
  <si>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</si>
  <si>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</si>
  <si>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</si>
  <si>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</si>
  <si>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</si>
  <si>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r>
      <rPr>
        <rFont val="Tahoma"/>
        <i/>
        <color rgb="FF006411"/>
        <sz val="10.0"/>
      </rPr>
      <t>&lt;List enviroment requires in this system
1.</t>
    </r>
    <r>
      <rPr>
        <rFont val="Tahoma"/>
        <i/>
        <color rgb="FF1155CC"/>
        <sz val="10.0"/>
        <u/>
      </rPr>
      <t xml:space="preserve">ASP.Net
</t>
    </r>
    <r>
      <rPr>
        <rFont val="Tahoma"/>
        <i/>
        <color rgb="FF006411"/>
        <sz val="10.0"/>
      </rPr>
      <t>2.Sql sever
&gt;</t>
    </r>
  </si>
  <si>
    <t>No</t>
  </si>
  <si>
    <t>Function Name</t>
  </si>
  <si>
    <t>Sheet Name</t>
  </si>
  <si>
    <t>Description</t>
  </si>
  <si>
    <t>Home</t>
  </si>
  <si>
    <t>Login</t>
  </si>
  <si>
    <t>Sách</t>
  </si>
  <si>
    <t>Xem sách</t>
  </si>
  <si>
    <t>Bùi Thị Hà</t>
  </si>
  <si>
    <t>Sửa sách</t>
  </si>
  <si>
    <t>Xoá sách</t>
  </si>
  <si>
    <t>Thêm sách</t>
  </si>
  <si>
    <t>Tác giả</t>
  </si>
  <si>
    <t>Xem tác giả</t>
  </si>
  <si>
    <t>Sửa tác giả</t>
  </si>
  <si>
    <t>Xoá tác giả</t>
  </si>
  <si>
    <t>Thêm tác giả</t>
  </si>
  <si>
    <t>Sinh viên</t>
  </si>
  <si>
    <t>Xem sinh viên</t>
  </si>
  <si>
    <t>Nguyễn Thị Mai Phương</t>
  </si>
  <si>
    <t>Sửa sinh viên</t>
  </si>
  <si>
    <t>Xoá sinh viên</t>
  </si>
  <si>
    <t>Thêm sinh viên</t>
  </si>
  <si>
    <t>NXB</t>
  </si>
  <si>
    <t>Xem NXB</t>
  </si>
  <si>
    <t>Sửa NXB</t>
  </si>
  <si>
    <t>Xoá NXB</t>
  </si>
  <si>
    <t>Thêm NXB</t>
  </si>
  <si>
    <t>Nhân viên</t>
  </si>
  <si>
    <t>Xem nhân viên</t>
  </si>
  <si>
    <t>Nguyễn Tài Tiến</t>
  </si>
  <si>
    <t>Sửa nhân viên</t>
  </si>
  <si>
    <t>Xoá nhân viên</t>
  </si>
  <si>
    <t>Thêm nhân viên</t>
  </si>
  <si>
    <t>Thể loại</t>
  </si>
  <si>
    <t>Xem thể loại</t>
  </si>
  <si>
    <t>Sửa thể loại</t>
  </si>
  <si>
    <t>Xoá thể loại</t>
  </si>
  <si>
    <t>Thêm thể loại</t>
  </si>
  <si>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</si>
  <si>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</si>
  <si>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</si>
  <si>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</si>
  <si>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</si>
  <si>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</si>
  <si>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</si>
  <si>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</si>
  <si>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</si>
  <si>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</si>
  <si>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</si>
  <si>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</si>
  <si>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</si>
  <si>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</si>
  <si>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</si>
  <si>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</si>
  <si>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</si>
  <si>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</si>
  <si>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</si>
  <si>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Truy cập màn hình</t>
  </si>
  <si>
    <t xml:space="preserve">Truy cập vào trang xem thể loại click vào button Edit
</t>
  </si>
  <si>
    <t>Hiển thị màn hình sửa thể loại</t>
  </si>
  <si>
    <t>UI</t>
  </si>
  <si>
    <t>Check số lượng Item</t>
  </si>
  <si>
    <t>Check số lượng item</t>
  </si>
  <si>
    <t>- Lable tên màn hình: sửa sách
- Hiển thị 5 textbox : Mã thể loại,  Tên thể loại, số lượng, số lượng tồn. Và 3 checkbox: Mã thể loại, mã tác giả, Mã NXB,
- 3 button: Insert, Cancel và Quay lại</t>
  </si>
  <si>
    <t>Check vị trí, font, size</t>
  </si>
  <si>
    <t>Hiển thị chính xác theo design</t>
  </si>
  <si>
    <t>Check trạng thái các item</t>
  </si>
  <si>
    <t>Kiểm tra trạng thái của 3 button: Insert, Cancel và Quay lại</t>
  </si>
  <si>
    <t>3 button: Insert, Cancel và Quay lại: enable</t>
  </si>
  <si>
    <t>Các trường dữ liệu phải nhập đầy đủ</t>
  </si>
  <si>
    <t>Đưa ra thông báo phải nhập đầy đủ các trường</t>
  </si>
  <si>
    <t>textbox để trống</t>
  </si>
  <si>
    <t>Business</t>
  </si>
  <si>
    <t>Update</t>
  </si>
  <si>
    <t>Sửa thành công</t>
  </si>
  <si>
    <t>User đang ở màn hình sửa sách</t>
  </si>
  <si>
    <t>1.Nhập đủ các thông tin 2. Ấn Insert để thêm 3. Cancel để làm trống các textbox 4. Quay lại ( hiện thị danh sách thêm sách)</t>
  </si>
  <si>
    <t>Sửa thành công và quay về trang quản lý sách</t>
  </si>
  <si>
    <t>Cancel</t>
  </si>
  <si>
    <t>Đang có dữ liệu thực hiện reset</t>
  </si>
  <si>
    <t>User đang ở màn hình sửa thể loại</t>
  </si>
  <si>
    <t>1. Input data: Nhập thông tin thể loại, tên thể loại, sl, sl tồn
2. Click button Update</t>
  </si>
  <si>
    <t>Hệ thống thực hiện clear 4 textbox về trống</t>
  </si>
  <si>
    <t>Validation</t>
  </si>
  <si>
    <t>Tên sách</t>
  </si>
  <si>
    <t>Để trống tên thể loại</t>
  </si>
  <si>
    <t>Check Không nhập trường này</t>
  </si>
  <si>
    <t>Hiển thị mess: "Tên thể loại là trường bắt buộc nhập"</t>
  </si>
  <si>
    <t>Số lượng</t>
  </si>
  <si>
    <t>Để trống số lượng</t>
  </si>
  <si>
    <t>Hiển thị mess: "Số lượng là trường bắt buộc nhập"</t>
  </si>
  <si>
    <t>Số lượng tồn</t>
  </si>
  <si>
    <t>Để trống số lượng tồn</t>
  </si>
  <si>
    <t>Hiển thị mess: "Số lượng tồn là trường bắt buộc nhập"</t>
  </si>
  <si>
    <t>Xóa thể loại</t>
  </si>
  <si>
    <t xml:space="preserve">Truy cập vào trang xem thể loại click vào button delete
</t>
  </si>
  <si>
    <t>Hiển thị màn hình xóa thể loại</t>
  </si>
  <si>
    <t>- Lable tên màn hình: thêm tác giả
- Hiển thị 3 textbox:mã tác giả, Tên tác giả, Ghi chú
- 3 button: Insert, Cancel và Quay lại</t>
  </si>
  <si>
    <t>Ấn delete</t>
  </si>
  <si>
    <t>User đang ở màn hình chính của thể loại</t>
  </si>
  <si>
    <t>Check xóa 1 thể loại</t>
  </si>
  <si>
    <t>Hiển thị mess: Bạn có chắc chắn xóa không?</t>
  </si>
  <si>
    <t>Ấn ok</t>
  </si>
  <si>
    <t>User đang ở màn hình chính thể loại</t>
  </si>
  <si>
    <t>Sản phẩm sách đó được xóa vĩnh viễn</t>
  </si>
  <si>
    <t>Hủy</t>
  </si>
  <si>
    <t>Ấn hủy</t>
  </si>
  <si>
    <t>User đang ở màn hình xác nhận xóa</t>
  </si>
  <si>
    <t>Click button Hủy</t>
  </si>
  <si>
    <t>Hệ thống thực hiện không xóa và trở về màn hình chính</t>
  </si>
  <si>
    <t xml:space="preserve">Truy cập vào trang xem thể loại click vào button thêm
</t>
  </si>
  <si>
    <t>Hiển thị màn hình quản lý thể loại</t>
  </si>
  <si>
    <t>- Lable tên màn hình: thêm sách
- Hiển thị 5 textbox : Mã thể loại,  Tên thể loại, giá, số lượng, số lượng tồn. Và 3 checkbox: Mã thể loại, mã tác giả, Mã NXB,
- 3 button: Insert, Cancel và Quay lại</t>
  </si>
  <si>
    <t>Thêm thành công</t>
  </si>
  <si>
    <t>User đang ở màn hình thêm thể loại</t>
  </si>
  <si>
    <t>Thêm thành công và quay về trang quản lý thể loại</t>
  </si>
  <si>
    <t>Sai Mã thể loại</t>
  </si>
  <si>
    <t>Nhập mã thể loại sai</t>
  </si>
  <si>
    <t xml:space="preserve">Hiển thị thông báo: mã sách không hợp lệ </t>
  </si>
  <si>
    <t>1. Input data: Nhập thông tin mã thể loại,  giá, tên thể loại, sl, sl tồn
2. Click button Cancel</t>
  </si>
  <si>
    <t>Hệ thống thực hiện clear 5 textbox về trống</t>
  </si>
  <si>
    <t>Mã sách</t>
  </si>
  <si>
    <t>Để trống mã thể loại</t>
  </si>
  <si>
    <t>Check không nhập trường này</t>
  </si>
  <si>
    <t>Hiển thị mess: "Mã thể loại là trường bắt buộc nhập"</t>
  </si>
  <si>
    <t>Giá</t>
  </si>
  <si>
    <t>Để trống giá</t>
  </si>
  <si>
    <t>Hiển thị mess: "Giá là trường bắt buộc nhập"</t>
  </si>
  <si>
    <t xml:space="preserve">Truy cập vào trang xem NXB click vào button xem
</t>
  </si>
  <si>
    <t xml:space="preserve"> Hiển thị màn hình quản lý NXB</t>
  </si>
  <si>
    <t>- Lable tên màn hình: xem sv- Hiển thị 6 textbox: Mã NXB, Tên NXB, Địa chỉ NXB, SĐT , WEBSITE, Ghi chú
- 3 button: Insert, Cancel và Quay lại</t>
  </si>
  <si>
    <t>Ấn thêm NXB</t>
  </si>
  <si>
    <t>check thêm một NXB mới</t>
  </si>
  <si>
    <t>Màn hình hiển thị thêm NXB mới</t>
  </si>
  <si>
    <t>Delete</t>
  </si>
  <si>
    <t>check xóa NXB</t>
  </si>
  <si>
    <t>Hiển thị mess: "Bạn có chắc chắn muốn xóa không"</t>
  </si>
  <si>
    <t>Edit</t>
  </si>
  <si>
    <t>check sửa lại một NXB</t>
  </si>
  <si>
    <t>Màn hình hiển thị cho người dùng sửa lại các textbox</t>
  </si>
  <si>
    <t>Ấn quay lại</t>
  </si>
  <si>
    <t>Quay về màn hình chính của NXB</t>
  </si>
  <si>
    <t>nhập các trường dữ liệu và ấn Cancel</t>
  </si>
  <si>
    <t>Các textbox sẽ trở về dạng trống</t>
  </si>
  <si>
    <t>Khi sửa, hoặc thêm mới thì sẽ cập nhật lại danh sách</t>
  </si>
  <si>
    <t>Cập nhật mới danh sách</t>
  </si>
  <si>
    <t xml:space="preserve">Truy cập vào trang xem  NXB click vào button Edit
</t>
  </si>
  <si>
    <t xml:space="preserve"> Hiển thị màn hình sửa NXB</t>
  </si>
  <si>
    <t>- Lable tên màn hình: sửa NXB
- Hiển thị 6 textbox : Mã NXB,  TênNXB, Ghi chú, Địa chỉ, SĐT , Website
- 3 button: Insert, Cancel và Quay lại</t>
  </si>
  <si>
    <t>User đang ở màn hình sửa NXB</t>
  </si>
  <si>
    <t>1.Nhập đủ các thông tin 2. Ấn Insert để thêm 3. Cancel để làm trống các textbox 4. Quay lại ( hiện thị danh sách thêm NXB)</t>
  </si>
  <si>
    <t>Sửa thành công và quay về trang quản lý NXB</t>
  </si>
  <si>
    <t>1. Input data:   TênNXB, Ghi chú, Địa chỉ, SĐT , Website
2. Click button Update</t>
  </si>
  <si>
    <t>Tên NXB</t>
  </si>
  <si>
    <t>Để trống tên NXB</t>
  </si>
  <si>
    <t>Hiển thị mess: "Tên NXB là trường bắt buộc nhập"</t>
  </si>
  <si>
    <t>Ghi chú</t>
  </si>
  <si>
    <t>Để trống ghi chú</t>
  </si>
  <si>
    <t>Hiển thị mess: "Ghi chú là trường bắt buộc nhập"</t>
  </si>
  <si>
    <t>Địa chỉ</t>
  </si>
  <si>
    <t>Để trống Địa chỉ</t>
  </si>
  <si>
    <t>Hiển thị mess: "Địa chỉ là trường bắt buộc nhập"</t>
  </si>
  <si>
    <t>SĐT</t>
  </si>
  <si>
    <t>Để trống SĐT</t>
  </si>
  <si>
    <t>Có thể để trống trường này</t>
  </si>
  <si>
    <t>Website</t>
  </si>
  <si>
    <t>Để trống Website</t>
  </si>
  <si>
    <t>Xóa NXB</t>
  </si>
  <si>
    <t xml:space="preserve">Truy cập vào trang xem NXB click vào button delete
</t>
  </si>
  <si>
    <t>Hiển thị màn hình xóa NXB</t>
  </si>
  <si>
    <t>"- Lable tên màn hình: sửa NXB
- Hiển thị 6 textbox : Mã NXB,  TênNXB, Ghi chú, Địa chỉ, SĐT , Website
- 3 button: Insert, Cancel và Quay lại"</t>
  </si>
  <si>
    <t>User đang ở màn hình chính NXB</t>
  </si>
  <si>
    <t>Check xóa 1 NXB</t>
  </si>
  <si>
    <t>NXB đó được xóa vĩnh viễn</t>
  </si>
  <si>
    <t xml:space="preserve">Truy cập vào trang xem NXB click vào button thêm
</t>
  </si>
  <si>
    <t>Hiển thị màn hình quản lý NXB</t>
  </si>
  <si>
    <t>User đang ở màn hình thêm NXB</t>
  </si>
  <si>
    <t>Thêm thành công và quay về trang quản lý NXB</t>
  </si>
  <si>
    <t>Sai Mã NXB</t>
  </si>
  <si>
    <t>Nhập sai NXB</t>
  </si>
  <si>
    <t xml:space="preserve">Hiển thị thông báo lỗi: Mã thể loại không hợp lệ </t>
  </si>
  <si>
    <t>Sai Tên NXB</t>
  </si>
  <si>
    <t>Nhập tên NXB sai</t>
  </si>
  <si>
    <t xml:space="preserve">Hiển thị thông báo lỗi: Tên thể loại không hợp lệ </t>
  </si>
  <si>
    <t>1. Input data:  TênNXB, Ghi chú, Địa chỉ, SĐT , Website
2. Click button Cancel</t>
  </si>
  <si>
    <t>Để trống Tên NXB</t>
  </si>
  <si>
    <t>Để trống Ghi chú</t>
  </si>
  <si>
    <t>Hiển thị mess: "SĐT là trường bắt buộc nhập"</t>
  </si>
  <si>
    <t>Hiển thị mess: "Website là trường bắt buộc nhập"</t>
  </si>
  <si>
    <t>Xem NV</t>
  </si>
  <si>
    <t xml:space="preserve">Truy cập vào trang xem sinh viên click vào button xem
</t>
  </si>
  <si>
    <t xml:space="preserve"> Hiển thị màn hình quản lý sinh viên</t>
  </si>
  <si>
    <t>- Lable tên màn hình: xem sv- Hiển thị 7 textbox: Mã sinh viên, Họ tên, Giới tính, Ngày sinh, Lớp , Ngày làm thẻ, Ngày hết hạn
- 3 button: Insert, Cancel và Quay lại</t>
  </si>
  <si>
    <t>Ấn thêm sinh viên</t>
  </si>
  <si>
    <t>check thêm một sinh viên mới</t>
  </si>
  <si>
    <t>Màn hình hiển thị thêm sinh viên mới</t>
  </si>
  <si>
    <t>check xóa sinh viên</t>
  </si>
  <si>
    <t xml:space="preserve">check sửa lại một sinh viên </t>
  </si>
  <si>
    <t>Quay về màn hình chính của Sinh viên</t>
  </si>
  <si>
    <t>Sửa Sinh Viên</t>
  </si>
  <si>
    <t xml:space="preserve">Truy cập vào trang xem sinh viên click vào button Edit
</t>
  </si>
  <si>
    <t xml:space="preserve"> Hiển thị màn hình sửa sinh viên</t>
  </si>
  <si>
    <t>- Lable tên màn hình: sửa sinh viên
- Hiển thị 7 textbox : Mã sinh viên,  Tên sinh viên, giới tính, ngày sinh, lớp , ngày làm thẻ , ngày hết hạn 
- 3 button: Insert, Cancel và Quay lại</t>
  </si>
  <si>
    <t>1.Nhập đủ các thông tin 2. Ấn Insert để thêm 3. Cancel để làm trống các textbox 4. Quay lại ( hiện thị danh sách thêm sinh viên)</t>
  </si>
  <si>
    <t>Sửa thành công và quay về trang quản lý sinh viên</t>
  </si>
  <si>
    <t>1. Input data:  Tên sinh viên, giới tính, ngày sinh, lớp , ngày làm thẻ , ngày hết hạn 
2. Click button Update</t>
  </si>
  <si>
    <t>Hệ thống thực hiện clear 6 textbox về trống</t>
  </si>
  <si>
    <t>Tên sinh viên</t>
  </si>
  <si>
    <t>Để trống tên sinh viên</t>
  </si>
  <si>
    <t>Hiển thị mess: "Tên sinh viên là trường bắt buộc nhập"</t>
  </si>
  <si>
    <t>Giới tính</t>
  </si>
  <si>
    <t>Để trống Giới tính</t>
  </si>
  <si>
    <t>Hiển thị mess: "Giới tính là trường bắt buộc nhập"</t>
  </si>
  <si>
    <t>Ngày sinh</t>
  </si>
  <si>
    <t>Để trống Ngày sinh</t>
  </si>
  <si>
    <t>Hiển thị mess: "Ngày sinh là trường bắt buộc nhập"</t>
  </si>
  <si>
    <t xml:space="preserve"> Ngày làm thẻ</t>
  </si>
  <si>
    <t>Hiển thị mess: "Ngày làm thẻ là trường bắt buộc nhập"</t>
  </si>
  <si>
    <t xml:space="preserve"> Ngày hết hạn</t>
  </si>
  <si>
    <t>Để trống Ngày hết hạn</t>
  </si>
  <si>
    <t>Hiển thị mess: "Ngày  hết hạn là trường bắt buộc nhập"</t>
  </si>
  <si>
    <t>Xóa Sinh Viên</t>
  </si>
  <si>
    <t xml:space="preserve">Truy cập vào trang xem sinh viên click vào button delete
</t>
  </si>
  <si>
    <t xml:space="preserve"> Hiển thị màn hình xóa sinh viên</t>
  </si>
  <si>
    <t>- Lable tên màn hình: sửa sinh viên
- Hiển thị 7 textbox : Mã sinh viên,  Tên sinh viên, giới tính, ngày sinh, lớp , ngày làm thẻ , ngày hết hạn 
- 3 button: Insert, Cancel và Quay lại</t>
  </si>
  <si>
    <t>User đang ở màn hình chính của sinh viên</t>
  </si>
  <si>
    <t>Check xóa 1 sách</t>
  </si>
  <si>
    <t>User đang ở màn hình chính sinh viên</t>
  </si>
  <si>
    <t>Sinh viên đó được xóa vĩnh viễn</t>
  </si>
  <si>
    <t xml:space="preserve">Truy cập vào trang xem sinh viên click vào button thêm
</t>
  </si>
  <si>
    <t>Hiển thị màn hình quản lý sinh viên</t>
  </si>
  <si>
    <t>User đang ở màn hình thêm sinh viên</t>
  </si>
  <si>
    <t>Thêm thành công và quay về trang quản lý sinh viên</t>
  </si>
  <si>
    <t>Sai Mã SV</t>
  </si>
  <si>
    <t>Nhập sai sinh viên</t>
  </si>
  <si>
    <t>Sai Tên sinh viên</t>
  </si>
  <si>
    <t>Nhập tên sinh viên sai</t>
  </si>
  <si>
    <t>1. Input data: Nhập thông tin mã SV, tên SV,  giới tính
2. Click button Cancel</t>
  </si>
  <si>
    <t>Hệ thống thực hiện clear 3 textbox về trống</t>
  </si>
  <si>
    <t>giới tính</t>
  </si>
  <si>
    <t>Để trống giới tính</t>
  </si>
  <si>
    <t>Hiển thị mess: "giới tính là trường bắt buộc nhập"</t>
  </si>
  <si>
    <t>Mã SV</t>
  </si>
  <si>
    <t>Để trống Mã SV</t>
  </si>
  <si>
    <t>Hiển thị mess: "Mã SV là trường bắt buộc nhập"</t>
  </si>
  <si>
    <t>Tên SV</t>
  </si>
  <si>
    <t>Để trống Tên SV</t>
  </si>
  <si>
    <t>Hiển thị mess: "Tên SV là trường bắt buộc nhập"</t>
  </si>
  <si>
    <t>XemSach</t>
  </si>
  <si>
    <t>XemSach-1</t>
  </si>
  <si>
    <t xml:space="preserve">Truy cập vào trang xem sách click vào button xem
</t>
  </si>
  <si>
    <t xml:space="preserve"> Hiển thị màn hình quản lý sách</t>
  </si>
  <si>
    <t>XemSach-2</t>
  </si>
  <si>
    <t>- Lable tên màn hình: xem sách
- Hiển thị 8 textbox: Mã sách, Mã thể loại, mã tác giả, Mã NXB, Tên sách, giá, số lượng, số lượng tồn
- 3 button: Insert, Cancel và Quay lại</t>
  </si>
  <si>
    <t>XemSach-3</t>
  </si>
  <si>
    <t>XemSach-4</t>
  </si>
  <si>
    <t>XemSach-5</t>
  </si>
  <si>
    <t>Ấn thêm sách</t>
  </si>
  <si>
    <t>check thêm một sách mới</t>
  </si>
  <si>
    <t>Màn hình hiển thị thêm sách mới</t>
  </si>
  <si>
    <t>XemSach-6</t>
  </si>
  <si>
    <t>check xóa sách</t>
  </si>
  <si>
    <t>XemSach-7</t>
  </si>
  <si>
    <t xml:space="preserve">check sửa lại một sách </t>
  </si>
  <si>
    <t>XemSach-8</t>
  </si>
  <si>
    <t>Quay về màn hình chính của Sách</t>
  </si>
  <si>
    <t>XemSach-9</t>
  </si>
  <si>
    <t>XemSach-10</t>
  </si>
  <si>
    <t>Sửa Sách</t>
  </si>
  <si>
    <t xml:space="preserve">Truy cập vào trang xem sách click vào button Edit
</t>
  </si>
  <si>
    <t xml:space="preserve"> Hiển thị màn hình sửa sách</t>
  </si>
  <si>
    <t>- Lable tên màn hình: sửa sách
- Hiển thị 5 textbox : Mã sách,  Tên sách, giá, số lượng, số lượng tồn. Và 3 checkbox: Mã thể loại, mã tác giả, Mã NXB,
- 3 button: Insert, Cancel và Quay lại</t>
  </si>
  <si>
    <t>1. Input data: Nhập thông tin giá, tên sách, sl, sl tồn
2. Click button Update</t>
  </si>
  <si>
    <t>Để trống tên sách</t>
  </si>
  <si>
    <t>Hiển thị mess: "Tên sách là trường bắt buộc nhập"</t>
  </si>
  <si>
    <t>Xóa Sách</t>
  </si>
  <si>
    <t xml:space="preserve">Truy cập vào trang xem sách click vào button delete
</t>
  </si>
  <si>
    <t xml:space="preserve"> Hiển thị màn hình xóa sách</t>
  </si>
  <si>
    <t>- Lable tên màn hình: xóa sách
- Hiển thị 5 textbox : Mã sách,  Tên sách, giá, số lượng, số lượng tồn. Và 3 checkbox: Mã thể loại, mã tác giả, Mã NXB,
- 3 button: Insert, Cancel và Quay lại</t>
  </si>
  <si>
    <t>User đang ở màn hình chính của sách</t>
  </si>
  <si>
    <t>User đang ở màn hình chính sách</t>
  </si>
  <si>
    <t xml:space="preserve">Truy cập vào trang xem sách click vào button thêm
</t>
  </si>
  <si>
    <t>Hiển thị màn hình quản lý tác giả</t>
  </si>
  <si>
    <t>- Lable tên màn hình: thêm tác giả
- Hiển thị 3 textbox:mã tác giả, Tên tác giả, Ghi chú
- 3 button: Insert, Cancel và Quay lại</t>
  </si>
  <si>
    <t>User đang ở màn hình thêm tác giả</t>
  </si>
  <si>
    <t>Thêm thành công và quay về trang quản lý tác giả</t>
  </si>
  <si>
    <t>Sai Mã tác giả</t>
  </si>
  <si>
    <t>Nhập sai tác giả</t>
  </si>
  <si>
    <t>Sai Tên tác giả</t>
  </si>
  <si>
    <t>Nhập tên tác giả sai</t>
  </si>
  <si>
    <t>1. Input data: Nhập thông tin mã tác giả, tên tác giả, ghi chú
2. Click button Cancel</t>
  </si>
  <si>
    <t>Mã thể loại</t>
  </si>
  <si>
    <t>Hiển thị mess: "Mã tác giả là trường bắt buộc nhập"</t>
  </si>
  <si>
    <t>Tên thể loại</t>
  </si>
  <si>
    <t>Hiển thị mess: "Tên tác giả là trường bắt buộc nhập"</t>
  </si>
  <si>
    <t>Xem Tác Giả</t>
  </si>
  <si>
    <t xml:space="preserve"> Hiển thị màn hình quản lý tác giả</t>
  </si>
  <si>
    <t>Ấn thêm tác giả</t>
  </si>
  <si>
    <t>check thêm một tác giả mới</t>
  </si>
  <si>
    <t>Màn hình hiển thị thêm tác giả mới</t>
  </si>
  <si>
    <t>check xóa tác giả</t>
  </si>
  <si>
    <t>check sửa lại một tác giả</t>
  </si>
  <si>
    <t>Quay về màn hình chính của Tác giả</t>
  </si>
  <si>
    <t>Thêm Sách</t>
  </si>
  <si>
    <t>- Lable tên màn hình: thêm sách
- Hiển thị 5 textbox : Mã sách,  Tên sách, giá, số lượng, số lượng tồn. Và 3 checkbox: Mã thể loại, mã tác giả, Mã NXB,
- 3 button: Insert, Cancel và Quay lại</t>
  </si>
  <si>
    <t>User đang ở màn hình thêm sách</t>
  </si>
  <si>
    <t>Thêm thành công và quay về trang quản lý sách</t>
  </si>
  <si>
    <t>Sai Mã Sách</t>
  </si>
  <si>
    <t>Nhập mã sách sai</t>
  </si>
  <si>
    <t>1. Input data: Nhập thông tin mã sách,  giá, tên sách, sl, sl tồn
2. Click button Cancel</t>
  </si>
  <si>
    <t>Để trống mã sách</t>
  </si>
  <si>
    <t>Hiển thị mess: "Mã sách là trường bắt buộc nhập"</t>
  </si>
  <si>
    <t xml:space="preserve"> Hiển thị màn hình sửa tác giả</t>
  </si>
  <si>
    <t>User đang ở màn hình sửa tác giả</t>
  </si>
  <si>
    <t>Sửa thành công và quay về trang quản lý tác giả</t>
  </si>
  <si>
    <t>1. Input data: Nhập thông tin mã tác giả, tên tác giả, ghi chú
2. Click button Update</t>
  </si>
  <si>
    <t>Tên tác giả</t>
  </si>
  <si>
    <t>Để trống tên tác giả</t>
  </si>
  <si>
    <t>Mã tác giả</t>
  </si>
  <si>
    <t>Để trống mã tác giả</t>
  </si>
  <si>
    <t>Để trống ô ghi chú</t>
  </si>
  <si>
    <t xml:space="preserve">Truy cập vào trang xem nhân viên click vào button Edit
</t>
  </si>
  <si>
    <t>Hiển thị màn hình sửa nhân viên</t>
  </si>
  <si>
    <t>- Lable tên màn hình: thêm nhân viên
- Hiển thị 3 textbox:mã nhân viên, Tên nhân viên, Ghi chú
- 3 button: Insert, Cancel và Quay lại</t>
  </si>
  <si>
    <t>User đang ở màn hình sửa nhân viên</t>
  </si>
  <si>
    <t>Sửa thành công và quay về trang quản lý nhân viên</t>
  </si>
  <si>
    <t>1. Input data: Nhập thông tin mã nhân viên, tên nhân viên, ghi chú
2. Click button Update</t>
  </si>
  <si>
    <t>Để trống tên nhân viên</t>
  </si>
  <si>
    <t>Hiển thị mess: "Tên nhân viên là trường bắt buộc nhập"</t>
  </si>
  <si>
    <t>Để trống mã nhân viên</t>
  </si>
  <si>
    <t>Hiển thị mess: "Mã nhân viên là trường bắt buộc nhập"</t>
  </si>
  <si>
    <t>Xóa Tác GIả</t>
  </si>
  <si>
    <t xml:space="preserve"> Hiển thị màn hình xóa tác giả</t>
  </si>
  <si>
    <t>User đang ở màn hình chính của tác giả</t>
  </si>
  <si>
    <t>Check xóa 1 tác giả</t>
  </si>
  <si>
    <t>User đang ở màn hình chính tác giả</t>
  </si>
  <si>
    <t>Xóa Nhân Viên</t>
  </si>
  <si>
    <t xml:space="preserve">Truy cập vào trang xem nhân viênclick vào button delete
</t>
  </si>
  <si>
    <t xml:space="preserve"> Hiển thị màn hình xóa nhân viên</t>
  </si>
  <si>
    <t>User đang ở màn hình chính của nhân viên</t>
  </si>
  <si>
    <t>User đang ở màn hình chính nhân viên</t>
  </si>
  <si>
    <t xml:space="preserve">Truy cập vào trang xem nhân viênclick vào button thêm
</t>
  </si>
  <si>
    <t xml:space="preserve"> Hiển thị màn hình quản lý nhân viên</t>
  </si>
  <si>
    <t>- Lable tên màn hình: thêm nhân viên
- Hiển thị 5 textbox : Mã nhân viên,  Tên nhân viên, giới tính , ngày sinh, địa chỉ, ngày vào làm,SĐT , mật khẩu .
- 3 button: Insert, Cancel và Quay lại</t>
  </si>
  <si>
    <t>User đang ở màn hình thêm nhân viên</t>
  </si>
  <si>
    <t>1.Nhập đủ các thông tin 2. Ấn Insert để thêm 3. Cancel để làm trống các textbox 4. Quay lại ( hiện thị danh sách thêm nhân viên)</t>
  </si>
  <si>
    <t>Thêm thành công và quay về trang quản lý nhân viên</t>
  </si>
  <si>
    <t>Sai Mã nhân viên</t>
  </si>
  <si>
    <t>Nhập mã nhân viên sai</t>
  </si>
  <si>
    <t xml:space="preserve">Hiển thị thông báo: mã nhân viên không hợp lệ </t>
  </si>
  <si>
    <t>1. Input data: Nhập thông tin mã nhân viên,  Tên nhân viên, giới tính , ngày sinh, địa chỉ, ngày vào làm,SĐT , mật khẩu 
2. Click button Cancel</t>
  </si>
  <si>
    <t>Hiển thị mess: "Mã nhân viênlà trường bắt buộc nhập"</t>
  </si>
  <si>
    <t xml:space="preserve">Truy cập vào trang xem sinh viên click vào button edit
</t>
  </si>
  <si>
    <t>3. Hiển thị màn hình sửa sinh viên</t>
  </si>
  <si>
    <t>- Lable tên màn hình: Login
- Hiển thị 2 textbox: Email, password(lable, textbox)
- 2 button: Login và Reset</t>
  </si>
  <si>
    <t>Kiểm tra trạng thái của 2 button: login và reset</t>
  </si>
  <si>
    <t>2 button: Login và reset: enable</t>
  </si>
  <si>
    <t>Check giá trị default của các giá trị trên màn hình</t>
  </si>
  <si>
    <t>2 textbox để trống</t>
  </si>
  <si>
    <t>User đang ở màn hình sửa sinh viên</t>
  </si>
  <si>
    <t>1. Input data:
-Email: admin@mail.com
- Pass: 123
2. Click button login</t>
  </si>
  <si>
    <t>2. Sửa thành công và quay về trang xem sinh viên</t>
  </si>
  <si>
    <t>Sai email</t>
  </si>
  <si>
    <t>User đang ở màn hình login</t>
  </si>
  <si>
    <r>
      <rPr>
        <rFont val="Tahoma"/>
        <sz val="10.0"/>
      </rPr>
      <t xml:space="preserve">1. Input data:
-Email: </t>
    </r>
    <r>
      <rPr>
        <rFont val="Tahoma"/>
        <color rgb="FF1155CC"/>
        <sz val="10.0"/>
        <u/>
      </rPr>
      <t>admin.mail.com</t>
    </r>
    <r>
      <rPr>
        <rFont val="Tahoma"/>
        <sz val="10.0"/>
      </rPr>
      <t xml:space="preserve">
- Pass: 123
2. Click button login</t>
    </r>
  </si>
  <si>
    <t>2. Hiển thị thông báo: Email không hợp lệ</t>
  </si>
  <si>
    <t>Sai Pass</t>
  </si>
  <si>
    <t>1. Input data:
-Email: admin@mail.com
- Pass: 12345
2. Click button login</t>
  </si>
  <si>
    <t>2. Hiển thị thông báo lỗi: Vui lòng nhập lại pass</t>
  </si>
  <si>
    <t>Sai cả email và pass</t>
  </si>
  <si>
    <t>1. Input data:
-Email: admin.mail.com
- Pass: 12367
2. Click button login</t>
  </si>
  <si>
    <t>2. Hiển thị thông báo: Email, pass chưa chính xác</t>
  </si>
  <si>
    <t>1. Input data: Nhập thông tin email, pass
2. Click button Reset</t>
  </si>
  <si>
    <t>2. Hệ thống thực hiện clear 2 textbox về trống</t>
  </si>
  <si>
    <t>Email</t>
  </si>
  <si>
    <t>Để trống email</t>
  </si>
  <si>
    <t>1. Input data:
 - Email: để trống
 - Pass: 123
 2. Click button Login</t>
  </si>
  <si>
    <t>2. Hiển thị mess: "Email là trường bắt buộc nhập"</t>
  </si>
  <si>
    <t>Check email thiếu @</t>
  </si>
  <si>
    <t>1. Input data:
 - Email: admin.com.cn
 - Pass: 123
 2. Click button Login</t>
  </si>
  <si>
    <t>2. Hiển thị mess: "email bạn nhập ko phải là email hợp lệ"</t>
  </si>
  <si>
    <t>Check email ko đúng định dạng xxx@xxx.xxx</t>
  </si>
  <si>
    <t>1. Input data:
 - Email: admin@gmail
 - Pass: 123
 2. Click button Login</t>
  </si>
  <si>
    <t>password</t>
  </si>
  <si>
    <t>Check không nhập pass</t>
  </si>
  <si>
    <t>1. Input data:
 - Email: admin@gmail.com
 - Pass: để trống
 2. Click button Login</t>
  </si>
  <si>
    <t>2. Hiển thị mess: "pass là trường bắt buộc phải nhập"</t>
  </si>
  <si>
    <t>Quản lý Thể Loại</t>
  </si>
  <si>
    <t xml:space="preserve">Truy cập vào trang xem sách click vào button edit
</t>
  </si>
  <si>
    <t xml:space="preserve"> Hiển thị màn hình quản lý thể loại</t>
  </si>
  <si>
    <t>- Lable tên màn hình: thêm thể loại
- Hiển thị 3 textbox: Mã thể loại, Tên thể loại, Ghi chú
- 3 button: Insert, Cancel và Quay lại</t>
  </si>
  <si>
    <t>Sai Mã Thể Loại</t>
  </si>
  <si>
    <t xml:space="preserve">Nhập sai thể loại </t>
  </si>
  <si>
    <t>Sai Tên Thể Loại</t>
  </si>
  <si>
    <t>Nhập tên thể loại sai</t>
  </si>
  <si>
    <t>1. Input data: Nhập thông tin mã thể loại, tên thể loại, ghi chú
2. Click button Cancel</t>
  </si>
  <si>
    <t>Untesed</t>
  </si>
  <si>
    <t>Check truy cập màn hình bằng cách copy link</t>
  </si>
  <si>
    <t>Khởi động chương trình</t>
  </si>
  <si>
    <t>3. Hiển thị màn hình login</t>
  </si>
  <si>
    <t>- Lable tên màn hình: Login
- Hiển thị 2 textbox: User name, password(lable, textbox)
- 2 button: Login và Reset</t>
  </si>
  <si>
    <t>Login thành công</t>
  </si>
  <si>
    <t>1. Input data:
-User name: user1
- Pass: user1
2. Click button login</t>
  </si>
  <si>
    <t>2. Login thành công và vào trang Admin page</t>
  </si>
  <si>
    <t>Sai user name</t>
  </si>
  <si>
    <t>1. Input data:
-User name: user123
- Pass: user1
2. Click button login</t>
  </si>
  <si>
    <t>2. Hiển thị thông báo: Sai User name hoặc pass</t>
  </si>
  <si>
    <t>1. Input data:
-User name: user1
- Pass: user123
2. Click button login</t>
  </si>
  <si>
    <t>1. Input data:
-User name: user123
- Pass: user123
2. Click button login</t>
  </si>
  <si>
    <t>Reset</t>
  </si>
  <si>
    <t>1. Input data: Nhập thông tin username, pass
2. Click button Reset</t>
  </si>
  <si>
    <t>User name</t>
  </si>
  <si>
    <t>Để trống username</t>
  </si>
  <si>
    <t>1. Input data:
-User name: 
- Pass: user1
2. Click button login</t>
  </si>
  <si>
    <t>2. Hiển thị mess: "Username là trường bắt buộc nhập"</t>
  </si>
  <si>
    <t>1. Input data:
-User name: user1
- Pass: 
2. Click button login</t>
  </si>
  <si>
    <t>Quản lý nhân viên</t>
  </si>
  <si>
    <t xml:space="preserve">Thêm thành công và quay về trang quản lý nhân viên </t>
  </si>
  <si>
    <t>Nhập sai nhân viên</t>
  </si>
  <si>
    <t>Sai Tên nhân viên</t>
  </si>
  <si>
    <t>Nhập tên nhân viên sai</t>
  </si>
  <si>
    <t>1. Input data: Nhập thông tin mã nhân viên, tên nhân viên, ghi chú
2. Click button Cancel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</si>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</sst>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DD0806"/>
      <name val="Tahoma"/>
    </font>
    <font>
      <b/>
      <sz val="25.0"/>
      <color rgb="FFDD0806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DD0806"/>
      <name val="Tahoma"/>
    </font>
    <font>
      <i/>
      <u/>
      <sz val="10.0"/>
      <color rgb="FF006411"/>
      <name val="Tahoma"/>
    </font>
    <font>
      <b/>
      <sz val="10.0"/>
      <color theme="1"/>
      <name val="Tahoma"/>
    </font>
    <font>
      <sz val="12.0"/>
      <color theme="1"/>
      <name val="Arial"/>
    </font>
    <font>
      <u/>
      <sz val="12.0"/>
      <color theme="10"/>
      <name val="Arial"/>
    </font>
    <font>
      <u/>
      <sz val="12.0"/>
      <color rgb="FF0000D4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0000D4"/>
      <name val="Arial"/>
    </font>
    <font>
      <u/>
      <sz val="12.0"/>
      <color rgb="FF0000D4"/>
      <name val="Arial"/>
    </font>
    <font>
      <u/>
      <sz val="12.0"/>
      <color rgb="FF1155CC"/>
      <name val="Arial"/>
    </font>
    <font>
      <sz val="10.0"/>
      <color rgb="FF000000"/>
      <name val="Tahoma"/>
    </font>
    <font>
      <sz val="11.0"/>
      <color theme="1"/>
      <name val="Tahoma"/>
    </font>
    <font>
      <sz val="11.0"/>
      <color rgb="FF000000"/>
      <name val="Inconsolata"/>
    </font>
    <font>
      <sz val="11.0"/>
      <color rgb="FF1155CC"/>
      <name val="Inconsolata"/>
    </font>
    <font>
      <u/>
      <sz val="10.0"/>
      <color rgb="FF0000FF"/>
      <name val="Tahoma"/>
    </font>
    <font>
      <sz val="10.0"/>
      <color rgb="FFDD0806"/>
      <name val="Tahoma"/>
    </font>
    <font>
      <sz val="10.0"/>
      <color rgb="FFFFFFFF"/>
      <name val="Tahoma"/>
    </font>
    <font>
      <b/>
      <sz val="10.0"/>
      <color rgb="FF0000D4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</fills>
  <borders count="7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 style="thick">
        <color rgb="FF000000"/>
      </left>
      <right style="hair">
        <color rgb="FF000000"/>
      </right>
      <top style="thick">
        <color rgb="FF000000"/>
      </top>
    </border>
    <border>
      <left style="hair">
        <color rgb="FF000000"/>
      </left>
      <right style="hair">
        <color rgb="FF000000"/>
      </right>
      <top style="thick">
        <color rgb="FF000000"/>
      </top>
    </border>
    <border>
      <left style="hair">
        <color rgb="FF000000"/>
      </left>
      <right/>
      <top style="thick">
        <color rgb="FF000000"/>
      </top>
    </border>
    <border>
      <left style="hair">
        <color rgb="FF000000"/>
      </left>
      <right style="thick">
        <color rgb="FF000000"/>
      </right>
      <top style="thick">
        <color rgb="FF000000"/>
      </top>
    </border>
    <border>
      <right/>
      <top/>
      <bottom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7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vertical="top"/>
    </xf>
    <xf borderId="18" fillId="0" fontId="1" numFmtId="0" xfId="0" applyAlignment="1" applyBorder="1" applyFont="1">
      <alignment vertical="top"/>
    </xf>
    <xf borderId="18" fillId="0" fontId="1" numFmtId="15" xfId="0" applyAlignment="1" applyBorder="1" applyFont="1" applyNumberFormat="1">
      <alignment vertical="top"/>
    </xf>
    <xf borderId="19" fillId="0" fontId="7" numFmtId="0" xfId="0" applyAlignment="1" applyBorder="1" applyFont="1">
      <alignment shrinkToFit="0" vertical="top" wrapText="1"/>
    </xf>
    <xf borderId="17" fillId="0" fontId="1" numFmtId="15" xfId="0" applyAlignment="1" applyBorder="1" applyFont="1" applyNumberFormat="1">
      <alignment vertical="top"/>
    </xf>
    <xf borderId="19" fillId="0" fontId="1" numFmtId="0" xfId="0" applyAlignment="1" applyBorder="1" applyFont="1">
      <alignment vertical="top"/>
    </xf>
    <xf borderId="20" fillId="0" fontId="1" numFmtId="1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borderId="2" fillId="2" fontId="6" numFmtId="1" xfId="0" applyBorder="1" applyFont="1" applyNumberFormat="1"/>
    <xf borderId="23" fillId="0" fontId="5" numFmtId="0" xfId="0" applyBorder="1" applyFont="1"/>
    <xf borderId="2" fillId="2" fontId="7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11" numFmtId="0" xfId="0" applyAlignment="1" applyBorder="1" applyFont="1">
      <alignment readingOrder="0" shrinkToFit="0" vertical="top" wrapText="1"/>
    </xf>
    <xf borderId="1" fillId="2" fontId="6" numFmtId="1" xfId="0" applyBorder="1" applyFont="1" applyNumberFormat="1"/>
    <xf borderId="1" fillId="2" fontId="1" numFmtId="0" xfId="0" applyAlignment="1" applyBorder="1" applyFont="1">
      <alignment vertical="center"/>
    </xf>
    <xf borderId="24" fillId="2" fontId="1" numFmtId="1" xfId="0" applyAlignment="1" applyBorder="1" applyFont="1" applyNumberFormat="1">
      <alignment vertical="center"/>
    </xf>
    <xf borderId="24" fillId="2" fontId="1" numFmtId="0" xfId="0" applyAlignment="1" applyBorder="1" applyFont="1">
      <alignment horizontal="left" vertical="center"/>
    </xf>
    <xf borderId="25" fillId="2" fontId="12" numFmtId="0" xfId="0" applyAlignment="1" applyBorder="1" applyFont="1">
      <alignment horizontal="center"/>
    </xf>
    <xf borderId="26" fillId="4" fontId="8" numFmtId="1" xfId="0" applyAlignment="1" applyBorder="1" applyFill="1" applyFont="1" applyNumberFormat="1">
      <alignment horizontal="center" vertical="center"/>
    </xf>
    <xf borderId="27" fillId="4" fontId="8" numFmtId="0" xfId="0" applyAlignment="1" applyBorder="1" applyFont="1">
      <alignment horizontal="center" vertical="center"/>
    </xf>
    <xf borderId="28" fillId="4" fontId="8" numFmtId="0" xfId="0" applyAlignment="1" applyBorder="1" applyFont="1">
      <alignment horizontal="center" vertical="center"/>
    </xf>
    <xf borderId="29" fillId="4" fontId="8" numFmtId="0" xfId="0" applyAlignment="1" applyBorder="1" applyFont="1">
      <alignment horizontal="center" readingOrder="0" vertical="center"/>
    </xf>
    <xf borderId="30" fillId="2" fontId="12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25" fillId="2" fontId="1" numFmtId="0" xfId="0" applyBorder="1" applyFont="1"/>
    <xf borderId="31" fillId="2" fontId="13" numFmtId="1" xfId="0" applyAlignment="1" applyBorder="1" applyFont="1" applyNumberFormat="1">
      <alignment vertical="center"/>
    </xf>
    <xf borderId="32" fillId="2" fontId="13" numFmtId="49" xfId="0" applyAlignment="1" applyBorder="1" applyFont="1" applyNumberFormat="1">
      <alignment horizontal="left" vertical="center"/>
    </xf>
    <xf borderId="32" fillId="0" fontId="14" numFmtId="0" xfId="0" applyBorder="1" applyFont="1"/>
    <xf borderId="33" fillId="2" fontId="15" numFmtId="0" xfId="0" applyAlignment="1" applyBorder="1" applyFont="1">
      <alignment horizontal="left" vertical="center"/>
    </xf>
    <xf borderId="34" fillId="2" fontId="13" numFmtId="0" xfId="0" applyAlignment="1" applyBorder="1" applyFont="1">
      <alignment horizontal="left" vertical="center"/>
    </xf>
    <xf borderId="30" fillId="2" fontId="1" numFmtId="0" xfId="0" applyBorder="1" applyFont="1"/>
    <xf borderId="32" fillId="2" fontId="13" numFmtId="0" xfId="0" applyAlignment="1" applyBorder="1" applyFont="1">
      <alignment horizontal="left" readingOrder="0"/>
    </xf>
    <xf borderId="32" fillId="2" fontId="16" numFmtId="0" xfId="0" applyAlignment="1" applyBorder="1" applyFont="1">
      <alignment horizontal="left" readingOrder="0"/>
    </xf>
    <xf borderId="33" fillId="2" fontId="13" numFmtId="0" xfId="0" applyAlignment="1" applyBorder="1" applyFont="1">
      <alignment horizontal="left"/>
    </xf>
    <xf borderId="34" fillId="2" fontId="13" numFmtId="0" xfId="0" applyAlignment="1" applyBorder="1" applyFont="1">
      <alignment horizontal="left" readingOrder="0"/>
    </xf>
    <xf borderId="32" fillId="2" fontId="17" numFmtId="0" xfId="0" applyAlignment="1" applyBorder="1" applyFont="1">
      <alignment horizontal="left" readingOrder="0" vertical="center"/>
    </xf>
    <xf borderId="34" fillId="2" fontId="18" numFmtId="0" xfId="0" applyAlignment="1" applyBorder="1" applyFont="1">
      <alignment horizontal="left" readingOrder="0"/>
    </xf>
    <xf borderId="31" fillId="2" fontId="13" numFmtId="1" xfId="0" applyAlignment="1" applyBorder="1" applyFont="1" applyNumberFormat="1">
      <alignment readingOrder="0" vertical="center"/>
    </xf>
    <xf borderId="32" fillId="2" fontId="13" numFmtId="0" xfId="0" applyAlignment="1" applyBorder="1" applyFont="1">
      <alignment horizontal="left"/>
    </xf>
    <xf borderId="32" fillId="2" fontId="19" numFmtId="0" xfId="0" applyAlignment="1" applyBorder="1" applyFont="1">
      <alignment horizontal="left" readingOrder="0" vertical="center"/>
    </xf>
    <xf borderId="35" fillId="2" fontId="18" numFmtId="0" xfId="0" applyAlignment="1" applyBorder="1" applyFont="1">
      <alignment horizontal="left" readingOrder="0"/>
    </xf>
    <xf borderId="32" fillId="2" fontId="20" numFmtId="0" xfId="0" applyAlignment="1" applyBorder="1" applyFont="1">
      <alignment horizontal="left" vertical="center"/>
    </xf>
    <xf borderId="32" fillId="2" fontId="13" numFmtId="49" xfId="0" applyAlignment="1" applyBorder="1" applyFont="1" applyNumberFormat="1">
      <alignment horizontal="left" readingOrder="0" vertical="center"/>
    </xf>
    <xf borderId="32" fillId="2" fontId="13" numFmtId="0" xfId="0" applyAlignment="1" applyBorder="1" applyFont="1">
      <alignment horizontal="left" vertical="center"/>
    </xf>
    <xf borderId="31" fillId="2" fontId="13" numFmtId="1" xfId="0" applyAlignment="1" applyBorder="1" applyFont="1" applyNumberFormat="1">
      <alignment readingOrder="0"/>
    </xf>
    <xf borderId="36" fillId="2" fontId="13" numFmtId="1" xfId="0" applyAlignment="1" applyBorder="1" applyFont="1" applyNumberFormat="1">
      <alignment readingOrder="0"/>
    </xf>
    <xf borderId="37" fillId="2" fontId="13" numFmtId="0" xfId="0" applyAlignment="1" applyBorder="1" applyFont="1">
      <alignment horizontal="left"/>
    </xf>
    <xf borderId="37" fillId="2" fontId="21" numFmtId="0" xfId="0" applyAlignment="1" applyBorder="1" applyFont="1">
      <alignment horizontal="left" readingOrder="0" vertical="center"/>
    </xf>
    <xf borderId="38" fillId="2" fontId="18" numFmtId="0" xfId="0" applyAlignment="1" applyBorder="1" applyFont="1">
      <alignment horizontal="left" readingOrder="0"/>
    </xf>
    <xf borderId="39" fillId="2" fontId="1" numFmtId="1" xfId="0" applyBorder="1" applyFont="1" applyNumberFormat="1"/>
    <xf borderId="40" fillId="2" fontId="12" numFmtId="0" xfId="0" applyAlignment="1" applyBorder="1" applyFont="1">
      <alignment horizontal="left" shrinkToFit="0" vertical="center" wrapText="1"/>
    </xf>
    <xf borderId="41" fillId="2" fontId="7" numFmtId="0" xfId="0" applyAlignment="1" applyBorder="1" applyFont="1">
      <alignment readingOrder="0" shrinkToFit="0" vertical="center" wrapText="1"/>
    </xf>
    <xf borderId="42" fillId="2" fontId="7" numFmtId="0" xfId="0" applyAlignment="1" applyBorder="1" applyFont="1">
      <alignment shrinkToFit="0" vertical="center" wrapText="1"/>
    </xf>
    <xf borderId="43" fillId="2" fontId="7" numFmtId="0" xfId="0" applyAlignment="1" applyBorder="1" applyFont="1">
      <alignment shrinkToFit="0" vertical="center" wrapText="1"/>
    </xf>
    <xf borderId="44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" fillId="2" fontId="7" numFmtId="0" xfId="0" applyAlignment="1" applyBorder="1" applyFont="1">
      <alignment shrinkToFit="0" wrapText="1"/>
    </xf>
    <xf borderId="45" fillId="2" fontId="12" numFmtId="0" xfId="0" applyAlignment="1" applyBorder="1" applyFont="1">
      <alignment horizontal="left" shrinkToFit="0" wrapText="1"/>
    </xf>
    <xf borderId="46" fillId="2" fontId="7" numFmtId="0" xfId="0" applyAlignment="1" applyBorder="1" applyFont="1">
      <alignment shrinkToFit="0" vertical="center" wrapText="1"/>
    </xf>
    <xf borderId="47" fillId="2" fontId="7" numFmtId="0" xfId="0" applyAlignment="1" applyBorder="1" applyFont="1">
      <alignment shrinkToFit="0" vertical="center" wrapText="1"/>
    </xf>
    <xf borderId="48" fillId="2" fontId="7" numFmtId="0" xfId="0" applyAlignment="1" applyBorder="1" applyFont="1">
      <alignment shrinkToFit="0" vertical="center" wrapText="1"/>
    </xf>
    <xf borderId="49" fillId="2" fontId="7" numFmtId="0" xfId="0" applyAlignment="1" applyBorder="1" applyFont="1">
      <alignment shrinkToFit="0" vertical="center" wrapText="1"/>
    </xf>
    <xf borderId="40" fillId="2" fontId="12" numFmtId="0" xfId="0" applyAlignment="1" applyBorder="1" applyFont="1">
      <alignment horizontal="left" shrinkToFit="0" wrapText="1"/>
    </xf>
    <xf borderId="50" fillId="2" fontId="7" numFmtId="0" xfId="0" applyAlignment="1" applyBorder="1" applyFont="1">
      <alignment readingOrder="0" shrinkToFit="0" wrapText="1"/>
    </xf>
    <xf borderId="48" fillId="2" fontId="7" numFmtId="0" xfId="0" applyAlignment="1" applyBorder="1" applyFont="1">
      <alignment shrinkToFit="0" wrapText="1"/>
    </xf>
    <xf borderId="49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shrinkToFit="0" wrapText="1"/>
    </xf>
    <xf borderId="51" fillId="2" fontId="9" numFmtId="0" xfId="0" applyAlignment="1" applyBorder="1" applyFont="1">
      <alignment horizontal="center" vertical="center"/>
    </xf>
    <xf borderId="5" fillId="2" fontId="9" numFmtId="0" xfId="0" applyAlignment="1" applyBorder="1" applyFont="1">
      <alignment horizontal="center" shrinkToFit="0" vertical="center" wrapText="1"/>
    </xf>
    <xf borderId="52" fillId="2" fontId="9" numFmtId="0" xfId="0" applyAlignment="1" applyBorder="1" applyFont="1">
      <alignment horizontal="center" shrinkToFit="0" vertical="center" wrapText="1"/>
    </xf>
    <xf borderId="1" fillId="2" fontId="22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53" fillId="2" fontId="22" numFmtId="0" xfId="0" applyAlignment="1" applyBorder="1" applyFont="1">
      <alignment horizontal="center" vertical="center"/>
    </xf>
    <xf borderId="54" fillId="2" fontId="22" numFmtId="0" xfId="0" applyAlignment="1" applyBorder="1" applyFont="1">
      <alignment horizontal="center" vertical="center"/>
    </xf>
    <xf borderId="55" fillId="2" fontId="22" numFmtId="0" xfId="0" applyAlignment="1" applyBorder="1" applyFont="1">
      <alignment horizontal="center" vertical="center"/>
    </xf>
    <xf borderId="56" fillId="2" fontId="22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horizontal="center" shrinkToFit="0" wrapText="1"/>
    </xf>
    <xf borderId="5" fillId="3" fontId="8" numFmtId="0" xfId="0" applyAlignment="1" applyBorder="1" applyFont="1">
      <alignment horizontal="center" shrinkToFit="0" vertical="center" wrapText="1"/>
    </xf>
    <xf borderId="57" fillId="3" fontId="8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readingOrder="0" shrinkToFit="0" vertical="top" wrapText="1"/>
    </xf>
    <xf borderId="5" fillId="2" fontId="7" numFmtId="0" xfId="0" applyAlignment="1" applyBorder="1" applyFont="1">
      <alignment shrinkToFit="0" vertical="top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top" wrapText="1"/>
    </xf>
    <xf borderId="5" fillId="2" fontId="22" numFmtId="0" xfId="0" applyAlignment="1" applyBorder="1" applyFont="1">
      <alignment horizontal="left" readingOrder="0" shrinkToFit="0" vertical="top" wrapText="1"/>
    </xf>
    <xf borderId="58" fillId="0" fontId="5" numFmtId="0" xfId="0" applyBorder="1" applyFont="1"/>
    <xf borderId="5" fillId="2" fontId="22" numFmtId="0" xfId="0" applyAlignment="1" applyBorder="1" applyFont="1">
      <alignment horizontal="left" shrinkToFit="0" vertical="top" wrapText="1"/>
    </xf>
    <xf borderId="5" fillId="2" fontId="1" numFmtId="0" xfId="0" applyBorder="1" applyFont="1"/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readingOrder="0" shrinkToFit="0" vertical="top" wrapText="1"/>
    </xf>
    <xf borderId="59" fillId="2" fontId="23" numFmtId="0" xfId="0" applyAlignment="1" applyBorder="1" applyFont="1">
      <alignment vertical="top"/>
    </xf>
    <xf borderId="59" fillId="2" fontId="23" numFmtId="0" xfId="0" applyAlignment="1" applyBorder="1" applyFont="1">
      <alignment shrinkToFit="0" vertical="top" wrapText="1"/>
    </xf>
    <xf borderId="60" fillId="2" fontId="1" numFmtId="0" xfId="0" applyAlignment="1" applyBorder="1" applyFont="1">
      <alignment readingOrder="0" shrinkToFit="0" vertical="top" wrapText="1"/>
    </xf>
    <xf borderId="61" fillId="2" fontId="23" numFmtId="0" xfId="0" applyAlignment="1" applyBorder="1" applyFont="1">
      <alignment vertical="top"/>
    </xf>
    <xf borderId="62" fillId="2" fontId="23" numFmtId="0" xfId="0" applyAlignment="1" applyBorder="1" applyFont="1">
      <alignment vertical="top"/>
    </xf>
    <xf borderId="0" fillId="2" fontId="22" numFmtId="0" xfId="0" applyAlignment="1" applyFont="1">
      <alignment horizontal="left" readingOrder="0" shrinkToFit="0" vertical="top" wrapText="1"/>
    </xf>
    <xf borderId="5" fillId="2" fontId="24" numFmtId="0" xfId="0" applyAlignment="1" applyBorder="1" applyFont="1">
      <alignment readingOrder="0"/>
    </xf>
    <xf borderId="5" fillId="2" fontId="1" numFmtId="0" xfId="0" applyAlignment="1" applyBorder="1" applyFont="1">
      <alignment shrinkToFit="0" vertical="center" wrapText="1"/>
    </xf>
    <xf borderId="0" fillId="2" fontId="25" numFmtId="0" xfId="0" applyAlignment="1" applyFont="1">
      <alignment shrinkToFit="0" vertical="center" wrapText="1"/>
    </xf>
    <xf borderId="0" fillId="2" fontId="25" numFmtId="0" xfId="0" applyAlignment="1" applyFont="1">
      <alignment shrinkToFit="0" vertical="center" wrapText="1"/>
    </xf>
    <xf borderId="50" fillId="2" fontId="7" numFmtId="0" xfId="0" applyAlignment="1" applyBorder="1" applyFont="1">
      <alignment shrinkToFit="0" wrapText="1"/>
    </xf>
    <xf borderId="5" fillId="2" fontId="26" numFmtId="0" xfId="0" applyAlignment="1" applyBorder="1" applyFont="1">
      <alignment shrinkToFit="0" vertical="top" wrapText="1"/>
    </xf>
    <xf borderId="5" fillId="2" fontId="23" numFmtId="0" xfId="0" applyAlignment="1" applyBorder="1" applyFont="1">
      <alignment vertical="top"/>
    </xf>
    <xf borderId="60" fillId="2" fontId="23" numFmtId="0" xfId="0" applyAlignment="1" applyBorder="1" applyFont="1">
      <alignment vertical="top"/>
    </xf>
    <xf borderId="63" fillId="2" fontId="22" numFmtId="0" xfId="0" applyBorder="1" applyFont="1"/>
    <xf borderId="63" fillId="2" fontId="22" numFmtId="0" xfId="0" applyAlignment="1" applyBorder="1" applyFont="1">
      <alignment shrinkToFit="0" wrapText="1"/>
    </xf>
    <xf borderId="1" fillId="2" fontId="22" numFmtId="0" xfId="0" applyAlignment="1" applyBorder="1" applyFont="1">
      <alignment shrinkToFit="0" wrapText="1"/>
    </xf>
    <xf borderId="1" fillId="2" fontId="12" numFmtId="0" xfId="0" applyAlignment="1" applyBorder="1" applyFont="1">
      <alignment shrinkToFit="0" wrapText="1"/>
    </xf>
    <xf borderId="1" fillId="2" fontId="27" numFmtId="0" xfId="0" applyAlignment="1" applyBorder="1" applyFont="1">
      <alignment shrinkToFit="0" wrapText="1"/>
    </xf>
    <xf borderId="41" fillId="2" fontId="7" numFmtId="0" xfId="0" applyAlignment="1" applyBorder="1" applyFont="1">
      <alignment shrinkToFit="0" vertical="center" wrapText="1"/>
    </xf>
    <xf borderId="1" fillId="2" fontId="9" numFmtId="0" xfId="0" applyBorder="1" applyFont="1"/>
    <xf borderId="1" fillId="2" fontId="27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shrinkToFit="0" vertical="top" wrapText="1"/>
    </xf>
    <xf borderId="1" fillId="2" fontId="22" numFmtId="0" xfId="0" applyAlignment="1" applyBorder="1" applyFont="1">
      <alignment vertical="top"/>
    </xf>
    <xf borderId="1" fillId="2" fontId="27" numFmtId="0" xfId="0" applyBorder="1" applyFont="1"/>
    <xf borderId="25" fillId="2" fontId="4" numFmtId="0" xfId="0" applyAlignment="1" applyBorder="1" applyFont="1">
      <alignment horizontal="center"/>
    </xf>
    <xf borderId="64" fillId="0" fontId="5" numFmtId="0" xfId="0" applyBorder="1" applyFont="1"/>
    <xf borderId="30" fillId="0" fontId="5" numFmtId="0" xfId="0" applyBorder="1" applyFont="1"/>
    <xf borderId="1" fillId="2" fontId="12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6" numFmtId="0" xfId="0" applyAlignment="1" applyBorder="1" applyFont="1">
      <alignment horizontal="left"/>
    </xf>
    <xf borderId="62" fillId="2" fontId="6" numFmtId="0" xfId="0" applyAlignment="1" applyBorder="1" applyFont="1">
      <alignment horizontal="left"/>
    </xf>
    <xf borderId="62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62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65" fillId="2" fontId="1" numFmtId="0" xfId="0" applyBorder="1" applyFont="1"/>
    <xf borderId="66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 shrinkToFit="0" wrapText="1"/>
    </xf>
    <xf borderId="67" fillId="3" fontId="8" numFmtId="0" xfId="0" applyAlignment="1" applyBorder="1" applyFont="1">
      <alignment horizontal="center"/>
    </xf>
    <xf borderId="68" fillId="3" fontId="8" numFmtId="0" xfId="0" applyAlignment="1" applyBorder="1" applyFont="1">
      <alignment horizontal="center" shrinkToFit="0" wrapText="1"/>
    </xf>
    <xf borderId="69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70" fillId="2" fontId="1" numFmtId="0" xfId="0" applyAlignment="1" applyBorder="1" applyFont="1">
      <alignment horizontal="center"/>
    </xf>
    <xf borderId="71" fillId="2" fontId="1" numFmtId="0" xfId="0" applyAlignment="1" applyBorder="1" applyFont="1">
      <alignment horizontal="center"/>
    </xf>
    <xf borderId="72" fillId="3" fontId="28" numFmtId="0" xfId="0" applyAlignment="1" applyBorder="1" applyFont="1">
      <alignment horizontal="center"/>
    </xf>
    <xf borderId="21" fillId="3" fontId="8" numFmtId="0" xfId="0" applyBorder="1" applyFont="1"/>
    <xf borderId="21" fillId="3" fontId="28" numFmtId="0" xfId="0" applyAlignment="1" applyBorder="1" applyFont="1">
      <alignment horizontal="center"/>
    </xf>
    <xf borderId="73" fillId="3" fontId="2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29" numFmtId="2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8">
    <dxf>
      <font>
        <color rgb="FF006411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D0806"/>
          <bgColor rgb="FFDD0806"/>
        </patternFill>
      </fill>
      <border/>
    </dxf>
    <dxf>
      <font/>
      <fill>
        <patternFill patternType="solid">
          <fgColor rgb="FF008080"/>
          <bgColor rgb="FF008080"/>
        </patternFill>
      </fill>
      <border/>
    </dxf>
    <dxf>
      <font>
        <color rgb="FF006411"/>
      </font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://admin.mail.com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9.63"/>
    <col customWidth="1" min="3" max="3" width="9.13"/>
    <col customWidth="1" min="4" max="4" width="14.5"/>
    <col customWidth="1" min="5" max="5" width="8.0"/>
    <col customWidth="1" min="6" max="6" width="31.13"/>
    <col customWidth="1" min="7" max="7" width="43.38"/>
    <col customWidth="1" min="8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 t="s">
        <v>1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2</v>
      </c>
      <c r="C4" s="13" t="s">
        <v>3</v>
      </c>
      <c r="D4" s="6"/>
      <c r="E4" s="7"/>
      <c r="F4" s="12" t="s">
        <v>4</v>
      </c>
      <c r="G4" s="14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6</v>
      </c>
      <c r="C5" s="13" t="s">
        <v>7</v>
      </c>
      <c r="D5" s="6"/>
      <c r="E5" s="7"/>
      <c r="F5" s="12" t="s">
        <v>8</v>
      </c>
      <c r="G5" s="14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10</v>
      </c>
      <c r="C6" s="16" t="str">
        <f>C5&amp;"_"&amp;"1"</f>
        <v>QLTV_1</v>
      </c>
      <c r="D6" s="17"/>
      <c r="E6" s="18"/>
      <c r="F6" s="12" t="s">
        <v>11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12</v>
      </c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4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5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27" t="s">
        <v>14</v>
      </c>
      <c r="C11" s="28" t="s">
        <v>12</v>
      </c>
      <c r="D11" s="28" t="s">
        <v>15</v>
      </c>
      <c r="E11" s="28" t="s">
        <v>16</v>
      </c>
      <c r="F11" s="28" t="s">
        <v>17</v>
      </c>
      <c r="G11" s="29" t="s">
        <v>18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25.5" customHeight="1">
      <c r="A12" s="30"/>
      <c r="B12" s="31" t="s">
        <v>19</v>
      </c>
      <c r="C12" s="32"/>
      <c r="D12" s="33"/>
      <c r="E12" s="33"/>
      <c r="F12" s="34"/>
      <c r="G12" s="35" t="s">
        <v>20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75" customHeight="1">
      <c r="A13" s="30"/>
      <c r="B13" s="36"/>
      <c r="C13" s="32"/>
      <c r="D13" s="33"/>
      <c r="E13" s="33"/>
      <c r="F13" s="33"/>
      <c r="G13" s="37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6"/>
      <c r="C14" s="32"/>
      <c r="D14" s="33"/>
      <c r="E14" s="33"/>
      <c r="F14" s="33"/>
      <c r="G14" s="37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75" customHeight="1">
      <c r="A15" s="30"/>
      <c r="B15" s="36"/>
      <c r="C15" s="32"/>
      <c r="D15" s="33"/>
      <c r="E15" s="33"/>
      <c r="F15" s="33"/>
      <c r="G15" s="37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6"/>
      <c r="C16" s="32"/>
      <c r="D16" s="33"/>
      <c r="E16" s="33"/>
      <c r="F16" s="33"/>
      <c r="G16" s="3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30"/>
      <c r="B17" s="36"/>
      <c r="C17" s="32"/>
      <c r="D17" s="33"/>
      <c r="E17" s="33"/>
      <c r="F17" s="33"/>
      <c r="G17" s="37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8"/>
      <c r="C18" s="39"/>
      <c r="D18" s="40"/>
      <c r="E18" s="40"/>
      <c r="F18" s="40"/>
      <c r="G18" s="41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214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10</v>
      </c>
      <c r="B5" s="115">
        <f>COUNTIF(I8:I1007,"Fail")</f>
        <v>0</v>
      </c>
      <c r="C5" s="115">
        <f>E5-D5-A5-B5</f>
        <v>-10</v>
      </c>
      <c r="D5" s="116">
        <f>COUNTIF(H$9:I$1008,"N/A")</f>
        <v>0</v>
      </c>
      <c r="E5" s="117">
        <f>COUNTA(A8:A1011)</f>
        <v>0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/>
      <c r="B8" s="124" t="s">
        <v>82</v>
      </c>
      <c r="C8" s="123"/>
      <c r="D8" s="125" t="s">
        <v>215</v>
      </c>
      <c r="E8" s="123"/>
      <c r="F8" s="123"/>
      <c r="G8" s="126"/>
      <c r="H8" s="125" t="s">
        <v>216</v>
      </c>
      <c r="I8" s="123" t="s">
        <v>66</v>
      </c>
      <c r="J8" s="123"/>
      <c r="K8" s="123"/>
    </row>
    <row r="9">
      <c r="A9" s="123"/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217</v>
      </c>
      <c r="I9" s="125" t="s">
        <v>66</v>
      </c>
      <c r="J9" s="123"/>
      <c r="K9" s="123"/>
    </row>
    <row r="10">
      <c r="A10" s="123"/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/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 ht="75.0" customHeight="1">
      <c r="A12" s="123"/>
      <c r="B12" s="127" t="s">
        <v>108</v>
      </c>
      <c r="C12" s="133" t="s">
        <v>218</v>
      </c>
      <c r="D12" s="125" t="s">
        <v>219</v>
      </c>
      <c r="E12" s="123"/>
      <c r="F12" s="125"/>
      <c r="G12" s="140"/>
      <c r="H12" s="125" t="s">
        <v>220</v>
      </c>
      <c r="I12" s="125" t="s">
        <v>66</v>
      </c>
      <c r="J12" s="132"/>
      <c r="K12" s="132"/>
    </row>
    <row r="13" ht="64.5" customHeight="1">
      <c r="A13" s="125"/>
      <c r="B13" s="130"/>
      <c r="C13" s="133" t="s">
        <v>159</v>
      </c>
      <c r="D13" s="125" t="s">
        <v>221</v>
      </c>
      <c r="E13" s="123"/>
      <c r="F13" s="135"/>
      <c r="G13" s="136"/>
      <c r="H13" s="141" t="s">
        <v>161</v>
      </c>
      <c r="I13" s="125" t="s">
        <v>66</v>
      </c>
      <c r="J13" s="132"/>
      <c r="K13" s="132"/>
    </row>
    <row r="14" ht="67.5" customHeight="1">
      <c r="A14" s="125"/>
      <c r="B14" s="130"/>
      <c r="C14" s="133" t="s">
        <v>162</v>
      </c>
      <c r="D14" s="125" t="s">
        <v>222</v>
      </c>
      <c r="E14" s="123"/>
      <c r="F14" s="135"/>
      <c r="G14" s="136"/>
      <c r="H14" s="125" t="s">
        <v>164</v>
      </c>
      <c r="I14" s="125" t="s">
        <v>66</v>
      </c>
      <c r="J14" s="132"/>
      <c r="K14" s="132"/>
    </row>
    <row r="15" ht="70.5" customHeight="1">
      <c r="A15" s="123"/>
      <c r="B15" s="130"/>
      <c r="C15" s="133" t="s">
        <v>165</v>
      </c>
      <c r="D15" s="125"/>
      <c r="E15" s="123"/>
      <c r="F15" s="135"/>
      <c r="G15" s="137"/>
      <c r="H15" s="125" t="s">
        <v>223</v>
      </c>
      <c r="I15" s="125" t="s">
        <v>66</v>
      </c>
      <c r="J15" s="132"/>
      <c r="K15" s="132"/>
    </row>
    <row r="16" ht="63.75" customHeight="1">
      <c r="A16" s="123"/>
      <c r="B16" s="130"/>
      <c r="C16" s="133" t="s">
        <v>103</v>
      </c>
      <c r="D16" s="125" t="s">
        <v>167</v>
      </c>
      <c r="E16" s="123"/>
      <c r="F16" s="135"/>
      <c r="G16" s="137"/>
      <c r="H16" s="125" t="s">
        <v>168</v>
      </c>
      <c r="I16" s="125" t="s">
        <v>66</v>
      </c>
      <c r="J16" s="132"/>
      <c r="K16" s="132"/>
    </row>
    <row r="17" ht="61.5" customHeight="1">
      <c r="A17" s="123"/>
      <c r="B17" s="20"/>
      <c r="C17" s="133" t="s">
        <v>98</v>
      </c>
      <c r="D17" s="125" t="s">
        <v>169</v>
      </c>
      <c r="E17" s="123"/>
      <c r="F17" s="138"/>
      <c r="G17" s="139"/>
      <c r="H17" s="125" t="s">
        <v>170</v>
      </c>
      <c r="I17" s="125" t="s">
        <v>66</v>
      </c>
      <c r="J17" s="132"/>
      <c r="K17" s="132"/>
    </row>
  </sheetData>
  <mergeCells count="3">
    <mergeCell ref="B9:B11"/>
    <mergeCell ref="C9:C11"/>
    <mergeCell ref="B12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224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5</v>
      </c>
      <c r="B5" s="115">
        <f>COUNTIF(I8:I1008,"Fail")</f>
        <v>7</v>
      </c>
      <c r="C5" s="115">
        <f>E5-D5-A5-B5</f>
        <v>-4</v>
      </c>
      <c r="D5" s="116">
        <f>COUNTIF(H$9:I$1009,"N/A")</f>
        <v>0</v>
      </c>
      <c r="E5" s="117">
        <f>COUNTA(A8:A1012)</f>
        <v>8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225</v>
      </c>
      <c r="E8" s="123"/>
      <c r="F8" s="123"/>
      <c r="G8" s="126"/>
      <c r="H8" s="125" t="s">
        <v>226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227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3" t="s">
        <v>98</v>
      </c>
      <c r="D13" s="125" t="s">
        <v>99</v>
      </c>
      <c r="E13" s="125" t="s">
        <v>100</v>
      </c>
      <c r="F13" s="125" t="s">
        <v>228</v>
      </c>
      <c r="G13" s="123"/>
      <c r="H13" s="125" t="s">
        <v>229</v>
      </c>
      <c r="I13" s="125" t="s">
        <v>67</v>
      </c>
      <c r="J13" s="132"/>
      <c r="K13" s="132"/>
    </row>
    <row r="14">
      <c r="A14" s="123" t="str">
        <f t="shared" si="1"/>
        <v>-6</v>
      </c>
      <c r="B14" s="20"/>
      <c r="C14" s="133" t="s">
        <v>103</v>
      </c>
      <c r="D14" s="123" t="s">
        <v>104</v>
      </c>
      <c r="E14" s="125" t="s">
        <v>100</v>
      </c>
      <c r="F14" s="125" t="s">
        <v>230</v>
      </c>
      <c r="G14" s="123"/>
      <c r="H14" s="125" t="s">
        <v>231</v>
      </c>
      <c r="I14" s="125" t="s">
        <v>66</v>
      </c>
      <c r="J14" s="132"/>
      <c r="K14" s="132"/>
    </row>
    <row r="15" ht="60.0" customHeight="1">
      <c r="A15" s="123"/>
      <c r="B15" s="134" t="s">
        <v>108</v>
      </c>
      <c r="C15" s="133" t="s">
        <v>232</v>
      </c>
      <c r="D15" s="125" t="s">
        <v>233</v>
      </c>
      <c r="E15" s="123"/>
      <c r="F15" s="135" t="s">
        <v>111</v>
      </c>
      <c r="G15" s="136"/>
      <c r="H15" s="125" t="s">
        <v>234</v>
      </c>
      <c r="I15" s="125" t="s">
        <v>67</v>
      </c>
      <c r="J15" s="132"/>
      <c r="K15" s="132"/>
    </row>
    <row r="16" ht="70.5" customHeight="1">
      <c r="A16" s="123"/>
      <c r="B16" s="130"/>
      <c r="C16" s="133" t="s">
        <v>235</v>
      </c>
      <c r="D16" s="125" t="s">
        <v>236</v>
      </c>
      <c r="E16" s="123"/>
      <c r="F16" s="135" t="s">
        <v>111</v>
      </c>
      <c r="G16" s="137"/>
      <c r="H16" s="125" t="s">
        <v>237</v>
      </c>
      <c r="I16" s="125" t="s">
        <v>67</v>
      </c>
      <c r="J16" s="132"/>
      <c r="K16" s="132"/>
    </row>
    <row r="17" ht="63.75" customHeight="1">
      <c r="A17" s="123"/>
      <c r="B17" s="130"/>
      <c r="C17" s="133" t="s">
        <v>238</v>
      </c>
      <c r="D17" s="125" t="s">
        <v>239</v>
      </c>
      <c r="E17" s="123"/>
      <c r="F17" s="135" t="s">
        <v>111</v>
      </c>
      <c r="G17" s="137"/>
      <c r="H17" s="125" t="s">
        <v>240</v>
      </c>
      <c r="I17" s="125" t="s">
        <v>67</v>
      </c>
      <c r="J17" s="132"/>
      <c r="K17" s="132"/>
    </row>
    <row r="18" ht="61.5" customHeight="1">
      <c r="A18" s="123" t="str">
        <f>$B$2&amp;"-"&amp;ROW()-8</f>
        <v>-10</v>
      </c>
      <c r="B18" s="20"/>
      <c r="C18" s="133" t="s">
        <v>241</v>
      </c>
      <c r="D18" s="125" t="s">
        <v>117</v>
      </c>
      <c r="E18" s="123"/>
      <c r="F18" s="138" t="s">
        <v>111</v>
      </c>
      <c r="G18" s="139"/>
      <c r="H18" s="125" t="s">
        <v>242</v>
      </c>
      <c r="I18" s="125" t="s">
        <v>67</v>
      </c>
      <c r="J18" s="132"/>
      <c r="K18" s="132"/>
    </row>
    <row r="19">
      <c r="C19" s="133" t="s">
        <v>243</v>
      </c>
      <c r="D19" s="125" t="s">
        <v>244</v>
      </c>
      <c r="E19" s="123"/>
      <c r="F19" s="138" t="s">
        <v>111</v>
      </c>
      <c r="G19" s="139"/>
      <c r="H19" s="125" t="s">
        <v>245</v>
      </c>
      <c r="I19" s="125" t="s">
        <v>67</v>
      </c>
      <c r="J19" s="132"/>
      <c r="K19" s="132"/>
    </row>
  </sheetData>
  <mergeCells count="4">
    <mergeCell ref="B9:B12"/>
    <mergeCell ref="C9:C12"/>
    <mergeCell ref="B13:B14"/>
    <mergeCell ref="B15:B18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246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7</v>
      </c>
      <c r="B5" s="115">
        <f>COUNTIF(I8:I1004,"Fail")</f>
        <v>0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247</v>
      </c>
      <c r="E8" s="123"/>
      <c r="F8" s="123"/>
      <c r="G8" s="126"/>
      <c r="H8" s="125" t="s">
        <v>248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249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127" t="s">
        <v>97</v>
      </c>
      <c r="C12" s="134" t="s">
        <v>98</v>
      </c>
      <c r="D12" s="125" t="s">
        <v>123</v>
      </c>
      <c r="E12" s="125" t="s">
        <v>250</v>
      </c>
      <c r="F12" s="125" t="s">
        <v>251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-5</v>
      </c>
      <c r="B13" s="130"/>
      <c r="C13" s="20"/>
      <c r="D13" s="125" t="s">
        <v>127</v>
      </c>
      <c r="E13" s="125" t="s">
        <v>252</v>
      </c>
      <c r="F13" s="125"/>
      <c r="G13" s="123"/>
      <c r="H13" s="125" t="s">
        <v>253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46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6</v>
      </c>
      <c r="B5" s="115">
        <f>COUNTIF(I8:I1008,"Fail")</f>
        <v>6</v>
      </c>
      <c r="C5" s="115">
        <f>E5-D5-A5-B5</f>
        <v>0</v>
      </c>
      <c r="D5" s="116">
        <f>COUNTIF(H$9:I$1009,"N/A")</f>
        <v>0</v>
      </c>
      <c r="E5" s="117">
        <f>COUNTA(A8:A1012)</f>
        <v>12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254</v>
      </c>
      <c r="E8" s="123"/>
      <c r="F8" s="123"/>
      <c r="G8" s="126"/>
      <c r="H8" s="125" t="s">
        <v>255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217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256</v>
      </c>
      <c r="F13" s="125" t="s">
        <v>228</v>
      </c>
      <c r="G13" s="123"/>
      <c r="H13" s="125" t="s">
        <v>257</v>
      </c>
      <c r="I13" s="125" t="s">
        <v>66</v>
      </c>
      <c r="J13" s="132"/>
      <c r="K13" s="132"/>
    </row>
    <row r="14" ht="102.0" customHeight="1">
      <c r="A14" s="123" t="str">
        <f t="shared" si="1"/>
        <v>-6</v>
      </c>
      <c r="B14" s="130"/>
      <c r="C14" s="130"/>
      <c r="D14" s="125" t="s">
        <v>258</v>
      </c>
      <c r="E14" s="125" t="s">
        <v>256</v>
      </c>
      <c r="F14" s="125" t="s">
        <v>259</v>
      </c>
      <c r="G14" s="123"/>
      <c r="H14" s="125" t="s">
        <v>205</v>
      </c>
      <c r="I14" s="125" t="s">
        <v>67</v>
      </c>
      <c r="J14" s="132"/>
      <c r="K14" s="132"/>
    </row>
    <row r="15" ht="91.5" customHeight="1">
      <c r="A15" s="125">
        <v>-7.0</v>
      </c>
      <c r="B15" s="130"/>
      <c r="C15" s="20"/>
      <c r="D15" s="125" t="s">
        <v>260</v>
      </c>
      <c r="E15" s="125" t="s">
        <v>256</v>
      </c>
      <c r="F15" s="125" t="s">
        <v>261</v>
      </c>
      <c r="G15" s="123"/>
      <c r="H15" s="125" t="s">
        <v>208</v>
      </c>
      <c r="I15" s="125" t="s">
        <v>67</v>
      </c>
      <c r="J15" s="132"/>
      <c r="K15" s="132"/>
    </row>
    <row r="16">
      <c r="A16" s="123" t="str">
        <f>$B$2&amp;"-"&amp;ROW()-8</f>
        <v>-8</v>
      </c>
      <c r="B16" s="20"/>
      <c r="C16" s="133" t="s">
        <v>103</v>
      </c>
      <c r="D16" s="123" t="s">
        <v>104</v>
      </c>
      <c r="E16" s="125" t="s">
        <v>256</v>
      </c>
      <c r="F16" s="125" t="s">
        <v>262</v>
      </c>
      <c r="G16" s="123"/>
      <c r="H16" s="125" t="s">
        <v>263</v>
      </c>
      <c r="I16" s="125" t="s">
        <v>66</v>
      </c>
      <c r="J16" s="132"/>
      <c r="K16" s="132"/>
    </row>
    <row r="17" ht="64.5" customHeight="1">
      <c r="A17" s="125">
        <v>-9.0</v>
      </c>
      <c r="B17" s="127"/>
      <c r="C17" s="133" t="s">
        <v>264</v>
      </c>
      <c r="D17" s="125" t="s">
        <v>265</v>
      </c>
      <c r="E17" s="123"/>
      <c r="F17" s="135" t="s">
        <v>148</v>
      </c>
      <c r="G17" s="136"/>
      <c r="H17" s="141" t="s">
        <v>266</v>
      </c>
      <c r="I17" s="125" t="s">
        <v>67</v>
      </c>
      <c r="J17" s="132"/>
      <c r="K17" s="132"/>
    </row>
    <row r="18" ht="60.0" customHeight="1">
      <c r="A18" s="125">
        <v>-10.0</v>
      </c>
      <c r="B18" s="130"/>
      <c r="C18" s="133" t="s">
        <v>267</v>
      </c>
      <c r="D18" s="125" t="s">
        <v>268</v>
      </c>
      <c r="E18" s="123"/>
      <c r="F18" s="135" t="s">
        <v>111</v>
      </c>
      <c r="G18" s="136"/>
      <c r="H18" s="125" t="s">
        <v>269</v>
      </c>
      <c r="I18" s="125" t="s">
        <v>67</v>
      </c>
      <c r="J18" s="132"/>
      <c r="K18" s="132"/>
    </row>
    <row r="19" ht="70.5" customHeight="1">
      <c r="A19" s="125">
        <v>-11.0</v>
      </c>
      <c r="B19" s="20"/>
      <c r="C19" s="133" t="s">
        <v>270</v>
      </c>
      <c r="D19" s="125" t="s">
        <v>271</v>
      </c>
      <c r="E19" s="123"/>
      <c r="F19" s="135" t="s">
        <v>111</v>
      </c>
      <c r="G19" s="137"/>
      <c r="H19" s="125" t="s">
        <v>272</v>
      </c>
      <c r="I19" s="125" t="s">
        <v>67</v>
      </c>
      <c r="J19" s="132"/>
      <c r="K19" s="132"/>
    </row>
  </sheetData>
  <mergeCells count="5">
    <mergeCell ref="B9:B12"/>
    <mergeCell ref="C9:C12"/>
    <mergeCell ref="B13:B16"/>
    <mergeCell ref="C13:C15"/>
    <mergeCell ref="B17:B19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273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10</v>
      </c>
      <c r="B5" s="115">
        <f>COUNTIF(I8:I1007,"Fail")</f>
        <v>0</v>
      </c>
      <c r="C5" s="115">
        <f>E5-D5-A5-B5</f>
        <v>0</v>
      </c>
      <c r="D5" s="116">
        <f>COUNTIF(H$9:I$1008,"N/A")</f>
        <v>0</v>
      </c>
      <c r="E5" s="117">
        <f>COUNTA(A8:A1011)</f>
        <v>10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42" t="s">
        <v>274</v>
      </c>
      <c r="B8" s="124" t="s">
        <v>82</v>
      </c>
      <c r="C8" s="123"/>
      <c r="D8" s="125" t="s">
        <v>275</v>
      </c>
      <c r="E8" s="123"/>
      <c r="F8" s="123"/>
      <c r="G8" s="126"/>
      <c r="H8" s="125" t="s">
        <v>276</v>
      </c>
      <c r="I8" s="123" t="s">
        <v>66</v>
      </c>
      <c r="J8" s="123"/>
      <c r="K8" s="123"/>
    </row>
    <row r="9">
      <c r="A9" s="142" t="s">
        <v>277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278</v>
      </c>
      <c r="I9" s="125" t="s">
        <v>66</v>
      </c>
      <c r="J9" s="123"/>
      <c r="K9" s="123"/>
    </row>
    <row r="10">
      <c r="A10" s="142" t="s">
        <v>279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42" t="s">
        <v>280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 ht="75.0" customHeight="1">
      <c r="A12" s="142" t="s">
        <v>281</v>
      </c>
      <c r="B12" s="127" t="s">
        <v>108</v>
      </c>
      <c r="C12" s="133" t="s">
        <v>282</v>
      </c>
      <c r="D12" s="125" t="s">
        <v>283</v>
      </c>
      <c r="E12" s="123"/>
      <c r="F12" s="125"/>
      <c r="G12" s="140"/>
      <c r="H12" s="125" t="s">
        <v>284</v>
      </c>
      <c r="I12" s="125" t="s">
        <v>66</v>
      </c>
      <c r="J12" s="132"/>
      <c r="K12" s="132"/>
    </row>
    <row r="13" ht="64.5" customHeight="1">
      <c r="A13" s="142" t="s">
        <v>285</v>
      </c>
      <c r="B13" s="130"/>
      <c r="C13" s="133" t="s">
        <v>159</v>
      </c>
      <c r="D13" s="125" t="s">
        <v>286</v>
      </c>
      <c r="E13" s="123"/>
      <c r="F13" s="135"/>
      <c r="G13" s="136"/>
      <c r="H13" s="141" t="s">
        <v>161</v>
      </c>
      <c r="I13" s="125" t="s">
        <v>66</v>
      </c>
      <c r="J13" s="132"/>
      <c r="K13" s="132"/>
    </row>
    <row r="14" ht="67.5" customHeight="1">
      <c r="A14" s="142" t="s">
        <v>287</v>
      </c>
      <c r="B14" s="130"/>
      <c r="C14" s="133" t="s">
        <v>162</v>
      </c>
      <c r="D14" s="125" t="s">
        <v>288</v>
      </c>
      <c r="E14" s="123"/>
      <c r="F14" s="135"/>
      <c r="G14" s="136"/>
      <c r="H14" s="125" t="s">
        <v>164</v>
      </c>
      <c r="I14" s="125" t="s">
        <v>66</v>
      </c>
      <c r="J14" s="132"/>
      <c r="K14" s="132"/>
    </row>
    <row r="15" ht="70.5" customHeight="1">
      <c r="A15" s="142" t="s">
        <v>289</v>
      </c>
      <c r="B15" s="130"/>
      <c r="C15" s="133" t="s">
        <v>165</v>
      </c>
      <c r="D15" s="125"/>
      <c r="E15" s="123"/>
      <c r="F15" s="135"/>
      <c r="G15" s="137"/>
      <c r="H15" s="125" t="s">
        <v>290</v>
      </c>
      <c r="I15" s="125" t="s">
        <v>66</v>
      </c>
      <c r="J15" s="132"/>
      <c r="K15" s="132"/>
    </row>
    <row r="16" ht="63.75" customHeight="1">
      <c r="A16" s="142" t="s">
        <v>291</v>
      </c>
      <c r="B16" s="130"/>
      <c r="C16" s="133" t="s">
        <v>103</v>
      </c>
      <c r="D16" s="125" t="s">
        <v>167</v>
      </c>
      <c r="E16" s="123"/>
      <c r="F16" s="135"/>
      <c r="G16" s="137"/>
      <c r="H16" s="125" t="s">
        <v>168</v>
      </c>
      <c r="I16" s="125" t="s">
        <v>66</v>
      </c>
      <c r="J16" s="132"/>
      <c r="K16" s="132"/>
    </row>
    <row r="17" ht="61.5" customHeight="1">
      <c r="A17" s="142" t="s">
        <v>292</v>
      </c>
      <c r="B17" s="20"/>
      <c r="C17" s="133" t="s">
        <v>98</v>
      </c>
      <c r="D17" s="125" t="s">
        <v>169</v>
      </c>
      <c r="E17" s="123"/>
      <c r="F17" s="138"/>
      <c r="G17" s="139"/>
      <c r="H17" s="125" t="s">
        <v>170</v>
      </c>
      <c r="I17" s="125" t="s">
        <v>66</v>
      </c>
      <c r="J17" s="132"/>
      <c r="K17" s="132"/>
    </row>
  </sheetData>
  <mergeCells count="3">
    <mergeCell ref="B9:B11"/>
    <mergeCell ref="C9:C11"/>
    <mergeCell ref="B12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293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6</v>
      </c>
      <c r="B5" s="115">
        <f>COUNTIF(I8:I1008,"Fail")</f>
        <v>5</v>
      </c>
      <c r="C5" s="115">
        <f>E5-D5-A5-B5</f>
        <v>0</v>
      </c>
      <c r="D5" s="116">
        <f>COUNTIF(H$9:I$1009,"N/A")</f>
        <v>0</v>
      </c>
      <c r="E5" s="117">
        <f>COUNTA(A8:A1012)</f>
        <v>11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8" si="1">$B$1&amp;"-"&amp;ROW()-8</f>
        <v>Sửa Sách-0</v>
      </c>
      <c r="B8" s="124" t="s">
        <v>82</v>
      </c>
      <c r="C8" s="123"/>
      <c r="D8" s="125" t="s">
        <v>294</v>
      </c>
      <c r="E8" s="123"/>
      <c r="F8" s="123"/>
      <c r="G8" s="126"/>
      <c r="H8" s="125" t="s">
        <v>295</v>
      </c>
      <c r="I8" s="123" t="s">
        <v>66</v>
      </c>
      <c r="J8" s="123"/>
      <c r="K8" s="123"/>
    </row>
    <row r="9">
      <c r="A9" s="123" t="str">
        <f t="shared" si="1"/>
        <v>Sửa Sách-1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296</v>
      </c>
      <c r="I9" s="125" t="s">
        <v>66</v>
      </c>
      <c r="J9" s="123"/>
      <c r="K9" s="123"/>
    </row>
    <row r="10">
      <c r="A10" s="123" t="str">
        <f t="shared" si="1"/>
        <v>Sửa Sách-2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Sửa Sách-3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Sửa Sách-4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Sửa Sách-5</v>
      </c>
      <c r="B13" s="127" t="s">
        <v>97</v>
      </c>
      <c r="C13" s="133" t="s">
        <v>98</v>
      </c>
      <c r="D13" s="125" t="s">
        <v>99</v>
      </c>
      <c r="E13" s="125" t="s">
        <v>100</v>
      </c>
      <c r="F13" s="125" t="s">
        <v>101</v>
      </c>
      <c r="G13" s="123"/>
      <c r="H13" s="125" t="s">
        <v>102</v>
      </c>
      <c r="I13" s="125" t="s">
        <v>66</v>
      </c>
      <c r="J13" s="132"/>
      <c r="K13" s="132"/>
    </row>
    <row r="14">
      <c r="A14" s="123" t="str">
        <f t="shared" si="1"/>
        <v>Sửa Sách-6</v>
      </c>
      <c r="B14" s="20"/>
      <c r="C14" s="133" t="s">
        <v>103</v>
      </c>
      <c r="D14" s="123" t="s">
        <v>104</v>
      </c>
      <c r="E14" s="125" t="s">
        <v>100</v>
      </c>
      <c r="F14" s="125" t="s">
        <v>297</v>
      </c>
      <c r="G14" s="123"/>
      <c r="H14" s="125" t="s">
        <v>107</v>
      </c>
      <c r="I14" s="125" t="s">
        <v>66</v>
      </c>
      <c r="J14" s="132"/>
      <c r="K14" s="132"/>
    </row>
    <row r="15" ht="60.0" customHeight="1">
      <c r="A15" s="123" t="str">
        <f t="shared" si="1"/>
        <v>Sửa Sách-7</v>
      </c>
      <c r="B15" s="134" t="s">
        <v>108</v>
      </c>
      <c r="C15" s="133" t="s">
        <v>109</v>
      </c>
      <c r="D15" s="125" t="s">
        <v>298</v>
      </c>
      <c r="E15" s="123"/>
      <c r="F15" s="135" t="s">
        <v>111</v>
      </c>
      <c r="G15" s="136"/>
      <c r="H15" s="125" t="s">
        <v>299</v>
      </c>
      <c r="I15" s="125" t="s">
        <v>67</v>
      </c>
      <c r="J15" s="132"/>
      <c r="K15" s="132"/>
    </row>
    <row r="16" ht="70.5" customHeight="1">
      <c r="A16" s="123" t="str">
        <f t="shared" si="1"/>
        <v>Sửa Sách-8</v>
      </c>
      <c r="B16" s="130"/>
      <c r="C16" s="133" t="s">
        <v>150</v>
      </c>
      <c r="D16" s="125" t="s">
        <v>151</v>
      </c>
      <c r="E16" s="123"/>
      <c r="F16" s="135" t="s">
        <v>111</v>
      </c>
      <c r="G16" s="137"/>
      <c r="H16" s="125" t="s">
        <v>152</v>
      </c>
      <c r="I16" s="125" t="s">
        <v>67</v>
      </c>
      <c r="J16" s="132"/>
      <c r="K16" s="132"/>
    </row>
    <row r="17" ht="63.75" customHeight="1">
      <c r="A17" s="123" t="str">
        <f t="shared" si="1"/>
        <v>Sửa Sách-9</v>
      </c>
      <c r="B17" s="130"/>
      <c r="C17" s="133" t="s">
        <v>113</v>
      </c>
      <c r="D17" s="125" t="s">
        <v>114</v>
      </c>
      <c r="E17" s="123"/>
      <c r="F17" s="135" t="s">
        <v>111</v>
      </c>
      <c r="G17" s="137"/>
      <c r="H17" s="125" t="s">
        <v>115</v>
      </c>
      <c r="I17" s="125" t="s">
        <v>67</v>
      </c>
      <c r="J17" s="132"/>
      <c r="K17" s="132"/>
    </row>
    <row r="18" ht="61.5" customHeight="1">
      <c r="A18" s="123" t="str">
        <f t="shared" si="1"/>
        <v>Sửa Sách-10</v>
      </c>
      <c r="B18" s="20"/>
      <c r="C18" s="133" t="s">
        <v>116</v>
      </c>
      <c r="D18" s="125" t="s">
        <v>117</v>
      </c>
      <c r="E18" s="123"/>
      <c r="F18" s="138" t="s">
        <v>111</v>
      </c>
      <c r="G18" s="139"/>
      <c r="H18" s="125" t="s">
        <v>118</v>
      </c>
      <c r="I18" s="125" t="s">
        <v>67</v>
      </c>
      <c r="J18" s="132"/>
      <c r="K18" s="132"/>
    </row>
  </sheetData>
  <mergeCells count="4">
    <mergeCell ref="B9:B12"/>
    <mergeCell ref="C9:C12"/>
    <mergeCell ref="B13:B14"/>
    <mergeCell ref="B15:B18"/>
  </mergeCells>
  <conditionalFormatting sqref="I8:I18">
    <cfRule type="containsText" dxfId="0" priority="1" operator="containsText" text="&quot;Pass&quot;">
      <formula>NOT(ISERROR(SEARCH(("""Pass"""),(I8))))</formula>
    </cfRule>
  </conditionalFormatting>
  <conditionalFormatting sqref="I8:I18">
    <cfRule type="containsText" dxfId="1" priority="2" operator="containsText" text="&quot;N/A&quot;">
      <formula>NOT(ISERROR(SEARCH(("""N/A"""),(I8))))</formula>
    </cfRule>
  </conditionalFormatting>
  <conditionalFormatting sqref="I8:I18">
    <cfRule type="containsText" dxfId="2" priority="3" operator="containsText" text="&quot;Fail&quot;">
      <formula>NOT(ISERROR(SEARCH(("""Fail"""),(I8))))</formula>
    </cfRule>
  </conditionalFormatting>
  <conditionalFormatting sqref="I8:I18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8">
    <cfRule type="containsText" dxfId="4" priority="17" operator="containsText" text="&quot;Pass&quot;">
      <formula>NOT(ISERROR(SEARCH(("""Pass"""),(I12))))</formula>
    </cfRule>
  </conditionalFormatting>
  <conditionalFormatting sqref="I12:I18">
    <cfRule type="containsText" dxfId="1" priority="18" operator="containsText" text="&quot;N/A&quot;">
      <formula>NOT(ISERROR(SEARCH(("""N/A"""),(I12))))</formula>
    </cfRule>
  </conditionalFormatting>
  <conditionalFormatting sqref="I12:I18">
    <cfRule type="containsText" dxfId="2" priority="19" operator="containsText" text="&quot;Fail&quot;">
      <formula>NOT(ISERROR(SEARCH(("""Fail"""),(I12))))</formula>
    </cfRule>
  </conditionalFormatting>
  <conditionalFormatting sqref="I12:I18">
    <cfRule type="containsText" dxfId="3" priority="20" operator="containsText" text="&quot;Pass&quot;">
      <formula>NOT(ISERROR(SEARCH(("""Pass"""),(I12))))</formula>
    </cfRule>
  </conditionalFormatting>
  <conditionalFormatting sqref="I8:I18">
    <cfRule type="containsText" dxfId="5" priority="21" operator="containsText" text="Pass">
      <formula>NOT(ISERROR(SEARCH(("Pass"),(I8))))</formula>
    </cfRule>
  </conditionalFormatting>
  <conditionalFormatting sqref="I8:I18">
    <cfRule type="containsText" dxfId="6" priority="22" operator="containsText" text="Fail">
      <formula>NOT(ISERROR(SEARCH(("Fail"),(I8))))</formula>
    </cfRule>
  </conditionalFormatting>
  <conditionalFormatting sqref="I8:I18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8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300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7</v>
      </c>
      <c r="B5" s="115">
        <f>COUNTIF(I8:I1004,"Fail")</f>
        <v>0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$B$1&amp;"-"&amp;ROW()-8</f>
        <v>Xóa Sách-0</v>
      </c>
      <c r="B8" s="124" t="s">
        <v>82</v>
      </c>
      <c r="C8" s="123"/>
      <c r="D8" s="125" t="s">
        <v>301</v>
      </c>
      <c r="E8" s="123"/>
      <c r="F8" s="123"/>
      <c r="G8" s="126"/>
      <c r="H8" s="125" t="s">
        <v>302</v>
      </c>
      <c r="I8" s="123" t="s">
        <v>66</v>
      </c>
      <c r="J8" s="123"/>
      <c r="K8" s="123"/>
    </row>
    <row r="9">
      <c r="A9" s="123" t="str">
        <f t="shared" si="1"/>
        <v>Xóa Sách-1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303</v>
      </c>
      <c r="I9" s="125" t="s">
        <v>66</v>
      </c>
      <c r="J9" s="123"/>
      <c r="K9" s="123"/>
    </row>
    <row r="10">
      <c r="A10" s="123" t="str">
        <f t="shared" si="1"/>
        <v>Xóa Sách-2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Xóa Sách-3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Xóa Sách-4</v>
      </c>
      <c r="B12" s="127" t="s">
        <v>97</v>
      </c>
      <c r="C12" s="134" t="s">
        <v>98</v>
      </c>
      <c r="D12" s="125" t="s">
        <v>123</v>
      </c>
      <c r="E12" s="125" t="s">
        <v>304</v>
      </c>
      <c r="F12" s="125" t="s">
        <v>251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Xóa Sách-5</v>
      </c>
      <c r="B13" s="130"/>
      <c r="C13" s="20"/>
      <c r="D13" s="125" t="s">
        <v>127</v>
      </c>
      <c r="E13" s="125" t="s">
        <v>305</v>
      </c>
      <c r="F13" s="125"/>
      <c r="G13" s="123"/>
      <c r="H13" s="125" t="s">
        <v>129</v>
      </c>
      <c r="I13" s="125" t="s">
        <v>66</v>
      </c>
      <c r="J13" s="132"/>
      <c r="K13" s="132"/>
    </row>
    <row r="14">
      <c r="A14" s="123" t="str">
        <f t="shared" si="1"/>
        <v>Xóa Sách-6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40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6</v>
      </c>
      <c r="B5" s="115">
        <f>COUNTIF(I8:I1008,"Fail")</f>
        <v>6</v>
      </c>
      <c r="C5" s="115">
        <f>E5-D5-A5-B5</f>
        <v>0</v>
      </c>
      <c r="D5" s="116">
        <f>COUNTIF(H$9:I$1009,"N/A")</f>
        <v>0</v>
      </c>
      <c r="E5" s="117">
        <f>COUNTA(A8:A1012)</f>
        <v>12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306</v>
      </c>
      <c r="E8" s="123"/>
      <c r="F8" s="123"/>
      <c r="G8" s="126"/>
      <c r="H8" s="125" t="s">
        <v>307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308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309</v>
      </c>
      <c r="F13" s="125" t="s">
        <v>101</v>
      </c>
      <c r="G13" s="123"/>
      <c r="H13" s="125" t="s">
        <v>310</v>
      </c>
      <c r="I13" s="125" t="s">
        <v>66</v>
      </c>
      <c r="J13" s="132"/>
      <c r="K13" s="132"/>
    </row>
    <row r="14" ht="102.0" customHeight="1">
      <c r="A14" s="123" t="str">
        <f t="shared" si="1"/>
        <v>-6</v>
      </c>
      <c r="B14" s="130"/>
      <c r="C14" s="130"/>
      <c r="D14" s="125" t="s">
        <v>311</v>
      </c>
      <c r="E14" s="125" t="s">
        <v>309</v>
      </c>
      <c r="F14" s="125" t="s">
        <v>312</v>
      </c>
      <c r="G14" s="123"/>
      <c r="H14" s="125" t="s">
        <v>205</v>
      </c>
      <c r="I14" s="125" t="s">
        <v>67</v>
      </c>
      <c r="J14" s="132"/>
      <c r="K14" s="132"/>
    </row>
    <row r="15" ht="91.5" customHeight="1">
      <c r="A15" s="125">
        <v>-7.0</v>
      </c>
      <c r="B15" s="130"/>
      <c r="C15" s="20"/>
      <c r="D15" s="125" t="s">
        <v>313</v>
      </c>
      <c r="E15" s="125" t="s">
        <v>309</v>
      </c>
      <c r="F15" s="125" t="s">
        <v>314</v>
      </c>
      <c r="G15" s="123"/>
      <c r="H15" s="125" t="s">
        <v>208</v>
      </c>
      <c r="I15" s="125" t="s">
        <v>67</v>
      </c>
      <c r="J15" s="132"/>
      <c r="K15" s="132"/>
    </row>
    <row r="16">
      <c r="A16" s="123" t="str">
        <f>$B$2&amp;"-"&amp;ROW()-8</f>
        <v>-8</v>
      </c>
      <c r="B16" s="20"/>
      <c r="C16" s="133" t="s">
        <v>103</v>
      </c>
      <c r="D16" s="123" t="s">
        <v>104</v>
      </c>
      <c r="E16" s="125" t="s">
        <v>309</v>
      </c>
      <c r="F16" s="125" t="s">
        <v>315</v>
      </c>
      <c r="G16" s="123"/>
      <c r="H16" s="125" t="s">
        <v>263</v>
      </c>
      <c r="I16" s="125" t="s">
        <v>66</v>
      </c>
      <c r="J16" s="132"/>
      <c r="K16" s="132"/>
    </row>
    <row r="17" ht="64.5" customHeight="1">
      <c r="A17" s="125">
        <v>-9.0</v>
      </c>
      <c r="B17" s="127"/>
      <c r="C17" s="133" t="s">
        <v>316</v>
      </c>
      <c r="D17" s="125" t="s">
        <v>147</v>
      </c>
      <c r="E17" s="123"/>
      <c r="F17" s="135" t="s">
        <v>148</v>
      </c>
      <c r="G17" s="136"/>
      <c r="H17" s="141" t="s">
        <v>317</v>
      </c>
      <c r="I17" s="125" t="s">
        <v>67</v>
      </c>
      <c r="J17" s="132"/>
      <c r="K17" s="132"/>
    </row>
    <row r="18" ht="60.0" customHeight="1">
      <c r="A18" s="125">
        <v>-10.0</v>
      </c>
      <c r="B18" s="130"/>
      <c r="C18" s="133" t="s">
        <v>318</v>
      </c>
      <c r="D18" s="125" t="s">
        <v>110</v>
      </c>
      <c r="E18" s="123"/>
      <c r="F18" s="135" t="s">
        <v>111</v>
      </c>
      <c r="G18" s="136"/>
      <c r="H18" s="125" t="s">
        <v>319</v>
      </c>
      <c r="I18" s="125" t="s">
        <v>67</v>
      </c>
      <c r="J18" s="132"/>
      <c r="K18" s="132"/>
    </row>
    <row r="19" ht="70.5" customHeight="1">
      <c r="A19" s="125">
        <v>-11.0</v>
      </c>
      <c r="B19" s="20"/>
      <c r="C19" s="133" t="s">
        <v>181</v>
      </c>
      <c r="D19" s="125" t="s">
        <v>182</v>
      </c>
      <c r="E19" s="123"/>
      <c r="F19" s="135" t="s">
        <v>111</v>
      </c>
      <c r="G19" s="137"/>
      <c r="H19" s="125" t="s">
        <v>189</v>
      </c>
      <c r="I19" s="125" t="s">
        <v>67</v>
      </c>
      <c r="J19" s="132"/>
      <c r="K19" s="132"/>
    </row>
  </sheetData>
  <mergeCells count="5">
    <mergeCell ref="B9:B12"/>
    <mergeCell ref="C9:C12"/>
    <mergeCell ref="B13:B16"/>
    <mergeCell ref="C13:C15"/>
    <mergeCell ref="B17:B19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320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10</v>
      </c>
      <c r="B5" s="115">
        <f>COUNTIF(I8:I1007,"Fail")</f>
        <v>0</v>
      </c>
      <c r="C5" s="115">
        <f>E5-D5-A5-B5</f>
        <v>0</v>
      </c>
      <c r="D5" s="116">
        <f>COUNTIF(H$9:I$1008,"N/A")</f>
        <v>0</v>
      </c>
      <c r="E5" s="117">
        <f>COUNTA(A8:A1011)</f>
        <v>10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43" t="str">
        <f t="shared" ref="A8:A17" si="1">$B$1&amp;"-"&amp;ROW()-8</f>
        <v>Xem Tác Giả-0</v>
      </c>
      <c r="B8" s="124" t="s">
        <v>82</v>
      </c>
      <c r="C8" s="123"/>
      <c r="D8" s="125" t="s">
        <v>275</v>
      </c>
      <c r="E8" s="123"/>
      <c r="F8" s="123"/>
      <c r="G8" s="126"/>
      <c r="H8" s="125" t="s">
        <v>321</v>
      </c>
      <c r="I8" s="123" t="s">
        <v>66</v>
      </c>
      <c r="J8" s="123"/>
      <c r="K8" s="123"/>
    </row>
    <row r="9">
      <c r="A9" s="143" t="str">
        <f t="shared" si="1"/>
        <v>Xem Tác Giả-1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122</v>
      </c>
      <c r="I9" s="125" t="s">
        <v>66</v>
      </c>
      <c r="J9" s="123"/>
      <c r="K9" s="123"/>
    </row>
    <row r="10">
      <c r="A10" s="143" t="str">
        <f t="shared" si="1"/>
        <v>Xem Tác Giả-2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43" t="str">
        <f t="shared" si="1"/>
        <v>Xem Tác Giả-3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 ht="75.0" customHeight="1">
      <c r="A12" s="143" t="str">
        <f t="shared" si="1"/>
        <v>Xem Tác Giả-4</v>
      </c>
      <c r="B12" s="127" t="s">
        <v>108</v>
      </c>
      <c r="C12" s="133" t="s">
        <v>322</v>
      </c>
      <c r="D12" s="125" t="s">
        <v>323</v>
      </c>
      <c r="E12" s="123"/>
      <c r="F12" s="125"/>
      <c r="G12" s="140"/>
      <c r="H12" s="125" t="s">
        <v>324</v>
      </c>
      <c r="I12" s="125" t="s">
        <v>66</v>
      </c>
      <c r="J12" s="132"/>
      <c r="K12" s="132"/>
    </row>
    <row r="13" ht="64.5" customHeight="1">
      <c r="A13" s="144" t="str">
        <f t="shared" si="1"/>
        <v>Xem Tác Giả-5</v>
      </c>
      <c r="B13" s="130"/>
      <c r="C13" s="133" t="s">
        <v>159</v>
      </c>
      <c r="D13" s="125" t="s">
        <v>325</v>
      </c>
      <c r="E13" s="123"/>
      <c r="F13" s="135"/>
      <c r="G13" s="136"/>
      <c r="H13" s="141" t="s">
        <v>161</v>
      </c>
      <c r="I13" s="125" t="s">
        <v>66</v>
      </c>
      <c r="J13" s="132"/>
      <c r="K13" s="132"/>
    </row>
    <row r="14" ht="67.5" customHeight="1">
      <c r="A14" s="144" t="str">
        <f t="shared" si="1"/>
        <v>Xem Tác Giả-6</v>
      </c>
      <c r="B14" s="130"/>
      <c r="C14" s="133" t="s">
        <v>162</v>
      </c>
      <c r="D14" s="125" t="s">
        <v>326</v>
      </c>
      <c r="E14" s="123"/>
      <c r="F14" s="135"/>
      <c r="G14" s="136"/>
      <c r="H14" s="125" t="s">
        <v>164</v>
      </c>
      <c r="I14" s="125" t="s">
        <v>66</v>
      </c>
      <c r="J14" s="132"/>
      <c r="K14" s="132"/>
    </row>
    <row r="15" ht="70.5" customHeight="1">
      <c r="A15" s="145" t="str">
        <f t="shared" si="1"/>
        <v>Xem Tác Giả-7</v>
      </c>
      <c r="B15" s="130"/>
      <c r="C15" s="133" t="s">
        <v>165</v>
      </c>
      <c r="D15" s="125"/>
      <c r="E15" s="123"/>
      <c r="F15" s="135"/>
      <c r="G15" s="137"/>
      <c r="H15" s="125" t="s">
        <v>327</v>
      </c>
      <c r="I15" s="125" t="s">
        <v>66</v>
      </c>
      <c r="J15" s="132"/>
      <c r="K15" s="132"/>
    </row>
    <row r="16" ht="63.75" customHeight="1">
      <c r="A16" s="145" t="str">
        <f t="shared" si="1"/>
        <v>Xem Tác Giả-8</v>
      </c>
      <c r="B16" s="130"/>
      <c r="C16" s="133" t="s">
        <v>103</v>
      </c>
      <c r="D16" s="125" t="s">
        <v>167</v>
      </c>
      <c r="E16" s="123"/>
      <c r="F16" s="135"/>
      <c r="G16" s="137"/>
      <c r="H16" s="125" t="s">
        <v>168</v>
      </c>
      <c r="I16" s="125" t="s">
        <v>66</v>
      </c>
      <c r="J16" s="132"/>
      <c r="K16" s="132"/>
    </row>
    <row r="17" ht="61.5" customHeight="1">
      <c r="A17" s="145" t="str">
        <f t="shared" si="1"/>
        <v>Xem Tác Giả-9</v>
      </c>
      <c r="B17" s="20"/>
      <c r="C17" s="133" t="s">
        <v>98</v>
      </c>
      <c r="D17" s="125" t="s">
        <v>169</v>
      </c>
      <c r="E17" s="123"/>
      <c r="F17" s="138"/>
      <c r="G17" s="139"/>
      <c r="H17" s="125" t="s">
        <v>170</v>
      </c>
      <c r="I17" s="125" t="s">
        <v>66</v>
      </c>
      <c r="J17" s="132"/>
      <c r="K17" s="132"/>
    </row>
  </sheetData>
  <mergeCells count="3">
    <mergeCell ref="B9:B11"/>
    <mergeCell ref="C9:C11"/>
    <mergeCell ref="B12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328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COUNTIF(I8:I1010,"Pass")</f>
        <v>6</v>
      </c>
      <c r="B5" s="115">
        <f>COUNTIF(I8:I1010,"Fail")</f>
        <v>7</v>
      </c>
      <c r="C5" s="115">
        <f>E5-D5-A5-B5</f>
        <v>0</v>
      </c>
      <c r="D5" s="116">
        <f>COUNTIF(H$9:I$1011,"N/A")</f>
        <v>0</v>
      </c>
      <c r="E5" s="117">
        <f>COUNTA(A8:A1014)</f>
        <v>13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20" si="1">$B$1&amp;"-"&amp;ROW()-8</f>
        <v>Thêm Sách-0</v>
      </c>
      <c r="B8" s="124" t="s">
        <v>82</v>
      </c>
      <c r="C8" s="123"/>
      <c r="D8" s="125" t="s">
        <v>306</v>
      </c>
      <c r="E8" s="123"/>
      <c r="F8" s="123"/>
      <c r="G8" s="126"/>
      <c r="H8" s="125" t="s">
        <v>276</v>
      </c>
      <c r="I8" s="123" t="s">
        <v>66</v>
      </c>
      <c r="J8" s="123"/>
      <c r="K8" s="123"/>
    </row>
    <row r="9">
      <c r="A9" s="123" t="str">
        <f t="shared" si="1"/>
        <v>Thêm Sách-1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329</v>
      </c>
      <c r="I9" s="125" t="s">
        <v>66</v>
      </c>
      <c r="J9" s="123"/>
      <c r="K9" s="123"/>
    </row>
    <row r="10">
      <c r="A10" s="123" t="str">
        <f t="shared" si="1"/>
        <v>Thêm Sách-2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Thêm Sách-3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Thêm Sách-4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Thêm Sách-5</v>
      </c>
      <c r="B13" s="127" t="s">
        <v>97</v>
      </c>
      <c r="C13" s="134" t="s">
        <v>98</v>
      </c>
      <c r="D13" s="125" t="s">
        <v>138</v>
      </c>
      <c r="E13" s="125" t="s">
        <v>330</v>
      </c>
      <c r="F13" s="125" t="s">
        <v>101</v>
      </c>
      <c r="G13" s="123"/>
      <c r="H13" s="125" t="s">
        <v>331</v>
      </c>
      <c r="I13" s="125" t="s">
        <v>66</v>
      </c>
      <c r="J13" s="132"/>
      <c r="K13" s="132"/>
    </row>
    <row r="14">
      <c r="A14" s="123" t="str">
        <f t="shared" si="1"/>
        <v>Thêm Sách-6</v>
      </c>
      <c r="B14" s="130"/>
      <c r="C14" s="20"/>
      <c r="D14" s="125" t="s">
        <v>332</v>
      </c>
      <c r="E14" s="125" t="s">
        <v>330</v>
      </c>
      <c r="F14" s="125" t="s">
        <v>333</v>
      </c>
      <c r="G14" s="123"/>
      <c r="H14" s="125" t="s">
        <v>143</v>
      </c>
      <c r="I14" s="125" t="s">
        <v>67</v>
      </c>
      <c r="J14" s="132"/>
      <c r="K14" s="132"/>
    </row>
    <row r="15">
      <c r="A15" s="123" t="str">
        <f t="shared" si="1"/>
        <v>Thêm Sách-7</v>
      </c>
      <c r="B15" s="20"/>
      <c r="C15" s="133" t="s">
        <v>103</v>
      </c>
      <c r="D15" s="123" t="s">
        <v>104</v>
      </c>
      <c r="E15" s="125" t="s">
        <v>330</v>
      </c>
      <c r="F15" s="125" t="s">
        <v>334</v>
      </c>
      <c r="G15" s="123"/>
      <c r="H15" s="125" t="s">
        <v>145</v>
      </c>
      <c r="I15" s="125" t="s">
        <v>66</v>
      </c>
      <c r="J15" s="132"/>
      <c r="K15" s="132"/>
    </row>
    <row r="16" ht="75.0" customHeight="1">
      <c r="A16" s="123" t="str">
        <f t="shared" si="1"/>
        <v>Thêm Sách-8</v>
      </c>
      <c r="B16" s="127" t="s">
        <v>108</v>
      </c>
      <c r="C16" s="133" t="s">
        <v>146</v>
      </c>
      <c r="D16" s="125" t="s">
        <v>335</v>
      </c>
      <c r="E16" s="123"/>
      <c r="F16" s="125" t="s">
        <v>148</v>
      </c>
      <c r="G16" s="140"/>
      <c r="H16" s="125" t="s">
        <v>336</v>
      </c>
      <c r="I16" s="125" t="s">
        <v>67</v>
      </c>
      <c r="J16" s="132"/>
      <c r="K16" s="132"/>
    </row>
    <row r="17" ht="60.0" customHeight="1">
      <c r="A17" s="123" t="str">
        <f t="shared" si="1"/>
        <v>Thêm Sách-9</v>
      </c>
      <c r="B17" s="130"/>
      <c r="C17" s="133" t="s">
        <v>109</v>
      </c>
      <c r="D17" s="125" t="s">
        <v>298</v>
      </c>
      <c r="E17" s="123"/>
      <c r="F17" s="135" t="s">
        <v>111</v>
      </c>
      <c r="G17" s="136"/>
      <c r="H17" s="125" t="s">
        <v>299</v>
      </c>
      <c r="I17" s="125" t="s">
        <v>67</v>
      </c>
      <c r="J17" s="132"/>
      <c r="K17" s="132"/>
    </row>
    <row r="18" ht="70.5" customHeight="1">
      <c r="A18" s="123" t="str">
        <f t="shared" si="1"/>
        <v>Thêm Sách-10</v>
      </c>
      <c r="B18" s="130"/>
      <c r="C18" s="133" t="s">
        <v>150</v>
      </c>
      <c r="D18" s="125" t="s">
        <v>151</v>
      </c>
      <c r="E18" s="123"/>
      <c r="F18" s="135" t="s">
        <v>111</v>
      </c>
      <c r="G18" s="137"/>
      <c r="H18" s="125" t="s">
        <v>152</v>
      </c>
      <c r="I18" s="125" t="s">
        <v>67</v>
      </c>
      <c r="J18" s="132"/>
      <c r="K18" s="132"/>
    </row>
    <row r="19" ht="63.75" customHeight="1">
      <c r="A19" s="123" t="str">
        <f t="shared" si="1"/>
        <v>Thêm Sách-11</v>
      </c>
      <c r="B19" s="130"/>
      <c r="C19" s="133" t="s">
        <v>113</v>
      </c>
      <c r="D19" s="125" t="s">
        <v>114</v>
      </c>
      <c r="E19" s="123"/>
      <c r="F19" s="135" t="s">
        <v>111</v>
      </c>
      <c r="G19" s="137"/>
      <c r="H19" s="125" t="s">
        <v>115</v>
      </c>
      <c r="I19" s="125" t="s">
        <v>67</v>
      </c>
      <c r="J19" s="132"/>
      <c r="K19" s="132"/>
    </row>
    <row r="20" ht="61.5" customHeight="1">
      <c r="A20" s="123" t="str">
        <f t="shared" si="1"/>
        <v>Thêm Sách-12</v>
      </c>
      <c r="B20" s="20"/>
      <c r="C20" s="133" t="s">
        <v>116</v>
      </c>
      <c r="D20" s="125" t="s">
        <v>117</v>
      </c>
      <c r="E20" s="123"/>
      <c r="F20" s="138" t="s">
        <v>111</v>
      </c>
      <c r="G20" s="139"/>
      <c r="H20" s="125" t="s">
        <v>118</v>
      </c>
      <c r="I20" s="125" t="s">
        <v>67</v>
      </c>
      <c r="J20" s="132"/>
      <c r="K20" s="132"/>
    </row>
  </sheetData>
  <mergeCells count="5">
    <mergeCell ref="B9:B12"/>
    <mergeCell ref="C9:C12"/>
    <mergeCell ref="B13:B15"/>
    <mergeCell ref="C13:C14"/>
    <mergeCell ref="B16:B20"/>
  </mergeCells>
  <conditionalFormatting sqref="I8:I20">
    <cfRule type="containsText" dxfId="0" priority="1" operator="containsText" text="&quot;Pass&quot;">
      <formula>NOT(ISERROR(SEARCH(("""Pass"""),(I8))))</formula>
    </cfRule>
  </conditionalFormatting>
  <conditionalFormatting sqref="I8:I20">
    <cfRule type="containsText" dxfId="1" priority="2" operator="containsText" text="&quot;N/A&quot;">
      <formula>NOT(ISERROR(SEARCH(("""N/A"""),(I8))))</formula>
    </cfRule>
  </conditionalFormatting>
  <conditionalFormatting sqref="I8:I20">
    <cfRule type="containsText" dxfId="2" priority="3" operator="containsText" text="&quot;Fail&quot;">
      <formula>NOT(ISERROR(SEARCH(("""Fail"""),(I8))))</formula>
    </cfRule>
  </conditionalFormatting>
  <conditionalFormatting sqref="I8:I20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20">
    <cfRule type="containsText" dxfId="4" priority="17" operator="containsText" text="&quot;Pass&quot;">
      <formula>NOT(ISERROR(SEARCH(("""Pass"""),(I12))))</formula>
    </cfRule>
  </conditionalFormatting>
  <conditionalFormatting sqref="I12:I20">
    <cfRule type="containsText" dxfId="1" priority="18" operator="containsText" text="&quot;N/A&quot;">
      <formula>NOT(ISERROR(SEARCH(("""N/A"""),(I12))))</formula>
    </cfRule>
  </conditionalFormatting>
  <conditionalFormatting sqref="I12:I20">
    <cfRule type="containsText" dxfId="2" priority="19" operator="containsText" text="&quot;Fail&quot;">
      <formula>NOT(ISERROR(SEARCH(("""Fail"""),(I12))))</formula>
    </cfRule>
  </conditionalFormatting>
  <conditionalFormatting sqref="I12:I20">
    <cfRule type="containsText" dxfId="3" priority="20" operator="containsText" text="&quot;Pass&quot;">
      <formula>NOT(ISERROR(SEARCH(("""Pass"""),(I12))))</formula>
    </cfRule>
  </conditionalFormatting>
  <conditionalFormatting sqref="I8:I20">
    <cfRule type="containsText" dxfId="5" priority="21" operator="containsText" text="Pass">
      <formula>NOT(ISERROR(SEARCH(("Pass"),(I8))))</formula>
    </cfRule>
  </conditionalFormatting>
  <conditionalFormatting sqref="I8:I20">
    <cfRule type="containsText" dxfId="6" priority="22" operator="containsText" text="Fail">
      <formula>NOT(ISERROR(SEARCH(("Fail"),(I8))))</formula>
    </cfRule>
  </conditionalFormatting>
  <conditionalFormatting sqref="I8:I20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20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10.0"/>
  </cols>
  <sheetData>
    <row r="1" ht="24.75" customHeight="1">
      <c r="A1" s="11"/>
      <c r="B1" s="42"/>
      <c r="C1" s="43"/>
      <c r="D1" s="44" t="s">
        <v>21</v>
      </c>
      <c r="E1" s="45"/>
      <c r="F1" s="43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2"/>
      <c r="C2" s="43"/>
      <c r="D2" s="46"/>
      <c r="E2" s="46"/>
      <c r="F2" s="4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47" t="s">
        <v>2</v>
      </c>
      <c r="C3" s="48"/>
      <c r="D3" s="49" t="str">
        <f>Cover!C4</f>
        <v>Quản lý thư viện</v>
      </c>
      <c r="E3" s="6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47" t="s">
        <v>6</v>
      </c>
      <c r="C4" s="48"/>
      <c r="D4" s="49" t="str">
        <f>Cover!C5</f>
        <v>QLTV</v>
      </c>
      <c r="E4" s="6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0"/>
      <c r="B5" s="51" t="s">
        <v>22</v>
      </c>
      <c r="C5" s="7"/>
      <c r="D5" s="52" t="s">
        <v>23</v>
      </c>
      <c r="E5" s="6"/>
      <c r="F5" s="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11"/>
      <c r="B6" s="5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4"/>
      <c r="B7" s="55"/>
      <c r="C7" s="56"/>
      <c r="D7" s="56"/>
      <c r="E7" s="56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1.0" customHeight="1">
      <c r="A8" s="57"/>
      <c r="B8" s="58" t="s">
        <v>24</v>
      </c>
      <c r="C8" s="59" t="s">
        <v>25</v>
      </c>
      <c r="D8" s="59" t="s">
        <v>26</v>
      </c>
      <c r="E8" s="60" t="s">
        <v>27</v>
      </c>
      <c r="F8" s="61" t="s">
        <v>4</v>
      </c>
      <c r="G8" s="62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2.75" customHeight="1">
      <c r="A9" s="64"/>
      <c r="B9" s="65">
        <v>1.0</v>
      </c>
      <c r="C9" s="66" t="s">
        <v>28</v>
      </c>
      <c r="D9" s="67" t="s">
        <v>28</v>
      </c>
      <c r="E9" s="68"/>
      <c r="F9" s="69"/>
      <c r="G9" s="7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64"/>
      <c r="B10" s="65">
        <v>2.0</v>
      </c>
      <c r="C10" s="71" t="s">
        <v>29</v>
      </c>
      <c r="D10" s="72" t="s">
        <v>29</v>
      </c>
      <c r="E10" s="73"/>
      <c r="F10" s="74" t="s">
        <v>9</v>
      </c>
      <c r="G10" s="7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64"/>
      <c r="B11" s="65">
        <v>3.0</v>
      </c>
      <c r="C11" s="71" t="s">
        <v>30</v>
      </c>
      <c r="D11" s="75" t="s">
        <v>31</v>
      </c>
      <c r="E11" s="68"/>
      <c r="F11" s="76" t="s">
        <v>32</v>
      </c>
      <c r="G11" s="7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64"/>
      <c r="B12" s="77">
        <v>4.0</v>
      </c>
      <c r="C12" s="78"/>
      <c r="D12" s="75" t="s">
        <v>33</v>
      </c>
      <c r="E12" s="79"/>
      <c r="F12" s="80" t="s">
        <v>32</v>
      </c>
      <c r="G12" s="7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64"/>
      <c r="B13" s="77">
        <v>5.0</v>
      </c>
      <c r="C13" s="78"/>
      <c r="D13" s="75" t="s">
        <v>34</v>
      </c>
      <c r="E13" s="81"/>
      <c r="F13" s="76" t="s">
        <v>32</v>
      </c>
      <c r="G13" s="7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4"/>
      <c r="B14" s="77">
        <v>6.0</v>
      </c>
      <c r="C14" s="78"/>
      <c r="D14" s="75" t="s">
        <v>35</v>
      </c>
      <c r="E14" s="81"/>
      <c r="F14" s="76" t="s">
        <v>32</v>
      </c>
      <c r="G14" s="7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4"/>
      <c r="B15" s="77">
        <v>7.0</v>
      </c>
      <c r="C15" s="82" t="s">
        <v>36</v>
      </c>
      <c r="D15" s="75" t="s">
        <v>37</v>
      </c>
      <c r="E15" s="81"/>
      <c r="F15" s="76" t="s">
        <v>32</v>
      </c>
      <c r="G15" s="7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64"/>
      <c r="B16" s="77">
        <v>8.0</v>
      </c>
      <c r="C16" s="82"/>
      <c r="D16" s="75" t="s">
        <v>38</v>
      </c>
      <c r="E16" s="83"/>
      <c r="F16" s="76" t="s">
        <v>32</v>
      </c>
      <c r="G16" s="7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64"/>
      <c r="B17" s="77">
        <v>9.0</v>
      </c>
      <c r="C17" s="82"/>
      <c r="D17" s="75" t="s">
        <v>39</v>
      </c>
      <c r="E17" s="83"/>
      <c r="F17" s="76" t="s">
        <v>32</v>
      </c>
      <c r="G17" s="7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64"/>
      <c r="B18" s="77">
        <v>10.0</v>
      </c>
      <c r="C18" s="66"/>
      <c r="D18" s="75" t="s">
        <v>40</v>
      </c>
      <c r="E18" s="83"/>
      <c r="F18" s="76" t="s">
        <v>32</v>
      </c>
      <c r="G18" s="7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64"/>
      <c r="B19" s="77">
        <v>11.0</v>
      </c>
      <c r="C19" s="82" t="s">
        <v>41</v>
      </c>
      <c r="D19" s="75" t="s">
        <v>42</v>
      </c>
      <c r="E19" s="83"/>
      <c r="F19" s="76" t="s">
        <v>43</v>
      </c>
      <c r="G19" s="7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64"/>
      <c r="B20" s="77">
        <v>10.0</v>
      </c>
      <c r="C20" s="66"/>
      <c r="D20" s="75" t="s">
        <v>44</v>
      </c>
      <c r="E20" s="83"/>
      <c r="F20" s="76" t="s">
        <v>43</v>
      </c>
      <c r="G20" s="7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64"/>
      <c r="B21" s="77">
        <v>13.0</v>
      </c>
      <c r="C21" s="66"/>
      <c r="D21" s="75" t="s">
        <v>45</v>
      </c>
      <c r="E21" s="83"/>
      <c r="F21" s="76" t="s">
        <v>43</v>
      </c>
      <c r="G21" s="7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64"/>
      <c r="B22" s="77">
        <v>14.0</v>
      </c>
      <c r="C22" s="66"/>
      <c r="D22" s="75" t="s">
        <v>46</v>
      </c>
      <c r="E22" s="83"/>
      <c r="F22" s="76" t="s">
        <v>43</v>
      </c>
      <c r="G22" s="7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64"/>
      <c r="B23" s="84">
        <v>15.0</v>
      </c>
      <c r="C23" s="82" t="s">
        <v>47</v>
      </c>
      <c r="D23" s="75" t="s">
        <v>48</v>
      </c>
      <c r="E23" s="83"/>
      <c r="F23" s="76" t="s">
        <v>43</v>
      </c>
      <c r="G23" s="7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64"/>
      <c r="B24" s="84">
        <v>16.0</v>
      </c>
      <c r="C24" s="78"/>
      <c r="D24" s="75" t="s">
        <v>49</v>
      </c>
      <c r="E24" s="78"/>
      <c r="F24" s="76" t="s">
        <v>43</v>
      </c>
      <c r="G24" s="7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64"/>
      <c r="B25" s="84">
        <v>17.0</v>
      </c>
      <c r="C25" s="78"/>
      <c r="D25" s="75" t="s">
        <v>50</v>
      </c>
      <c r="E25" s="78"/>
      <c r="F25" s="76" t="s">
        <v>43</v>
      </c>
      <c r="G25" s="7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64"/>
      <c r="B26" s="84">
        <v>18.0</v>
      </c>
      <c r="C26" s="78"/>
      <c r="D26" s="75" t="s">
        <v>51</v>
      </c>
      <c r="E26" s="78"/>
      <c r="F26" s="76" t="s">
        <v>43</v>
      </c>
      <c r="G26" s="7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64"/>
      <c r="B27" s="84">
        <v>19.0</v>
      </c>
      <c r="C27" s="82" t="s">
        <v>52</v>
      </c>
      <c r="D27" s="75" t="s">
        <v>53</v>
      </c>
      <c r="E27" s="78"/>
      <c r="F27" s="76" t="s">
        <v>54</v>
      </c>
      <c r="G27" s="7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64"/>
      <c r="B28" s="84">
        <v>20.0</v>
      </c>
      <c r="C28" s="82"/>
      <c r="D28" s="75" t="s">
        <v>55</v>
      </c>
      <c r="E28" s="78"/>
      <c r="F28" s="76" t="s">
        <v>54</v>
      </c>
      <c r="G28" s="7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64"/>
      <c r="B29" s="84">
        <v>21.0</v>
      </c>
      <c r="C29" s="82"/>
      <c r="D29" s="75" t="s">
        <v>56</v>
      </c>
      <c r="E29" s="78"/>
      <c r="F29" s="76" t="s">
        <v>54</v>
      </c>
      <c r="G29" s="7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64"/>
      <c r="B30" s="84">
        <v>22.0</v>
      </c>
      <c r="C30" s="82"/>
      <c r="D30" s="75" t="s">
        <v>57</v>
      </c>
      <c r="E30" s="78"/>
      <c r="F30" s="76" t="s">
        <v>54</v>
      </c>
      <c r="G30" s="7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64"/>
      <c r="B31" s="84">
        <v>23.0</v>
      </c>
      <c r="C31" s="71" t="s">
        <v>58</v>
      </c>
      <c r="D31" s="75" t="s">
        <v>59</v>
      </c>
      <c r="E31" s="78"/>
      <c r="F31" s="76" t="s">
        <v>54</v>
      </c>
      <c r="G31" s="7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64"/>
      <c r="B32" s="84">
        <v>24.0</v>
      </c>
      <c r="C32" s="78"/>
      <c r="D32" s="75" t="s">
        <v>60</v>
      </c>
      <c r="E32" s="78"/>
      <c r="F32" s="76" t="s">
        <v>54</v>
      </c>
      <c r="G32" s="7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64"/>
      <c r="B33" s="84">
        <v>25.0</v>
      </c>
      <c r="C33" s="78"/>
      <c r="D33" s="75" t="s">
        <v>61</v>
      </c>
      <c r="E33" s="78"/>
      <c r="F33" s="76" t="s">
        <v>54</v>
      </c>
      <c r="G33" s="7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64"/>
      <c r="B34" s="85">
        <v>26.0</v>
      </c>
      <c r="C34" s="86"/>
      <c r="D34" s="87" t="s">
        <v>62</v>
      </c>
      <c r="E34" s="86"/>
      <c r="F34" s="88" t="s">
        <v>54</v>
      </c>
      <c r="G34" s="7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8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42"/>
      <c r="C36" s="43"/>
      <c r="F36" s="4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42"/>
      <c r="C37" s="43"/>
      <c r="F37" s="4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42"/>
      <c r="C38" s="43"/>
      <c r="F38" s="4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42"/>
      <c r="C39" s="43"/>
      <c r="D39" s="43"/>
      <c r="E39" s="43"/>
      <c r="F39" s="4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42"/>
      <c r="C40" s="43"/>
      <c r="D40" s="43"/>
      <c r="E40" s="43"/>
      <c r="F40" s="4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42"/>
      <c r="C41" s="43"/>
      <c r="D41" s="43"/>
      <c r="E41" s="43"/>
      <c r="F41" s="4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42"/>
      <c r="C42" s="43"/>
      <c r="D42" s="43"/>
      <c r="E42" s="43"/>
      <c r="F42" s="4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42"/>
      <c r="C43" s="43"/>
      <c r="D43" s="43"/>
      <c r="E43" s="43"/>
      <c r="F43" s="4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42"/>
      <c r="C44" s="43"/>
      <c r="D44" s="43"/>
      <c r="E44" s="43"/>
      <c r="F44" s="4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42"/>
      <c r="C45" s="43"/>
      <c r="D45" s="43"/>
      <c r="E45" s="43"/>
      <c r="F45" s="4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42"/>
      <c r="C46" s="43"/>
      <c r="D46" s="43"/>
      <c r="E46" s="43"/>
      <c r="F46" s="4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42"/>
      <c r="C47" s="43"/>
      <c r="D47" s="43"/>
      <c r="E47" s="43"/>
      <c r="F47" s="4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42"/>
      <c r="C48" s="43"/>
      <c r="D48" s="43"/>
      <c r="E48" s="43"/>
      <c r="F48" s="4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42"/>
      <c r="C49" s="43"/>
      <c r="D49" s="43"/>
      <c r="E49" s="43"/>
      <c r="F49" s="4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42"/>
      <c r="C50" s="43"/>
      <c r="D50" s="43"/>
      <c r="E50" s="43"/>
      <c r="F50" s="4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42"/>
      <c r="C51" s="43"/>
      <c r="D51" s="43"/>
      <c r="E51" s="43"/>
      <c r="F51" s="4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42"/>
      <c r="C52" s="43"/>
      <c r="D52" s="43"/>
      <c r="E52" s="43"/>
      <c r="F52" s="4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42"/>
      <c r="C53" s="43"/>
      <c r="D53" s="43"/>
      <c r="E53" s="43"/>
      <c r="F53" s="4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42"/>
      <c r="C54" s="43"/>
      <c r="D54" s="43"/>
      <c r="E54" s="43"/>
      <c r="F54" s="4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42"/>
      <c r="C55" s="43"/>
      <c r="D55" s="43"/>
      <c r="E55" s="43"/>
      <c r="F55" s="4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42"/>
      <c r="C56" s="43"/>
      <c r="D56" s="43"/>
      <c r="E56" s="43"/>
      <c r="F56" s="4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42"/>
      <c r="C57" s="43"/>
      <c r="D57" s="43"/>
      <c r="E57" s="43"/>
      <c r="F57" s="4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42"/>
      <c r="C58" s="43"/>
      <c r="D58" s="43"/>
      <c r="E58" s="43"/>
      <c r="F58" s="4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42"/>
      <c r="C59" s="43"/>
      <c r="D59" s="43"/>
      <c r="E59" s="43"/>
      <c r="F59" s="4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42"/>
      <c r="C60" s="43"/>
      <c r="D60" s="43"/>
      <c r="E60" s="43"/>
      <c r="F60" s="4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42"/>
      <c r="C61" s="43"/>
      <c r="D61" s="43"/>
      <c r="E61" s="43"/>
      <c r="F61" s="4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42"/>
      <c r="C62" s="43"/>
      <c r="D62" s="43"/>
      <c r="E62" s="43"/>
      <c r="F62" s="4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42"/>
      <c r="C63" s="43"/>
      <c r="D63" s="43"/>
      <c r="E63" s="43"/>
      <c r="F63" s="4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42"/>
      <c r="C64" s="43"/>
      <c r="D64" s="43"/>
      <c r="E64" s="43"/>
      <c r="F64" s="4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42"/>
      <c r="C65" s="43"/>
      <c r="D65" s="43"/>
      <c r="E65" s="43"/>
      <c r="F65" s="4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2"/>
      <c r="C66" s="43"/>
      <c r="D66" s="43"/>
      <c r="E66" s="43"/>
      <c r="F66" s="4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2"/>
      <c r="C67" s="43"/>
      <c r="D67" s="43"/>
      <c r="E67" s="43"/>
      <c r="F67" s="4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2"/>
      <c r="C68" s="43"/>
      <c r="D68" s="43"/>
      <c r="E68" s="43"/>
      <c r="F68" s="4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2"/>
      <c r="C69" s="43"/>
      <c r="D69" s="43"/>
      <c r="E69" s="43"/>
      <c r="F69" s="4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2"/>
      <c r="C70" s="43"/>
      <c r="D70" s="43"/>
      <c r="E70" s="43"/>
      <c r="F70" s="4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2"/>
      <c r="C71" s="43"/>
      <c r="D71" s="43"/>
      <c r="E71" s="43"/>
      <c r="F71" s="4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2"/>
      <c r="C72" s="43"/>
      <c r="D72" s="43"/>
      <c r="E72" s="43"/>
      <c r="F72" s="4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2"/>
      <c r="C73" s="43"/>
      <c r="D73" s="43"/>
      <c r="E73" s="43"/>
      <c r="F73" s="4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2"/>
      <c r="C74" s="43"/>
      <c r="D74" s="43"/>
      <c r="E74" s="43"/>
      <c r="F74" s="4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2"/>
      <c r="C75" s="43"/>
      <c r="D75" s="43"/>
      <c r="E75" s="43"/>
      <c r="F75" s="4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2"/>
      <c r="C76" s="43"/>
      <c r="D76" s="43"/>
      <c r="E76" s="43"/>
      <c r="F76" s="4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2"/>
      <c r="C77" s="43"/>
      <c r="D77" s="43"/>
      <c r="E77" s="43"/>
      <c r="F77" s="4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2"/>
      <c r="C78" s="43"/>
      <c r="D78" s="43"/>
      <c r="E78" s="43"/>
      <c r="F78" s="4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2"/>
      <c r="C79" s="43"/>
      <c r="D79" s="43"/>
      <c r="E79" s="43"/>
      <c r="F79" s="4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2"/>
      <c r="C80" s="43"/>
      <c r="D80" s="43"/>
      <c r="E80" s="43"/>
      <c r="F80" s="4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2"/>
      <c r="C81" s="43"/>
      <c r="D81" s="43"/>
      <c r="E81" s="43"/>
      <c r="F81" s="4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2"/>
      <c r="C82" s="43"/>
      <c r="D82" s="43"/>
      <c r="E82" s="43"/>
      <c r="F82" s="4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2"/>
      <c r="C83" s="43"/>
      <c r="D83" s="43"/>
      <c r="E83" s="43"/>
      <c r="F83" s="4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2"/>
      <c r="C84" s="43"/>
      <c r="D84" s="43"/>
      <c r="E84" s="43"/>
      <c r="F84" s="4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2"/>
      <c r="C85" s="43"/>
      <c r="D85" s="43"/>
      <c r="E85" s="43"/>
      <c r="F85" s="4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2"/>
      <c r="C86" s="43"/>
      <c r="D86" s="43"/>
      <c r="E86" s="43"/>
      <c r="F86" s="4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2"/>
      <c r="C87" s="43"/>
      <c r="D87" s="43"/>
      <c r="E87" s="43"/>
      <c r="F87" s="4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2"/>
      <c r="C88" s="43"/>
      <c r="D88" s="43"/>
      <c r="E88" s="43"/>
      <c r="F88" s="4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2"/>
      <c r="C89" s="43"/>
      <c r="D89" s="43"/>
      <c r="E89" s="43"/>
      <c r="F89" s="4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2"/>
      <c r="C90" s="43"/>
      <c r="D90" s="43"/>
      <c r="E90" s="43"/>
      <c r="F90" s="4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2"/>
      <c r="C91" s="43"/>
      <c r="D91" s="43"/>
      <c r="E91" s="43"/>
      <c r="F91" s="4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2"/>
      <c r="C92" s="43"/>
      <c r="D92" s="43"/>
      <c r="E92" s="43"/>
      <c r="F92" s="4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2"/>
      <c r="C93" s="43"/>
      <c r="D93" s="43"/>
      <c r="E93" s="43"/>
      <c r="F93" s="4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2"/>
      <c r="C94" s="43"/>
      <c r="D94" s="43"/>
      <c r="E94" s="43"/>
      <c r="F94" s="4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2"/>
      <c r="C95" s="43"/>
      <c r="D95" s="43"/>
      <c r="E95" s="43"/>
      <c r="F95" s="4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2"/>
      <c r="C96" s="43"/>
      <c r="D96" s="43"/>
      <c r="E96" s="43"/>
      <c r="F96" s="4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2"/>
      <c r="C97" s="43"/>
      <c r="D97" s="43"/>
      <c r="E97" s="43"/>
      <c r="F97" s="4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2"/>
      <c r="C98" s="43"/>
      <c r="D98" s="43"/>
      <c r="E98" s="43"/>
      <c r="F98" s="4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2"/>
      <c r="C99" s="43"/>
      <c r="D99" s="43"/>
      <c r="E99" s="43"/>
      <c r="F99" s="4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2"/>
      <c r="C100" s="43"/>
      <c r="D100" s="43"/>
      <c r="E100" s="43"/>
      <c r="F100" s="4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2"/>
      <c r="C101" s="43"/>
      <c r="D101" s="43"/>
      <c r="E101" s="43"/>
      <c r="F101" s="4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2"/>
      <c r="C102" s="43"/>
      <c r="D102" s="43"/>
      <c r="E102" s="43"/>
      <c r="F102" s="4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2"/>
      <c r="C103" s="43"/>
      <c r="D103" s="43"/>
      <c r="E103" s="43"/>
      <c r="F103" s="4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2"/>
      <c r="C104" s="43"/>
      <c r="D104" s="43"/>
      <c r="E104" s="43"/>
      <c r="F104" s="4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2"/>
      <c r="C105" s="43"/>
      <c r="D105" s="43"/>
      <c r="E105" s="43"/>
      <c r="F105" s="4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2"/>
      <c r="C106" s="43"/>
      <c r="D106" s="43"/>
      <c r="E106" s="43"/>
      <c r="F106" s="4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2"/>
      <c r="C107" s="43"/>
      <c r="D107" s="43"/>
      <c r="E107" s="43"/>
      <c r="F107" s="4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2"/>
      <c r="C108" s="43"/>
      <c r="D108" s="43"/>
      <c r="E108" s="43"/>
      <c r="F108" s="4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2"/>
      <c r="C109" s="43"/>
      <c r="D109" s="43"/>
      <c r="E109" s="43"/>
      <c r="F109" s="4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2"/>
      <c r="C110" s="43"/>
      <c r="D110" s="43"/>
      <c r="E110" s="43"/>
      <c r="F110" s="4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2"/>
      <c r="C111" s="43"/>
      <c r="D111" s="43"/>
      <c r="E111" s="43"/>
      <c r="F111" s="4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2"/>
      <c r="C112" s="43"/>
      <c r="D112" s="43"/>
      <c r="E112" s="43"/>
      <c r="F112" s="4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2"/>
      <c r="C113" s="43"/>
      <c r="D113" s="43"/>
      <c r="E113" s="43"/>
      <c r="F113" s="4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2"/>
      <c r="C114" s="43"/>
      <c r="D114" s="43"/>
      <c r="E114" s="43"/>
      <c r="F114" s="4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2"/>
      <c r="C115" s="43"/>
      <c r="D115" s="43"/>
      <c r="E115" s="43"/>
      <c r="F115" s="4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2"/>
      <c r="C116" s="43"/>
      <c r="D116" s="43"/>
      <c r="E116" s="43"/>
      <c r="F116" s="4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2"/>
      <c r="C117" s="43"/>
      <c r="D117" s="43"/>
      <c r="E117" s="43"/>
      <c r="F117" s="4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2"/>
      <c r="C118" s="43"/>
      <c r="D118" s="43"/>
      <c r="E118" s="43"/>
      <c r="F118" s="4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2"/>
      <c r="C119" s="43"/>
      <c r="D119" s="43"/>
      <c r="E119" s="43"/>
      <c r="F119" s="4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2"/>
      <c r="C120" s="43"/>
      <c r="D120" s="43"/>
      <c r="E120" s="43"/>
      <c r="F120" s="4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2"/>
      <c r="C121" s="43"/>
      <c r="D121" s="43"/>
      <c r="E121" s="43"/>
      <c r="F121" s="4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2"/>
      <c r="C122" s="43"/>
      <c r="D122" s="43"/>
      <c r="E122" s="43"/>
      <c r="F122" s="4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2"/>
      <c r="C123" s="43"/>
      <c r="D123" s="43"/>
      <c r="E123" s="43"/>
      <c r="F123" s="4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2"/>
      <c r="C124" s="43"/>
      <c r="D124" s="43"/>
      <c r="E124" s="43"/>
      <c r="F124" s="4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2"/>
      <c r="C125" s="43"/>
      <c r="D125" s="43"/>
      <c r="E125" s="43"/>
      <c r="F125" s="4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2"/>
      <c r="C126" s="43"/>
      <c r="D126" s="43"/>
      <c r="E126" s="43"/>
      <c r="F126" s="4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2"/>
      <c r="C127" s="43"/>
      <c r="D127" s="43"/>
      <c r="E127" s="43"/>
      <c r="F127" s="4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2"/>
      <c r="C128" s="43"/>
      <c r="D128" s="43"/>
      <c r="E128" s="43"/>
      <c r="F128" s="4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2"/>
      <c r="C129" s="43"/>
      <c r="D129" s="43"/>
      <c r="E129" s="43"/>
      <c r="F129" s="4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2"/>
      <c r="C130" s="43"/>
      <c r="D130" s="43"/>
      <c r="E130" s="43"/>
      <c r="F130" s="4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2"/>
      <c r="C131" s="43"/>
      <c r="D131" s="43"/>
      <c r="E131" s="43"/>
      <c r="F131" s="4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2"/>
      <c r="C132" s="43"/>
      <c r="D132" s="43"/>
      <c r="E132" s="43"/>
      <c r="F132" s="4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2"/>
      <c r="C133" s="43"/>
      <c r="D133" s="43"/>
      <c r="E133" s="43"/>
      <c r="F133" s="4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2"/>
      <c r="C134" s="43"/>
      <c r="D134" s="43"/>
      <c r="E134" s="43"/>
      <c r="F134" s="4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2"/>
      <c r="C135" s="43"/>
      <c r="D135" s="43"/>
      <c r="E135" s="43"/>
      <c r="F135" s="4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2"/>
      <c r="C136" s="43"/>
      <c r="D136" s="43"/>
      <c r="E136" s="43"/>
      <c r="F136" s="4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2"/>
      <c r="C137" s="43"/>
      <c r="D137" s="43"/>
      <c r="E137" s="43"/>
      <c r="F137" s="4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2"/>
      <c r="C138" s="43"/>
      <c r="D138" s="43"/>
      <c r="E138" s="43"/>
      <c r="F138" s="4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2"/>
      <c r="C139" s="43"/>
      <c r="D139" s="43"/>
      <c r="E139" s="43"/>
      <c r="F139" s="4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2"/>
      <c r="C140" s="43"/>
      <c r="D140" s="43"/>
      <c r="E140" s="43"/>
      <c r="F140" s="4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2"/>
      <c r="C141" s="43"/>
      <c r="D141" s="43"/>
      <c r="E141" s="43"/>
      <c r="F141" s="4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2"/>
      <c r="C142" s="43"/>
      <c r="D142" s="43"/>
      <c r="E142" s="43"/>
      <c r="F142" s="4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2"/>
      <c r="C143" s="43"/>
      <c r="D143" s="43"/>
      <c r="E143" s="43"/>
      <c r="F143" s="4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2"/>
      <c r="C144" s="43"/>
      <c r="D144" s="43"/>
      <c r="E144" s="43"/>
      <c r="F144" s="4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2"/>
      <c r="C145" s="43"/>
      <c r="D145" s="43"/>
      <c r="E145" s="43"/>
      <c r="F145" s="4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2"/>
      <c r="C146" s="43"/>
      <c r="D146" s="43"/>
      <c r="E146" s="43"/>
      <c r="F146" s="4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2"/>
      <c r="C147" s="43"/>
      <c r="D147" s="43"/>
      <c r="E147" s="43"/>
      <c r="F147" s="4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2"/>
      <c r="C148" s="43"/>
      <c r="D148" s="43"/>
      <c r="E148" s="43"/>
      <c r="F148" s="4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2"/>
      <c r="C149" s="43"/>
      <c r="D149" s="43"/>
      <c r="E149" s="43"/>
      <c r="F149" s="4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2"/>
      <c r="C150" s="43"/>
      <c r="D150" s="43"/>
      <c r="E150" s="43"/>
      <c r="F150" s="4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2"/>
      <c r="C151" s="43"/>
      <c r="D151" s="43"/>
      <c r="E151" s="43"/>
      <c r="F151" s="4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2"/>
      <c r="C152" s="43"/>
      <c r="D152" s="43"/>
      <c r="E152" s="43"/>
      <c r="F152" s="4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2"/>
      <c r="C153" s="43"/>
      <c r="D153" s="43"/>
      <c r="E153" s="43"/>
      <c r="F153" s="4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2"/>
      <c r="C154" s="43"/>
      <c r="D154" s="43"/>
      <c r="E154" s="43"/>
      <c r="F154" s="4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2"/>
      <c r="C155" s="43"/>
      <c r="D155" s="43"/>
      <c r="E155" s="43"/>
      <c r="F155" s="4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2"/>
      <c r="C156" s="43"/>
      <c r="D156" s="43"/>
      <c r="E156" s="43"/>
      <c r="F156" s="4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2"/>
      <c r="C157" s="43"/>
      <c r="D157" s="43"/>
      <c r="E157" s="43"/>
      <c r="F157" s="4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2"/>
      <c r="C158" s="43"/>
      <c r="D158" s="43"/>
      <c r="E158" s="43"/>
      <c r="F158" s="4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2"/>
      <c r="C159" s="43"/>
      <c r="D159" s="43"/>
      <c r="E159" s="43"/>
      <c r="F159" s="4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2"/>
      <c r="C160" s="43"/>
      <c r="D160" s="43"/>
      <c r="E160" s="43"/>
      <c r="F160" s="4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2"/>
      <c r="C161" s="43"/>
      <c r="D161" s="43"/>
      <c r="E161" s="43"/>
      <c r="F161" s="4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2"/>
      <c r="C162" s="43"/>
      <c r="D162" s="43"/>
      <c r="E162" s="43"/>
      <c r="F162" s="4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2"/>
      <c r="C163" s="43"/>
      <c r="D163" s="43"/>
      <c r="E163" s="43"/>
      <c r="F163" s="4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2"/>
      <c r="C164" s="43"/>
      <c r="D164" s="43"/>
      <c r="E164" s="43"/>
      <c r="F164" s="4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2"/>
      <c r="C165" s="43"/>
      <c r="D165" s="43"/>
      <c r="E165" s="43"/>
      <c r="F165" s="4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2"/>
      <c r="C166" s="43"/>
      <c r="D166" s="43"/>
      <c r="E166" s="43"/>
      <c r="F166" s="4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2"/>
      <c r="C167" s="43"/>
      <c r="D167" s="43"/>
      <c r="E167" s="43"/>
      <c r="F167" s="4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2"/>
      <c r="C168" s="43"/>
      <c r="D168" s="43"/>
      <c r="E168" s="43"/>
      <c r="F168" s="4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2"/>
      <c r="C169" s="43"/>
      <c r="D169" s="43"/>
      <c r="E169" s="43"/>
      <c r="F169" s="4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2"/>
      <c r="C170" s="43"/>
      <c r="D170" s="43"/>
      <c r="E170" s="43"/>
      <c r="F170" s="4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2"/>
      <c r="C171" s="43"/>
      <c r="D171" s="43"/>
      <c r="E171" s="43"/>
      <c r="F171" s="4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2"/>
      <c r="C172" s="43"/>
      <c r="D172" s="43"/>
      <c r="E172" s="43"/>
      <c r="F172" s="4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2"/>
      <c r="C173" s="43"/>
      <c r="D173" s="43"/>
      <c r="E173" s="43"/>
      <c r="F173" s="4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2"/>
      <c r="C174" s="43"/>
      <c r="D174" s="43"/>
      <c r="E174" s="43"/>
      <c r="F174" s="4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2"/>
      <c r="C175" s="43"/>
      <c r="D175" s="43"/>
      <c r="E175" s="43"/>
      <c r="F175" s="4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2"/>
      <c r="C176" s="43"/>
      <c r="D176" s="43"/>
      <c r="E176" s="43"/>
      <c r="F176" s="4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2"/>
      <c r="C177" s="43"/>
      <c r="D177" s="43"/>
      <c r="E177" s="43"/>
      <c r="F177" s="4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2"/>
      <c r="C178" s="43"/>
      <c r="D178" s="43"/>
      <c r="E178" s="43"/>
      <c r="F178" s="4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2"/>
      <c r="C179" s="43"/>
      <c r="D179" s="43"/>
      <c r="E179" s="43"/>
      <c r="F179" s="4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2"/>
      <c r="C180" s="43"/>
      <c r="D180" s="43"/>
      <c r="E180" s="43"/>
      <c r="F180" s="4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2"/>
      <c r="C181" s="43"/>
      <c r="D181" s="43"/>
      <c r="E181" s="43"/>
      <c r="F181" s="4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2"/>
      <c r="C182" s="43"/>
      <c r="D182" s="43"/>
      <c r="E182" s="43"/>
      <c r="F182" s="4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2"/>
      <c r="C183" s="43"/>
      <c r="D183" s="43"/>
      <c r="E183" s="43"/>
      <c r="F183" s="4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2"/>
      <c r="C184" s="43"/>
      <c r="D184" s="43"/>
      <c r="E184" s="43"/>
      <c r="F184" s="4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2"/>
      <c r="C185" s="43"/>
      <c r="D185" s="43"/>
      <c r="E185" s="43"/>
      <c r="F185" s="4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2"/>
      <c r="C186" s="43"/>
      <c r="D186" s="43"/>
      <c r="E186" s="43"/>
      <c r="F186" s="4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2"/>
      <c r="C187" s="43"/>
      <c r="D187" s="43"/>
      <c r="E187" s="43"/>
      <c r="F187" s="4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2"/>
      <c r="C188" s="43"/>
      <c r="D188" s="43"/>
      <c r="E188" s="43"/>
      <c r="F188" s="4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2"/>
      <c r="C189" s="43"/>
      <c r="D189" s="43"/>
      <c r="E189" s="43"/>
      <c r="F189" s="4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2"/>
      <c r="C190" s="43"/>
      <c r="D190" s="43"/>
      <c r="E190" s="43"/>
      <c r="F190" s="4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2"/>
      <c r="C191" s="43"/>
      <c r="D191" s="43"/>
      <c r="E191" s="43"/>
      <c r="F191" s="4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2"/>
      <c r="C192" s="43"/>
      <c r="D192" s="43"/>
      <c r="E192" s="43"/>
      <c r="F192" s="4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2"/>
      <c r="C193" s="43"/>
      <c r="D193" s="43"/>
      <c r="E193" s="43"/>
      <c r="F193" s="4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2"/>
      <c r="C194" s="43"/>
      <c r="D194" s="43"/>
      <c r="E194" s="43"/>
      <c r="F194" s="4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2"/>
      <c r="C195" s="43"/>
      <c r="D195" s="43"/>
      <c r="E195" s="43"/>
      <c r="F195" s="4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2"/>
      <c r="C196" s="43"/>
      <c r="D196" s="43"/>
      <c r="E196" s="43"/>
      <c r="F196" s="4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2"/>
      <c r="C197" s="43"/>
      <c r="D197" s="43"/>
      <c r="E197" s="43"/>
      <c r="F197" s="4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2"/>
      <c r="C198" s="43"/>
      <c r="D198" s="43"/>
      <c r="E198" s="43"/>
      <c r="F198" s="4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2"/>
      <c r="C199" s="43"/>
      <c r="D199" s="43"/>
      <c r="E199" s="43"/>
      <c r="F199" s="4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2"/>
      <c r="C200" s="43"/>
      <c r="D200" s="43"/>
      <c r="E200" s="43"/>
      <c r="F200" s="4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2"/>
      <c r="C201" s="43"/>
      <c r="D201" s="43"/>
      <c r="E201" s="43"/>
      <c r="F201" s="4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2"/>
      <c r="C202" s="43"/>
      <c r="D202" s="43"/>
      <c r="E202" s="43"/>
      <c r="F202" s="4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2"/>
      <c r="C203" s="43"/>
      <c r="D203" s="43"/>
      <c r="E203" s="43"/>
      <c r="F203" s="4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2"/>
      <c r="C204" s="43"/>
      <c r="D204" s="43"/>
      <c r="E204" s="43"/>
      <c r="F204" s="4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2"/>
      <c r="C205" s="43"/>
      <c r="D205" s="43"/>
      <c r="E205" s="43"/>
      <c r="F205" s="4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2"/>
      <c r="C206" s="43"/>
      <c r="D206" s="43"/>
      <c r="E206" s="43"/>
      <c r="F206" s="4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2"/>
      <c r="C207" s="43"/>
      <c r="D207" s="43"/>
      <c r="E207" s="43"/>
      <c r="F207" s="4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2"/>
      <c r="C208" s="43"/>
      <c r="D208" s="43"/>
      <c r="E208" s="43"/>
      <c r="F208" s="4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2"/>
      <c r="C209" s="43"/>
      <c r="D209" s="43"/>
      <c r="E209" s="43"/>
      <c r="F209" s="4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2"/>
      <c r="C210" s="43"/>
      <c r="D210" s="43"/>
      <c r="E210" s="43"/>
      <c r="F210" s="4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2"/>
      <c r="C211" s="43"/>
      <c r="D211" s="43"/>
      <c r="E211" s="43"/>
      <c r="F211" s="4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2"/>
      <c r="C212" s="43"/>
      <c r="D212" s="43"/>
      <c r="E212" s="43"/>
      <c r="F212" s="4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2"/>
      <c r="C213" s="43"/>
      <c r="D213" s="43"/>
      <c r="E213" s="43"/>
      <c r="F213" s="4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2"/>
      <c r="C214" s="43"/>
      <c r="D214" s="43"/>
      <c r="E214" s="43"/>
      <c r="F214" s="4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2"/>
      <c r="C215" s="43"/>
      <c r="D215" s="43"/>
      <c r="E215" s="43"/>
      <c r="F215" s="4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2"/>
      <c r="C216" s="43"/>
      <c r="D216" s="43"/>
      <c r="E216" s="43"/>
      <c r="F216" s="4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2"/>
      <c r="C217" s="43"/>
      <c r="D217" s="43"/>
      <c r="E217" s="43"/>
      <c r="F217" s="4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2"/>
      <c r="C218" s="43"/>
      <c r="D218" s="43"/>
      <c r="E218" s="43"/>
      <c r="F218" s="4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2"/>
      <c r="C219" s="43"/>
      <c r="D219" s="43"/>
      <c r="E219" s="43"/>
      <c r="F219" s="4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2"/>
      <c r="C220" s="43"/>
      <c r="D220" s="43"/>
      <c r="E220" s="43"/>
      <c r="F220" s="4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2"/>
      <c r="C221" s="43"/>
      <c r="D221" s="43"/>
      <c r="E221" s="43"/>
      <c r="F221" s="4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:id="rId1" ref="D5"/>
    <hyperlink display="Home" location="null!A1" ref="D9"/>
    <hyperlink display="Login" location="Login!A1" ref="D10"/>
    <hyperlink display="Xem sách" location="Xem sách!A1" ref="D11"/>
    <hyperlink display="Sửa sách" location="Sửa sách!A1" ref="D12"/>
    <hyperlink display="Xoá sách" location="Xóa sách!A1" ref="D13"/>
    <hyperlink display="Thêm sách" location="Thêm sách!A1" ref="D14"/>
    <hyperlink display="Xem tác giả" location="Xem tác giả!A1" ref="D15"/>
    <hyperlink display="Sửa tác giả" location="Sửa tác giả!A1" ref="D16"/>
    <hyperlink display="Xoá tác giả" location="Xóa tác giả!A1" ref="D17"/>
    <hyperlink display="Thêm tác giả" location="Thêm Tác Giả!A1" ref="D18"/>
    <hyperlink display="Xem sinh viên" location="null!A1" ref="D19"/>
    <hyperlink display="Sửa sinh viên" location="Sửa sinh viên!A1" ref="D20"/>
    <hyperlink display="Xoá sinh viên" location="Xóa SV!A1" ref="D21"/>
    <hyperlink display="Thêm sinh viên" location="Thêm SV!A1" ref="D22"/>
    <hyperlink display="Xem NXB" location="Xem NXB!A1" ref="D23"/>
    <hyperlink display="Sửa NXB" location="Sửa NXB!A1" ref="D24"/>
    <hyperlink display="Xoá NXB" location="Xóa NXB!A1" ref="D25"/>
    <hyperlink display="Thêm NXB" location="Thêm NXB!A1" ref="D26"/>
    <hyperlink display="Xem nhân viên" location="Nhân viên!A1" ref="D27"/>
    <hyperlink display="Sửa nhân viên" location="Sửa NV!A1" ref="D28"/>
    <hyperlink display="Xoá nhân viên" location="Xoá NV!A1" ref="D29"/>
    <hyperlink display="Thêm nhân viên" location="Thêm NV!A1" ref="D30"/>
    <hyperlink display="Xem thể loại" location="Thể loại!A1" ref="D31"/>
    <hyperlink display="Sửa thể loại" location="Sửa thể loại!A1" ref="D32"/>
    <hyperlink display="Xoá thể loại" location="Xoá thể loại!A1" ref="D33"/>
    <hyperlink display="Thêm thể loại" location="Thêm thể loại!A1" ref="D34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38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6</v>
      </c>
      <c r="B5" s="115">
        <f>COUNTIF(I8:I1007,"Fail")</f>
        <v>4</v>
      </c>
      <c r="C5" s="115">
        <f>E5-D5-A5-B5</f>
        <v>-3</v>
      </c>
      <c r="D5" s="116">
        <f>COUNTIF(H$9:I$1008,"N/A")</f>
        <v>0</v>
      </c>
      <c r="E5" s="117">
        <f>COUNTA(A8:A1011)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294</v>
      </c>
      <c r="E8" s="123"/>
      <c r="F8" s="123"/>
      <c r="G8" s="126"/>
      <c r="H8" s="125" t="s">
        <v>337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122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3" t="s">
        <v>98</v>
      </c>
      <c r="D13" s="125" t="s">
        <v>99</v>
      </c>
      <c r="E13" s="125" t="s">
        <v>338</v>
      </c>
      <c r="F13" s="125" t="s">
        <v>101</v>
      </c>
      <c r="G13" s="123"/>
      <c r="H13" s="125" t="s">
        <v>339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103</v>
      </c>
      <c r="D14" s="123" t="s">
        <v>104</v>
      </c>
      <c r="E14" s="125" t="s">
        <v>338</v>
      </c>
      <c r="F14" s="125" t="s">
        <v>340</v>
      </c>
      <c r="G14" s="123"/>
      <c r="H14" s="125" t="s">
        <v>263</v>
      </c>
      <c r="I14" s="125" t="s">
        <v>66</v>
      </c>
      <c r="J14" s="132"/>
      <c r="K14" s="132"/>
    </row>
    <row r="15" ht="60.0" customHeight="1">
      <c r="A15" s="123"/>
      <c r="B15" s="134" t="s">
        <v>108</v>
      </c>
      <c r="C15" s="133" t="s">
        <v>341</v>
      </c>
      <c r="D15" s="125" t="s">
        <v>342</v>
      </c>
      <c r="E15" s="123"/>
      <c r="F15" s="135" t="s">
        <v>111</v>
      </c>
      <c r="G15" s="136"/>
      <c r="H15" s="125" t="s">
        <v>319</v>
      </c>
      <c r="I15" s="125" t="s">
        <v>67</v>
      </c>
      <c r="J15" s="132"/>
      <c r="K15" s="132"/>
    </row>
    <row r="16" ht="70.5" customHeight="1">
      <c r="A16" s="123"/>
      <c r="B16" s="130"/>
      <c r="C16" s="133" t="s">
        <v>343</v>
      </c>
      <c r="D16" s="125" t="s">
        <v>344</v>
      </c>
      <c r="E16" s="123"/>
      <c r="F16" s="135" t="s">
        <v>111</v>
      </c>
      <c r="G16" s="137"/>
      <c r="H16" s="125" t="s">
        <v>317</v>
      </c>
      <c r="I16" s="125" t="s">
        <v>67</v>
      </c>
      <c r="J16" s="132"/>
      <c r="K16" s="132"/>
    </row>
    <row r="17" ht="63.75" customHeight="1">
      <c r="A17" s="123"/>
      <c r="B17" s="20"/>
      <c r="C17" s="133" t="s">
        <v>181</v>
      </c>
      <c r="D17" s="125" t="s">
        <v>345</v>
      </c>
      <c r="E17" s="123"/>
      <c r="F17" s="135" t="s">
        <v>111</v>
      </c>
      <c r="G17" s="137"/>
      <c r="H17" s="125" t="s">
        <v>183</v>
      </c>
      <c r="I17" s="125" t="s">
        <v>67</v>
      </c>
      <c r="J17" s="132"/>
      <c r="K17" s="132"/>
    </row>
  </sheetData>
  <mergeCells count="4">
    <mergeCell ref="B9:B12"/>
    <mergeCell ref="C9:C12"/>
    <mergeCell ref="B13:B14"/>
    <mergeCell ref="B15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55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6</v>
      </c>
      <c r="B5" s="115">
        <f>COUNTIF(I8:I1007,"Fail")</f>
        <v>4</v>
      </c>
      <c r="C5" s="115">
        <f>E5-D5-A5-B5</f>
        <v>-3</v>
      </c>
      <c r="D5" s="116">
        <f>COUNTIF(H$9:I$1008,"N/A")</f>
        <v>0</v>
      </c>
      <c r="E5" s="117">
        <f>COUNTA(A8:A1011)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346</v>
      </c>
      <c r="E8" s="123"/>
      <c r="F8" s="123"/>
      <c r="G8" s="126"/>
      <c r="H8" s="125" t="s">
        <v>347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348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3" t="s">
        <v>98</v>
      </c>
      <c r="D13" s="125" t="s">
        <v>99</v>
      </c>
      <c r="E13" s="125" t="s">
        <v>349</v>
      </c>
      <c r="F13" s="125" t="s">
        <v>101</v>
      </c>
      <c r="G13" s="123"/>
      <c r="H13" s="125" t="s">
        <v>350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103</v>
      </c>
      <c r="D14" s="123" t="s">
        <v>104</v>
      </c>
      <c r="E14" s="125" t="s">
        <v>349</v>
      </c>
      <c r="F14" s="125" t="s">
        <v>351</v>
      </c>
      <c r="G14" s="123"/>
      <c r="H14" s="125" t="s">
        <v>263</v>
      </c>
      <c r="I14" s="125" t="s">
        <v>66</v>
      </c>
      <c r="J14" s="132"/>
      <c r="K14" s="132"/>
    </row>
    <row r="15" ht="60.0" customHeight="1">
      <c r="A15" s="123"/>
      <c r="B15" s="134" t="s">
        <v>108</v>
      </c>
      <c r="C15" s="133" t="s">
        <v>341</v>
      </c>
      <c r="D15" s="125" t="s">
        <v>352</v>
      </c>
      <c r="E15" s="123"/>
      <c r="F15" s="135" t="s">
        <v>111</v>
      </c>
      <c r="G15" s="136"/>
      <c r="H15" s="125" t="s">
        <v>353</v>
      </c>
      <c r="I15" s="125" t="s">
        <v>67</v>
      </c>
      <c r="J15" s="132"/>
      <c r="K15" s="132"/>
    </row>
    <row r="16" ht="70.5" customHeight="1">
      <c r="A16" s="123"/>
      <c r="B16" s="130"/>
      <c r="C16" s="133" t="s">
        <v>343</v>
      </c>
      <c r="D16" s="125" t="s">
        <v>354</v>
      </c>
      <c r="E16" s="123"/>
      <c r="F16" s="135" t="s">
        <v>111</v>
      </c>
      <c r="G16" s="137"/>
      <c r="H16" s="125" t="s">
        <v>355</v>
      </c>
      <c r="I16" s="125" t="s">
        <v>67</v>
      </c>
      <c r="J16" s="132"/>
      <c r="K16" s="132"/>
    </row>
    <row r="17" ht="63.75" customHeight="1">
      <c r="A17" s="123"/>
      <c r="B17" s="20"/>
      <c r="C17" s="133" t="s">
        <v>181</v>
      </c>
      <c r="D17" s="125" t="s">
        <v>345</v>
      </c>
      <c r="E17" s="123"/>
      <c r="F17" s="135" t="s">
        <v>111</v>
      </c>
      <c r="G17" s="137"/>
      <c r="H17" s="125" t="s">
        <v>183</v>
      </c>
      <c r="I17" s="125" t="s">
        <v>67</v>
      </c>
      <c r="J17" s="132"/>
      <c r="K17" s="132"/>
    </row>
  </sheetData>
  <mergeCells count="4">
    <mergeCell ref="B9:B12"/>
    <mergeCell ref="C9:C12"/>
    <mergeCell ref="B13:B14"/>
    <mergeCell ref="B15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356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32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6</v>
      </c>
      <c r="B5" s="115">
        <f>COUNTIF(I8:I1004,"Fail")</f>
        <v>1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301</v>
      </c>
      <c r="E8" s="123"/>
      <c r="F8" s="123"/>
      <c r="G8" s="126"/>
      <c r="H8" s="125" t="s">
        <v>357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122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127" t="s">
        <v>97</v>
      </c>
      <c r="C12" s="134" t="s">
        <v>98</v>
      </c>
      <c r="D12" s="125" t="s">
        <v>123</v>
      </c>
      <c r="E12" s="125" t="s">
        <v>358</v>
      </c>
      <c r="F12" s="125" t="s">
        <v>359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-5</v>
      </c>
      <c r="B13" s="130"/>
      <c r="C13" s="20"/>
      <c r="D13" s="125" t="s">
        <v>127</v>
      </c>
      <c r="E13" s="125" t="s">
        <v>360</v>
      </c>
      <c r="F13" s="125"/>
      <c r="G13" s="123"/>
      <c r="H13" s="125" t="s">
        <v>129</v>
      </c>
      <c r="I13" s="125" t="s">
        <v>67</v>
      </c>
      <c r="J13" s="132"/>
      <c r="K13" s="132"/>
    </row>
    <row r="14">
      <c r="A14" s="123" t="str">
        <f t="shared" si="1"/>
        <v>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361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6</v>
      </c>
      <c r="B5" s="115">
        <f>COUNTIF(I8:I1004,"Fail")</f>
        <v>1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362</v>
      </c>
      <c r="E8" s="123"/>
      <c r="F8" s="123"/>
      <c r="G8" s="126"/>
      <c r="H8" s="125" t="s">
        <v>363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348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127" t="s">
        <v>97</v>
      </c>
      <c r="C12" s="134" t="s">
        <v>98</v>
      </c>
      <c r="D12" s="125" t="s">
        <v>123</v>
      </c>
      <c r="E12" s="125" t="s">
        <v>364</v>
      </c>
      <c r="F12" s="125" t="s">
        <v>359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-5</v>
      </c>
      <c r="B13" s="130"/>
      <c r="C13" s="20"/>
      <c r="D13" s="125" t="s">
        <v>127</v>
      </c>
      <c r="E13" s="125" t="s">
        <v>365</v>
      </c>
      <c r="F13" s="125"/>
      <c r="G13" s="123"/>
      <c r="H13" s="125" t="s">
        <v>129</v>
      </c>
      <c r="I13" s="125" t="s">
        <v>67</v>
      </c>
      <c r="J13" s="132"/>
      <c r="K13" s="132"/>
    </row>
    <row r="14">
      <c r="A14" s="123" t="str">
        <f t="shared" si="1"/>
        <v>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57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COUNTIF(I8:I1010,"Pass")</f>
        <v>6</v>
      </c>
      <c r="B5" s="115">
        <f>COUNTIF(I8:I1010,"Fail")</f>
        <v>3</v>
      </c>
      <c r="C5" s="115">
        <f>E5-D5-A5-B5</f>
        <v>0</v>
      </c>
      <c r="D5" s="116">
        <f>COUNTIF(H$9:I$1011,"N/A")</f>
        <v>0</v>
      </c>
      <c r="E5" s="117">
        <f>COUNTA(A8:A1014)</f>
        <v>9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6" si="1">$B$2&amp;"-"&amp;ROW()-8</f>
        <v>-0</v>
      </c>
      <c r="B8" s="124" t="s">
        <v>82</v>
      </c>
      <c r="C8" s="123"/>
      <c r="D8" s="125" t="s">
        <v>366</v>
      </c>
      <c r="E8" s="123"/>
      <c r="F8" s="123"/>
      <c r="G8" s="126"/>
      <c r="H8" s="125" t="s">
        <v>367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368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369</v>
      </c>
      <c r="F13" s="125" t="s">
        <v>370</v>
      </c>
      <c r="G13" s="123"/>
      <c r="H13" s="125" t="s">
        <v>371</v>
      </c>
      <c r="I13" s="125" t="s">
        <v>66</v>
      </c>
      <c r="J13" s="132"/>
      <c r="K13" s="132"/>
    </row>
    <row r="14">
      <c r="A14" s="123" t="str">
        <f t="shared" si="1"/>
        <v>-6</v>
      </c>
      <c r="B14" s="130"/>
      <c r="C14" s="20"/>
      <c r="D14" s="125" t="s">
        <v>372</v>
      </c>
      <c r="E14" s="125" t="s">
        <v>369</v>
      </c>
      <c r="F14" s="125" t="s">
        <v>373</v>
      </c>
      <c r="G14" s="123"/>
      <c r="H14" s="125" t="s">
        <v>374</v>
      </c>
      <c r="I14" s="125" t="s">
        <v>67</v>
      </c>
      <c r="J14" s="132"/>
      <c r="K14" s="132"/>
    </row>
    <row r="15">
      <c r="A15" s="123" t="str">
        <f t="shared" si="1"/>
        <v>-7</v>
      </c>
      <c r="B15" s="20"/>
      <c r="C15" s="133" t="s">
        <v>103</v>
      </c>
      <c r="D15" s="123" t="s">
        <v>104</v>
      </c>
      <c r="E15" s="125" t="s">
        <v>369</v>
      </c>
      <c r="F15" s="125" t="s">
        <v>375</v>
      </c>
      <c r="G15" s="123"/>
      <c r="H15" s="125" t="s">
        <v>145</v>
      </c>
      <c r="I15" s="125" t="s">
        <v>66</v>
      </c>
      <c r="J15" s="132"/>
      <c r="K15" s="132"/>
    </row>
    <row r="16" ht="75.0" customHeight="1">
      <c r="A16" s="123" t="str">
        <f t="shared" si="1"/>
        <v>-8</v>
      </c>
      <c r="B16" s="127" t="s">
        <v>108</v>
      </c>
      <c r="C16" s="133" t="s">
        <v>146</v>
      </c>
      <c r="D16" s="125" t="s">
        <v>354</v>
      </c>
      <c r="E16" s="123"/>
      <c r="F16" s="125" t="s">
        <v>148</v>
      </c>
      <c r="G16" s="140"/>
      <c r="H16" s="125" t="s">
        <v>376</v>
      </c>
      <c r="I16" s="125" t="s">
        <v>67</v>
      </c>
      <c r="J16" s="132"/>
      <c r="K16" s="132"/>
    </row>
    <row r="17" ht="60.0" customHeight="1">
      <c r="A17" s="123"/>
      <c r="B17" s="130"/>
      <c r="C17" s="133"/>
      <c r="D17" s="125"/>
      <c r="E17" s="123"/>
      <c r="F17" s="135"/>
      <c r="G17" s="136"/>
      <c r="H17" s="125"/>
      <c r="I17" s="125"/>
      <c r="J17" s="132"/>
      <c r="K17" s="132"/>
    </row>
    <row r="18" ht="70.5" customHeight="1">
      <c r="A18" s="123"/>
      <c r="B18" s="130"/>
      <c r="C18" s="133"/>
      <c r="D18" s="125"/>
      <c r="E18" s="123"/>
      <c r="F18" s="135"/>
      <c r="G18" s="137"/>
      <c r="H18" s="125"/>
      <c r="I18" s="125"/>
      <c r="J18" s="132"/>
      <c r="K18" s="132"/>
    </row>
    <row r="19" ht="63.75" customHeight="1">
      <c r="A19" s="123"/>
      <c r="B19" s="130"/>
      <c r="C19" s="133"/>
      <c r="D19" s="125"/>
      <c r="E19" s="123"/>
      <c r="F19" s="135"/>
      <c r="G19" s="137"/>
      <c r="H19" s="125"/>
      <c r="I19" s="125"/>
      <c r="J19" s="132"/>
      <c r="K19" s="132"/>
    </row>
    <row r="20" ht="61.5" customHeight="1">
      <c r="A20" s="123"/>
      <c r="B20" s="20"/>
      <c r="C20" s="133"/>
      <c r="D20" s="125"/>
      <c r="E20" s="123"/>
      <c r="F20" s="138"/>
      <c r="G20" s="139"/>
      <c r="H20" s="125"/>
      <c r="I20" s="125"/>
      <c r="J20" s="132"/>
      <c r="K20" s="132"/>
    </row>
  </sheetData>
  <mergeCells count="5">
    <mergeCell ref="B9:B12"/>
    <mergeCell ref="C9:C12"/>
    <mergeCell ref="B13:B15"/>
    <mergeCell ref="C13:C14"/>
    <mergeCell ref="B16:B20"/>
  </mergeCells>
  <conditionalFormatting sqref="I8:I20">
    <cfRule type="containsText" dxfId="0" priority="1" operator="containsText" text="&quot;Pass&quot;">
      <formula>NOT(ISERROR(SEARCH(("""Pass"""),(I8))))</formula>
    </cfRule>
  </conditionalFormatting>
  <conditionalFormatting sqref="I8:I20">
    <cfRule type="containsText" dxfId="1" priority="2" operator="containsText" text="&quot;N/A&quot;">
      <formula>NOT(ISERROR(SEARCH(("""N/A"""),(I8))))</formula>
    </cfRule>
  </conditionalFormatting>
  <conditionalFormatting sqref="I8:I20">
    <cfRule type="containsText" dxfId="2" priority="3" operator="containsText" text="&quot;Fail&quot;">
      <formula>NOT(ISERROR(SEARCH(("""Fail"""),(I8))))</formula>
    </cfRule>
  </conditionalFormatting>
  <conditionalFormatting sqref="I8:I20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20">
    <cfRule type="containsText" dxfId="4" priority="17" operator="containsText" text="&quot;Pass&quot;">
      <formula>NOT(ISERROR(SEARCH(("""Pass"""),(I12))))</formula>
    </cfRule>
  </conditionalFormatting>
  <conditionalFormatting sqref="I12:I20">
    <cfRule type="containsText" dxfId="1" priority="18" operator="containsText" text="&quot;N/A&quot;">
      <formula>NOT(ISERROR(SEARCH(("""N/A"""),(I12))))</formula>
    </cfRule>
  </conditionalFormatting>
  <conditionalFormatting sqref="I12:I20">
    <cfRule type="containsText" dxfId="2" priority="19" operator="containsText" text="&quot;Fail&quot;">
      <formula>NOT(ISERROR(SEARCH(("""Fail"""),(I12))))</formula>
    </cfRule>
  </conditionalFormatting>
  <conditionalFormatting sqref="I12:I20">
    <cfRule type="containsText" dxfId="3" priority="20" operator="containsText" text="&quot;Pass&quot;">
      <formula>NOT(ISERROR(SEARCH(("""Pass"""),(I12))))</formula>
    </cfRule>
  </conditionalFormatting>
  <conditionalFormatting sqref="I8:I20">
    <cfRule type="containsText" dxfId="5" priority="21" operator="containsText" text="Pass">
      <formula>NOT(ISERROR(SEARCH(("Pass"),(I8))))</formula>
    </cfRule>
  </conditionalFormatting>
  <conditionalFormatting sqref="I8:I20">
    <cfRule type="containsText" dxfId="6" priority="22" operator="containsText" text="Fail">
      <formula>NOT(ISERROR(SEARCH(("Fail"),(I8))))</formula>
    </cfRule>
  </conditionalFormatting>
  <conditionalFormatting sqref="I8:I20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20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</cols>
  <sheetData>
    <row r="1">
      <c r="A1" s="90" t="s">
        <v>63</v>
      </c>
      <c r="B1" s="91" t="s">
        <v>44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46"/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COUNTIF(I8:I1011,"Pass")</f>
        <v>1</v>
      </c>
      <c r="B5" s="115">
        <f>COUNTIF(I8:I1011,"Fail")</f>
        <v>0</v>
      </c>
      <c r="C5" s="115">
        <f>E5-D5-A5-B5</f>
        <v>13</v>
      </c>
      <c r="D5" s="116">
        <f>COUNTIF(H$9:I$1012,"N/A")</f>
        <v>0</v>
      </c>
      <c r="E5" s="117">
        <f>COUNTA(A8:A1015)</f>
        <v>14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21" si="1">$B$2&amp;"-"&amp;ROW()-8</f>
        <v>-0</v>
      </c>
      <c r="B8" s="124" t="s">
        <v>82</v>
      </c>
      <c r="C8" s="123"/>
      <c r="D8" s="125" t="s">
        <v>377</v>
      </c>
      <c r="E8" s="123"/>
      <c r="F8" s="123"/>
      <c r="G8" s="126"/>
      <c r="H8" s="125" t="s">
        <v>378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31" t="s">
        <v>379</v>
      </c>
      <c r="I9" s="123"/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3"/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3" t="s">
        <v>380</v>
      </c>
      <c r="G11" s="123"/>
      <c r="H11" s="123" t="s">
        <v>381</v>
      </c>
      <c r="I11" s="123"/>
      <c r="J11" s="123"/>
      <c r="K11" s="123"/>
    </row>
    <row r="12">
      <c r="A12" s="123" t="str">
        <f t="shared" si="1"/>
        <v>-4</v>
      </c>
      <c r="B12" s="20"/>
      <c r="C12" s="20"/>
      <c r="D12" s="123" t="s">
        <v>382</v>
      </c>
      <c r="E12" s="123"/>
      <c r="F12" s="123" t="s">
        <v>382</v>
      </c>
      <c r="G12" s="123"/>
      <c r="H12" s="123" t="s">
        <v>383</v>
      </c>
      <c r="I12" s="123"/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99</v>
      </c>
      <c r="E13" s="125" t="s">
        <v>384</v>
      </c>
      <c r="F13" s="123" t="s">
        <v>385</v>
      </c>
      <c r="G13" s="123"/>
      <c r="H13" s="125" t="s">
        <v>386</v>
      </c>
      <c r="I13" s="123"/>
      <c r="J13" s="132"/>
      <c r="K13" s="132"/>
    </row>
    <row r="14">
      <c r="A14" s="123" t="str">
        <f t="shared" si="1"/>
        <v>-6</v>
      </c>
      <c r="B14" s="130"/>
      <c r="C14" s="130"/>
      <c r="D14" s="123" t="s">
        <v>387</v>
      </c>
      <c r="E14" s="123" t="s">
        <v>388</v>
      </c>
      <c r="F14" s="147" t="s">
        <v>389</v>
      </c>
      <c r="G14" s="123"/>
      <c r="H14" s="123" t="s">
        <v>390</v>
      </c>
      <c r="I14" s="123"/>
      <c r="J14" s="132"/>
      <c r="K14" s="132"/>
    </row>
    <row r="15">
      <c r="A15" s="123" t="str">
        <f t="shared" si="1"/>
        <v>-7</v>
      </c>
      <c r="B15" s="130"/>
      <c r="C15" s="130"/>
      <c r="D15" s="123" t="s">
        <v>391</v>
      </c>
      <c r="E15" s="123" t="s">
        <v>388</v>
      </c>
      <c r="F15" s="123" t="s">
        <v>392</v>
      </c>
      <c r="G15" s="123"/>
      <c r="H15" s="123" t="s">
        <v>393</v>
      </c>
      <c r="I15" s="123"/>
      <c r="J15" s="132"/>
      <c r="K15" s="132"/>
    </row>
    <row r="16">
      <c r="A16" s="123" t="str">
        <f t="shared" si="1"/>
        <v>-8</v>
      </c>
      <c r="B16" s="130"/>
      <c r="C16" s="20"/>
      <c r="D16" s="123" t="s">
        <v>394</v>
      </c>
      <c r="E16" s="123" t="s">
        <v>388</v>
      </c>
      <c r="F16" s="123" t="s">
        <v>395</v>
      </c>
      <c r="G16" s="123"/>
      <c r="H16" s="123" t="s">
        <v>396</v>
      </c>
      <c r="I16" s="123"/>
      <c r="J16" s="132"/>
      <c r="K16" s="132"/>
    </row>
    <row r="17">
      <c r="A17" s="123" t="str">
        <f t="shared" si="1"/>
        <v>-9</v>
      </c>
      <c r="B17" s="20"/>
      <c r="C17" s="133" t="s">
        <v>103</v>
      </c>
      <c r="D17" s="123" t="s">
        <v>104</v>
      </c>
      <c r="E17" s="123" t="s">
        <v>388</v>
      </c>
      <c r="F17" s="123" t="s">
        <v>397</v>
      </c>
      <c r="G17" s="123"/>
      <c r="H17" s="123" t="s">
        <v>398</v>
      </c>
      <c r="I17" s="123"/>
      <c r="J17" s="132"/>
      <c r="K17" s="132"/>
    </row>
    <row r="18">
      <c r="A18" s="123" t="str">
        <f t="shared" si="1"/>
        <v>-10</v>
      </c>
      <c r="B18" s="127" t="s">
        <v>108</v>
      </c>
      <c r="C18" s="127" t="s">
        <v>399</v>
      </c>
      <c r="D18" s="123" t="s">
        <v>400</v>
      </c>
      <c r="E18" s="123"/>
      <c r="F18" s="148" t="s">
        <v>401</v>
      </c>
      <c r="G18" s="140"/>
      <c r="H18" s="123" t="s">
        <v>402</v>
      </c>
      <c r="I18" s="123"/>
      <c r="J18" s="132"/>
      <c r="K18" s="132"/>
    </row>
    <row r="19">
      <c r="A19" s="123" t="str">
        <f t="shared" si="1"/>
        <v>-11</v>
      </c>
      <c r="B19" s="130"/>
      <c r="C19" s="130"/>
      <c r="D19" s="123" t="s">
        <v>403</v>
      </c>
      <c r="E19" s="123"/>
      <c r="F19" s="149" t="s">
        <v>404</v>
      </c>
      <c r="G19" s="139"/>
      <c r="H19" s="123" t="s">
        <v>405</v>
      </c>
      <c r="I19" s="123"/>
      <c r="J19" s="132"/>
      <c r="K19" s="132"/>
    </row>
    <row r="20">
      <c r="A20" s="123" t="str">
        <f t="shared" si="1"/>
        <v>-12</v>
      </c>
      <c r="B20" s="130"/>
      <c r="C20" s="20"/>
      <c r="D20" s="123" t="s">
        <v>406</v>
      </c>
      <c r="E20" s="123"/>
      <c r="F20" s="149" t="s">
        <v>407</v>
      </c>
      <c r="G20" s="139"/>
      <c r="H20" s="123" t="s">
        <v>405</v>
      </c>
      <c r="I20" s="123"/>
      <c r="J20" s="132"/>
      <c r="K20" s="132"/>
    </row>
    <row r="21">
      <c r="A21" s="123" t="str">
        <f t="shared" si="1"/>
        <v>-13</v>
      </c>
      <c r="B21" s="20"/>
      <c r="C21" s="124" t="s">
        <v>408</v>
      </c>
      <c r="D21" s="123" t="s">
        <v>409</v>
      </c>
      <c r="E21" s="123"/>
      <c r="F21" s="149" t="s">
        <v>410</v>
      </c>
      <c r="G21" s="139"/>
      <c r="H21" s="123" t="s">
        <v>411</v>
      </c>
      <c r="I21" s="123"/>
      <c r="J21" s="132"/>
      <c r="K21" s="132"/>
    </row>
  </sheetData>
  <mergeCells count="6">
    <mergeCell ref="B9:B12"/>
    <mergeCell ref="C9:C12"/>
    <mergeCell ref="B13:B17"/>
    <mergeCell ref="C13:C16"/>
    <mergeCell ref="B18:B21"/>
    <mergeCell ref="C18:C20"/>
  </mergeCells>
  <conditionalFormatting sqref="I8:I21">
    <cfRule type="containsText" dxfId="0" priority="1" operator="containsText" text="&quot;Pass&quot;">
      <formula>NOT(ISERROR(SEARCH(("""Pass"""),(I8))))</formula>
    </cfRule>
  </conditionalFormatting>
  <conditionalFormatting sqref="I8:I21">
    <cfRule type="containsText" dxfId="1" priority="2" operator="containsText" text="&quot;N/A&quot;">
      <formula>NOT(ISERROR(SEARCH(("""N/A"""),(I8))))</formula>
    </cfRule>
  </conditionalFormatting>
  <conditionalFormatting sqref="I8:I21">
    <cfRule type="containsText" dxfId="2" priority="3" operator="containsText" text="&quot;Fail&quot;">
      <formula>NOT(ISERROR(SEARCH(("""Fail"""),(I8))))</formula>
    </cfRule>
  </conditionalFormatting>
  <conditionalFormatting sqref="I8:I21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21">
    <cfRule type="containsText" dxfId="4" priority="17" operator="containsText" text="&quot;Pass&quot;">
      <formula>NOT(ISERROR(SEARCH(("""Pass"""),(I12))))</formula>
    </cfRule>
  </conditionalFormatting>
  <conditionalFormatting sqref="I12:I21">
    <cfRule type="containsText" dxfId="1" priority="18" operator="containsText" text="&quot;N/A&quot;">
      <formula>NOT(ISERROR(SEARCH(("""N/A"""),(I12))))</formula>
    </cfRule>
  </conditionalFormatting>
  <conditionalFormatting sqref="I12:I21">
    <cfRule type="containsText" dxfId="2" priority="19" operator="containsText" text="&quot;Fail&quot;">
      <formula>NOT(ISERROR(SEARCH(("""Fail"""),(I12))))</formula>
    </cfRule>
  </conditionalFormatting>
  <conditionalFormatting sqref="I12:I21">
    <cfRule type="containsText" dxfId="3" priority="20" operator="containsText" text="&quot;Pass&quot;">
      <formula>NOT(ISERROR(SEARCH(("""Pass"""),(I12))))</formula>
    </cfRule>
  </conditionalFormatting>
  <conditionalFormatting sqref="I8:I21">
    <cfRule type="containsText" dxfId="5" priority="21" operator="containsText" text="Pass">
      <formula>NOT(ISERROR(SEARCH(("Pass"),(I8))))</formula>
    </cfRule>
  </conditionalFormatting>
  <conditionalFormatting sqref="I8:I21">
    <cfRule type="containsText" dxfId="6" priority="22" operator="containsText" text="Fail">
      <formula>NOT(ISERROR(SEARCH(("Fail"),(I8))))</formula>
    </cfRule>
  </conditionalFormatting>
  <conditionalFormatting sqref="I8:I21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21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hyperlinks>
    <hyperlink r:id="rId1" ref="F14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412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12</v>
      </c>
      <c r="B5" s="115">
        <f>COUNTIF(I8:I1008,"Fail")</f>
        <v>0</v>
      </c>
      <c r="C5" s="115">
        <f>E5-D5-A5-B5</f>
        <v>0</v>
      </c>
      <c r="D5" s="116">
        <f>COUNTIF(H$9:I$1009,"N/A")</f>
        <v>0</v>
      </c>
      <c r="E5" s="117">
        <f>COUNTA(A8:A1012)</f>
        <v>12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413</v>
      </c>
      <c r="E8" s="123"/>
      <c r="F8" s="123"/>
      <c r="G8" s="126"/>
      <c r="H8" s="125" t="s">
        <v>414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415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66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139</v>
      </c>
      <c r="F13" s="125" t="s">
        <v>101</v>
      </c>
      <c r="G13" s="123"/>
      <c r="H13" s="125" t="s">
        <v>140</v>
      </c>
      <c r="I13" s="125" t="s">
        <v>66</v>
      </c>
      <c r="J13" s="132"/>
      <c r="K13" s="132"/>
    </row>
    <row r="14" ht="102.0" customHeight="1">
      <c r="A14" s="123" t="str">
        <f t="shared" si="1"/>
        <v>-6</v>
      </c>
      <c r="B14" s="130"/>
      <c r="C14" s="130"/>
      <c r="D14" s="125" t="s">
        <v>416</v>
      </c>
      <c r="E14" s="125" t="s">
        <v>139</v>
      </c>
      <c r="F14" s="125" t="s">
        <v>417</v>
      </c>
      <c r="G14" s="123"/>
      <c r="H14" s="125" t="s">
        <v>205</v>
      </c>
      <c r="I14" s="125" t="s">
        <v>66</v>
      </c>
      <c r="J14" s="132"/>
      <c r="K14" s="132"/>
    </row>
    <row r="15" ht="91.5" customHeight="1">
      <c r="A15" s="125">
        <v>-7.0</v>
      </c>
      <c r="B15" s="130"/>
      <c r="C15" s="20"/>
      <c r="D15" s="125" t="s">
        <v>418</v>
      </c>
      <c r="E15" s="125" t="s">
        <v>139</v>
      </c>
      <c r="F15" s="125" t="s">
        <v>419</v>
      </c>
      <c r="G15" s="123"/>
      <c r="H15" s="125" t="s">
        <v>208</v>
      </c>
      <c r="I15" s="125" t="s">
        <v>66</v>
      </c>
      <c r="J15" s="132"/>
      <c r="K15" s="132"/>
    </row>
    <row r="16">
      <c r="A16" s="123" t="str">
        <f>$B$2&amp;"-"&amp;ROW()-8</f>
        <v>-8</v>
      </c>
      <c r="B16" s="20"/>
      <c r="C16" s="133" t="s">
        <v>103</v>
      </c>
      <c r="D16" s="123" t="s">
        <v>104</v>
      </c>
      <c r="E16" s="125" t="s">
        <v>139</v>
      </c>
      <c r="F16" s="125" t="s">
        <v>420</v>
      </c>
      <c r="G16" s="123"/>
      <c r="H16" s="125" t="s">
        <v>263</v>
      </c>
      <c r="I16" s="125" t="s">
        <v>66</v>
      </c>
      <c r="J16" s="132"/>
      <c r="K16" s="132"/>
    </row>
    <row r="17" ht="64.5" customHeight="1">
      <c r="A17" s="125">
        <v>-9.0</v>
      </c>
      <c r="B17" s="127"/>
      <c r="C17" s="133" t="s">
        <v>316</v>
      </c>
      <c r="D17" s="125" t="s">
        <v>147</v>
      </c>
      <c r="E17" s="123"/>
      <c r="F17" s="135" t="s">
        <v>148</v>
      </c>
      <c r="G17" s="136"/>
      <c r="H17" s="141" t="s">
        <v>149</v>
      </c>
      <c r="I17" s="125" t="s">
        <v>66</v>
      </c>
      <c r="J17" s="132"/>
      <c r="K17" s="132"/>
    </row>
    <row r="18" ht="60.0" customHeight="1">
      <c r="A18" s="125">
        <v>-10.0</v>
      </c>
      <c r="B18" s="130"/>
      <c r="C18" s="133" t="s">
        <v>318</v>
      </c>
      <c r="D18" s="125" t="s">
        <v>110</v>
      </c>
      <c r="E18" s="123"/>
      <c r="F18" s="135" t="s">
        <v>111</v>
      </c>
      <c r="G18" s="136"/>
      <c r="H18" s="125" t="s">
        <v>112</v>
      </c>
      <c r="I18" s="125" t="s">
        <v>66</v>
      </c>
      <c r="J18" s="132"/>
      <c r="K18" s="132"/>
    </row>
    <row r="19" ht="70.5" customHeight="1">
      <c r="A19" s="125">
        <v>-11.0</v>
      </c>
      <c r="B19" s="20"/>
      <c r="C19" s="133" t="s">
        <v>181</v>
      </c>
      <c r="D19" s="125" t="s">
        <v>182</v>
      </c>
      <c r="E19" s="123"/>
      <c r="F19" s="135" t="s">
        <v>111</v>
      </c>
      <c r="G19" s="137"/>
      <c r="H19" s="125" t="s">
        <v>189</v>
      </c>
      <c r="I19" s="125" t="s">
        <v>66</v>
      </c>
      <c r="J19" s="132"/>
      <c r="K19" s="132"/>
    </row>
  </sheetData>
  <mergeCells count="5">
    <mergeCell ref="B9:B12"/>
    <mergeCell ref="C9:C12"/>
    <mergeCell ref="B13:B16"/>
    <mergeCell ref="C13:C15"/>
    <mergeCell ref="B17:B19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4.38"/>
    <col customWidth="1" min="2" max="2" width="20.38"/>
    <col customWidth="1" min="3" max="3" width="12.63"/>
    <col customWidth="1" min="4" max="4" width="20.38"/>
    <col customWidth="1" min="5" max="5" width="23.5"/>
    <col customWidth="1" min="6" max="6" width="74.63"/>
    <col customWidth="1" min="7" max="7" width="31.25"/>
    <col customWidth="1" min="8" max="8" width="30.13"/>
    <col customWidth="1" min="9" max="9" width="15.13"/>
    <col customWidth="1" min="10" max="10" width="16.38"/>
    <col customWidth="1" min="11" max="11" width="15.88"/>
    <col customWidth="1" min="12" max="12" width="8.13"/>
    <col customWidth="1" hidden="1" min="13" max="13" width="10.0"/>
    <col customWidth="1" min="14" max="26" width="10.0"/>
  </cols>
  <sheetData>
    <row r="1" ht="13.5" customHeight="1">
      <c r="A1" s="150"/>
      <c r="B1" s="151"/>
      <c r="C1" s="151"/>
      <c r="D1" s="152"/>
      <c r="E1" s="152"/>
      <c r="F1" s="152"/>
      <c r="G1" s="152"/>
      <c r="H1" s="152"/>
      <c r="I1" s="50"/>
      <c r="J1" s="153"/>
      <c r="K1" s="50"/>
      <c r="L1" s="154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ht="28.5" customHeight="1">
      <c r="A2" s="90" t="s">
        <v>63</v>
      </c>
      <c r="B2" s="155" t="s">
        <v>29</v>
      </c>
      <c r="C2" s="92"/>
      <c r="D2" s="93"/>
      <c r="E2" s="94"/>
      <c r="F2" s="95"/>
      <c r="G2" s="96"/>
      <c r="H2" s="97"/>
      <c r="I2" s="97"/>
      <c r="J2" s="50"/>
      <c r="K2" s="50"/>
      <c r="L2" s="154"/>
      <c r="M2" s="111" t="s">
        <v>66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ht="25.5" customHeight="1">
      <c r="A3" s="98" t="s">
        <v>64</v>
      </c>
      <c r="B3" s="99"/>
      <c r="C3" s="100"/>
      <c r="D3" s="101"/>
      <c r="E3" s="102"/>
      <c r="F3" s="95"/>
      <c r="G3" s="96"/>
      <c r="H3" s="97"/>
      <c r="I3" s="97"/>
      <c r="J3" s="50"/>
      <c r="K3" s="50"/>
      <c r="L3" s="154"/>
      <c r="M3" s="111" t="s">
        <v>67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18.0" customHeight="1">
      <c r="A4" s="103" t="s">
        <v>65</v>
      </c>
      <c r="B4" s="104" t="s">
        <v>9</v>
      </c>
      <c r="C4" s="105"/>
      <c r="D4" s="105"/>
      <c r="E4" s="106"/>
      <c r="F4" s="97"/>
      <c r="G4" s="107"/>
      <c r="H4" s="97"/>
      <c r="I4" s="97"/>
      <c r="J4" s="50"/>
      <c r="K4" s="50"/>
      <c r="L4" s="154"/>
      <c r="M4" s="156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ht="19.5" customHeight="1">
      <c r="A5" s="108" t="s">
        <v>66</v>
      </c>
      <c r="B5" s="109" t="s">
        <v>67</v>
      </c>
      <c r="C5" s="109" t="s">
        <v>68</v>
      </c>
      <c r="D5" s="109" t="s">
        <v>69</v>
      </c>
      <c r="E5" s="110" t="s">
        <v>70</v>
      </c>
      <c r="F5" s="111"/>
      <c r="G5" s="112"/>
      <c r="H5" s="112"/>
      <c r="I5" s="112"/>
      <c r="J5" s="113"/>
      <c r="K5" s="113"/>
      <c r="L5" s="157"/>
      <c r="M5" s="111" t="s">
        <v>421</v>
      </c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ht="23.25" customHeight="1">
      <c r="A6" s="114">
        <f>COUNTIF(I9:I1010,"Pass")</f>
        <v>3</v>
      </c>
      <c r="B6" s="115">
        <f>COUNTIF(I9:I1010,"Fail")</f>
        <v>7</v>
      </c>
      <c r="C6" s="115">
        <f>E6-D6-A6-B6</f>
        <v>0</v>
      </c>
      <c r="D6" s="116">
        <f>COUNTIF(H$9:I$1010,"N/A")</f>
        <v>2</v>
      </c>
      <c r="E6" s="117">
        <f>COUNTA(A9:A1014)</f>
        <v>12</v>
      </c>
      <c r="F6" s="111"/>
      <c r="G6" s="118"/>
      <c r="H6" s="118"/>
      <c r="I6" s="119"/>
      <c r="J6" s="113"/>
      <c r="K6" s="113"/>
      <c r="L6" s="157"/>
      <c r="M6" s="111" t="s">
        <v>69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11"/>
      <c r="B7" s="111"/>
      <c r="C7" s="111"/>
      <c r="D7" s="111"/>
      <c r="E7" s="111"/>
      <c r="F7" s="111"/>
      <c r="G7" s="111"/>
      <c r="H7" s="120"/>
      <c r="I7" s="113"/>
      <c r="J7" s="113"/>
      <c r="K7" s="113"/>
      <c r="L7" s="157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21" t="s">
        <v>71</v>
      </c>
      <c r="B8" s="121" t="s">
        <v>72</v>
      </c>
      <c r="C8" s="121" t="s">
        <v>73</v>
      </c>
      <c r="D8" s="121" t="s">
        <v>74</v>
      </c>
      <c r="E8" s="121" t="s">
        <v>75</v>
      </c>
      <c r="F8" s="121" t="s">
        <v>76</v>
      </c>
      <c r="G8" s="121" t="s">
        <v>77</v>
      </c>
      <c r="H8" s="121" t="s">
        <v>78</v>
      </c>
      <c r="I8" s="122" t="s">
        <v>79</v>
      </c>
      <c r="J8" s="122" t="s">
        <v>80</v>
      </c>
      <c r="K8" s="121" t="s">
        <v>81</v>
      </c>
      <c r="L8" s="158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23" t="str">
        <f t="shared" ref="A9:A20" si="1">$B$2&amp;"-"&amp;ROW()-8</f>
        <v>Login-1</v>
      </c>
      <c r="B9" s="124" t="s">
        <v>82</v>
      </c>
      <c r="C9" s="123"/>
      <c r="D9" s="123" t="s">
        <v>422</v>
      </c>
      <c r="E9" s="123"/>
      <c r="F9" s="125" t="s">
        <v>423</v>
      </c>
      <c r="G9" s="126"/>
      <c r="H9" s="123" t="s">
        <v>424</v>
      </c>
      <c r="I9" s="123" t="s">
        <v>66</v>
      </c>
      <c r="J9" s="123"/>
      <c r="K9" s="123"/>
      <c r="L9" s="159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>
      <c r="A10" s="123" t="str">
        <f t="shared" si="1"/>
        <v>Login-2</v>
      </c>
      <c r="B10" s="127" t="s">
        <v>85</v>
      </c>
      <c r="C10" s="128"/>
      <c r="D10" s="123" t="s">
        <v>86</v>
      </c>
      <c r="E10" s="123"/>
      <c r="F10" s="123" t="s">
        <v>87</v>
      </c>
      <c r="G10" s="123"/>
      <c r="H10" s="129" t="s">
        <v>425</v>
      </c>
      <c r="I10" s="125" t="s">
        <v>67</v>
      </c>
      <c r="J10" s="123"/>
      <c r="K10" s="123"/>
      <c r="L10" s="15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3" t="str">
        <f t="shared" si="1"/>
        <v>Login-3</v>
      </c>
      <c r="B11" s="130"/>
      <c r="C11" s="130"/>
      <c r="D11" s="123" t="s">
        <v>89</v>
      </c>
      <c r="E11" s="123"/>
      <c r="F11" s="123" t="s">
        <v>89</v>
      </c>
      <c r="G11" s="123"/>
      <c r="H11" s="131" t="s">
        <v>90</v>
      </c>
      <c r="I11" s="125" t="s">
        <v>69</v>
      </c>
      <c r="J11" s="123"/>
      <c r="K11" s="123"/>
      <c r="L11" s="15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3" t="str">
        <f t="shared" si="1"/>
        <v>Login-4</v>
      </c>
      <c r="B12" s="130"/>
      <c r="C12" s="130"/>
      <c r="D12" s="123" t="s">
        <v>91</v>
      </c>
      <c r="E12" s="123"/>
      <c r="F12" s="123" t="s">
        <v>380</v>
      </c>
      <c r="G12" s="123"/>
      <c r="H12" s="123" t="s">
        <v>381</v>
      </c>
      <c r="I12" s="125" t="s">
        <v>67</v>
      </c>
      <c r="J12" s="123"/>
      <c r="K12" s="123"/>
      <c r="L12" s="15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3" t="str">
        <f t="shared" si="1"/>
        <v>Login-5</v>
      </c>
      <c r="B13" s="20"/>
      <c r="C13" s="20"/>
      <c r="D13" s="123" t="s">
        <v>382</v>
      </c>
      <c r="E13" s="123"/>
      <c r="F13" s="123" t="s">
        <v>382</v>
      </c>
      <c r="G13" s="123"/>
      <c r="H13" s="123" t="s">
        <v>383</v>
      </c>
      <c r="I13" s="125" t="s">
        <v>66</v>
      </c>
      <c r="J13" s="132"/>
      <c r="K13" s="132"/>
      <c r="L13" s="16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3" t="str">
        <f t="shared" si="1"/>
        <v>Login-6</v>
      </c>
      <c r="B14" s="127" t="s">
        <v>97</v>
      </c>
      <c r="C14" s="127" t="s">
        <v>29</v>
      </c>
      <c r="D14" s="123" t="s">
        <v>426</v>
      </c>
      <c r="E14" s="123" t="s">
        <v>388</v>
      </c>
      <c r="F14" s="125" t="s">
        <v>427</v>
      </c>
      <c r="G14" s="123"/>
      <c r="H14" s="123" t="s">
        <v>428</v>
      </c>
      <c r="I14" s="125" t="s">
        <v>66</v>
      </c>
      <c r="J14" s="132"/>
      <c r="K14" s="132"/>
      <c r="L14" s="16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3" t="str">
        <f t="shared" si="1"/>
        <v>Login-7</v>
      </c>
      <c r="B15" s="130"/>
      <c r="C15" s="130"/>
      <c r="D15" s="125" t="s">
        <v>429</v>
      </c>
      <c r="E15" s="123" t="s">
        <v>388</v>
      </c>
      <c r="F15" s="125" t="s">
        <v>430</v>
      </c>
      <c r="G15" s="123"/>
      <c r="H15" s="125" t="s">
        <v>431</v>
      </c>
      <c r="I15" s="125" t="s">
        <v>67</v>
      </c>
      <c r="J15" s="132"/>
      <c r="K15" s="132"/>
      <c r="L15" s="16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23" t="str">
        <f t="shared" si="1"/>
        <v>Login-8</v>
      </c>
      <c r="B16" s="130"/>
      <c r="C16" s="130"/>
      <c r="D16" s="123" t="s">
        <v>391</v>
      </c>
      <c r="E16" s="123" t="s">
        <v>388</v>
      </c>
      <c r="F16" s="125" t="s">
        <v>432</v>
      </c>
      <c r="G16" s="123"/>
      <c r="H16" s="125" t="s">
        <v>431</v>
      </c>
      <c r="I16" s="125" t="s">
        <v>67</v>
      </c>
      <c r="J16" s="132"/>
      <c r="K16" s="132"/>
      <c r="L16" s="16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23" t="str">
        <f t="shared" si="1"/>
        <v>Login-9</v>
      </c>
      <c r="B17" s="130"/>
      <c r="C17" s="20"/>
      <c r="D17" s="123" t="s">
        <v>394</v>
      </c>
      <c r="E17" s="123" t="s">
        <v>388</v>
      </c>
      <c r="F17" s="125" t="s">
        <v>433</v>
      </c>
      <c r="G17" s="123"/>
      <c r="H17" s="125" t="s">
        <v>431</v>
      </c>
      <c r="I17" s="125" t="s">
        <v>67</v>
      </c>
      <c r="J17" s="132"/>
      <c r="K17" s="132"/>
      <c r="L17" s="16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3" t="str">
        <f t="shared" si="1"/>
        <v>Login-10</v>
      </c>
      <c r="B18" s="20"/>
      <c r="C18" s="124" t="s">
        <v>434</v>
      </c>
      <c r="D18" s="123" t="s">
        <v>104</v>
      </c>
      <c r="E18" s="123" t="s">
        <v>388</v>
      </c>
      <c r="F18" s="125" t="s">
        <v>435</v>
      </c>
      <c r="G18" s="123"/>
      <c r="H18" s="123" t="s">
        <v>398</v>
      </c>
      <c r="I18" s="125" t="s">
        <v>69</v>
      </c>
      <c r="J18" s="132"/>
      <c r="K18" s="132"/>
      <c r="L18" s="16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23" t="str">
        <f t="shared" si="1"/>
        <v>Login-11</v>
      </c>
      <c r="B19" s="127" t="s">
        <v>108</v>
      </c>
      <c r="C19" s="133" t="s">
        <v>436</v>
      </c>
      <c r="D19" s="125" t="s">
        <v>437</v>
      </c>
      <c r="E19" s="123"/>
      <c r="F19" s="125" t="s">
        <v>438</v>
      </c>
      <c r="G19" s="140"/>
      <c r="H19" s="125" t="s">
        <v>439</v>
      </c>
      <c r="I19" s="125" t="s">
        <v>67</v>
      </c>
      <c r="J19" s="132"/>
      <c r="K19" s="132"/>
      <c r="L19" s="16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23" t="str">
        <f t="shared" si="1"/>
        <v>Login-12</v>
      </c>
      <c r="B20" s="20"/>
      <c r="C20" s="124" t="s">
        <v>408</v>
      </c>
      <c r="D20" s="123" t="s">
        <v>409</v>
      </c>
      <c r="E20" s="123"/>
      <c r="F20" s="125" t="s">
        <v>440</v>
      </c>
      <c r="G20" s="139"/>
      <c r="H20" s="123" t="s">
        <v>411</v>
      </c>
      <c r="I20" s="125" t="s">
        <v>67</v>
      </c>
      <c r="J20" s="132"/>
      <c r="K20" s="132"/>
      <c r="L20" s="16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32"/>
      <c r="K21" s="132"/>
      <c r="L21" s="16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32"/>
      <c r="K22" s="132"/>
      <c r="L22" s="16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32"/>
      <c r="K23" s="132"/>
      <c r="L23" s="16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32"/>
      <c r="K24" s="132"/>
      <c r="L24" s="16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32"/>
      <c r="K25" s="132"/>
      <c r="L25" s="16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32"/>
      <c r="K26" s="132"/>
      <c r="L26" s="16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32"/>
      <c r="K27" s="132"/>
      <c r="L27" s="16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32"/>
      <c r="K28" s="132"/>
      <c r="L28" s="16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5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6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6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6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6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6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6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6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6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6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6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6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6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6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6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6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6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6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6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6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6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6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6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6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6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6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6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6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6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6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6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6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6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6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6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6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6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6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6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6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6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6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6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6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6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6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6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6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6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6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6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6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6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6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6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6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6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6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6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6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6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6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6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6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6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6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6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6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6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6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6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6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6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6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6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6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6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6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6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6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6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6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6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6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6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6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6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6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6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6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6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6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6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6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6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6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6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6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6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6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6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6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6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6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6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6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6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6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6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6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6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6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6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6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6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6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6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6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6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6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6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6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6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6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6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6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6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6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6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6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6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6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6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6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6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6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6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6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6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6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6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6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6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6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6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6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6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6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6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6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6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6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6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6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6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6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6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6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6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6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6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6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6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6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6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6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6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6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6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6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6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6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6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6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6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6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6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6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6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6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6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6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6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6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6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6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6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6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6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6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6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0:B13"/>
    <mergeCell ref="C10:C13"/>
    <mergeCell ref="B14:B18"/>
    <mergeCell ref="C14:C17"/>
    <mergeCell ref="B19:B20"/>
  </mergeCells>
  <conditionalFormatting sqref="I9:I29">
    <cfRule type="containsText" dxfId="0" priority="1" operator="containsText" text="&quot;Pass&quot;">
      <formula>NOT(ISERROR(SEARCH(("""Pass"""),(I9))))</formula>
    </cfRule>
  </conditionalFormatting>
  <conditionalFormatting sqref="I9:I29">
    <cfRule type="containsText" dxfId="1" priority="2" operator="containsText" text="&quot;N/A&quot;">
      <formula>NOT(ISERROR(SEARCH(("""N/A"""),(I9))))</formula>
    </cfRule>
  </conditionalFormatting>
  <conditionalFormatting sqref="I9:I29">
    <cfRule type="containsText" dxfId="2" priority="3" operator="containsText" text="&quot;Fail&quot;">
      <formula>NOT(ISERROR(SEARCH(("""Fail"""),(I9))))</formula>
    </cfRule>
  </conditionalFormatting>
  <conditionalFormatting sqref="I9:I29">
    <cfRule type="containsText" dxfId="3" priority="4" operator="containsText" text="&quot;Pass&quot;">
      <formula>NOT(ISERROR(SEARCH(("""Pass"""),(I9))))</formula>
    </cfRule>
  </conditionalFormatting>
  <conditionalFormatting sqref="I10">
    <cfRule type="containsText" dxfId="4" priority="5" operator="containsText" text="&quot;Pass&quot;">
      <formula>NOT(ISERROR(SEARCH(("""Pass"""),(I10))))</formula>
    </cfRule>
  </conditionalFormatting>
  <conditionalFormatting sqref="I10">
    <cfRule type="containsText" dxfId="1" priority="6" operator="containsText" text="&quot;N/A&quot;">
      <formula>NOT(ISERROR(SEARCH(("""N/A"""),(I10))))</formula>
    </cfRule>
  </conditionalFormatting>
  <conditionalFormatting sqref="I10">
    <cfRule type="containsText" dxfId="2" priority="7" operator="containsText" text="&quot;Fail&quot;">
      <formula>NOT(ISERROR(SEARCH(("""Fail"""),(I10))))</formula>
    </cfRule>
  </conditionalFormatting>
  <conditionalFormatting sqref="I10">
    <cfRule type="containsText" dxfId="3" priority="8" operator="containsText" text="&quot;Pass&quot;">
      <formula>NOT(ISERROR(SEARCH(("""Pass"""),(I10))))</formula>
    </cfRule>
  </conditionalFormatting>
  <conditionalFormatting sqref="I11">
    <cfRule type="containsText" dxfId="4" priority="9" operator="containsText" text="&quot;Pass&quot;">
      <formula>NOT(ISERROR(SEARCH(("""Pass"""),(I11))))</formula>
    </cfRule>
  </conditionalFormatting>
  <conditionalFormatting sqref="I11">
    <cfRule type="containsText" dxfId="1" priority="10" operator="containsText" text="&quot;N/A&quot;">
      <formula>NOT(ISERROR(SEARCH(("""N/A"""),(I11))))</formula>
    </cfRule>
  </conditionalFormatting>
  <conditionalFormatting sqref="I11">
    <cfRule type="containsText" dxfId="2" priority="11" operator="containsText" text="&quot;Fail&quot;">
      <formula>NOT(ISERROR(SEARCH(("""Fail"""),(I11))))</formula>
    </cfRule>
  </conditionalFormatting>
  <conditionalFormatting sqref="I11">
    <cfRule type="containsText" dxfId="3" priority="12" operator="containsText" text="&quot;Pass&quot;">
      <formula>NOT(ISERROR(SEARCH(("""Pass"""),(I11))))</formula>
    </cfRule>
  </conditionalFormatting>
  <conditionalFormatting sqref="I12">
    <cfRule type="containsText" dxfId="4" priority="13" operator="containsText" text="&quot;Pass&quot;">
      <formula>NOT(ISERROR(SEARCH(("""Pass"""),(I12))))</formula>
    </cfRule>
  </conditionalFormatting>
  <conditionalFormatting sqref="I12">
    <cfRule type="containsText" dxfId="1" priority="14" operator="containsText" text="&quot;N/A&quot;">
      <formula>NOT(ISERROR(SEARCH(("""N/A"""),(I12))))</formula>
    </cfRule>
  </conditionalFormatting>
  <conditionalFormatting sqref="I12">
    <cfRule type="containsText" dxfId="2" priority="15" operator="containsText" text="&quot;Fail&quot;">
      <formula>NOT(ISERROR(SEARCH(("""Fail"""),(I12))))</formula>
    </cfRule>
  </conditionalFormatting>
  <conditionalFormatting sqref="I12">
    <cfRule type="containsText" dxfId="3" priority="16" operator="containsText" text="&quot;Pass&quot;">
      <formula>NOT(ISERROR(SEARCH(("""Pass"""),(I12))))</formula>
    </cfRule>
  </conditionalFormatting>
  <conditionalFormatting sqref="I13:I28">
    <cfRule type="containsText" dxfId="4" priority="17" operator="containsText" text="&quot;Pass&quot;">
      <formula>NOT(ISERROR(SEARCH(("""Pass"""),(I13))))</formula>
    </cfRule>
  </conditionalFormatting>
  <conditionalFormatting sqref="I13:I28">
    <cfRule type="containsText" dxfId="1" priority="18" operator="containsText" text="&quot;N/A&quot;">
      <formula>NOT(ISERROR(SEARCH(("""N/A"""),(I13))))</formula>
    </cfRule>
  </conditionalFormatting>
  <conditionalFormatting sqref="I13:I28">
    <cfRule type="containsText" dxfId="2" priority="19" operator="containsText" text="&quot;Fail&quot;">
      <formula>NOT(ISERROR(SEARCH(("""Fail"""),(I13))))</formula>
    </cfRule>
  </conditionalFormatting>
  <conditionalFormatting sqref="I13:I28">
    <cfRule type="containsText" dxfId="3" priority="20" operator="containsText" text="&quot;Pass&quot;">
      <formula>NOT(ISERROR(SEARCH(("""Pass"""),(I13))))</formula>
    </cfRule>
  </conditionalFormatting>
  <conditionalFormatting sqref="I29">
    <cfRule type="containsText" dxfId="4" priority="21" operator="containsText" text="&quot;Pass&quot;">
      <formula>NOT(ISERROR(SEARCH(("""Pass"""),(I29))))</formula>
    </cfRule>
  </conditionalFormatting>
  <conditionalFormatting sqref="I29">
    <cfRule type="containsText" dxfId="1" priority="22" operator="containsText" text="&quot;N/A&quot;">
      <formula>NOT(ISERROR(SEARCH(("""N/A"""),(I29))))</formula>
    </cfRule>
  </conditionalFormatting>
  <conditionalFormatting sqref="I29">
    <cfRule type="containsText" dxfId="2" priority="23" operator="containsText" text="&quot;Fail&quot;">
      <formula>NOT(ISERROR(SEARCH(("""Fail"""),(I29))))</formula>
    </cfRule>
  </conditionalFormatting>
  <conditionalFormatting sqref="I29">
    <cfRule type="containsText" dxfId="3" priority="24" operator="containsText" text="&quot;Pass&quot;">
      <formula>NOT(ISERROR(SEARCH(("""Pass"""),(I29))))</formula>
    </cfRule>
  </conditionalFormatting>
  <conditionalFormatting sqref="I9:I29">
    <cfRule type="containsText" dxfId="5" priority="25" operator="containsText" text="Pass">
      <formula>NOT(ISERROR(SEARCH(("Pass"),(I9))))</formula>
    </cfRule>
  </conditionalFormatting>
  <conditionalFormatting sqref="I9:I29">
    <cfRule type="containsText" dxfId="6" priority="26" operator="containsText" text="Fail">
      <formula>NOT(ISERROR(SEARCH(("Fail"),(I9))))</formula>
    </cfRule>
  </conditionalFormatting>
  <conditionalFormatting sqref="I9:I29">
    <cfRule type="containsText" dxfId="7" priority="27" operator="containsText" text="Untested">
      <formula>NOT(ISERROR(SEARCH(("Untested"),(I9))))</formula>
    </cfRule>
  </conditionalFormatting>
  <dataValidations>
    <dataValidation type="list" allowBlank="1" showInputMessage="1" showErrorMessage="1" prompt=" - " sqref="I9:I29">
      <formula1>"Pass,Fail,Untested,N/A"</formula1>
    </dataValidation>
    <dataValidation type="list" allowBlank="1" showInputMessage="1" showErrorMessage="1" prompt=" - " sqref="I1:I3 I7:I8 I30:I157">
      <formula1>$M$2:$M$6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441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8</v>
      </c>
      <c r="B5" s="115">
        <f>COUNTIF(I8:I1008,"Fail")</f>
        <v>4</v>
      </c>
      <c r="C5" s="115">
        <f>E5-D5-A5-B5</f>
        <v>0</v>
      </c>
      <c r="D5" s="116">
        <f>COUNTIF(H$9:I$1009,"N/A")</f>
        <v>0</v>
      </c>
      <c r="E5" s="117">
        <f>COUNTA(A8:A1012)</f>
        <v>12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413</v>
      </c>
      <c r="E8" s="123"/>
      <c r="F8" s="123"/>
      <c r="G8" s="126"/>
      <c r="H8" s="125" t="s">
        <v>367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348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66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369</v>
      </c>
      <c r="F13" s="125" t="s">
        <v>101</v>
      </c>
      <c r="G13" s="123"/>
      <c r="H13" s="125" t="s">
        <v>442</v>
      </c>
      <c r="I13" s="125" t="s">
        <v>66</v>
      </c>
      <c r="J13" s="132"/>
      <c r="K13" s="132"/>
    </row>
    <row r="14" ht="102.0" customHeight="1">
      <c r="A14" s="123" t="str">
        <f t="shared" si="1"/>
        <v>-6</v>
      </c>
      <c r="B14" s="130"/>
      <c r="C14" s="130"/>
      <c r="D14" s="125" t="s">
        <v>372</v>
      </c>
      <c r="E14" s="125" t="s">
        <v>369</v>
      </c>
      <c r="F14" s="125" t="s">
        <v>443</v>
      </c>
      <c r="G14" s="123"/>
      <c r="H14" s="125" t="s">
        <v>205</v>
      </c>
      <c r="I14" s="125" t="s">
        <v>67</v>
      </c>
      <c r="J14" s="132"/>
      <c r="K14" s="132"/>
    </row>
    <row r="15" ht="91.5" customHeight="1">
      <c r="A15" s="125">
        <v>-7.0</v>
      </c>
      <c r="B15" s="130"/>
      <c r="C15" s="20"/>
      <c r="D15" s="125" t="s">
        <v>444</v>
      </c>
      <c r="E15" s="125" t="s">
        <v>369</v>
      </c>
      <c r="F15" s="125" t="s">
        <v>445</v>
      </c>
      <c r="G15" s="123"/>
      <c r="H15" s="125" t="s">
        <v>208</v>
      </c>
      <c r="I15" s="125" t="s">
        <v>67</v>
      </c>
      <c r="J15" s="132"/>
      <c r="K15" s="132"/>
    </row>
    <row r="16">
      <c r="A16" s="123" t="str">
        <f>$B$2&amp;"-"&amp;ROW()-8</f>
        <v>-8</v>
      </c>
      <c r="B16" s="20"/>
      <c r="C16" s="133" t="s">
        <v>103</v>
      </c>
      <c r="D16" s="123" t="s">
        <v>104</v>
      </c>
      <c r="E16" s="125" t="s">
        <v>369</v>
      </c>
      <c r="F16" s="125" t="s">
        <v>446</v>
      </c>
      <c r="G16" s="123"/>
      <c r="H16" s="125" t="s">
        <v>263</v>
      </c>
      <c r="I16" s="125" t="s">
        <v>66</v>
      </c>
      <c r="J16" s="132"/>
      <c r="K16" s="132"/>
    </row>
    <row r="17" ht="64.5" customHeight="1">
      <c r="A17" s="125">
        <v>-9.0</v>
      </c>
      <c r="B17" s="127"/>
      <c r="C17" s="133" t="s">
        <v>316</v>
      </c>
      <c r="D17" s="125" t="s">
        <v>147</v>
      </c>
      <c r="E17" s="123"/>
      <c r="F17" s="135" t="s">
        <v>148</v>
      </c>
      <c r="G17" s="136"/>
      <c r="H17" s="141" t="s">
        <v>355</v>
      </c>
      <c r="I17" s="125" t="s">
        <v>67</v>
      </c>
      <c r="J17" s="132"/>
      <c r="K17" s="132"/>
    </row>
    <row r="18" ht="60.0" customHeight="1">
      <c r="A18" s="125">
        <v>-10.0</v>
      </c>
      <c r="B18" s="130"/>
      <c r="C18" s="133" t="s">
        <v>318</v>
      </c>
      <c r="D18" s="125" t="s">
        <v>110</v>
      </c>
      <c r="E18" s="123"/>
      <c r="F18" s="135" t="s">
        <v>111</v>
      </c>
      <c r="G18" s="136"/>
      <c r="H18" s="125" t="s">
        <v>353</v>
      </c>
      <c r="I18" s="125" t="s">
        <v>67</v>
      </c>
      <c r="J18" s="132"/>
      <c r="K18" s="132"/>
    </row>
    <row r="19" ht="70.5" customHeight="1">
      <c r="A19" s="125">
        <v>-11.0</v>
      </c>
      <c r="B19" s="20"/>
      <c r="C19" s="133" t="s">
        <v>181</v>
      </c>
      <c r="D19" s="125" t="s">
        <v>182</v>
      </c>
      <c r="E19" s="123"/>
      <c r="F19" s="135" t="s">
        <v>111</v>
      </c>
      <c r="G19" s="137"/>
      <c r="H19" s="125" t="s">
        <v>189</v>
      </c>
      <c r="I19" s="125" t="s">
        <v>66</v>
      </c>
      <c r="J19" s="132"/>
      <c r="K19" s="132"/>
    </row>
  </sheetData>
  <mergeCells count="5">
    <mergeCell ref="B9:B12"/>
    <mergeCell ref="C9:C12"/>
    <mergeCell ref="B13:B16"/>
    <mergeCell ref="C13:C15"/>
    <mergeCell ref="B17:B19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11"/>
      <c r="B1" s="162" t="s">
        <v>447</v>
      </c>
      <c r="C1" s="163"/>
      <c r="D1" s="163"/>
      <c r="E1" s="163"/>
      <c r="F1" s="163"/>
      <c r="G1" s="163"/>
      <c r="H1" s="16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65"/>
      <c r="B2" s="165"/>
      <c r="C2" s="11"/>
      <c r="D2" s="11"/>
      <c r="E2" s="11"/>
      <c r="F2" s="11"/>
      <c r="G2" s="11"/>
      <c r="H2" s="16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67" t="s">
        <v>2</v>
      </c>
      <c r="C3" s="49" t="s">
        <v>448</v>
      </c>
      <c r="D3" s="7"/>
      <c r="E3" s="168" t="s">
        <v>4</v>
      </c>
      <c r="F3" s="7"/>
      <c r="G3" s="169"/>
      <c r="H3" s="17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67" t="s">
        <v>6</v>
      </c>
      <c r="C4" s="49" t="s">
        <v>449</v>
      </c>
      <c r="D4" s="7"/>
      <c r="E4" s="168" t="s">
        <v>8</v>
      </c>
      <c r="F4" s="7"/>
      <c r="G4" s="169"/>
      <c r="H4" s="17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71" t="s">
        <v>10</v>
      </c>
      <c r="C5" s="49" t="str">
        <f>C4&amp;"_"&amp;"Test Report"&amp;"_"&amp;"vx.x"</f>
        <v>&lt;Project Code&gt;_Test Report_vx.x</v>
      </c>
      <c r="D5" s="7"/>
      <c r="E5" s="168" t="s">
        <v>11</v>
      </c>
      <c r="F5" s="7"/>
      <c r="G5" s="169"/>
      <c r="H5" s="172" t="s">
        <v>450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65"/>
      <c r="B6" s="171" t="s">
        <v>451</v>
      </c>
      <c r="C6" s="173" t="s">
        <v>452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65"/>
      <c r="B7" s="24"/>
      <c r="C7" s="174"/>
      <c r="D7" s="11"/>
      <c r="E7" s="11"/>
      <c r="F7" s="11"/>
      <c r="G7" s="11"/>
      <c r="H7" s="16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4"/>
      <c r="C8" s="174"/>
      <c r="D8" s="11"/>
      <c r="E8" s="11"/>
      <c r="F8" s="11"/>
      <c r="G8" s="11"/>
      <c r="H8" s="16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75"/>
      <c r="B10" s="176" t="s">
        <v>24</v>
      </c>
      <c r="C10" s="177" t="s">
        <v>453</v>
      </c>
      <c r="D10" s="178" t="s">
        <v>66</v>
      </c>
      <c r="E10" s="177" t="s">
        <v>67</v>
      </c>
      <c r="F10" s="177" t="s">
        <v>68</v>
      </c>
      <c r="G10" s="179" t="s">
        <v>69</v>
      </c>
      <c r="H10" s="180" t="s">
        <v>454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75"/>
      <c r="B11" s="181">
        <v>1.0</v>
      </c>
      <c r="C11" s="182" t="str">
        <f>Home!B2</f>
        <v>#REF!</v>
      </c>
      <c r="D11" s="183" t="str">
        <f t="shared" ref="D11:E11" si="1">Home!A6</f>
        <v>#REF!</v>
      </c>
      <c r="E11" s="183" t="str">
        <f t="shared" si="1"/>
        <v>#REF!</v>
      </c>
      <c r="F11" s="183" t="str">
        <f>Home!E6</f>
        <v>#REF!</v>
      </c>
      <c r="G11" s="184" t="str">
        <f>Home!H6</f>
        <v>#REF!</v>
      </c>
      <c r="H11" s="185" t="str">
        <f>Home!E6</f>
        <v>#REF!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75"/>
      <c r="B12" s="181"/>
      <c r="C12" s="182"/>
      <c r="D12" s="183"/>
      <c r="E12" s="183"/>
      <c r="F12" s="183"/>
      <c r="G12" s="184"/>
      <c r="H12" s="18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75"/>
      <c r="B13" s="186"/>
      <c r="C13" s="187" t="s">
        <v>455</v>
      </c>
      <c r="D13" s="188" t="str">
        <f t="shared" ref="D13:G13" si="2">SUM(D11:D12)</f>
        <v>#REF!</v>
      </c>
      <c r="E13" s="188" t="str">
        <f t="shared" si="2"/>
        <v>#REF!</v>
      </c>
      <c r="F13" s="188" t="str">
        <f t="shared" si="2"/>
        <v>#REF!</v>
      </c>
      <c r="G13" s="188" t="str">
        <f t="shared" si="2"/>
        <v>#REF!</v>
      </c>
      <c r="H13" s="189" t="str">
        <f>SUM(H9:H12)</f>
        <v>#REF!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90"/>
      <c r="C14" s="11"/>
      <c r="D14" s="191"/>
      <c r="E14" s="192"/>
      <c r="F14" s="192"/>
      <c r="G14" s="192"/>
      <c r="H14" s="19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9" t="s">
        <v>456</v>
      </c>
      <c r="D15" s="11"/>
      <c r="E15" s="193" t="str">
        <f>(D13+E13)*100/(H13-G13)</f>
        <v>#REF!</v>
      </c>
      <c r="F15" s="11" t="s">
        <v>457</v>
      </c>
      <c r="G15" s="11"/>
      <c r="H15" s="12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458</v>
      </c>
      <c r="D16" s="11"/>
      <c r="E16" s="193" t="str">
        <f>D13*100/(H13-G13)</f>
        <v>#REF!</v>
      </c>
      <c r="F16" s="11" t="s">
        <v>457</v>
      </c>
      <c r="G16" s="11"/>
      <c r="H16" s="12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60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6</v>
      </c>
      <c r="B5" s="115">
        <f>COUNTIF(I8:I1007,"Fail")</f>
        <v>4</v>
      </c>
      <c r="C5" s="115">
        <f>E5-D5-A5-B5</f>
        <v>-2</v>
      </c>
      <c r="D5" s="116">
        <f>COUNTIF(H$9:I$1008,"N/A")</f>
        <v>0</v>
      </c>
      <c r="E5" s="117">
        <f>COUNTA(A8:A1011)</f>
        <v>8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83</v>
      </c>
      <c r="E8" s="123"/>
      <c r="F8" s="123"/>
      <c r="G8" s="126"/>
      <c r="H8" s="125" t="s">
        <v>84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88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3" t="s">
        <v>98</v>
      </c>
      <c r="D13" s="125" t="s">
        <v>99</v>
      </c>
      <c r="E13" s="125" t="s">
        <v>100</v>
      </c>
      <c r="F13" s="125" t="s">
        <v>101</v>
      </c>
      <c r="G13" s="123"/>
      <c r="H13" s="125" t="s">
        <v>102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103</v>
      </c>
      <c r="D14" s="123" t="s">
        <v>104</v>
      </c>
      <c r="E14" s="125" t="s">
        <v>105</v>
      </c>
      <c r="F14" s="125" t="s">
        <v>106</v>
      </c>
      <c r="G14" s="123"/>
      <c r="H14" s="125" t="s">
        <v>107</v>
      </c>
      <c r="I14" s="125" t="s">
        <v>66</v>
      </c>
      <c r="J14" s="132"/>
      <c r="K14" s="132"/>
    </row>
    <row r="15" ht="60.0" customHeight="1">
      <c r="A15" s="123"/>
      <c r="B15" s="134" t="s">
        <v>108</v>
      </c>
      <c r="C15" s="133" t="s">
        <v>109</v>
      </c>
      <c r="D15" s="125" t="s">
        <v>110</v>
      </c>
      <c r="E15" s="123"/>
      <c r="F15" s="135" t="s">
        <v>111</v>
      </c>
      <c r="G15" s="136"/>
      <c r="H15" s="125" t="s">
        <v>112</v>
      </c>
      <c r="I15" s="125" t="s">
        <v>67</v>
      </c>
      <c r="J15" s="132"/>
      <c r="K15" s="132"/>
    </row>
    <row r="16" ht="63.75" customHeight="1">
      <c r="A16" s="123"/>
      <c r="B16" s="130"/>
      <c r="C16" s="133" t="s">
        <v>113</v>
      </c>
      <c r="D16" s="125" t="s">
        <v>114</v>
      </c>
      <c r="E16" s="123"/>
      <c r="F16" s="135" t="s">
        <v>111</v>
      </c>
      <c r="G16" s="137"/>
      <c r="H16" s="125" t="s">
        <v>115</v>
      </c>
      <c r="I16" s="125" t="s">
        <v>67</v>
      </c>
      <c r="J16" s="132"/>
      <c r="K16" s="132"/>
    </row>
    <row r="17" ht="61.5" customHeight="1">
      <c r="A17" s="123" t="str">
        <f>$B$2&amp;"-"&amp;ROW()-8</f>
        <v>-9</v>
      </c>
      <c r="B17" s="20"/>
      <c r="C17" s="133" t="s">
        <v>116</v>
      </c>
      <c r="D17" s="125" t="s">
        <v>117</v>
      </c>
      <c r="E17" s="123"/>
      <c r="F17" s="138" t="s">
        <v>111</v>
      </c>
      <c r="G17" s="139"/>
      <c r="H17" s="125" t="s">
        <v>118</v>
      </c>
      <c r="I17" s="125" t="s">
        <v>67</v>
      </c>
      <c r="J17" s="132"/>
      <c r="K17" s="132"/>
    </row>
  </sheetData>
  <mergeCells count="4">
    <mergeCell ref="B9:B12"/>
    <mergeCell ref="C9:C12"/>
    <mergeCell ref="B13:B14"/>
    <mergeCell ref="B15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119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7</v>
      </c>
      <c r="B5" s="115">
        <f>COUNTIF(I8:I1004,"Fail")</f>
        <v>0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120</v>
      </c>
      <c r="E8" s="123"/>
      <c r="F8" s="123"/>
      <c r="G8" s="126"/>
      <c r="H8" s="125" t="s">
        <v>121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122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127" t="s">
        <v>97</v>
      </c>
      <c r="C12" s="134" t="s">
        <v>98</v>
      </c>
      <c r="D12" s="125" t="s">
        <v>123</v>
      </c>
      <c r="E12" s="125" t="s">
        <v>124</v>
      </c>
      <c r="F12" s="125" t="s">
        <v>125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-5</v>
      </c>
      <c r="B13" s="130"/>
      <c r="C13" s="20"/>
      <c r="D13" s="125" t="s">
        <v>127</v>
      </c>
      <c r="E13" s="125" t="s">
        <v>128</v>
      </c>
      <c r="F13" s="125"/>
      <c r="G13" s="123"/>
      <c r="H13" s="125" t="s">
        <v>129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62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54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COUNTIF(I8:I1010,"Pass")</f>
        <v>6</v>
      </c>
      <c r="B5" s="115">
        <f>COUNTIF(I8:I1010,"Fail")</f>
        <v>7</v>
      </c>
      <c r="C5" s="115">
        <f>E5-D5-A5-B5</f>
        <v>-3</v>
      </c>
      <c r="D5" s="116">
        <f>COUNTIF(H$9:I$1011,"N/A")</f>
        <v>0</v>
      </c>
      <c r="E5" s="117">
        <f>COUNTA(A8:A1014)</f>
        <v>10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6" si="1">$B$2&amp;"-"&amp;ROW()-8</f>
        <v>-0</v>
      </c>
      <c r="B8" s="124" t="s">
        <v>82</v>
      </c>
      <c r="C8" s="123"/>
      <c r="D8" s="125" t="s">
        <v>135</v>
      </c>
      <c r="E8" s="123"/>
      <c r="F8" s="123"/>
      <c r="G8" s="126"/>
      <c r="H8" s="125" t="s">
        <v>136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137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139</v>
      </c>
      <c r="F13" s="125" t="s">
        <v>101</v>
      </c>
      <c r="G13" s="123"/>
      <c r="H13" s="125" t="s">
        <v>140</v>
      </c>
      <c r="I13" s="125" t="s">
        <v>66</v>
      </c>
      <c r="J13" s="132"/>
      <c r="K13" s="132"/>
    </row>
    <row r="14">
      <c r="A14" s="123" t="str">
        <f t="shared" si="1"/>
        <v>-6</v>
      </c>
      <c r="B14" s="130"/>
      <c r="C14" s="20"/>
      <c r="D14" s="125" t="s">
        <v>141</v>
      </c>
      <c r="E14" s="125" t="s">
        <v>139</v>
      </c>
      <c r="F14" s="125" t="s">
        <v>142</v>
      </c>
      <c r="G14" s="123"/>
      <c r="H14" s="125" t="s">
        <v>143</v>
      </c>
      <c r="I14" s="125" t="s">
        <v>67</v>
      </c>
      <c r="J14" s="132"/>
      <c r="K14" s="132"/>
    </row>
    <row r="15">
      <c r="A15" s="123" t="str">
        <f t="shared" si="1"/>
        <v>-7</v>
      </c>
      <c r="B15" s="20"/>
      <c r="C15" s="133" t="s">
        <v>103</v>
      </c>
      <c r="D15" s="123" t="s">
        <v>104</v>
      </c>
      <c r="E15" s="125" t="s">
        <v>139</v>
      </c>
      <c r="F15" s="125" t="s">
        <v>144</v>
      </c>
      <c r="G15" s="123"/>
      <c r="H15" s="125" t="s">
        <v>145</v>
      </c>
      <c r="I15" s="125" t="s">
        <v>66</v>
      </c>
      <c r="J15" s="132"/>
      <c r="K15" s="132"/>
    </row>
    <row r="16" ht="75.0" customHeight="1">
      <c r="A16" s="123" t="str">
        <f t="shared" si="1"/>
        <v>-8</v>
      </c>
      <c r="B16" s="127" t="s">
        <v>108</v>
      </c>
      <c r="C16" s="133" t="s">
        <v>146</v>
      </c>
      <c r="D16" s="125" t="s">
        <v>147</v>
      </c>
      <c r="E16" s="123"/>
      <c r="F16" s="125" t="s">
        <v>148</v>
      </c>
      <c r="G16" s="140"/>
      <c r="H16" s="125" t="s">
        <v>149</v>
      </c>
      <c r="I16" s="125" t="s">
        <v>67</v>
      </c>
      <c r="J16" s="132"/>
      <c r="K16" s="132"/>
    </row>
    <row r="17" ht="60.0" customHeight="1">
      <c r="A17" s="123"/>
      <c r="B17" s="130"/>
      <c r="C17" s="133" t="s">
        <v>109</v>
      </c>
      <c r="D17" s="125" t="s">
        <v>110</v>
      </c>
      <c r="E17" s="123"/>
      <c r="F17" s="135" t="s">
        <v>111</v>
      </c>
      <c r="G17" s="136"/>
      <c r="H17" s="125" t="s">
        <v>112</v>
      </c>
      <c r="I17" s="125" t="s">
        <v>67</v>
      </c>
      <c r="J17" s="132"/>
      <c r="K17" s="132"/>
    </row>
    <row r="18" ht="70.5" customHeight="1">
      <c r="A18" s="123"/>
      <c r="B18" s="130"/>
      <c r="C18" s="133" t="s">
        <v>150</v>
      </c>
      <c r="D18" s="125" t="s">
        <v>151</v>
      </c>
      <c r="E18" s="123"/>
      <c r="F18" s="135" t="s">
        <v>111</v>
      </c>
      <c r="G18" s="137"/>
      <c r="H18" s="125" t="s">
        <v>152</v>
      </c>
      <c r="I18" s="125" t="s">
        <v>67</v>
      </c>
      <c r="J18" s="132"/>
      <c r="K18" s="132"/>
    </row>
    <row r="19" ht="63.75" customHeight="1">
      <c r="A19" s="123"/>
      <c r="B19" s="130"/>
      <c r="C19" s="133" t="s">
        <v>113</v>
      </c>
      <c r="D19" s="125" t="s">
        <v>114</v>
      </c>
      <c r="E19" s="123"/>
      <c r="F19" s="135" t="s">
        <v>111</v>
      </c>
      <c r="G19" s="137"/>
      <c r="H19" s="125" t="s">
        <v>115</v>
      </c>
      <c r="I19" s="125" t="s">
        <v>67</v>
      </c>
      <c r="J19" s="132"/>
      <c r="K19" s="132"/>
    </row>
    <row r="20" ht="61.5" customHeight="1">
      <c r="A20" s="123" t="str">
        <f>$B$2&amp;"-"&amp;ROW()-8</f>
        <v>-12</v>
      </c>
      <c r="B20" s="20"/>
      <c r="C20" s="133" t="s">
        <v>116</v>
      </c>
      <c r="D20" s="125" t="s">
        <v>117</v>
      </c>
      <c r="E20" s="123"/>
      <c r="F20" s="138" t="s">
        <v>111</v>
      </c>
      <c r="G20" s="139"/>
      <c r="H20" s="125" t="s">
        <v>118</v>
      </c>
      <c r="I20" s="125" t="s">
        <v>67</v>
      </c>
      <c r="J20" s="132"/>
      <c r="K20" s="132"/>
    </row>
  </sheetData>
  <mergeCells count="5">
    <mergeCell ref="B9:B12"/>
    <mergeCell ref="C9:C12"/>
    <mergeCell ref="B13:B15"/>
    <mergeCell ref="C13:C14"/>
    <mergeCell ref="B16:B20"/>
  </mergeCells>
  <conditionalFormatting sqref="I8:I20">
    <cfRule type="containsText" dxfId="0" priority="1" operator="containsText" text="&quot;Pass&quot;">
      <formula>NOT(ISERROR(SEARCH(("""Pass"""),(I8))))</formula>
    </cfRule>
  </conditionalFormatting>
  <conditionalFormatting sqref="I8:I20">
    <cfRule type="containsText" dxfId="1" priority="2" operator="containsText" text="&quot;N/A&quot;">
      <formula>NOT(ISERROR(SEARCH(("""N/A"""),(I8))))</formula>
    </cfRule>
  </conditionalFormatting>
  <conditionalFormatting sqref="I8:I20">
    <cfRule type="containsText" dxfId="2" priority="3" operator="containsText" text="&quot;Fail&quot;">
      <formula>NOT(ISERROR(SEARCH(("""Fail"""),(I8))))</formula>
    </cfRule>
  </conditionalFormatting>
  <conditionalFormatting sqref="I8:I20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20">
    <cfRule type="containsText" dxfId="4" priority="17" operator="containsText" text="&quot;Pass&quot;">
      <formula>NOT(ISERROR(SEARCH(("""Pass"""),(I12))))</formula>
    </cfRule>
  </conditionalFormatting>
  <conditionalFormatting sqref="I12:I20">
    <cfRule type="containsText" dxfId="1" priority="18" operator="containsText" text="&quot;N/A&quot;">
      <formula>NOT(ISERROR(SEARCH(("""N/A"""),(I12))))</formula>
    </cfRule>
  </conditionalFormatting>
  <conditionalFormatting sqref="I12:I20">
    <cfRule type="containsText" dxfId="2" priority="19" operator="containsText" text="&quot;Fail&quot;">
      <formula>NOT(ISERROR(SEARCH(("""Fail"""),(I12))))</formula>
    </cfRule>
  </conditionalFormatting>
  <conditionalFormatting sqref="I12:I20">
    <cfRule type="containsText" dxfId="3" priority="20" operator="containsText" text="&quot;Pass&quot;">
      <formula>NOT(ISERROR(SEARCH(("""Pass"""),(I12))))</formula>
    </cfRule>
  </conditionalFormatting>
  <conditionalFormatting sqref="I8:I20">
    <cfRule type="containsText" dxfId="5" priority="21" operator="containsText" text="Pass">
      <formula>NOT(ISERROR(SEARCH(("Pass"),(I8))))</formula>
    </cfRule>
  </conditionalFormatting>
  <conditionalFormatting sqref="I8:I20">
    <cfRule type="containsText" dxfId="6" priority="22" operator="containsText" text="Fail">
      <formula>NOT(ISERROR(SEARCH(("Fail"),(I8))))</formula>
    </cfRule>
  </conditionalFormatting>
  <conditionalFormatting sqref="I8:I20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20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48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COUNTIF(I8:I1007,"Pass")</f>
        <v>10</v>
      </c>
      <c r="B5" s="115">
        <f>COUNTIF(I8:I1007,"Fail")</f>
        <v>0</v>
      </c>
      <c r="C5" s="115">
        <f>E5-D5-A5-B5</f>
        <v>-10</v>
      </c>
      <c r="D5" s="116">
        <f>COUNTIF(H$9:I$1008,"N/A")</f>
        <v>0</v>
      </c>
      <c r="E5" s="117">
        <f>COUNTA(A8:A1011)</f>
        <v>0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/>
      <c r="B8" s="124" t="s">
        <v>82</v>
      </c>
      <c r="C8" s="123"/>
      <c r="D8" s="125" t="s">
        <v>153</v>
      </c>
      <c r="E8" s="123"/>
      <c r="F8" s="123"/>
      <c r="G8" s="126"/>
      <c r="H8" s="125" t="s">
        <v>154</v>
      </c>
      <c r="I8" s="123" t="s">
        <v>66</v>
      </c>
      <c r="J8" s="123"/>
      <c r="K8" s="123"/>
    </row>
    <row r="9">
      <c r="A9" s="123"/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155</v>
      </c>
      <c r="I9" s="125" t="s">
        <v>66</v>
      </c>
      <c r="J9" s="123"/>
      <c r="K9" s="123"/>
    </row>
    <row r="10">
      <c r="A10" s="123"/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/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 ht="75.0" customHeight="1">
      <c r="A12" s="123"/>
      <c r="B12" s="127" t="s">
        <v>108</v>
      </c>
      <c r="C12" s="133" t="s">
        <v>156</v>
      </c>
      <c r="D12" s="125" t="s">
        <v>157</v>
      </c>
      <c r="E12" s="123"/>
      <c r="F12" s="125"/>
      <c r="G12" s="140"/>
      <c r="H12" s="125" t="s">
        <v>158</v>
      </c>
      <c r="I12" s="125" t="s">
        <v>66</v>
      </c>
      <c r="J12" s="132"/>
      <c r="K12" s="132"/>
    </row>
    <row r="13" ht="64.5" customHeight="1">
      <c r="A13" s="125"/>
      <c r="B13" s="130"/>
      <c r="C13" s="133" t="s">
        <v>159</v>
      </c>
      <c r="D13" s="125" t="s">
        <v>160</v>
      </c>
      <c r="E13" s="123"/>
      <c r="F13" s="135"/>
      <c r="G13" s="136"/>
      <c r="H13" s="141" t="s">
        <v>161</v>
      </c>
      <c r="I13" s="125" t="s">
        <v>66</v>
      </c>
      <c r="J13" s="132"/>
      <c r="K13" s="132"/>
    </row>
    <row r="14" ht="67.5" customHeight="1">
      <c r="A14" s="125"/>
      <c r="B14" s="130"/>
      <c r="C14" s="133" t="s">
        <v>162</v>
      </c>
      <c r="D14" s="125" t="s">
        <v>163</v>
      </c>
      <c r="E14" s="123"/>
      <c r="F14" s="135"/>
      <c r="G14" s="136"/>
      <c r="H14" s="125" t="s">
        <v>164</v>
      </c>
      <c r="I14" s="125" t="s">
        <v>66</v>
      </c>
      <c r="J14" s="132"/>
      <c r="K14" s="132"/>
    </row>
    <row r="15" ht="70.5" customHeight="1">
      <c r="A15" s="123"/>
      <c r="B15" s="130"/>
      <c r="C15" s="133" t="s">
        <v>165</v>
      </c>
      <c r="D15" s="125"/>
      <c r="E15" s="123"/>
      <c r="F15" s="135"/>
      <c r="G15" s="137"/>
      <c r="H15" s="125" t="s">
        <v>166</v>
      </c>
      <c r="I15" s="125" t="s">
        <v>66</v>
      </c>
      <c r="J15" s="132"/>
      <c r="K15" s="132"/>
    </row>
    <row r="16" ht="63.75" customHeight="1">
      <c r="A16" s="123"/>
      <c r="B16" s="130"/>
      <c r="C16" s="133" t="s">
        <v>103</v>
      </c>
      <c r="D16" s="125" t="s">
        <v>167</v>
      </c>
      <c r="E16" s="123"/>
      <c r="F16" s="135"/>
      <c r="G16" s="137"/>
      <c r="H16" s="125" t="s">
        <v>168</v>
      </c>
      <c r="I16" s="125" t="s">
        <v>66</v>
      </c>
      <c r="J16" s="132"/>
      <c r="K16" s="132"/>
    </row>
    <row r="17" ht="61.5" customHeight="1">
      <c r="A17" s="123"/>
      <c r="B17" s="20"/>
      <c r="C17" s="133" t="s">
        <v>98</v>
      </c>
      <c r="D17" s="125" t="s">
        <v>169</v>
      </c>
      <c r="E17" s="123"/>
      <c r="F17" s="138"/>
      <c r="G17" s="139"/>
      <c r="H17" s="125" t="s">
        <v>170</v>
      </c>
      <c r="I17" s="125" t="s">
        <v>66</v>
      </c>
      <c r="J17" s="132"/>
      <c r="K17" s="132"/>
    </row>
  </sheetData>
  <mergeCells count="3">
    <mergeCell ref="B9:B11"/>
    <mergeCell ref="C9:C11"/>
    <mergeCell ref="B12:B17"/>
  </mergeCells>
  <conditionalFormatting sqref="I8:I17">
    <cfRule type="containsText" dxfId="0" priority="1" operator="containsText" text="&quot;Pass&quot;">
      <formula>NOT(ISERROR(SEARCH(("""Pass"""),(I8))))</formula>
    </cfRule>
  </conditionalFormatting>
  <conditionalFormatting sqref="I8:I17">
    <cfRule type="containsText" dxfId="1" priority="2" operator="containsText" text="&quot;N/A&quot;">
      <formula>NOT(ISERROR(SEARCH(("""N/A"""),(I8))))</formula>
    </cfRule>
  </conditionalFormatting>
  <conditionalFormatting sqref="I8:I17">
    <cfRule type="containsText" dxfId="2" priority="3" operator="containsText" text="&quot;Fail&quot;">
      <formula>NOT(ISERROR(SEARCH(("""Fail"""),(I8))))</formula>
    </cfRule>
  </conditionalFormatting>
  <conditionalFormatting sqref="I8:I17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7">
    <cfRule type="containsText" dxfId="4" priority="17" operator="containsText" text="&quot;Pass&quot;">
      <formula>NOT(ISERROR(SEARCH(("""Pass"""),(I12))))</formula>
    </cfRule>
  </conditionalFormatting>
  <conditionalFormatting sqref="I12:I17">
    <cfRule type="containsText" dxfId="1" priority="18" operator="containsText" text="&quot;N/A&quot;">
      <formula>NOT(ISERROR(SEARCH(("""N/A"""),(I12))))</formula>
    </cfRule>
  </conditionalFormatting>
  <conditionalFormatting sqref="I12:I17">
    <cfRule type="containsText" dxfId="2" priority="19" operator="containsText" text="&quot;Fail&quot;">
      <formula>NOT(ISERROR(SEARCH(("""Fail"""),(I12))))</formula>
    </cfRule>
  </conditionalFormatting>
  <conditionalFormatting sqref="I12:I17">
    <cfRule type="containsText" dxfId="3" priority="20" operator="containsText" text="&quot;Pass&quot;">
      <formula>NOT(ISERROR(SEARCH(("""Pass"""),(I12))))</formula>
    </cfRule>
  </conditionalFormatting>
  <conditionalFormatting sqref="I8:I17">
    <cfRule type="containsText" dxfId="5" priority="21" operator="containsText" text="Pass">
      <formula>NOT(ISERROR(SEARCH(("Pass"),(I8))))</formula>
    </cfRule>
  </conditionalFormatting>
  <conditionalFormatting sqref="I8:I17">
    <cfRule type="containsText" dxfId="6" priority="22" operator="containsText" text="Fail">
      <formula>NOT(ISERROR(SEARCH(("Fail"),(I8))))</formula>
    </cfRule>
  </conditionalFormatting>
  <conditionalFormatting sqref="I8:I17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7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49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5</v>
      </c>
      <c r="B5" s="115">
        <f>COUNTIF(I8:I1008,"Fail")</f>
        <v>7</v>
      </c>
      <c r="C5" s="115">
        <f>E5-D5-A5-B5</f>
        <v>-4</v>
      </c>
      <c r="D5" s="116">
        <f>COUNTIF(H$9:I$1009,"N/A")</f>
        <v>0</v>
      </c>
      <c r="E5" s="117">
        <f>COUNTA(A8:A1012)</f>
        <v>8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171</v>
      </c>
      <c r="E8" s="123"/>
      <c r="F8" s="123"/>
      <c r="G8" s="126"/>
      <c r="H8" s="125" t="s">
        <v>172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173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3" t="s">
        <v>98</v>
      </c>
      <c r="D13" s="125" t="s">
        <v>99</v>
      </c>
      <c r="E13" s="125" t="s">
        <v>174</v>
      </c>
      <c r="F13" s="125" t="s">
        <v>175</v>
      </c>
      <c r="G13" s="123"/>
      <c r="H13" s="125" t="s">
        <v>176</v>
      </c>
      <c r="I13" s="125" t="s">
        <v>67</v>
      </c>
      <c r="J13" s="132"/>
      <c r="K13" s="132"/>
    </row>
    <row r="14">
      <c r="A14" s="123" t="str">
        <f t="shared" si="1"/>
        <v>-6</v>
      </c>
      <c r="B14" s="20"/>
      <c r="C14" s="133" t="s">
        <v>103</v>
      </c>
      <c r="D14" s="123" t="s">
        <v>104</v>
      </c>
      <c r="E14" s="125" t="s">
        <v>100</v>
      </c>
      <c r="F14" s="125" t="s">
        <v>177</v>
      </c>
      <c r="G14" s="123"/>
      <c r="H14" s="125" t="s">
        <v>145</v>
      </c>
      <c r="I14" s="125" t="s">
        <v>66</v>
      </c>
      <c r="J14" s="132"/>
      <c r="K14" s="132"/>
    </row>
    <row r="15" ht="60.0" customHeight="1">
      <c r="A15" s="123"/>
      <c r="B15" s="134" t="s">
        <v>108</v>
      </c>
      <c r="C15" s="133" t="s">
        <v>178</v>
      </c>
      <c r="D15" s="125" t="s">
        <v>179</v>
      </c>
      <c r="E15" s="123"/>
      <c r="F15" s="135" t="s">
        <v>111</v>
      </c>
      <c r="G15" s="136"/>
      <c r="H15" s="125" t="s">
        <v>180</v>
      </c>
      <c r="I15" s="125" t="s">
        <v>67</v>
      </c>
      <c r="J15" s="132"/>
      <c r="K15" s="132"/>
    </row>
    <row r="16" ht="70.5" customHeight="1">
      <c r="A16" s="123"/>
      <c r="B16" s="130"/>
      <c r="C16" s="133" t="s">
        <v>181</v>
      </c>
      <c r="D16" s="125" t="s">
        <v>182</v>
      </c>
      <c r="E16" s="123"/>
      <c r="F16" s="135" t="s">
        <v>111</v>
      </c>
      <c r="G16" s="137"/>
      <c r="H16" s="125" t="s">
        <v>183</v>
      </c>
      <c r="I16" s="125" t="s">
        <v>67</v>
      </c>
      <c r="J16" s="132"/>
      <c r="K16" s="132"/>
    </row>
    <row r="17" ht="63.75" customHeight="1">
      <c r="A17" s="123"/>
      <c r="B17" s="130"/>
      <c r="C17" s="133" t="s">
        <v>184</v>
      </c>
      <c r="D17" s="125" t="s">
        <v>185</v>
      </c>
      <c r="E17" s="123"/>
      <c r="F17" s="135" t="s">
        <v>111</v>
      </c>
      <c r="G17" s="137"/>
      <c r="H17" s="125" t="s">
        <v>186</v>
      </c>
      <c r="I17" s="125" t="s">
        <v>67</v>
      </c>
      <c r="J17" s="132"/>
      <c r="K17" s="132"/>
    </row>
    <row r="18" ht="61.5" customHeight="1">
      <c r="A18" s="123" t="str">
        <f>$B$2&amp;"-"&amp;ROW()-8</f>
        <v>-10</v>
      </c>
      <c r="B18" s="20"/>
      <c r="C18" s="133" t="s">
        <v>187</v>
      </c>
      <c r="D18" s="125" t="s">
        <v>188</v>
      </c>
      <c r="E18" s="123"/>
      <c r="F18" s="138" t="s">
        <v>111</v>
      </c>
      <c r="G18" s="139"/>
      <c r="H18" s="125" t="s">
        <v>189</v>
      </c>
      <c r="I18" s="125" t="s">
        <v>67</v>
      </c>
      <c r="J18" s="132"/>
      <c r="K18" s="132"/>
    </row>
    <row r="19">
      <c r="C19" s="133" t="s">
        <v>190</v>
      </c>
      <c r="D19" s="125" t="s">
        <v>191</v>
      </c>
      <c r="E19" s="123"/>
      <c r="F19" s="138" t="s">
        <v>111</v>
      </c>
      <c r="G19" s="139"/>
      <c r="H19" s="125" t="s">
        <v>189</v>
      </c>
      <c r="I19" s="125" t="s">
        <v>67</v>
      </c>
      <c r="J19" s="132"/>
      <c r="K19" s="132"/>
    </row>
  </sheetData>
  <mergeCells count="4">
    <mergeCell ref="B9:B12"/>
    <mergeCell ref="C9:C12"/>
    <mergeCell ref="B13:B14"/>
    <mergeCell ref="B15:B18"/>
  </mergeCells>
  <conditionalFormatting sqref="I8:I19">
    <cfRule type="containsText" dxfId="0" priority="1" operator="containsText" text="&quot;Pass&quot;">
      <formula>NOT(ISERROR(SEARCH(("""Pass"""),(I8))))</formula>
    </cfRule>
  </conditionalFormatting>
  <conditionalFormatting sqref="I8:I19">
    <cfRule type="containsText" dxfId="1" priority="2" operator="containsText" text="&quot;N/A&quot;">
      <formula>NOT(ISERROR(SEARCH(("""N/A"""),(I8))))</formula>
    </cfRule>
  </conditionalFormatting>
  <conditionalFormatting sqref="I8:I19">
    <cfRule type="containsText" dxfId="2" priority="3" operator="containsText" text="&quot;Fail&quot;">
      <formula>NOT(ISERROR(SEARCH(("""Fail"""),(I8))))</formula>
    </cfRule>
  </conditionalFormatting>
  <conditionalFormatting sqref="I8:I19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9">
    <cfRule type="containsText" dxfId="4" priority="17" operator="containsText" text="&quot;Pass&quot;">
      <formula>NOT(ISERROR(SEARCH(("""Pass"""),(I12))))</formula>
    </cfRule>
  </conditionalFormatting>
  <conditionalFormatting sqref="I12:I19">
    <cfRule type="containsText" dxfId="1" priority="18" operator="containsText" text="&quot;N/A&quot;">
      <formula>NOT(ISERROR(SEARCH(("""N/A"""),(I12))))</formula>
    </cfRule>
  </conditionalFormatting>
  <conditionalFormatting sqref="I12:I19">
    <cfRule type="containsText" dxfId="2" priority="19" operator="containsText" text="&quot;Fail&quot;">
      <formula>NOT(ISERROR(SEARCH(("""Fail"""),(I12))))</formula>
    </cfRule>
  </conditionalFormatting>
  <conditionalFormatting sqref="I12:I19">
    <cfRule type="containsText" dxfId="3" priority="20" operator="containsText" text="&quot;Pass&quot;">
      <formula>NOT(ISERROR(SEARCH(("""Pass"""),(I12))))</formula>
    </cfRule>
  </conditionalFormatting>
  <conditionalFormatting sqref="I8:I19">
    <cfRule type="containsText" dxfId="5" priority="21" operator="containsText" text="Pass">
      <formula>NOT(ISERROR(SEARCH(("Pass"),(I8))))</formula>
    </cfRule>
  </conditionalFormatting>
  <conditionalFormatting sqref="I8:I19">
    <cfRule type="containsText" dxfId="6" priority="22" operator="containsText" text="Fail">
      <formula>NOT(ISERROR(SEARCH(("Fail"),(I8))))</formula>
    </cfRule>
  </conditionalFormatting>
  <conditionalFormatting sqref="I8:I19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9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192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COUNTIF(I8:I1004,"Pass")</f>
        <v>7</v>
      </c>
      <c r="B5" s="115">
        <f>COUNTIF(I8:I1004,"Fail")</f>
        <v>0</v>
      </c>
      <c r="C5" s="115">
        <f>E5-D5-A5-B5</f>
        <v>0</v>
      </c>
      <c r="D5" s="116">
        <f>COUNTIF(H$9:I$1005,"N/A")</f>
        <v>0</v>
      </c>
      <c r="E5" s="117">
        <f>COUNTA(A8:A1008)</f>
        <v>7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193</v>
      </c>
      <c r="E8" s="123"/>
      <c r="F8" s="123"/>
      <c r="G8" s="126"/>
      <c r="H8" s="125" t="s">
        <v>194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195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20"/>
      <c r="C11" s="2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127" t="s">
        <v>97</v>
      </c>
      <c r="C12" s="134" t="s">
        <v>98</v>
      </c>
      <c r="D12" s="125" t="s">
        <v>123</v>
      </c>
      <c r="E12" s="125" t="s">
        <v>196</v>
      </c>
      <c r="F12" s="125" t="s">
        <v>197</v>
      </c>
      <c r="G12" s="123"/>
      <c r="H12" s="125" t="s">
        <v>126</v>
      </c>
      <c r="I12" s="125" t="s">
        <v>66</v>
      </c>
      <c r="J12" s="132"/>
      <c r="K12" s="132"/>
    </row>
    <row r="13">
      <c r="A13" s="123" t="str">
        <f t="shared" si="1"/>
        <v>-5</v>
      </c>
      <c r="B13" s="130"/>
      <c r="C13" s="20"/>
      <c r="D13" s="125" t="s">
        <v>127</v>
      </c>
      <c r="E13" s="125" t="s">
        <v>196</v>
      </c>
      <c r="F13" s="125"/>
      <c r="G13" s="123"/>
      <c r="H13" s="125" t="s">
        <v>198</v>
      </c>
      <c r="I13" s="125" t="s">
        <v>66</v>
      </c>
      <c r="J13" s="132"/>
      <c r="K13" s="132"/>
    </row>
    <row r="14">
      <c r="A14" s="123" t="str">
        <f t="shared" si="1"/>
        <v>-6</v>
      </c>
      <c r="B14" s="20"/>
      <c r="C14" s="133" t="s">
        <v>130</v>
      </c>
      <c r="D14" s="125" t="s">
        <v>131</v>
      </c>
      <c r="E14" s="125" t="s">
        <v>132</v>
      </c>
      <c r="F14" s="125" t="s">
        <v>133</v>
      </c>
      <c r="G14" s="123"/>
      <c r="H14" s="125" t="s">
        <v>134</v>
      </c>
      <c r="I14" s="125" t="s">
        <v>66</v>
      </c>
      <c r="J14" s="132"/>
      <c r="K14" s="132"/>
    </row>
  </sheetData>
  <mergeCells count="4">
    <mergeCell ref="B9:B11"/>
    <mergeCell ref="C9:C11"/>
    <mergeCell ref="B12:B14"/>
    <mergeCell ref="C12:C13"/>
  </mergeCells>
  <conditionalFormatting sqref="I8:I14">
    <cfRule type="containsText" dxfId="0" priority="1" operator="containsText" text="&quot;Pass&quot;">
      <formula>NOT(ISERROR(SEARCH(("""Pass"""),(I8))))</formula>
    </cfRule>
  </conditionalFormatting>
  <conditionalFormatting sqref="I8:I14">
    <cfRule type="containsText" dxfId="1" priority="2" operator="containsText" text="&quot;N/A&quot;">
      <formula>NOT(ISERROR(SEARCH(("""N/A"""),(I8))))</formula>
    </cfRule>
  </conditionalFormatting>
  <conditionalFormatting sqref="I8:I14">
    <cfRule type="containsText" dxfId="2" priority="3" operator="containsText" text="&quot;Fail&quot;">
      <formula>NOT(ISERROR(SEARCH(("""Fail"""),(I8))))</formula>
    </cfRule>
  </conditionalFormatting>
  <conditionalFormatting sqref="I8:I14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14">
    <cfRule type="containsText" dxfId="4" priority="17" operator="containsText" text="&quot;Pass&quot;">
      <formula>NOT(ISERROR(SEARCH(("""Pass"""),(I12))))</formula>
    </cfRule>
  </conditionalFormatting>
  <conditionalFormatting sqref="I12:I14">
    <cfRule type="containsText" dxfId="1" priority="18" operator="containsText" text="&quot;N/A&quot;">
      <formula>NOT(ISERROR(SEARCH(("""N/A"""),(I12))))</formula>
    </cfRule>
  </conditionalFormatting>
  <conditionalFormatting sqref="I12:I14">
    <cfRule type="containsText" dxfId="2" priority="19" operator="containsText" text="&quot;Fail&quot;">
      <formula>NOT(ISERROR(SEARCH(("""Fail"""),(I12))))</formula>
    </cfRule>
  </conditionalFormatting>
  <conditionalFormatting sqref="I12:I14">
    <cfRule type="containsText" dxfId="3" priority="20" operator="containsText" text="&quot;Pass&quot;">
      <formula>NOT(ISERROR(SEARCH(("""Pass"""),(I12))))</formula>
    </cfRule>
  </conditionalFormatting>
  <conditionalFormatting sqref="I8:I14">
    <cfRule type="containsText" dxfId="5" priority="21" operator="containsText" text="Pass">
      <formula>NOT(ISERROR(SEARCH(("Pass"),(I8))))</formula>
    </cfRule>
  </conditionalFormatting>
  <conditionalFormatting sqref="I8:I14">
    <cfRule type="containsText" dxfId="6" priority="22" operator="containsText" text="Fail">
      <formula>NOT(ISERROR(SEARCH(("Fail"),(I8))))</formula>
    </cfRule>
  </conditionalFormatting>
  <conditionalFormatting sqref="I8:I14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14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16.13"/>
    <col customWidth="1" min="4" max="4" width="15.38"/>
    <col customWidth="1" min="5" max="5" width="14.25"/>
    <col customWidth="1" min="6" max="6" width="16.13"/>
    <col customWidth="1" min="7" max="7" width="13.25"/>
  </cols>
  <sheetData>
    <row r="1">
      <c r="A1" s="90" t="s">
        <v>63</v>
      </c>
      <c r="B1" s="91" t="s">
        <v>51</v>
      </c>
      <c r="C1" s="92"/>
      <c r="D1" s="93"/>
      <c r="E1" s="94"/>
      <c r="F1" s="95"/>
      <c r="G1" s="96"/>
      <c r="H1" s="97"/>
      <c r="I1" s="97"/>
      <c r="J1" s="50"/>
      <c r="K1" s="50"/>
    </row>
    <row r="2">
      <c r="A2" s="98" t="s">
        <v>64</v>
      </c>
      <c r="B2" s="99"/>
      <c r="C2" s="100"/>
      <c r="D2" s="101"/>
      <c r="E2" s="102"/>
      <c r="F2" s="95"/>
      <c r="G2" s="96"/>
      <c r="H2" s="97"/>
      <c r="I2" s="97"/>
      <c r="J2" s="50"/>
      <c r="K2" s="50"/>
    </row>
    <row r="3">
      <c r="A3" s="103" t="s">
        <v>65</v>
      </c>
      <c r="B3" s="104" t="s">
        <v>43</v>
      </c>
      <c r="C3" s="105"/>
      <c r="D3" s="105"/>
      <c r="E3" s="106"/>
      <c r="F3" s="97"/>
      <c r="G3" s="107"/>
      <c r="H3" s="97"/>
      <c r="I3" s="97"/>
      <c r="J3" s="50"/>
      <c r="K3" s="50"/>
    </row>
    <row r="4">
      <c r="A4" s="108" t="s">
        <v>66</v>
      </c>
      <c r="B4" s="109" t="s">
        <v>67</v>
      </c>
      <c r="C4" s="109" t="s">
        <v>68</v>
      </c>
      <c r="D4" s="109" t="s">
        <v>69</v>
      </c>
      <c r="E4" s="110" t="s">
        <v>70</v>
      </c>
      <c r="F4" s="111"/>
      <c r="G4" s="112"/>
      <c r="H4" s="112"/>
      <c r="I4" s="112"/>
      <c r="J4" s="113"/>
      <c r="K4" s="113"/>
    </row>
    <row r="5">
      <c r="A5" s="114">
        <f>COUNTIF(I8:I1008,"Pass")</f>
        <v>5</v>
      </c>
      <c r="B5" s="115">
        <f>COUNTIF(I8:I1008,"Fail")</f>
        <v>9</v>
      </c>
      <c r="C5" s="115">
        <f>E5-D5-A5-B5</f>
        <v>0</v>
      </c>
      <c r="D5" s="116">
        <f>COUNTIF(H$9:I$1009,"N/A")</f>
        <v>0</v>
      </c>
      <c r="E5" s="117">
        <f>COUNTA(A8:A1012)</f>
        <v>14</v>
      </c>
      <c r="F5" s="111"/>
      <c r="G5" s="118"/>
      <c r="H5" s="118"/>
      <c r="I5" s="119"/>
      <c r="J5" s="113"/>
      <c r="K5" s="113"/>
    </row>
    <row r="6">
      <c r="A6" s="111"/>
      <c r="B6" s="111"/>
      <c r="C6" s="111"/>
      <c r="D6" s="111"/>
      <c r="E6" s="111"/>
      <c r="F6" s="111"/>
      <c r="G6" s="111"/>
      <c r="H6" s="120"/>
      <c r="I6" s="113"/>
      <c r="J6" s="113"/>
      <c r="K6" s="113"/>
    </row>
    <row r="7">
      <c r="A7" s="121" t="s">
        <v>71</v>
      </c>
      <c r="B7" s="121" t="s">
        <v>72</v>
      </c>
      <c r="C7" s="121" t="s">
        <v>73</v>
      </c>
      <c r="D7" s="121" t="s">
        <v>74</v>
      </c>
      <c r="E7" s="121" t="s">
        <v>75</v>
      </c>
      <c r="F7" s="121" t="s">
        <v>76</v>
      </c>
      <c r="G7" s="121" t="s">
        <v>77</v>
      </c>
      <c r="H7" s="121" t="s">
        <v>78</v>
      </c>
      <c r="I7" s="122" t="s">
        <v>79</v>
      </c>
      <c r="J7" s="122" t="s">
        <v>80</v>
      </c>
      <c r="K7" s="121" t="s">
        <v>81</v>
      </c>
    </row>
    <row r="8">
      <c r="A8" s="123" t="str">
        <f t="shared" ref="A8:A14" si="1">$B$2&amp;"-"&amp;ROW()-8</f>
        <v>-0</v>
      </c>
      <c r="B8" s="124" t="s">
        <v>82</v>
      </c>
      <c r="C8" s="123"/>
      <c r="D8" s="125" t="s">
        <v>199</v>
      </c>
      <c r="E8" s="123"/>
      <c r="F8" s="123"/>
      <c r="G8" s="126"/>
      <c r="H8" s="125" t="s">
        <v>200</v>
      </c>
      <c r="I8" s="123" t="s">
        <v>66</v>
      </c>
      <c r="J8" s="123"/>
      <c r="K8" s="123"/>
    </row>
    <row r="9">
      <c r="A9" s="123" t="str">
        <f t="shared" si="1"/>
        <v>-1</v>
      </c>
      <c r="B9" s="127" t="s">
        <v>85</v>
      </c>
      <c r="C9" s="128"/>
      <c r="D9" s="123" t="s">
        <v>86</v>
      </c>
      <c r="E9" s="123"/>
      <c r="F9" s="123" t="s">
        <v>87</v>
      </c>
      <c r="G9" s="123"/>
      <c r="H9" s="129" t="s">
        <v>195</v>
      </c>
      <c r="I9" s="125" t="s">
        <v>66</v>
      </c>
      <c r="J9" s="123"/>
      <c r="K9" s="123"/>
    </row>
    <row r="10">
      <c r="A10" s="123" t="str">
        <f t="shared" si="1"/>
        <v>-2</v>
      </c>
      <c r="B10" s="130"/>
      <c r="C10" s="130"/>
      <c r="D10" s="123" t="s">
        <v>89</v>
      </c>
      <c r="E10" s="123"/>
      <c r="F10" s="123" t="s">
        <v>89</v>
      </c>
      <c r="G10" s="123"/>
      <c r="H10" s="131" t="s">
        <v>90</v>
      </c>
      <c r="I10" s="125" t="s">
        <v>66</v>
      </c>
      <c r="J10" s="123"/>
      <c r="K10" s="123"/>
    </row>
    <row r="11">
      <c r="A11" s="123" t="str">
        <f t="shared" si="1"/>
        <v>-3</v>
      </c>
      <c r="B11" s="130"/>
      <c r="C11" s="130"/>
      <c r="D11" s="123" t="s">
        <v>91</v>
      </c>
      <c r="E11" s="123"/>
      <c r="F11" s="125" t="s">
        <v>92</v>
      </c>
      <c r="G11" s="123"/>
      <c r="H11" s="125" t="s">
        <v>93</v>
      </c>
      <c r="I11" s="125" t="s">
        <v>66</v>
      </c>
      <c r="J11" s="123"/>
      <c r="K11" s="123"/>
    </row>
    <row r="12">
      <c r="A12" s="123" t="str">
        <f t="shared" si="1"/>
        <v>-4</v>
      </c>
      <c r="B12" s="20"/>
      <c r="C12" s="20"/>
      <c r="D12" s="125" t="s">
        <v>94</v>
      </c>
      <c r="E12" s="123"/>
      <c r="F12" s="125" t="s">
        <v>95</v>
      </c>
      <c r="G12" s="123"/>
      <c r="H12" s="125" t="s">
        <v>96</v>
      </c>
      <c r="I12" s="125" t="s">
        <v>67</v>
      </c>
      <c r="J12" s="132"/>
      <c r="K12" s="132"/>
    </row>
    <row r="13">
      <c r="A13" s="123" t="str">
        <f t="shared" si="1"/>
        <v>-5</v>
      </c>
      <c r="B13" s="127" t="s">
        <v>97</v>
      </c>
      <c r="C13" s="134" t="s">
        <v>98</v>
      </c>
      <c r="D13" s="125" t="s">
        <v>138</v>
      </c>
      <c r="E13" s="125" t="s">
        <v>201</v>
      </c>
      <c r="F13" s="125" t="s">
        <v>175</v>
      </c>
      <c r="G13" s="123"/>
      <c r="H13" s="125" t="s">
        <v>202</v>
      </c>
      <c r="I13" s="125" t="s">
        <v>66</v>
      </c>
      <c r="J13" s="132"/>
      <c r="K13" s="132"/>
    </row>
    <row r="14" ht="102.0" customHeight="1">
      <c r="A14" s="123" t="str">
        <f t="shared" si="1"/>
        <v>-6</v>
      </c>
      <c r="B14" s="130"/>
      <c r="C14" s="130"/>
      <c r="D14" s="125" t="s">
        <v>203</v>
      </c>
      <c r="E14" s="125" t="s">
        <v>201</v>
      </c>
      <c r="F14" s="125" t="s">
        <v>204</v>
      </c>
      <c r="G14" s="123"/>
      <c r="H14" s="125" t="s">
        <v>205</v>
      </c>
      <c r="I14" s="125" t="s">
        <v>67</v>
      </c>
      <c r="J14" s="132"/>
      <c r="K14" s="132"/>
    </row>
    <row r="15" ht="91.5" customHeight="1">
      <c r="A15" s="125">
        <v>-7.0</v>
      </c>
      <c r="B15" s="130"/>
      <c r="C15" s="20"/>
      <c r="D15" s="125" t="s">
        <v>206</v>
      </c>
      <c r="E15" s="125" t="s">
        <v>201</v>
      </c>
      <c r="F15" s="125" t="s">
        <v>207</v>
      </c>
      <c r="G15" s="123"/>
      <c r="H15" s="125" t="s">
        <v>208</v>
      </c>
      <c r="I15" s="125" t="s">
        <v>67</v>
      </c>
      <c r="J15" s="132"/>
      <c r="K15" s="132"/>
    </row>
    <row r="16">
      <c r="A16" s="123" t="str">
        <f>$B$2&amp;"-"&amp;ROW()-8</f>
        <v>-8</v>
      </c>
      <c r="B16" s="20"/>
      <c r="C16" s="133" t="s">
        <v>103</v>
      </c>
      <c r="D16" s="123" t="s">
        <v>104</v>
      </c>
      <c r="E16" s="125" t="s">
        <v>201</v>
      </c>
      <c r="F16" s="125" t="s">
        <v>209</v>
      </c>
      <c r="G16" s="123"/>
      <c r="H16" s="125" t="s">
        <v>145</v>
      </c>
      <c r="I16" s="125" t="s">
        <v>67</v>
      </c>
      <c r="J16" s="132"/>
      <c r="K16" s="132"/>
    </row>
    <row r="17" ht="64.5" customHeight="1">
      <c r="A17" s="125">
        <v>-9.0</v>
      </c>
      <c r="B17" s="127"/>
      <c r="C17" s="133" t="s">
        <v>178</v>
      </c>
      <c r="D17" s="125" t="s">
        <v>210</v>
      </c>
      <c r="E17" s="123"/>
      <c r="F17" s="135" t="s">
        <v>148</v>
      </c>
      <c r="G17" s="136"/>
      <c r="H17" s="141" t="s">
        <v>180</v>
      </c>
      <c r="I17" s="125" t="s">
        <v>67</v>
      </c>
      <c r="J17" s="132"/>
      <c r="K17" s="132"/>
    </row>
    <row r="18" ht="60.0" customHeight="1">
      <c r="A18" s="125">
        <v>-10.0</v>
      </c>
      <c r="B18" s="130"/>
      <c r="C18" s="133" t="s">
        <v>181</v>
      </c>
      <c r="D18" s="125" t="s">
        <v>211</v>
      </c>
      <c r="E18" s="123"/>
      <c r="F18" s="135" t="s">
        <v>111</v>
      </c>
      <c r="G18" s="136"/>
      <c r="H18" s="125" t="s">
        <v>183</v>
      </c>
      <c r="I18" s="125" t="s">
        <v>67</v>
      </c>
      <c r="J18" s="132"/>
      <c r="K18" s="132"/>
    </row>
    <row r="19" ht="70.5" customHeight="1">
      <c r="A19" s="125">
        <v>-11.0</v>
      </c>
      <c r="B19" s="20"/>
      <c r="C19" s="133" t="s">
        <v>184</v>
      </c>
      <c r="D19" s="125" t="s">
        <v>185</v>
      </c>
      <c r="E19" s="123"/>
      <c r="F19" s="135" t="s">
        <v>111</v>
      </c>
      <c r="G19" s="137"/>
      <c r="H19" s="125" t="s">
        <v>186</v>
      </c>
      <c r="I19" s="125" t="s">
        <v>67</v>
      </c>
      <c r="J19" s="132"/>
      <c r="K19" s="132"/>
    </row>
    <row r="20" ht="70.5" customHeight="1">
      <c r="A20" s="125">
        <v>-11.0</v>
      </c>
      <c r="C20" s="133" t="s">
        <v>187</v>
      </c>
      <c r="D20" s="125" t="s">
        <v>188</v>
      </c>
      <c r="E20" s="123"/>
      <c r="F20" s="135" t="s">
        <v>111</v>
      </c>
      <c r="G20" s="137"/>
      <c r="H20" s="125" t="s">
        <v>212</v>
      </c>
      <c r="I20" s="125" t="s">
        <v>67</v>
      </c>
      <c r="J20" s="132"/>
      <c r="K20" s="132"/>
    </row>
    <row r="21" ht="70.5" customHeight="1">
      <c r="A21" s="125">
        <v>-11.0</v>
      </c>
      <c r="C21" s="133" t="s">
        <v>190</v>
      </c>
      <c r="D21" s="125" t="s">
        <v>191</v>
      </c>
      <c r="E21" s="123"/>
      <c r="F21" s="135" t="s">
        <v>111</v>
      </c>
      <c r="G21" s="137"/>
      <c r="H21" s="125" t="s">
        <v>213</v>
      </c>
      <c r="I21" s="125" t="s">
        <v>67</v>
      </c>
      <c r="J21" s="132"/>
      <c r="K21" s="132"/>
    </row>
  </sheetData>
  <mergeCells count="5">
    <mergeCell ref="B9:B12"/>
    <mergeCell ref="C9:C12"/>
    <mergeCell ref="B13:B16"/>
    <mergeCell ref="C13:C15"/>
    <mergeCell ref="B17:B19"/>
  </mergeCells>
  <conditionalFormatting sqref="I8:I21">
    <cfRule type="containsText" dxfId="0" priority="1" operator="containsText" text="&quot;Pass&quot;">
      <formula>NOT(ISERROR(SEARCH(("""Pass"""),(I8))))</formula>
    </cfRule>
  </conditionalFormatting>
  <conditionalFormatting sqref="I8:I21">
    <cfRule type="containsText" dxfId="1" priority="2" operator="containsText" text="&quot;N/A&quot;">
      <formula>NOT(ISERROR(SEARCH(("""N/A"""),(I8))))</formula>
    </cfRule>
  </conditionalFormatting>
  <conditionalFormatting sqref="I8:I21">
    <cfRule type="containsText" dxfId="2" priority="3" operator="containsText" text="&quot;Fail&quot;">
      <formula>NOT(ISERROR(SEARCH(("""Fail"""),(I8))))</formula>
    </cfRule>
  </conditionalFormatting>
  <conditionalFormatting sqref="I8:I21">
    <cfRule type="containsText" dxfId="3" priority="4" operator="containsText" text="&quot;Pass&quot;">
      <formula>NOT(ISERROR(SEARCH(("""Pass"""),(I8))))</formula>
    </cfRule>
  </conditionalFormatting>
  <conditionalFormatting sqref="I9">
    <cfRule type="containsText" dxfId="4" priority="5" operator="containsText" text="&quot;Pass&quot;">
      <formula>NOT(ISERROR(SEARCH(("""Pass"""),(I9))))</formula>
    </cfRule>
  </conditionalFormatting>
  <conditionalFormatting sqref="I9">
    <cfRule type="containsText" dxfId="1" priority="6" operator="containsText" text="&quot;N/A&quot;">
      <formula>NOT(ISERROR(SEARCH(("""N/A"""),(I9))))</formula>
    </cfRule>
  </conditionalFormatting>
  <conditionalFormatting sqref="I9">
    <cfRule type="containsText" dxfId="2" priority="7" operator="containsText" text="&quot;Fail&quot;">
      <formula>NOT(ISERROR(SEARCH(("""Fail"""),(I9))))</formula>
    </cfRule>
  </conditionalFormatting>
  <conditionalFormatting sqref="I9">
    <cfRule type="containsText" dxfId="3" priority="8" operator="containsText" text="&quot;Pass&quot;">
      <formula>NOT(ISERROR(SEARCH(("""Pass"""),(I9))))</formula>
    </cfRule>
  </conditionalFormatting>
  <conditionalFormatting sqref="I10">
    <cfRule type="containsText" dxfId="4" priority="9" operator="containsText" text="&quot;Pass&quot;">
      <formula>NOT(ISERROR(SEARCH(("""Pass"""),(I10))))</formula>
    </cfRule>
  </conditionalFormatting>
  <conditionalFormatting sqref="I10">
    <cfRule type="containsText" dxfId="1" priority="10" operator="containsText" text="&quot;N/A&quot;">
      <formula>NOT(ISERROR(SEARCH(("""N/A"""),(I10))))</formula>
    </cfRule>
  </conditionalFormatting>
  <conditionalFormatting sqref="I10">
    <cfRule type="containsText" dxfId="2" priority="11" operator="containsText" text="&quot;Fail&quot;">
      <formula>NOT(ISERROR(SEARCH(("""Fail"""),(I10))))</formula>
    </cfRule>
  </conditionalFormatting>
  <conditionalFormatting sqref="I10">
    <cfRule type="containsText" dxfId="3" priority="12" operator="containsText" text="&quot;Pass&quot;">
      <formula>NOT(ISERROR(SEARCH(("""Pass"""),(I10))))</formula>
    </cfRule>
  </conditionalFormatting>
  <conditionalFormatting sqref="I11">
    <cfRule type="containsText" dxfId="4" priority="13" operator="containsText" text="&quot;Pass&quot;">
      <formula>NOT(ISERROR(SEARCH(("""Pass"""),(I11))))</formula>
    </cfRule>
  </conditionalFormatting>
  <conditionalFormatting sqref="I11">
    <cfRule type="containsText" dxfId="1" priority="14" operator="containsText" text="&quot;N/A&quot;">
      <formula>NOT(ISERROR(SEARCH(("""N/A"""),(I11))))</formula>
    </cfRule>
  </conditionalFormatting>
  <conditionalFormatting sqref="I11">
    <cfRule type="containsText" dxfId="2" priority="15" operator="containsText" text="&quot;Fail&quot;">
      <formula>NOT(ISERROR(SEARCH(("""Fail"""),(I11))))</formula>
    </cfRule>
  </conditionalFormatting>
  <conditionalFormatting sqref="I11">
    <cfRule type="containsText" dxfId="3" priority="16" operator="containsText" text="&quot;Pass&quot;">
      <formula>NOT(ISERROR(SEARCH(("""Pass"""),(I11))))</formula>
    </cfRule>
  </conditionalFormatting>
  <conditionalFormatting sqref="I12:I21">
    <cfRule type="containsText" dxfId="4" priority="17" operator="containsText" text="&quot;Pass&quot;">
      <formula>NOT(ISERROR(SEARCH(("""Pass"""),(I12))))</formula>
    </cfRule>
  </conditionalFormatting>
  <conditionalFormatting sqref="I12:I21">
    <cfRule type="containsText" dxfId="1" priority="18" operator="containsText" text="&quot;N/A&quot;">
      <formula>NOT(ISERROR(SEARCH(("""N/A"""),(I12))))</formula>
    </cfRule>
  </conditionalFormatting>
  <conditionalFormatting sqref="I12:I21">
    <cfRule type="containsText" dxfId="2" priority="19" operator="containsText" text="&quot;Fail&quot;">
      <formula>NOT(ISERROR(SEARCH(("""Fail"""),(I12))))</formula>
    </cfRule>
  </conditionalFormatting>
  <conditionalFormatting sqref="I12:I21">
    <cfRule type="containsText" dxfId="3" priority="20" operator="containsText" text="&quot;Pass&quot;">
      <formula>NOT(ISERROR(SEARCH(("""Pass"""),(I12))))</formula>
    </cfRule>
  </conditionalFormatting>
  <conditionalFormatting sqref="I8:I21">
    <cfRule type="containsText" dxfId="5" priority="21" operator="containsText" text="Pass">
      <formula>NOT(ISERROR(SEARCH(("Pass"),(I8))))</formula>
    </cfRule>
  </conditionalFormatting>
  <conditionalFormatting sqref="I8:I21">
    <cfRule type="containsText" dxfId="6" priority="22" operator="containsText" text="Fail">
      <formula>NOT(ISERROR(SEARCH(("Fail"),(I8))))</formula>
    </cfRule>
  </conditionalFormatting>
  <conditionalFormatting sqref="I8:I21">
    <cfRule type="containsText" dxfId="7" priority="23" operator="containsText" text="Untested">
      <formula>NOT(ISERROR(SEARCH(("Untested"),(I8))))</formula>
    </cfRule>
  </conditionalFormatting>
  <dataValidations>
    <dataValidation type="list" allowBlank="1" showInputMessage="1" showErrorMessage="1" prompt=" - " sqref="I8:I21">
      <formula1>"Pass,Fail,Untested,N/A"</formula1>
    </dataValidation>
    <dataValidation type="list" allowBlank="1" showInputMessage="1" showErrorMessage="1" prompt=" - " sqref="I1:I2 I6:I7">
      <formula1>$M$2:$M$6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