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uren Course notes and Assignments\CNN_assignments\CIFAR10_5models\"/>
    </mc:Choice>
  </mc:AlternateContent>
  <xr:revisionPtr revIDLastSave="0" documentId="13_ncr:1_{E852A39A-5C37-41A2-BEE7-592452EC5C56}" xr6:coauthVersionLast="47" xr6:coauthVersionMax="47" xr10:uidLastSave="{00000000-0000-0000-0000-000000000000}"/>
  <bookViews>
    <workbookView xWindow="-108" yWindow="-108" windowWidth="23256" windowHeight="12576" activeTab="5" xr2:uid="{FB04B050-0E97-4345-A2EF-A3B3275DFF20}"/>
  </bookViews>
  <sheets>
    <sheet name="MODEL1" sheetId="1" r:id="rId1"/>
    <sheet name="MODEL2" sheetId="2" r:id="rId2"/>
    <sheet name="MODEL3" sheetId="3" r:id="rId3"/>
    <sheet name="MODEL4" sheetId="4" r:id="rId4"/>
    <sheet name="MODEL5" sheetId="5" r:id="rId5"/>
    <sheet name="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4" i="1"/>
  <c r="F21" i="1"/>
  <c r="F18" i="1"/>
  <c r="F15" i="1"/>
  <c r="F10" i="1"/>
  <c r="F7" i="1"/>
  <c r="F29" i="1"/>
  <c r="F26" i="1"/>
  <c r="F23" i="1"/>
  <c r="F20" i="1"/>
  <c r="F17" i="1"/>
  <c r="F14" i="1"/>
  <c r="F12" i="1"/>
  <c r="F9" i="1"/>
  <c r="F6" i="1"/>
  <c r="F33" i="1" l="1"/>
  <c r="C34" i="1" s="1"/>
</calcChain>
</file>

<file path=xl/sharedStrings.xml><?xml version="1.0" encoding="utf-8"?>
<sst xmlns="http://schemas.openxmlformats.org/spreadsheetml/2006/main" count="335" uniqueCount="121">
  <si>
    <t>Layer (type)</t>
  </si>
  <si>
    <t>Output Shape</t>
  </si>
  <si>
    <t>Param #</t>
  </si>
  <si>
    <t>conv2d_8 (Conv2D)</t>
  </si>
  <si>
    <t>(None, 30, 30, 10)</t>
  </si>
  <si>
    <t>batch_normalization_7 (Batch</t>
  </si>
  <si>
    <t>dropout (Dropout)</t>
  </si>
  <si>
    <t>conv2d_9 (Conv2D)</t>
  </si>
  <si>
    <t>(None, 28, 28, 16)</t>
  </si>
  <si>
    <t>batch_normalization_8 (Batch</t>
  </si>
  <si>
    <t>dropout_1 (Dropout)</t>
  </si>
  <si>
    <t>conv2d_10 (Conv2D)</t>
  </si>
  <si>
    <t>max_pooling2d_1 (MaxPooling2</t>
  </si>
  <si>
    <t>(None, 14, 14, 16)</t>
  </si>
  <si>
    <t>conv2d_11 (Conv2D)</t>
  </si>
  <si>
    <t>(None, 12, 12, 32)</t>
  </si>
  <si>
    <t>batch_normalization_9 (Batch</t>
  </si>
  <si>
    <t>dropout_2 (Dropout)</t>
  </si>
  <si>
    <t>conv2d_12 (Conv2D)</t>
  </si>
  <si>
    <t>(None, 10, 10, 32)</t>
  </si>
  <si>
    <t>batch_normalization_10 (Batc</t>
  </si>
  <si>
    <t>dropout_3 (Dropout)</t>
  </si>
  <si>
    <t>conv2d_13 (Conv2D)</t>
  </si>
  <si>
    <t>(None, 8, 8, 32)</t>
  </si>
  <si>
    <t>batch_normalization_11 (Batc</t>
  </si>
  <si>
    <t>dropout_4 (Dropout)</t>
  </si>
  <si>
    <t>conv2d_14 (Conv2D)</t>
  </si>
  <si>
    <t>(None, 6, 6, 16)</t>
  </si>
  <si>
    <t>batch_normalization_12 (Batc</t>
  </si>
  <si>
    <t>dropout_5 (Dropout)</t>
  </si>
  <si>
    <t>conv2d_15 (Conv2D)</t>
  </si>
  <si>
    <t>(None, 4, 4, 16)</t>
  </si>
  <si>
    <t>batch_normalization_13 (Batc</t>
  </si>
  <si>
    <t>dropout_6 (Dropout)</t>
  </si>
  <si>
    <t>conv2d_16 (Conv2D)</t>
  </si>
  <si>
    <t>(None, 1, 1, 10)</t>
  </si>
  <si>
    <t>flatten_1 (Flatten)</t>
  </si>
  <si>
    <t>(None, 10)</t>
  </si>
  <si>
    <t>activation_1 (Activation)</t>
  </si>
  <si>
    <t>Total params: 88,666</t>
  </si>
  <si>
    <t>Trainable params: 88,198</t>
  </si>
  <si>
    <t>Non-trainable params: 468</t>
  </si>
  <si>
    <t>Parameter Calculation</t>
  </si>
  <si>
    <t>Filter Size</t>
  </si>
  <si>
    <t>Caluculation</t>
  </si>
  <si>
    <t>Trainable Parameters</t>
  </si>
  <si>
    <t xml:space="preserve">conv2d_8 (Conv2D) </t>
  </si>
  <si>
    <t xml:space="preserve">(None, 30, 30, 10) </t>
  </si>
  <si>
    <t>Model: "sequential"   Input Shape (32*32)</t>
  </si>
  <si>
    <t>3*3</t>
  </si>
  <si>
    <t>1*1</t>
  </si>
  <si>
    <t>4*4</t>
  </si>
  <si>
    <t>(3*3*3+1)*10</t>
  </si>
  <si>
    <t>(3*3*10+1)*16</t>
  </si>
  <si>
    <t>(1*1*16+1)*16</t>
  </si>
  <si>
    <t>(3*3*32+1)*32</t>
  </si>
  <si>
    <t>(3*3*16+1)*16</t>
  </si>
  <si>
    <t>(3*3*16+1)*32</t>
  </si>
  <si>
    <t>(3*3*32+1)*16</t>
  </si>
  <si>
    <t>(4*4*16+1)*10</t>
  </si>
  <si>
    <t xml:space="preserve">Total params: </t>
  </si>
  <si>
    <t xml:space="preserve">Trainable params: </t>
  </si>
  <si>
    <t xml:space="preserve">Non-trainable params: </t>
  </si>
  <si>
    <t>4*10</t>
  </si>
  <si>
    <t>4*16</t>
  </si>
  <si>
    <t>4*32</t>
  </si>
  <si>
    <t>conv2d (Conv2D)</t>
  </si>
  <si>
    <t>batch_normalization (BatchNo</t>
  </si>
  <si>
    <t>conv2d_1 (Conv2D)</t>
  </si>
  <si>
    <t>batch_normalization_1 (Batch</t>
  </si>
  <si>
    <t>conv2d_2 (Conv2D)</t>
  </si>
  <si>
    <t>max_pooling2d (MaxPooling2D)</t>
  </si>
  <si>
    <t>conv2d_3 (Conv2D)</t>
  </si>
  <si>
    <t>batch_normalization_2 (Batch</t>
  </si>
  <si>
    <t>conv2d_4 (Conv2D)</t>
  </si>
  <si>
    <t>(None, 10, 10, 64)</t>
  </si>
  <si>
    <t>batch_normalization_3 (Batch</t>
  </si>
  <si>
    <t>conv2d_5 (Conv2D)</t>
  </si>
  <si>
    <t>(None, 8, 8, 64)</t>
  </si>
  <si>
    <t>batch_normalization_4 (Batch</t>
  </si>
  <si>
    <t>conv2d_6 (Conv2D)</t>
  </si>
  <si>
    <t>(None, 6, 6, 32)</t>
  </si>
  <si>
    <t>batch_normalization_5 (Batch</t>
  </si>
  <si>
    <t>conv2d_7 (Conv2D)</t>
  </si>
  <si>
    <t>batch_normalization_6 (Batch</t>
  </si>
  <si>
    <t>flatten (Flatten)</t>
  </si>
  <si>
    <t>activation (Activation)</t>
  </si>
  <si>
    <t>Total params: 99,162</t>
  </si>
  <si>
    <t>Trainable params: 98,662</t>
  </si>
  <si>
    <t>Non-trainable params: 500</t>
  </si>
  <si>
    <t>dropout_7 (Dropout)</t>
  </si>
  <si>
    <t>dropout_8 (Dropout)</t>
  </si>
  <si>
    <t>dropout_9 (Dropout)</t>
  </si>
  <si>
    <t>(None, 4, 4, 32)</t>
  </si>
  <si>
    <t>(None, 512)</t>
  </si>
  <si>
    <t>dense (Dense)</t>
  </si>
  <si>
    <t>(None, 16)</t>
  </si>
  <si>
    <t>dense_1 (Dense)</t>
  </si>
  <si>
    <t>Total params: 232,394</t>
  </si>
  <si>
    <t>Trainable params: 231,670</t>
  </si>
  <si>
    <t>Non-trainable params: 724</t>
  </si>
  <si>
    <t>(None, 24, 24, 32)</t>
  </si>
  <si>
    <t>(None, 20, 20, 64)</t>
  </si>
  <si>
    <t>(None, 16, 16, 32)</t>
  </si>
  <si>
    <t>(None, 12, 12, 64)</t>
  </si>
  <si>
    <t>(None, 256)</t>
  </si>
  <si>
    <t>Comparison Table</t>
  </si>
  <si>
    <t>Models</t>
  </si>
  <si>
    <t>Epoch</t>
  </si>
  <si>
    <t>Trainable parameters</t>
  </si>
  <si>
    <t>Non - Trainable parameters</t>
  </si>
  <si>
    <t>Total Parameters</t>
  </si>
  <si>
    <t>Accuracy</t>
  </si>
  <si>
    <t>Validation Accuracy</t>
  </si>
  <si>
    <t>Loss</t>
  </si>
  <si>
    <t>Val_loss</t>
  </si>
  <si>
    <t>Model-1</t>
  </si>
  <si>
    <t>Model-2</t>
  </si>
  <si>
    <t>Model-3</t>
  </si>
  <si>
    <t>Model-4</t>
  </si>
  <si>
    <t>Model-5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</si>
</sst>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2" fillId="7" borderId="1" xfId="6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3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3" borderId="1" xfId="2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5" fillId="6" borderId="1" xfId="5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7">
    <cellStyle name="Accent1" xfId="1" builtinId="29"/>
    <cellStyle name="Accent2" xfId="2" builtinId="33"/>
    <cellStyle name="Accent3" xfId="3" builtinId="37"/>
    <cellStyle name="Accent4" xfId="4" builtinId="41"/>
    <cellStyle name="Accent5" xfId="5" builtinId="45"/>
    <cellStyle name="Accent6" xfId="6" builtinId="49"/>
    <cellStyle name="Normal" xfId="0" builtinId="0"/>
  </cellStyles>
  <dxfs count="50">
    <dxf>
      <font>
        <b/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ck">
          <color theme="0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Loss,</a:t>
            </a:r>
            <a:r>
              <a:rPr lang="en-IN" baseline="0"/>
              <a:t>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Comparison!$F$2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Comparison!$F$3:$F$7</c:f>
              <c:numCache>
                <c:formatCode>General</c:formatCode>
                <c:ptCount val="5"/>
                <c:pt idx="0">
                  <c:v>68.87</c:v>
                </c:pt>
                <c:pt idx="1">
                  <c:v>78.819999999999993</c:v>
                </c:pt>
                <c:pt idx="2">
                  <c:v>73.290000000000006</c:v>
                </c:pt>
                <c:pt idx="3">
                  <c:v>71.819999999999993</c:v>
                </c:pt>
                <c:pt idx="4">
                  <c:v>97.41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089-9978-44F3EC599EF7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Comparison!$G$3:$G$7</c:f>
              <c:numCache>
                <c:formatCode>General</c:formatCode>
                <c:ptCount val="5"/>
                <c:pt idx="0">
                  <c:v>65.42</c:v>
                </c:pt>
                <c:pt idx="1">
                  <c:v>76.17</c:v>
                </c:pt>
                <c:pt idx="2">
                  <c:v>70.09</c:v>
                </c:pt>
                <c:pt idx="3">
                  <c:v>71.83</c:v>
                </c:pt>
                <c:pt idx="4">
                  <c:v>67.31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B-4089-9978-44F3EC599EF7}"/>
            </c:ext>
          </c:extLst>
        </c:ser>
        <c:ser>
          <c:idx val="2"/>
          <c:order val="2"/>
          <c:tx>
            <c:strRef>
              <c:f>Comparison!$H$2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Comparison!$H$3:$H$7</c:f>
              <c:numCache>
                <c:formatCode>General</c:formatCode>
                <c:ptCount val="5"/>
                <c:pt idx="0">
                  <c:v>87.69</c:v>
                </c:pt>
                <c:pt idx="1">
                  <c:v>59.41</c:v>
                </c:pt>
                <c:pt idx="2">
                  <c:v>76.38</c:v>
                </c:pt>
                <c:pt idx="3">
                  <c:v>79.78</c:v>
                </c:pt>
                <c:pt idx="4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B-4089-9978-44F3EC599EF7}"/>
            </c:ext>
          </c:extLst>
        </c:ser>
        <c:ser>
          <c:idx val="3"/>
          <c:order val="3"/>
          <c:tx>
            <c:strRef>
              <c:f>Comparison!$I$2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Comparison!$I$3:$I$7</c:f>
              <c:numCache>
                <c:formatCode>General</c:formatCode>
                <c:ptCount val="5"/>
                <c:pt idx="0">
                  <c:v>101.42</c:v>
                </c:pt>
                <c:pt idx="1">
                  <c:v>71</c:v>
                </c:pt>
                <c:pt idx="2">
                  <c:v>87.77</c:v>
                </c:pt>
                <c:pt idx="3">
                  <c:v>81.13</c:v>
                </c:pt>
                <c:pt idx="4">
                  <c:v>141.94999999999999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B-4089-9978-44F3EC59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042768"/>
        <c:axId val="634045720"/>
      </c:barChart>
      <c:catAx>
        <c:axId val="63404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5720"/>
        <c:crosses val="autoZero"/>
        <c:auto val="1"/>
        <c:lblAlgn val="ctr"/>
        <c:lblOffset val="100"/>
        <c:noMultiLvlLbl val="0"/>
      </c:catAx>
      <c:valAx>
        <c:axId val="63404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Comparison!$C$3:$C$7</c:f>
              <c:numCache>
                <c:formatCode>General</c:formatCode>
                <c:ptCount val="5"/>
                <c:pt idx="0">
                  <c:v>34966</c:v>
                </c:pt>
                <c:pt idx="1">
                  <c:v>88198</c:v>
                </c:pt>
                <c:pt idx="2">
                  <c:v>98662</c:v>
                </c:pt>
                <c:pt idx="3">
                  <c:v>231670</c:v>
                </c:pt>
                <c:pt idx="4">
                  <c:v>88198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65.42</c:v>
                </c:pt>
                <c:pt idx="1">
                  <c:v>76.17</c:v>
                </c:pt>
                <c:pt idx="2">
                  <c:v>70.09</c:v>
                </c:pt>
                <c:pt idx="3">
                  <c:v>71.83</c:v>
                </c:pt>
                <c:pt idx="4">
                  <c:v>67.31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7-4505-BB12-90D313BA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5400"/>
        <c:axId val="634069664"/>
      </c:scatterChart>
      <c:valAx>
        <c:axId val="63406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9664"/>
        <c:crosses val="autoZero"/>
        <c:crossBetween val="midCat"/>
      </c:valAx>
      <c:valAx>
        <c:axId val="634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</a:t>
            </a:r>
            <a:r>
              <a:rPr lang="en-IN" baseline="0"/>
              <a:t> Accuracy,Epoch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Comparison!$B$3:$B$7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D-423A-A31C-27CC090E044E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Comparison!$A$3:$A$7</c:f>
              <c:strCache>
                <c:ptCount val="5"/>
                <c:pt idx="0">
                  <c:v>Model-1</c:v>
                </c:pt>
                <c:pt idx="1">
                  <c:v>Model-2</c:v>
                </c:pt>
                <c:pt idx="2">
                  <c:v>Model-3</c:v>
                </c:pt>
                <c:pt idx="3">
                  <c:v>Model-4</c:v>
                </c:pt>
                <c:pt idx="4">
                  <c:v>Model-5</c:v>
                </c:pt>
              </c:strCache>
            </c:strRef>
          </c:cat>
          <c:val>
            <c:numRef>
              <c:f>Comparison!$G$3:$G$7</c:f>
              <c:numCache>
                <c:formatCode>General</c:formatCode>
                <c:ptCount val="5"/>
                <c:pt idx="0">
                  <c:v>65.42</c:v>
                </c:pt>
                <c:pt idx="1">
                  <c:v>76.17</c:v>
                </c:pt>
                <c:pt idx="2">
                  <c:v>70.09</c:v>
                </c:pt>
                <c:pt idx="3">
                  <c:v>71.83</c:v>
                </c:pt>
                <c:pt idx="4">
                  <c:v>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D-423A-A31C-27CC090E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49512"/>
        <c:axId val="627550168"/>
      </c:lineChart>
      <c:catAx>
        <c:axId val="6275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50168"/>
        <c:crosses val="autoZero"/>
        <c:auto val="1"/>
        <c:lblAlgn val="ctr"/>
        <c:lblOffset val="100"/>
        <c:noMultiLvlLbl val="0"/>
      </c:catAx>
      <c:valAx>
        <c:axId val="6275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8</xdr:row>
      <xdr:rowOff>57150</xdr:rowOff>
    </xdr:from>
    <xdr:to>
      <xdr:col>3</xdr:col>
      <xdr:colOff>1059180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F106D-1A74-4690-9BFC-159EB461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1150620</xdr:colOff>
      <xdr:row>8</xdr:row>
      <xdr:rowOff>64770</xdr:rowOff>
    </xdr:from>
    <xdr:to>
      <xdr:col>6</xdr:col>
      <xdr:colOff>792480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5B1CC-9221-48E5-AB7B-BB8CA4D4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883920</xdr:colOff>
      <xdr:row>8</xdr:row>
      <xdr:rowOff>64770</xdr:rowOff>
    </xdr:from>
    <xdr:to>
      <xdr:col>12</xdr:col>
      <xdr:colOff>243840</xdr:colOff>
      <xdr:row>23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ACBF-635A-40DC-A079-6152DA53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12B028-1BF4-40F4-9432-78B805226ED0}" name="Table2" displayName="Table2" ref="A5:F34" totalsRowShown="0" headerRowDxfId="40" dataDxfId="47" headerRowBorderDxfId="48" tableBorderDxfId="49">
  <autoFilter ref="A5:F34" xr:uid="{A612B028-1BF4-40F4-9432-78B805226ED0}"/>
  <tableColumns count="6">
    <tableColumn id="1" xr3:uid="{D19E8CAD-1FD9-42AE-9A72-753E2D14322C}" name="Layer (type)" dataDxfId="46"/>
    <tableColumn id="2" xr3:uid="{7BC5F346-ABAA-4611-9E50-605067E58719}" name="Output Shape" dataDxfId="45"/>
    <tableColumn id="3" xr3:uid="{1844F005-12A1-42CF-B8E6-B62ACEC82D7E}" name="Param #" dataDxfId="44"/>
    <tableColumn id="4" xr3:uid="{E631A33C-224E-46D8-886A-E743EA4A6594}" name="Filter Size" dataDxfId="43"/>
    <tableColumn id="5" xr3:uid="{4D5FBEE7-A980-4A1E-9614-22C3B6CCB022}" name="Caluculation" dataDxfId="42"/>
    <tableColumn id="6" xr3:uid="{F4B8CF52-AE83-4D46-944A-5BF1043DC64D}" name="Trainable Parameters" dataDxfId="41">
      <calculatedColumnFormula>(3*3*3+1)*10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830C93-2092-45B0-8C41-3D8E6AF559C9}" name="Table3" displayName="Table3" ref="A5:C31" totalsRowShown="0" headerRowDxfId="1" dataDxfId="33" headerRowBorderDxfId="38" tableBorderDxfId="39" totalsRowBorderDxfId="37">
  <autoFilter ref="A5:C31" xr:uid="{E8830C93-2092-45B0-8C41-3D8E6AF559C9}"/>
  <tableColumns count="3">
    <tableColumn id="1" xr3:uid="{DBDEF9B2-A0AC-4006-8998-585AC1384F82}" name="Layer (type)" dataDxfId="36"/>
    <tableColumn id="2" xr3:uid="{2A5D9F5E-8F5E-4EEE-9937-83D333255BEF}" name="Output Shape" dataDxfId="35"/>
    <tableColumn id="3" xr3:uid="{45FD40C2-C839-401A-80BF-27AF780F23B5}" name="Param #" dataDxfId="3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CBEF-2A04-493C-98CA-A451931DBF22}" name="Table4" displayName="Table4" ref="A5:C34" totalsRowShown="0" headerRowDxfId="2" dataDxfId="26" headerRowBorderDxfId="31" tableBorderDxfId="32" totalsRowBorderDxfId="30">
  <autoFilter ref="A5:C34" xr:uid="{81CCCBEF-2A04-493C-98CA-A451931DBF22}"/>
  <tableColumns count="3">
    <tableColumn id="1" xr3:uid="{A5714745-DB4F-45B0-A11B-95688DE68B69}" name="Layer (type)" dataDxfId="29"/>
    <tableColumn id="2" xr3:uid="{97843C1E-564C-4F8C-9A83-EC97657B7076}" name="Output Shape" dataDxfId="28"/>
    <tableColumn id="3" xr3:uid="{54B47F76-74CE-4B8E-9B74-A46389FB317E}" name="Param #" dataDxfId="27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CB50F3-EB3A-44DB-BA2A-C93A0CDAE049}" name="Table5" displayName="Table5" ref="A5:C40" totalsRowShown="0" headerRowDxfId="0" dataDxfId="25" headerRowBorderDxfId="7" tableBorderDxfId="8" totalsRowBorderDxfId="6">
  <autoFilter ref="A5:C40" xr:uid="{7ACB50F3-EB3A-44DB-BA2A-C93A0CDAE049}"/>
  <tableColumns count="3">
    <tableColumn id="1" xr3:uid="{EF80A465-A381-49B6-AF56-7DF39F1EF874}" name="Layer (type)" dataDxfId="5"/>
    <tableColumn id="2" xr3:uid="{525D56B9-D8C2-48D1-88E3-BAB5156D5E26}" name="Output Shape" dataDxfId="4"/>
    <tableColumn id="3" xr3:uid="{B1A8001F-E246-42EC-B650-9AABFF3E1838}" name="Param #" dataDxfId="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D9BD75-DDC3-4281-95C5-2310F7CD64CA}" name="Table6" displayName="Table6" ref="A5:C27" totalsRowShown="0" headerRowDxfId="21" dataDxfId="20">
  <autoFilter ref="A5:C27" xr:uid="{EAD9BD75-DDC3-4281-95C5-2310F7CD64CA}"/>
  <tableColumns count="3">
    <tableColumn id="1" xr3:uid="{847A7BA3-1B14-42D4-AE14-FE7596FC6F3E}" name="Layer (type)" dataDxfId="24"/>
    <tableColumn id="2" xr3:uid="{A21A6BAD-9163-445E-9B23-1D79CF64AEC2}" name="Output Shape" dataDxfId="23"/>
    <tableColumn id="3" xr3:uid="{74EC7540-E9B6-4030-BB62-974B3643B26F}" name="Param #" dataDxfId="2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4EA0D-9CAD-4679-B080-45F008636126}" name="Table68" displayName="Table68" ref="A2:I7" totalsRowShown="0" headerRowDxfId="9" dataDxfId="19">
  <autoFilter ref="A2:I7" xr:uid="{E4A4EA0D-9CAD-4679-B080-45F008636126}"/>
  <tableColumns count="9">
    <tableColumn id="1" xr3:uid="{4778EA18-36E7-42A4-84D7-0EB31A54CF05}" name="Models" dataDxfId="18"/>
    <tableColumn id="2" xr3:uid="{256066D9-965A-4F70-B079-593BF8C585D3}" name="Epoch" dataDxfId="17"/>
    <tableColumn id="3" xr3:uid="{09A76FD2-6E3C-45AE-B551-B6053E91CF1C}" name="Trainable parameters" dataDxfId="16"/>
    <tableColumn id="4" xr3:uid="{E11EA324-F874-4F31-A438-F41A57CBA197}" name="Non - Trainable parameters" dataDxfId="15"/>
    <tableColumn id="5" xr3:uid="{01962873-28F0-4EF8-98AE-2C0C5FF3C6F7}" name="Total Parameters" dataDxfId="14"/>
    <tableColumn id="6" xr3:uid="{C6D9BCED-B7DF-4B6D-8819-5E89A6506950}" name="Accuracy" dataDxfId="13"/>
    <tableColumn id="7" xr3:uid="{7292507B-48FD-4E2C-ADB0-9973A5FA9C18}" name="Validation Accuracy" dataDxfId="12"/>
    <tableColumn id="8" xr3:uid="{3771FBD0-5286-4852-9BE3-0298C7F16718}" name="Loss" dataDxfId="11"/>
    <tableColumn id="9" xr3:uid="{5D1512CB-3489-4D45-B83A-1A3CEF731388}" name="Val_loss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FE16-F235-456D-BD69-EBF631005790}">
  <dimension ref="A1:F34"/>
  <sheetViews>
    <sheetView workbookViewId="0">
      <selection activeCell="B5" sqref="B5"/>
    </sheetView>
  </sheetViews>
  <sheetFormatPr defaultRowHeight="14.4" x14ac:dyDescent="0.3"/>
  <cols>
    <col min="1" max="1" width="34.21875" bestFit="1" customWidth="1"/>
    <col min="2" max="2" width="19.77734375" bestFit="1" customWidth="1"/>
    <col min="3" max="3" width="13.88671875" bestFit="1" customWidth="1"/>
    <col min="4" max="4" width="15.109375" bestFit="1" customWidth="1"/>
    <col min="5" max="5" width="18.21875" bestFit="1" customWidth="1"/>
    <col min="6" max="6" width="27.77734375" bestFit="1" customWidth="1"/>
  </cols>
  <sheetData>
    <row r="1" spans="1:6" x14ac:dyDescent="0.3">
      <c r="A1" s="16" t="s">
        <v>42</v>
      </c>
      <c r="B1" s="16"/>
      <c r="C1" s="16"/>
      <c r="D1" s="16"/>
      <c r="E1" s="16"/>
      <c r="F1" s="16"/>
    </row>
    <row r="2" spans="1:6" x14ac:dyDescent="0.3">
      <c r="A2" s="16"/>
      <c r="B2" s="16"/>
      <c r="C2" s="16"/>
      <c r="D2" s="16"/>
      <c r="E2" s="16"/>
      <c r="F2" s="16"/>
    </row>
    <row r="3" spans="1:6" x14ac:dyDescent="0.3">
      <c r="A3" s="16" t="s">
        <v>48</v>
      </c>
      <c r="B3" s="16"/>
      <c r="C3" s="16"/>
      <c r="D3" s="16"/>
      <c r="E3" s="16"/>
      <c r="F3" s="16"/>
    </row>
    <row r="4" spans="1:6" x14ac:dyDescent="0.3">
      <c r="A4" s="16"/>
      <c r="B4" s="16"/>
      <c r="C4" s="16"/>
      <c r="D4" s="16"/>
      <c r="E4" s="16"/>
      <c r="F4" s="16"/>
    </row>
    <row r="5" spans="1:6" ht="17.399999999999999" x14ac:dyDescent="0.3">
      <c r="A5" s="2" t="s">
        <v>0</v>
      </c>
      <c r="B5" s="2" t="s">
        <v>1</v>
      </c>
      <c r="C5" s="2" t="s">
        <v>2</v>
      </c>
      <c r="D5" s="2" t="s">
        <v>43</v>
      </c>
      <c r="E5" s="2" t="s">
        <v>44</v>
      </c>
      <c r="F5" s="2" t="s">
        <v>45</v>
      </c>
    </row>
    <row r="6" spans="1:6" ht="17.399999999999999" x14ac:dyDescent="0.35">
      <c r="A6" s="3" t="s">
        <v>46</v>
      </c>
      <c r="B6" s="3" t="s">
        <v>47</v>
      </c>
      <c r="C6" s="3">
        <v>280</v>
      </c>
      <c r="D6" s="3" t="s">
        <v>49</v>
      </c>
      <c r="E6" s="3" t="s">
        <v>52</v>
      </c>
      <c r="F6" s="3">
        <f t="shared" ref="F6:F34" si="0">(3*3*3+1)*10</f>
        <v>280</v>
      </c>
    </row>
    <row r="7" spans="1:6" ht="17.399999999999999" x14ac:dyDescent="0.35">
      <c r="A7" s="3" t="s">
        <v>5</v>
      </c>
      <c r="B7" s="3" t="s">
        <v>4</v>
      </c>
      <c r="C7" s="3">
        <v>40</v>
      </c>
      <c r="D7" s="3"/>
      <c r="E7" s="3" t="s">
        <v>63</v>
      </c>
      <c r="F7" s="3">
        <f>4*10/2</f>
        <v>20</v>
      </c>
    </row>
    <row r="8" spans="1:6" ht="17.399999999999999" x14ac:dyDescent="0.35">
      <c r="A8" s="3" t="s">
        <v>6</v>
      </c>
      <c r="B8" s="3" t="s">
        <v>4</v>
      </c>
      <c r="C8" s="3">
        <v>0</v>
      </c>
      <c r="D8" s="3"/>
      <c r="E8" s="3"/>
      <c r="F8" s="3"/>
    </row>
    <row r="9" spans="1:6" ht="17.399999999999999" x14ac:dyDescent="0.35">
      <c r="A9" s="3" t="s">
        <v>7</v>
      </c>
      <c r="B9" s="3" t="s">
        <v>8</v>
      </c>
      <c r="C9" s="3">
        <v>1456</v>
      </c>
      <c r="D9" s="3" t="s">
        <v>49</v>
      </c>
      <c r="E9" s="3" t="s">
        <v>53</v>
      </c>
      <c r="F9" s="3">
        <f>(3*3*10+1)*16</f>
        <v>1456</v>
      </c>
    </row>
    <row r="10" spans="1:6" ht="17.399999999999999" x14ac:dyDescent="0.35">
      <c r="A10" s="3" t="s">
        <v>9</v>
      </c>
      <c r="B10" s="3" t="s">
        <v>8</v>
      </c>
      <c r="C10" s="3">
        <v>64</v>
      </c>
      <c r="D10" s="3"/>
      <c r="E10" s="3" t="s">
        <v>64</v>
      </c>
      <c r="F10" s="3">
        <f>4*16/2</f>
        <v>32</v>
      </c>
    </row>
    <row r="11" spans="1:6" ht="17.399999999999999" x14ac:dyDescent="0.35">
      <c r="A11" s="3" t="s">
        <v>10</v>
      </c>
      <c r="B11" s="3" t="s">
        <v>8</v>
      </c>
      <c r="C11" s="3">
        <v>0</v>
      </c>
      <c r="D11" s="3"/>
      <c r="E11" s="3"/>
      <c r="F11" s="3"/>
    </row>
    <row r="12" spans="1:6" ht="17.399999999999999" x14ac:dyDescent="0.35">
      <c r="A12" s="3" t="s">
        <v>11</v>
      </c>
      <c r="B12" s="3" t="s">
        <v>8</v>
      </c>
      <c r="C12" s="3">
        <v>272</v>
      </c>
      <c r="D12" s="3" t="s">
        <v>50</v>
      </c>
      <c r="E12" s="3" t="s">
        <v>54</v>
      </c>
      <c r="F12" s="3">
        <f>(1*1*16+1)*16</f>
        <v>272</v>
      </c>
    </row>
    <row r="13" spans="1:6" ht="17.399999999999999" x14ac:dyDescent="0.35">
      <c r="A13" s="3" t="s">
        <v>12</v>
      </c>
      <c r="B13" s="3" t="s">
        <v>13</v>
      </c>
      <c r="C13" s="3">
        <v>0</v>
      </c>
      <c r="D13" s="3"/>
      <c r="E13" s="3"/>
      <c r="F13" s="3"/>
    </row>
    <row r="14" spans="1:6" ht="17.399999999999999" x14ac:dyDescent="0.35">
      <c r="A14" s="3" t="s">
        <v>14</v>
      </c>
      <c r="B14" s="3" t="s">
        <v>15</v>
      </c>
      <c r="C14" s="3">
        <v>4640</v>
      </c>
      <c r="D14" s="3" t="s">
        <v>49</v>
      </c>
      <c r="E14" s="3" t="s">
        <v>57</v>
      </c>
      <c r="F14" s="3">
        <f>(3*3*16+1)*32</f>
        <v>4640</v>
      </c>
    </row>
    <row r="15" spans="1:6" ht="17.399999999999999" x14ac:dyDescent="0.35">
      <c r="A15" s="3" t="s">
        <v>16</v>
      </c>
      <c r="B15" s="3" t="s">
        <v>15</v>
      </c>
      <c r="C15" s="3">
        <v>128</v>
      </c>
      <c r="D15" s="3"/>
      <c r="E15" s="3" t="s">
        <v>65</v>
      </c>
      <c r="F15" s="3">
        <f>4*32/2</f>
        <v>64</v>
      </c>
    </row>
    <row r="16" spans="1:6" ht="17.399999999999999" x14ac:dyDescent="0.35">
      <c r="A16" s="3" t="s">
        <v>17</v>
      </c>
      <c r="B16" s="3" t="s">
        <v>15</v>
      </c>
      <c r="C16" s="3">
        <v>0</v>
      </c>
      <c r="D16" s="3"/>
      <c r="E16" s="3"/>
      <c r="F16" s="3"/>
    </row>
    <row r="17" spans="1:6" ht="17.399999999999999" x14ac:dyDescent="0.35">
      <c r="A17" s="3" t="s">
        <v>18</v>
      </c>
      <c r="B17" s="3" t="s">
        <v>19</v>
      </c>
      <c r="C17" s="3">
        <v>9248</v>
      </c>
      <c r="D17" s="3" t="s">
        <v>49</v>
      </c>
      <c r="E17" s="3" t="s">
        <v>55</v>
      </c>
      <c r="F17" s="3">
        <f>(3*3*32+1)*32</f>
        <v>9248</v>
      </c>
    </row>
    <row r="18" spans="1:6" ht="17.399999999999999" x14ac:dyDescent="0.35">
      <c r="A18" s="3" t="s">
        <v>20</v>
      </c>
      <c r="B18" s="3" t="s">
        <v>19</v>
      </c>
      <c r="C18" s="3">
        <v>128</v>
      </c>
      <c r="D18" s="3"/>
      <c r="E18" s="3" t="s">
        <v>65</v>
      </c>
      <c r="F18" s="3">
        <f>4*32/2</f>
        <v>64</v>
      </c>
    </row>
    <row r="19" spans="1:6" ht="17.399999999999999" x14ac:dyDescent="0.35">
      <c r="A19" s="3" t="s">
        <v>21</v>
      </c>
      <c r="B19" s="3" t="s">
        <v>19</v>
      </c>
      <c r="C19" s="3">
        <v>0</v>
      </c>
      <c r="D19" s="3"/>
      <c r="E19" s="3"/>
      <c r="F19" s="3"/>
    </row>
    <row r="20" spans="1:6" ht="17.399999999999999" x14ac:dyDescent="0.35">
      <c r="A20" s="3" t="s">
        <v>22</v>
      </c>
      <c r="B20" s="3" t="s">
        <v>23</v>
      </c>
      <c r="C20" s="3">
        <v>9248</v>
      </c>
      <c r="D20" s="3" t="s">
        <v>49</v>
      </c>
      <c r="E20" s="3" t="s">
        <v>55</v>
      </c>
      <c r="F20" s="3">
        <f>(3*3*32+1)*32</f>
        <v>9248</v>
      </c>
    </row>
    <row r="21" spans="1:6" ht="17.399999999999999" x14ac:dyDescent="0.35">
      <c r="A21" s="3" t="s">
        <v>24</v>
      </c>
      <c r="B21" s="3" t="s">
        <v>23</v>
      </c>
      <c r="C21" s="3">
        <v>128</v>
      </c>
      <c r="D21" s="3"/>
      <c r="E21" s="3" t="s">
        <v>65</v>
      </c>
      <c r="F21" s="3">
        <f>4*32/2</f>
        <v>64</v>
      </c>
    </row>
    <row r="22" spans="1:6" ht="17.399999999999999" x14ac:dyDescent="0.35">
      <c r="A22" s="3" t="s">
        <v>25</v>
      </c>
      <c r="B22" s="3" t="s">
        <v>23</v>
      </c>
      <c r="C22" s="3">
        <v>0</v>
      </c>
      <c r="D22" s="3"/>
      <c r="E22" s="3"/>
      <c r="F22" s="3"/>
    </row>
    <row r="23" spans="1:6" ht="17.399999999999999" x14ac:dyDescent="0.35">
      <c r="A23" s="3" t="s">
        <v>26</v>
      </c>
      <c r="B23" s="3" t="s">
        <v>27</v>
      </c>
      <c r="C23" s="3">
        <v>4624</v>
      </c>
      <c r="D23" s="3" t="s">
        <v>49</v>
      </c>
      <c r="E23" s="3" t="s">
        <v>58</v>
      </c>
      <c r="F23" s="3">
        <f>(3*3*32+1)*16</f>
        <v>4624</v>
      </c>
    </row>
    <row r="24" spans="1:6" ht="17.399999999999999" x14ac:dyDescent="0.35">
      <c r="A24" s="3" t="s">
        <v>28</v>
      </c>
      <c r="B24" s="3" t="s">
        <v>27</v>
      </c>
      <c r="C24" s="3">
        <v>64</v>
      </c>
      <c r="D24" s="3"/>
      <c r="E24" s="3" t="s">
        <v>64</v>
      </c>
      <c r="F24" s="3">
        <f>4*16/2</f>
        <v>32</v>
      </c>
    </row>
    <row r="25" spans="1:6" ht="17.399999999999999" x14ac:dyDescent="0.35">
      <c r="A25" s="3" t="s">
        <v>29</v>
      </c>
      <c r="B25" s="3" t="s">
        <v>27</v>
      </c>
      <c r="C25" s="3">
        <v>0</v>
      </c>
      <c r="D25" s="3"/>
      <c r="E25" s="3"/>
      <c r="F25" s="3"/>
    </row>
    <row r="26" spans="1:6" ht="17.399999999999999" x14ac:dyDescent="0.35">
      <c r="A26" s="3" t="s">
        <v>30</v>
      </c>
      <c r="B26" s="3" t="s">
        <v>31</v>
      </c>
      <c r="C26" s="3">
        <v>2320</v>
      </c>
      <c r="D26" s="3" t="s">
        <v>49</v>
      </c>
      <c r="E26" s="3" t="s">
        <v>56</v>
      </c>
      <c r="F26" s="3">
        <f>(3*3*16+1)*16</f>
        <v>2320</v>
      </c>
    </row>
    <row r="27" spans="1:6" ht="17.399999999999999" x14ac:dyDescent="0.35">
      <c r="A27" s="3" t="s">
        <v>32</v>
      </c>
      <c r="B27" s="3" t="s">
        <v>31</v>
      </c>
      <c r="C27" s="3">
        <v>64</v>
      </c>
      <c r="D27" s="3"/>
      <c r="E27" s="3" t="s">
        <v>64</v>
      </c>
      <c r="F27" s="3">
        <f>4*16/2</f>
        <v>32</v>
      </c>
    </row>
    <row r="28" spans="1:6" ht="17.399999999999999" x14ac:dyDescent="0.35">
      <c r="A28" s="3" t="s">
        <v>33</v>
      </c>
      <c r="B28" s="3" t="s">
        <v>31</v>
      </c>
      <c r="C28" s="3">
        <v>0</v>
      </c>
      <c r="D28" s="3"/>
      <c r="E28" s="3"/>
      <c r="F28" s="3"/>
    </row>
    <row r="29" spans="1:6" ht="17.399999999999999" x14ac:dyDescent="0.35">
      <c r="A29" s="3" t="s">
        <v>34</v>
      </c>
      <c r="B29" s="3" t="s">
        <v>35</v>
      </c>
      <c r="C29" s="3">
        <v>2570</v>
      </c>
      <c r="D29" s="3" t="s">
        <v>51</v>
      </c>
      <c r="E29" s="3" t="s">
        <v>59</v>
      </c>
      <c r="F29" s="3">
        <f>(4*4*16+1)*10</f>
        <v>2570</v>
      </c>
    </row>
    <row r="30" spans="1:6" ht="17.399999999999999" x14ac:dyDescent="0.35">
      <c r="A30" s="3" t="s">
        <v>36</v>
      </c>
      <c r="B30" s="3" t="s">
        <v>37</v>
      </c>
      <c r="C30" s="3">
        <v>0</v>
      </c>
      <c r="D30" s="3"/>
      <c r="E30" s="3"/>
      <c r="F30" s="3"/>
    </row>
    <row r="31" spans="1:6" ht="17.399999999999999" x14ac:dyDescent="0.35">
      <c r="A31" s="3" t="s">
        <v>38</v>
      </c>
      <c r="B31" s="3" t="s">
        <v>37</v>
      </c>
      <c r="C31" s="3">
        <v>0</v>
      </c>
      <c r="D31" s="3"/>
      <c r="E31" s="3"/>
      <c r="F31" s="3"/>
    </row>
    <row r="32" spans="1:6" ht="17.399999999999999" x14ac:dyDescent="0.35">
      <c r="A32" s="3" t="s">
        <v>60</v>
      </c>
      <c r="B32" s="3"/>
      <c r="C32" s="4">
        <v>35274</v>
      </c>
      <c r="D32" s="3"/>
      <c r="E32" s="3"/>
      <c r="F32" s="3"/>
    </row>
    <row r="33" spans="1:6" ht="17.399999999999999" x14ac:dyDescent="0.35">
      <c r="A33" s="3" t="s">
        <v>61</v>
      </c>
      <c r="B33" s="3"/>
      <c r="C33" s="4"/>
      <c r="D33" s="3"/>
      <c r="E33" s="3"/>
      <c r="F33" s="4">
        <f>SUM(F6:F29)</f>
        <v>34966</v>
      </c>
    </row>
    <row r="34" spans="1:6" ht="17.399999999999999" x14ac:dyDescent="0.35">
      <c r="A34" s="3" t="s">
        <v>62</v>
      </c>
      <c r="B34" s="3"/>
      <c r="C34" s="4">
        <f>C32-F33</f>
        <v>308</v>
      </c>
      <c r="D34" s="3"/>
      <c r="E34" s="3"/>
      <c r="F34" s="3"/>
    </row>
  </sheetData>
  <mergeCells count="2">
    <mergeCell ref="A1:F2"/>
    <mergeCell ref="A3:F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2526-EBC4-46A4-8D0D-650DCC2DCACD}">
  <dimension ref="A1:C31"/>
  <sheetViews>
    <sheetView workbookViewId="0">
      <selection activeCell="A3" sqref="A3:C4"/>
    </sheetView>
  </sheetViews>
  <sheetFormatPr defaultRowHeight="17.399999999999999" x14ac:dyDescent="0.35"/>
  <cols>
    <col min="1" max="1" width="34.109375" style="1" bestFit="1" customWidth="1"/>
    <col min="2" max="2" width="19.77734375" style="1" bestFit="1" customWidth="1"/>
    <col min="3" max="3" width="13.88671875" style="1" bestFit="1" customWidth="1"/>
    <col min="4" max="16384" width="8.88671875" style="1"/>
  </cols>
  <sheetData>
    <row r="1" spans="1:3" ht="14.4" customHeight="1" x14ac:dyDescent="0.35">
      <c r="A1" s="10" t="s">
        <v>42</v>
      </c>
      <c r="B1" s="10"/>
      <c r="C1" s="10"/>
    </row>
    <row r="2" spans="1:3" ht="14.4" customHeight="1" x14ac:dyDescent="0.35">
      <c r="A2" s="10"/>
      <c r="B2" s="10"/>
      <c r="C2" s="10"/>
    </row>
    <row r="3" spans="1:3" ht="14.4" customHeight="1" x14ac:dyDescent="0.35">
      <c r="A3" s="10" t="s">
        <v>48</v>
      </c>
      <c r="B3" s="10"/>
      <c r="C3" s="10"/>
    </row>
    <row r="4" spans="1:3" ht="14.4" customHeight="1" x14ac:dyDescent="0.35">
      <c r="A4" s="10"/>
      <c r="B4" s="10"/>
      <c r="C4" s="10"/>
    </row>
    <row r="5" spans="1:3" x14ac:dyDescent="0.35">
      <c r="A5" s="19" t="s">
        <v>0</v>
      </c>
      <c r="B5" s="20" t="s">
        <v>1</v>
      </c>
      <c r="C5" s="21" t="s">
        <v>2</v>
      </c>
    </row>
    <row r="6" spans="1:3" x14ac:dyDescent="0.35">
      <c r="A6" s="5" t="s">
        <v>66</v>
      </c>
      <c r="B6" s="3" t="s">
        <v>4</v>
      </c>
      <c r="C6" s="6">
        <v>280</v>
      </c>
    </row>
    <row r="7" spans="1:3" x14ac:dyDescent="0.35">
      <c r="A7" s="5" t="s">
        <v>67</v>
      </c>
      <c r="B7" s="3" t="s">
        <v>4</v>
      </c>
      <c r="C7" s="6">
        <v>40</v>
      </c>
    </row>
    <row r="8" spans="1:3" x14ac:dyDescent="0.35">
      <c r="A8" s="5" t="s">
        <v>6</v>
      </c>
      <c r="B8" s="3" t="s">
        <v>4</v>
      </c>
      <c r="C8" s="6">
        <v>0</v>
      </c>
    </row>
    <row r="9" spans="1:3" x14ac:dyDescent="0.35">
      <c r="A9" s="5" t="s">
        <v>68</v>
      </c>
      <c r="B9" s="3" t="s">
        <v>8</v>
      </c>
      <c r="C9" s="6">
        <v>1456</v>
      </c>
    </row>
    <row r="10" spans="1:3" x14ac:dyDescent="0.35">
      <c r="A10" s="5" t="s">
        <v>69</v>
      </c>
      <c r="B10" s="3" t="s">
        <v>8</v>
      </c>
      <c r="C10" s="6">
        <v>64</v>
      </c>
    </row>
    <row r="11" spans="1:3" x14ac:dyDescent="0.35">
      <c r="A11" s="5" t="s">
        <v>70</v>
      </c>
      <c r="B11" s="3" t="s">
        <v>8</v>
      </c>
      <c r="C11" s="6">
        <v>272</v>
      </c>
    </row>
    <row r="12" spans="1:3" x14ac:dyDescent="0.35">
      <c r="A12" s="5" t="s">
        <v>71</v>
      </c>
      <c r="B12" s="3" t="s">
        <v>13</v>
      </c>
      <c r="C12" s="6">
        <v>0</v>
      </c>
    </row>
    <row r="13" spans="1:3" x14ac:dyDescent="0.35">
      <c r="A13" s="5" t="s">
        <v>72</v>
      </c>
      <c r="B13" s="3" t="s">
        <v>15</v>
      </c>
      <c r="C13" s="6">
        <v>4640</v>
      </c>
    </row>
    <row r="14" spans="1:3" x14ac:dyDescent="0.35">
      <c r="A14" s="5" t="s">
        <v>73</v>
      </c>
      <c r="B14" s="3" t="s">
        <v>15</v>
      </c>
      <c r="C14" s="6">
        <v>128</v>
      </c>
    </row>
    <row r="15" spans="1:3" x14ac:dyDescent="0.35">
      <c r="A15" s="5" t="s">
        <v>74</v>
      </c>
      <c r="B15" s="3" t="s">
        <v>75</v>
      </c>
      <c r="C15" s="6">
        <v>18496</v>
      </c>
    </row>
    <row r="16" spans="1:3" x14ac:dyDescent="0.35">
      <c r="A16" s="5" t="s">
        <v>76</v>
      </c>
      <c r="B16" s="3" t="s">
        <v>75</v>
      </c>
      <c r="C16" s="6">
        <v>256</v>
      </c>
    </row>
    <row r="17" spans="1:3" x14ac:dyDescent="0.35">
      <c r="A17" s="5" t="s">
        <v>10</v>
      </c>
      <c r="B17" s="3" t="s">
        <v>75</v>
      </c>
      <c r="C17" s="6">
        <v>0</v>
      </c>
    </row>
    <row r="18" spans="1:3" x14ac:dyDescent="0.35">
      <c r="A18" s="5" t="s">
        <v>77</v>
      </c>
      <c r="B18" s="3" t="s">
        <v>78</v>
      </c>
      <c r="C18" s="6">
        <v>36928</v>
      </c>
    </row>
    <row r="19" spans="1:3" x14ac:dyDescent="0.35">
      <c r="A19" s="5" t="s">
        <v>79</v>
      </c>
      <c r="B19" s="3" t="s">
        <v>78</v>
      </c>
      <c r="C19" s="6">
        <v>256</v>
      </c>
    </row>
    <row r="20" spans="1:3" x14ac:dyDescent="0.35">
      <c r="A20" s="5" t="s">
        <v>17</v>
      </c>
      <c r="B20" s="3" t="s">
        <v>78</v>
      </c>
      <c r="C20" s="6">
        <v>0</v>
      </c>
    </row>
    <row r="21" spans="1:3" x14ac:dyDescent="0.35">
      <c r="A21" s="5" t="s">
        <v>80</v>
      </c>
      <c r="B21" s="3" t="s">
        <v>81</v>
      </c>
      <c r="C21" s="6">
        <v>18464</v>
      </c>
    </row>
    <row r="22" spans="1:3" x14ac:dyDescent="0.35">
      <c r="A22" s="5" t="s">
        <v>82</v>
      </c>
      <c r="B22" s="3" t="s">
        <v>81</v>
      </c>
      <c r="C22" s="6">
        <v>128</v>
      </c>
    </row>
    <row r="23" spans="1:3" x14ac:dyDescent="0.35">
      <c r="A23" s="5" t="s">
        <v>83</v>
      </c>
      <c r="B23" s="3" t="s">
        <v>31</v>
      </c>
      <c r="C23" s="6">
        <v>4624</v>
      </c>
    </row>
    <row r="24" spans="1:3" x14ac:dyDescent="0.35">
      <c r="A24" s="5" t="s">
        <v>84</v>
      </c>
      <c r="B24" s="3" t="s">
        <v>31</v>
      </c>
      <c r="C24" s="6">
        <v>64</v>
      </c>
    </row>
    <row r="25" spans="1:3" x14ac:dyDescent="0.35">
      <c r="A25" s="5" t="s">
        <v>21</v>
      </c>
      <c r="B25" s="3" t="s">
        <v>31</v>
      </c>
      <c r="C25" s="6">
        <v>0</v>
      </c>
    </row>
    <row r="26" spans="1:3" x14ac:dyDescent="0.35">
      <c r="A26" s="5" t="s">
        <v>3</v>
      </c>
      <c r="B26" s="3" t="s">
        <v>35</v>
      </c>
      <c r="C26" s="6">
        <v>2570</v>
      </c>
    </row>
    <row r="27" spans="1:3" x14ac:dyDescent="0.35">
      <c r="A27" s="5" t="s">
        <v>85</v>
      </c>
      <c r="B27" s="3" t="s">
        <v>37</v>
      </c>
      <c r="C27" s="6">
        <v>0</v>
      </c>
    </row>
    <row r="28" spans="1:3" x14ac:dyDescent="0.35">
      <c r="A28" s="5" t="s">
        <v>86</v>
      </c>
      <c r="B28" s="3" t="s">
        <v>37</v>
      </c>
      <c r="C28" s="6">
        <v>0</v>
      </c>
    </row>
    <row r="29" spans="1:3" x14ac:dyDescent="0.35">
      <c r="A29" s="5" t="s">
        <v>39</v>
      </c>
      <c r="B29" s="3"/>
      <c r="C29" s="6"/>
    </row>
    <row r="30" spans="1:3" x14ac:dyDescent="0.35">
      <c r="A30" s="5" t="s">
        <v>40</v>
      </c>
      <c r="B30" s="3"/>
      <c r="C30" s="6"/>
    </row>
    <row r="31" spans="1:3" x14ac:dyDescent="0.35">
      <c r="A31" s="7" t="s">
        <v>41</v>
      </c>
      <c r="B31" s="8"/>
      <c r="C31" s="9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2FF4-97E9-4537-9EA7-03AA19783EAB}">
  <dimension ref="A1:C34"/>
  <sheetViews>
    <sheetView workbookViewId="0">
      <selection activeCell="B6" sqref="B6:B34"/>
    </sheetView>
  </sheetViews>
  <sheetFormatPr defaultRowHeight="14.4" x14ac:dyDescent="0.3"/>
  <cols>
    <col min="1" max="1" width="34.21875" bestFit="1" customWidth="1"/>
    <col min="2" max="2" width="19.77734375" bestFit="1" customWidth="1"/>
    <col min="3" max="3" width="13.88671875" bestFit="1" customWidth="1"/>
  </cols>
  <sheetData>
    <row r="1" spans="1:3" x14ac:dyDescent="0.3">
      <c r="A1" s="11" t="s">
        <v>42</v>
      </c>
      <c r="B1" s="11"/>
      <c r="C1" s="11"/>
    </row>
    <row r="2" spans="1:3" x14ac:dyDescent="0.3">
      <c r="A2" s="11"/>
      <c r="B2" s="11"/>
      <c r="C2" s="11"/>
    </row>
    <row r="3" spans="1:3" x14ac:dyDescent="0.3">
      <c r="A3" s="11" t="s">
        <v>48</v>
      </c>
      <c r="B3" s="11"/>
      <c r="C3" s="11"/>
    </row>
    <row r="4" spans="1:3" x14ac:dyDescent="0.3">
      <c r="A4" s="11"/>
      <c r="B4" s="11"/>
      <c r="C4" s="11"/>
    </row>
    <row r="5" spans="1:3" s="12" customFormat="1" ht="17.399999999999999" x14ac:dyDescent="0.3">
      <c r="A5" s="19" t="s">
        <v>0</v>
      </c>
      <c r="B5" s="20" t="s">
        <v>1</v>
      </c>
      <c r="C5" s="21" t="s">
        <v>2</v>
      </c>
    </row>
    <row r="6" spans="1:3" ht="17.399999999999999" x14ac:dyDescent="0.35">
      <c r="A6" s="5" t="s">
        <v>7</v>
      </c>
      <c r="B6" s="3" t="s">
        <v>4</v>
      </c>
      <c r="C6" s="6">
        <v>280</v>
      </c>
    </row>
    <row r="7" spans="1:3" ht="17.399999999999999" x14ac:dyDescent="0.35">
      <c r="A7" s="5" t="s">
        <v>5</v>
      </c>
      <c r="B7" s="3" t="s">
        <v>4</v>
      </c>
      <c r="C7" s="6">
        <v>40</v>
      </c>
    </row>
    <row r="8" spans="1:3" ht="17.399999999999999" x14ac:dyDescent="0.35">
      <c r="A8" s="5" t="s">
        <v>25</v>
      </c>
      <c r="B8" s="3" t="s">
        <v>4</v>
      </c>
      <c r="C8" s="6">
        <v>0</v>
      </c>
    </row>
    <row r="9" spans="1:3" ht="17.399999999999999" x14ac:dyDescent="0.35">
      <c r="A9" s="5" t="s">
        <v>11</v>
      </c>
      <c r="B9" s="3" t="s">
        <v>8</v>
      </c>
      <c r="C9" s="6">
        <v>1456</v>
      </c>
    </row>
    <row r="10" spans="1:3" ht="17.399999999999999" x14ac:dyDescent="0.35">
      <c r="A10" s="5" t="s">
        <v>9</v>
      </c>
      <c r="B10" s="3" t="s">
        <v>8</v>
      </c>
      <c r="C10" s="6">
        <v>64</v>
      </c>
    </row>
    <row r="11" spans="1:3" ht="17.399999999999999" x14ac:dyDescent="0.35">
      <c r="A11" s="5" t="s">
        <v>29</v>
      </c>
      <c r="B11" s="3" t="s">
        <v>8</v>
      </c>
      <c r="C11" s="6">
        <v>0</v>
      </c>
    </row>
    <row r="12" spans="1:3" ht="17.399999999999999" x14ac:dyDescent="0.35">
      <c r="A12" s="5" t="s">
        <v>14</v>
      </c>
      <c r="B12" s="3" t="s">
        <v>8</v>
      </c>
      <c r="C12" s="6">
        <v>272</v>
      </c>
    </row>
    <row r="13" spans="1:3" ht="17.399999999999999" x14ac:dyDescent="0.35">
      <c r="A13" s="5" t="s">
        <v>12</v>
      </c>
      <c r="B13" s="3" t="s">
        <v>13</v>
      </c>
      <c r="C13" s="6">
        <v>0</v>
      </c>
    </row>
    <row r="14" spans="1:3" ht="17.399999999999999" x14ac:dyDescent="0.35">
      <c r="A14" s="5" t="s">
        <v>18</v>
      </c>
      <c r="B14" s="3" t="s">
        <v>15</v>
      </c>
      <c r="C14" s="6">
        <v>4640</v>
      </c>
    </row>
    <row r="15" spans="1:3" ht="17.399999999999999" x14ac:dyDescent="0.35">
      <c r="A15" s="5" t="s">
        <v>16</v>
      </c>
      <c r="B15" s="3" t="s">
        <v>15</v>
      </c>
      <c r="C15" s="6">
        <v>128</v>
      </c>
    </row>
    <row r="16" spans="1:3" ht="17.399999999999999" x14ac:dyDescent="0.35">
      <c r="A16" s="5" t="s">
        <v>33</v>
      </c>
      <c r="B16" s="3" t="s">
        <v>15</v>
      </c>
      <c r="C16" s="6">
        <v>0</v>
      </c>
    </row>
    <row r="17" spans="1:3" ht="17.399999999999999" x14ac:dyDescent="0.35">
      <c r="A17" s="5" t="s">
        <v>22</v>
      </c>
      <c r="B17" s="3" t="s">
        <v>75</v>
      </c>
      <c r="C17" s="6">
        <v>18496</v>
      </c>
    </row>
    <row r="18" spans="1:3" ht="17.399999999999999" x14ac:dyDescent="0.35">
      <c r="A18" s="5" t="s">
        <v>20</v>
      </c>
      <c r="B18" s="3" t="s">
        <v>75</v>
      </c>
      <c r="C18" s="6">
        <v>256</v>
      </c>
    </row>
    <row r="19" spans="1:3" ht="17.399999999999999" x14ac:dyDescent="0.35">
      <c r="A19" s="5" t="s">
        <v>90</v>
      </c>
      <c r="B19" s="3" t="s">
        <v>75</v>
      </c>
      <c r="C19" s="6">
        <v>0</v>
      </c>
    </row>
    <row r="20" spans="1:3" ht="17.399999999999999" x14ac:dyDescent="0.35">
      <c r="A20" s="5" t="s">
        <v>26</v>
      </c>
      <c r="B20" s="3" t="s">
        <v>78</v>
      </c>
      <c r="C20" s="6">
        <v>36928</v>
      </c>
    </row>
    <row r="21" spans="1:3" ht="17.399999999999999" x14ac:dyDescent="0.35">
      <c r="A21" s="5" t="s">
        <v>24</v>
      </c>
      <c r="B21" s="3" t="s">
        <v>78</v>
      </c>
      <c r="C21" s="6">
        <v>256</v>
      </c>
    </row>
    <row r="22" spans="1:3" ht="17.399999999999999" x14ac:dyDescent="0.35">
      <c r="A22" s="5" t="s">
        <v>91</v>
      </c>
      <c r="B22" s="3" t="s">
        <v>78</v>
      </c>
      <c r="C22" s="6">
        <v>0</v>
      </c>
    </row>
    <row r="23" spans="1:3" ht="17.399999999999999" x14ac:dyDescent="0.35">
      <c r="A23" s="5" t="s">
        <v>30</v>
      </c>
      <c r="B23" s="3" t="s">
        <v>81</v>
      </c>
      <c r="C23" s="6">
        <v>18464</v>
      </c>
    </row>
    <row r="24" spans="1:3" ht="17.399999999999999" x14ac:dyDescent="0.35">
      <c r="A24" s="5" t="s">
        <v>28</v>
      </c>
      <c r="B24" s="3" t="s">
        <v>81</v>
      </c>
      <c r="C24" s="6">
        <v>128</v>
      </c>
    </row>
    <row r="25" spans="1:3" ht="17.399999999999999" x14ac:dyDescent="0.35">
      <c r="A25" s="5" t="s">
        <v>92</v>
      </c>
      <c r="B25" s="3" t="s">
        <v>81</v>
      </c>
      <c r="C25" s="6">
        <v>0</v>
      </c>
    </row>
    <row r="26" spans="1:3" ht="17.399999999999999" x14ac:dyDescent="0.35">
      <c r="A26" s="5" t="s">
        <v>34</v>
      </c>
      <c r="B26" s="3" t="s">
        <v>93</v>
      </c>
      <c r="C26" s="6">
        <v>9248</v>
      </c>
    </row>
    <row r="27" spans="1:3" ht="17.399999999999999" x14ac:dyDescent="0.35">
      <c r="A27" s="5" t="s">
        <v>32</v>
      </c>
      <c r="B27" s="3" t="s">
        <v>93</v>
      </c>
      <c r="C27" s="6">
        <v>128</v>
      </c>
    </row>
    <row r="28" spans="1:3" ht="17.399999999999999" x14ac:dyDescent="0.35">
      <c r="A28" s="5" t="s">
        <v>36</v>
      </c>
      <c r="B28" s="3" t="s">
        <v>94</v>
      </c>
      <c r="C28" s="6">
        <v>0</v>
      </c>
    </row>
    <row r="29" spans="1:3" ht="17.399999999999999" x14ac:dyDescent="0.35">
      <c r="A29" s="5" t="s">
        <v>95</v>
      </c>
      <c r="B29" s="3" t="s">
        <v>96</v>
      </c>
      <c r="C29" s="6">
        <v>8208</v>
      </c>
    </row>
    <row r="30" spans="1:3" ht="17.399999999999999" x14ac:dyDescent="0.35">
      <c r="A30" s="5" t="s">
        <v>97</v>
      </c>
      <c r="B30" s="3" t="s">
        <v>37</v>
      </c>
      <c r="C30" s="6">
        <v>170</v>
      </c>
    </row>
    <row r="31" spans="1:3" ht="17.399999999999999" x14ac:dyDescent="0.35">
      <c r="A31" s="5" t="s">
        <v>38</v>
      </c>
      <c r="B31" s="3" t="s">
        <v>37</v>
      </c>
      <c r="C31" s="6">
        <v>0</v>
      </c>
    </row>
    <row r="32" spans="1:3" ht="17.399999999999999" x14ac:dyDescent="0.35">
      <c r="A32" s="5" t="s">
        <v>87</v>
      </c>
      <c r="B32" s="3"/>
      <c r="C32" s="6"/>
    </row>
    <row r="33" spans="1:3" ht="17.399999999999999" x14ac:dyDescent="0.35">
      <c r="A33" s="5" t="s">
        <v>88</v>
      </c>
      <c r="B33" s="3"/>
      <c r="C33" s="6"/>
    </row>
    <row r="34" spans="1:3" ht="17.399999999999999" x14ac:dyDescent="0.35">
      <c r="A34" s="7" t="s">
        <v>89</v>
      </c>
      <c r="B34" s="8"/>
      <c r="C34" s="9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05E1-897A-417F-9AEA-CA9F19A64B7B}">
  <dimension ref="A1:C40"/>
  <sheetViews>
    <sheetView workbookViewId="0">
      <selection activeCell="C11" sqref="C11"/>
    </sheetView>
  </sheetViews>
  <sheetFormatPr defaultRowHeight="14.4" x14ac:dyDescent="0.3"/>
  <cols>
    <col min="1" max="1" width="32.44140625" customWidth="1"/>
    <col min="2" max="2" width="19.77734375" bestFit="1" customWidth="1"/>
    <col min="3" max="3" width="13.88671875" bestFit="1" customWidth="1"/>
  </cols>
  <sheetData>
    <row r="1" spans="1:3" x14ac:dyDescent="0.3">
      <c r="A1" s="13" t="s">
        <v>42</v>
      </c>
      <c r="B1" s="13"/>
      <c r="C1" s="13"/>
    </row>
    <row r="2" spans="1:3" x14ac:dyDescent="0.3">
      <c r="A2" s="13"/>
      <c r="B2" s="13"/>
      <c r="C2" s="13"/>
    </row>
    <row r="3" spans="1:3" x14ac:dyDescent="0.3">
      <c r="A3" s="13" t="s">
        <v>48</v>
      </c>
      <c r="B3" s="13"/>
      <c r="C3" s="13"/>
    </row>
    <row r="4" spans="1:3" x14ac:dyDescent="0.3">
      <c r="A4" s="13"/>
      <c r="B4" s="13"/>
      <c r="C4" s="13"/>
    </row>
    <row r="5" spans="1:3" ht="17.399999999999999" x14ac:dyDescent="0.3">
      <c r="A5" s="19" t="s">
        <v>0</v>
      </c>
      <c r="B5" s="20" t="s">
        <v>1</v>
      </c>
      <c r="C5" s="21" t="s">
        <v>2</v>
      </c>
    </row>
    <row r="6" spans="1:3" ht="17.399999999999999" x14ac:dyDescent="0.35">
      <c r="A6" s="5" t="s">
        <v>66</v>
      </c>
      <c r="B6" s="3" t="s">
        <v>4</v>
      </c>
      <c r="C6" s="6">
        <v>280</v>
      </c>
    </row>
    <row r="7" spans="1:3" ht="17.399999999999999" x14ac:dyDescent="0.35">
      <c r="A7" s="5" t="s">
        <v>67</v>
      </c>
      <c r="B7" s="3" t="s">
        <v>4</v>
      </c>
      <c r="C7" s="6">
        <v>40</v>
      </c>
    </row>
    <row r="8" spans="1:3" ht="17.399999999999999" x14ac:dyDescent="0.35">
      <c r="A8" s="5" t="s">
        <v>6</v>
      </c>
      <c r="B8" s="3" t="s">
        <v>4</v>
      </c>
      <c r="C8" s="6">
        <v>0</v>
      </c>
    </row>
    <row r="9" spans="1:3" ht="17.399999999999999" x14ac:dyDescent="0.35">
      <c r="A9" s="5" t="s">
        <v>68</v>
      </c>
      <c r="B9" s="3" t="s">
        <v>8</v>
      </c>
      <c r="C9" s="6">
        <v>1456</v>
      </c>
    </row>
    <row r="10" spans="1:3" ht="17.399999999999999" x14ac:dyDescent="0.35">
      <c r="A10" s="5" t="s">
        <v>69</v>
      </c>
      <c r="B10" s="3" t="s">
        <v>8</v>
      </c>
      <c r="C10" s="6">
        <v>64</v>
      </c>
    </row>
    <row r="11" spans="1:3" ht="17.399999999999999" x14ac:dyDescent="0.35">
      <c r="A11" s="5" t="s">
        <v>10</v>
      </c>
      <c r="B11" s="3" t="s">
        <v>8</v>
      </c>
      <c r="C11" s="6">
        <v>0</v>
      </c>
    </row>
    <row r="12" spans="1:3" ht="17.399999999999999" x14ac:dyDescent="0.35">
      <c r="A12" s="5" t="s">
        <v>70</v>
      </c>
      <c r="B12" s="3" t="s">
        <v>101</v>
      </c>
      <c r="C12" s="6">
        <v>12832</v>
      </c>
    </row>
    <row r="13" spans="1:3" ht="17.399999999999999" x14ac:dyDescent="0.35">
      <c r="A13" s="5" t="s">
        <v>73</v>
      </c>
      <c r="B13" s="3" t="s">
        <v>101</v>
      </c>
      <c r="C13" s="6">
        <v>128</v>
      </c>
    </row>
    <row r="14" spans="1:3" ht="17.399999999999999" x14ac:dyDescent="0.35">
      <c r="A14" s="5" t="s">
        <v>17</v>
      </c>
      <c r="B14" s="3" t="s">
        <v>101</v>
      </c>
      <c r="C14" s="6">
        <v>0</v>
      </c>
    </row>
    <row r="15" spans="1:3" ht="17.399999999999999" x14ac:dyDescent="0.35">
      <c r="A15" s="5" t="s">
        <v>72</v>
      </c>
      <c r="B15" s="3" t="s">
        <v>102</v>
      </c>
      <c r="C15" s="6">
        <v>51264</v>
      </c>
    </row>
    <row r="16" spans="1:3" ht="17.399999999999999" x14ac:dyDescent="0.35">
      <c r="A16" s="5" t="s">
        <v>76</v>
      </c>
      <c r="B16" s="3" t="s">
        <v>102</v>
      </c>
      <c r="C16" s="6">
        <v>256</v>
      </c>
    </row>
    <row r="17" spans="1:3" ht="17.399999999999999" x14ac:dyDescent="0.35">
      <c r="A17" s="5" t="s">
        <v>21</v>
      </c>
      <c r="B17" s="3" t="s">
        <v>102</v>
      </c>
      <c r="C17" s="6">
        <v>0</v>
      </c>
    </row>
    <row r="18" spans="1:3" ht="17.399999999999999" x14ac:dyDescent="0.35">
      <c r="A18" s="5" t="s">
        <v>74</v>
      </c>
      <c r="B18" s="3" t="s">
        <v>103</v>
      </c>
      <c r="C18" s="6">
        <v>51232</v>
      </c>
    </row>
    <row r="19" spans="1:3" ht="17.399999999999999" x14ac:dyDescent="0.35">
      <c r="A19" s="5" t="s">
        <v>79</v>
      </c>
      <c r="B19" s="3" t="s">
        <v>103</v>
      </c>
      <c r="C19" s="6">
        <v>128</v>
      </c>
    </row>
    <row r="20" spans="1:3" ht="17.399999999999999" x14ac:dyDescent="0.35">
      <c r="A20" s="5" t="s">
        <v>25</v>
      </c>
      <c r="B20" s="3" t="s">
        <v>103</v>
      </c>
      <c r="C20" s="6">
        <v>0</v>
      </c>
    </row>
    <row r="21" spans="1:3" ht="17.399999999999999" x14ac:dyDescent="0.35">
      <c r="A21" s="5" t="s">
        <v>77</v>
      </c>
      <c r="B21" s="3" t="s">
        <v>104</v>
      </c>
      <c r="C21" s="6">
        <v>51264</v>
      </c>
    </row>
    <row r="22" spans="1:3" ht="17.399999999999999" x14ac:dyDescent="0.35">
      <c r="A22" s="5" t="s">
        <v>82</v>
      </c>
      <c r="B22" s="3" t="s">
        <v>104</v>
      </c>
      <c r="C22" s="6">
        <v>256</v>
      </c>
    </row>
    <row r="23" spans="1:3" ht="17.399999999999999" x14ac:dyDescent="0.35">
      <c r="A23" s="5" t="s">
        <v>29</v>
      </c>
      <c r="B23" s="3" t="s">
        <v>104</v>
      </c>
      <c r="C23" s="6">
        <v>0</v>
      </c>
    </row>
    <row r="24" spans="1:3" ht="17.399999999999999" x14ac:dyDescent="0.35">
      <c r="A24" s="5" t="s">
        <v>80</v>
      </c>
      <c r="B24" s="3" t="s">
        <v>19</v>
      </c>
      <c r="C24" s="6">
        <v>18464</v>
      </c>
    </row>
    <row r="25" spans="1:3" ht="17.399999999999999" x14ac:dyDescent="0.35">
      <c r="A25" s="5" t="s">
        <v>84</v>
      </c>
      <c r="B25" s="3" t="s">
        <v>19</v>
      </c>
      <c r="C25" s="6">
        <v>128</v>
      </c>
    </row>
    <row r="26" spans="1:3" ht="17.399999999999999" x14ac:dyDescent="0.35">
      <c r="A26" s="5" t="s">
        <v>33</v>
      </c>
      <c r="B26" s="3" t="s">
        <v>19</v>
      </c>
      <c r="C26" s="6">
        <v>0</v>
      </c>
    </row>
    <row r="27" spans="1:3" ht="17.399999999999999" x14ac:dyDescent="0.35">
      <c r="A27" s="5" t="s">
        <v>83</v>
      </c>
      <c r="B27" s="3" t="s">
        <v>78</v>
      </c>
      <c r="C27" s="6">
        <v>18496</v>
      </c>
    </row>
    <row r="28" spans="1:3" ht="17.399999999999999" x14ac:dyDescent="0.35">
      <c r="A28" s="5" t="s">
        <v>5</v>
      </c>
      <c r="B28" s="3" t="s">
        <v>78</v>
      </c>
      <c r="C28" s="6">
        <v>256</v>
      </c>
    </row>
    <row r="29" spans="1:3" ht="17.399999999999999" x14ac:dyDescent="0.35">
      <c r="A29" s="5" t="s">
        <v>90</v>
      </c>
      <c r="B29" s="3" t="s">
        <v>78</v>
      </c>
      <c r="C29" s="6">
        <v>0</v>
      </c>
    </row>
    <row r="30" spans="1:3" ht="17.399999999999999" x14ac:dyDescent="0.35">
      <c r="A30" s="5" t="s">
        <v>3</v>
      </c>
      <c r="B30" s="3" t="s">
        <v>81</v>
      </c>
      <c r="C30" s="6">
        <v>18464</v>
      </c>
    </row>
    <row r="31" spans="1:3" ht="17.399999999999999" x14ac:dyDescent="0.35">
      <c r="A31" s="5" t="s">
        <v>9</v>
      </c>
      <c r="B31" s="3" t="s">
        <v>81</v>
      </c>
      <c r="C31" s="6">
        <v>128</v>
      </c>
    </row>
    <row r="32" spans="1:3" ht="17.399999999999999" x14ac:dyDescent="0.35">
      <c r="A32" s="5" t="s">
        <v>91</v>
      </c>
      <c r="B32" s="3" t="s">
        <v>81</v>
      </c>
      <c r="C32" s="6">
        <v>0</v>
      </c>
    </row>
    <row r="33" spans="1:3" ht="17.399999999999999" x14ac:dyDescent="0.35">
      <c r="A33" s="5" t="s">
        <v>7</v>
      </c>
      <c r="B33" s="3" t="s">
        <v>31</v>
      </c>
      <c r="C33" s="6">
        <v>4624</v>
      </c>
    </row>
    <row r="34" spans="1:3" ht="17.399999999999999" x14ac:dyDescent="0.35">
      <c r="A34" s="5" t="s">
        <v>16</v>
      </c>
      <c r="B34" s="3" t="s">
        <v>31</v>
      </c>
      <c r="C34" s="6">
        <v>64</v>
      </c>
    </row>
    <row r="35" spans="1:3" ht="17.399999999999999" x14ac:dyDescent="0.35">
      <c r="A35" s="5" t="s">
        <v>85</v>
      </c>
      <c r="B35" s="3" t="s">
        <v>105</v>
      </c>
      <c r="C35" s="6">
        <v>0</v>
      </c>
    </row>
    <row r="36" spans="1:3" ht="17.399999999999999" x14ac:dyDescent="0.35">
      <c r="A36" s="5" t="s">
        <v>95</v>
      </c>
      <c r="B36" s="3" t="s">
        <v>37</v>
      </c>
      <c r="C36" s="6">
        <v>2570</v>
      </c>
    </row>
    <row r="37" spans="1:3" ht="17.399999999999999" x14ac:dyDescent="0.35">
      <c r="A37" s="5" t="s">
        <v>86</v>
      </c>
      <c r="B37" s="3" t="s">
        <v>37</v>
      </c>
      <c r="C37" s="6">
        <v>0</v>
      </c>
    </row>
    <row r="38" spans="1:3" ht="17.399999999999999" x14ac:dyDescent="0.35">
      <c r="A38" s="5" t="s">
        <v>98</v>
      </c>
      <c r="B38" s="3"/>
      <c r="C38" s="6"/>
    </row>
    <row r="39" spans="1:3" ht="17.399999999999999" x14ac:dyDescent="0.35">
      <c r="A39" s="5" t="s">
        <v>99</v>
      </c>
      <c r="B39" s="3"/>
      <c r="C39" s="6"/>
    </row>
    <row r="40" spans="1:3" ht="17.399999999999999" x14ac:dyDescent="0.35">
      <c r="A40" s="7" t="s">
        <v>100</v>
      </c>
      <c r="B40" s="8"/>
      <c r="C40" s="9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11F3-C1C1-473F-82A0-3D2F601C990C}">
  <dimension ref="A1:C27"/>
  <sheetViews>
    <sheetView workbookViewId="0">
      <selection activeCell="B12" sqref="B12"/>
    </sheetView>
  </sheetViews>
  <sheetFormatPr defaultRowHeight="14.4" x14ac:dyDescent="0.3"/>
  <cols>
    <col min="1" max="1" width="34.109375" bestFit="1" customWidth="1"/>
    <col min="2" max="2" width="19.77734375" bestFit="1" customWidth="1"/>
    <col min="3" max="3" width="13.88671875" bestFit="1" customWidth="1"/>
  </cols>
  <sheetData>
    <row r="1" spans="1:3" x14ac:dyDescent="0.3">
      <c r="A1" s="15" t="s">
        <v>42</v>
      </c>
      <c r="B1" s="15"/>
      <c r="C1" s="15"/>
    </row>
    <row r="2" spans="1:3" x14ac:dyDescent="0.3">
      <c r="A2" s="15"/>
      <c r="B2" s="15"/>
      <c r="C2" s="15"/>
    </row>
    <row r="3" spans="1:3" x14ac:dyDescent="0.3">
      <c r="A3" s="15" t="s">
        <v>48</v>
      </c>
      <c r="B3" s="15"/>
      <c r="C3" s="15"/>
    </row>
    <row r="4" spans="1:3" x14ac:dyDescent="0.3">
      <c r="A4" s="15"/>
      <c r="B4" s="15"/>
      <c r="C4" s="15"/>
    </row>
    <row r="5" spans="1:3" s="12" customFormat="1" ht="17.399999999999999" x14ac:dyDescent="0.3">
      <c r="A5" s="14" t="s">
        <v>0</v>
      </c>
      <c r="B5" s="14" t="s">
        <v>1</v>
      </c>
      <c r="C5" s="14" t="s">
        <v>2</v>
      </c>
    </row>
    <row r="6" spans="1:3" ht="17.399999999999999" x14ac:dyDescent="0.35">
      <c r="A6" s="3" t="s">
        <v>66</v>
      </c>
      <c r="B6" s="3" t="s">
        <v>4</v>
      </c>
      <c r="C6" s="3">
        <v>280</v>
      </c>
    </row>
    <row r="7" spans="1:3" ht="17.399999999999999" x14ac:dyDescent="0.35">
      <c r="A7" s="3" t="s">
        <v>67</v>
      </c>
      <c r="B7" s="3" t="s">
        <v>4</v>
      </c>
      <c r="C7" s="3">
        <v>40</v>
      </c>
    </row>
    <row r="8" spans="1:3" ht="17.399999999999999" x14ac:dyDescent="0.35">
      <c r="A8" s="3" t="s">
        <v>68</v>
      </c>
      <c r="B8" s="3" t="s">
        <v>8</v>
      </c>
      <c r="C8" s="3">
        <v>1456</v>
      </c>
    </row>
    <row r="9" spans="1:3" ht="17.399999999999999" x14ac:dyDescent="0.35">
      <c r="A9" s="3" t="s">
        <v>69</v>
      </c>
      <c r="B9" s="3" t="s">
        <v>8</v>
      </c>
      <c r="C9" s="3">
        <v>64</v>
      </c>
    </row>
    <row r="10" spans="1:3" ht="17.399999999999999" x14ac:dyDescent="0.35">
      <c r="A10" s="3" t="s">
        <v>70</v>
      </c>
      <c r="B10" s="3" t="s">
        <v>8</v>
      </c>
      <c r="C10" s="3">
        <v>272</v>
      </c>
    </row>
    <row r="11" spans="1:3" ht="17.399999999999999" x14ac:dyDescent="0.35">
      <c r="A11" s="3" t="s">
        <v>71</v>
      </c>
      <c r="B11" s="3" t="s">
        <v>13</v>
      </c>
      <c r="C11" s="3">
        <v>0</v>
      </c>
    </row>
    <row r="12" spans="1:3" ht="17.399999999999999" x14ac:dyDescent="0.35">
      <c r="A12" s="3" t="s">
        <v>72</v>
      </c>
      <c r="B12" s="3" t="s">
        <v>15</v>
      </c>
      <c r="C12" s="3">
        <v>4640</v>
      </c>
    </row>
    <row r="13" spans="1:3" ht="17.399999999999999" x14ac:dyDescent="0.35">
      <c r="A13" s="3" t="s">
        <v>73</v>
      </c>
      <c r="B13" s="3" t="s">
        <v>15</v>
      </c>
      <c r="C13" s="3">
        <v>128</v>
      </c>
    </row>
    <row r="14" spans="1:3" ht="17.399999999999999" x14ac:dyDescent="0.35">
      <c r="A14" s="3" t="s">
        <v>74</v>
      </c>
      <c r="B14" s="3" t="s">
        <v>75</v>
      </c>
      <c r="C14" s="3">
        <v>18496</v>
      </c>
    </row>
    <row r="15" spans="1:3" ht="17.399999999999999" x14ac:dyDescent="0.35">
      <c r="A15" s="3" t="s">
        <v>76</v>
      </c>
      <c r="B15" s="3" t="s">
        <v>75</v>
      </c>
      <c r="C15" s="3">
        <v>256</v>
      </c>
    </row>
    <row r="16" spans="1:3" ht="17.399999999999999" x14ac:dyDescent="0.35">
      <c r="A16" s="3" t="s">
        <v>77</v>
      </c>
      <c r="B16" s="3" t="s">
        <v>78</v>
      </c>
      <c r="C16" s="3">
        <v>36928</v>
      </c>
    </row>
    <row r="17" spans="1:3" ht="17.399999999999999" x14ac:dyDescent="0.35">
      <c r="A17" s="3" t="s">
        <v>79</v>
      </c>
      <c r="B17" s="3" t="s">
        <v>78</v>
      </c>
      <c r="C17" s="3">
        <v>256</v>
      </c>
    </row>
    <row r="18" spans="1:3" ht="17.399999999999999" x14ac:dyDescent="0.35">
      <c r="A18" s="3" t="s">
        <v>80</v>
      </c>
      <c r="B18" s="3" t="s">
        <v>81</v>
      </c>
      <c r="C18" s="3">
        <v>18464</v>
      </c>
    </row>
    <row r="19" spans="1:3" ht="17.399999999999999" x14ac:dyDescent="0.35">
      <c r="A19" s="3" t="s">
        <v>82</v>
      </c>
      <c r="B19" s="3" t="s">
        <v>81</v>
      </c>
      <c r="C19" s="3">
        <v>128</v>
      </c>
    </row>
    <row r="20" spans="1:3" ht="17.399999999999999" x14ac:dyDescent="0.35">
      <c r="A20" s="3" t="s">
        <v>83</v>
      </c>
      <c r="B20" s="3" t="s">
        <v>31</v>
      </c>
      <c r="C20" s="3">
        <v>4624</v>
      </c>
    </row>
    <row r="21" spans="1:3" ht="17.399999999999999" x14ac:dyDescent="0.35">
      <c r="A21" s="3" t="s">
        <v>84</v>
      </c>
      <c r="B21" s="3" t="s">
        <v>31</v>
      </c>
      <c r="C21" s="3">
        <v>64</v>
      </c>
    </row>
    <row r="22" spans="1:3" ht="17.399999999999999" x14ac:dyDescent="0.35">
      <c r="A22" s="3" t="s">
        <v>85</v>
      </c>
      <c r="B22" s="3" t="s">
        <v>105</v>
      </c>
      <c r="C22" s="3">
        <v>0</v>
      </c>
    </row>
    <row r="23" spans="1:3" ht="17.399999999999999" x14ac:dyDescent="0.35">
      <c r="A23" s="3" t="s">
        <v>95</v>
      </c>
      <c r="B23" s="3" t="s">
        <v>37</v>
      </c>
      <c r="C23" s="3">
        <v>2570</v>
      </c>
    </row>
    <row r="24" spans="1:3" ht="17.399999999999999" x14ac:dyDescent="0.35">
      <c r="A24" s="3" t="s">
        <v>86</v>
      </c>
      <c r="B24" s="3" t="s">
        <v>37</v>
      </c>
      <c r="C24" s="3">
        <v>0</v>
      </c>
    </row>
    <row r="25" spans="1:3" ht="17.399999999999999" x14ac:dyDescent="0.35">
      <c r="A25" s="3" t="s">
        <v>39</v>
      </c>
      <c r="B25" s="3"/>
      <c r="C25" s="3"/>
    </row>
    <row r="26" spans="1:3" ht="17.399999999999999" x14ac:dyDescent="0.35">
      <c r="A26" s="3" t="s">
        <v>40</v>
      </c>
      <c r="B26" s="3"/>
      <c r="C26" s="3"/>
    </row>
    <row r="27" spans="1:3" ht="17.399999999999999" x14ac:dyDescent="0.35">
      <c r="A27" s="3" t="s">
        <v>41</v>
      </c>
      <c r="B27" s="3"/>
      <c r="C27" s="3"/>
    </row>
  </sheetData>
  <mergeCells count="2">
    <mergeCell ref="A1:C2"/>
    <mergeCell ref="A3:C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7CC0-A210-4C53-8485-7E8664E6CDE7}">
  <dimension ref="A1:I7"/>
  <sheetViews>
    <sheetView tabSelected="1" workbookViewId="0">
      <selection activeCell="K6" sqref="K6"/>
    </sheetView>
  </sheetViews>
  <sheetFormatPr defaultRowHeight="14.4" x14ac:dyDescent="0.3"/>
  <cols>
    <col min="1" max="1" width="13" style="12" bestFit="1" customWidth="1"/>
    <col min="2" max="2" width="11.6640625" style="12" bestFit="1" customWidth="1"/>
    <col min="3" max="3" width="27.77734375" style="12" bestFit="1" customWidth="1"/>
    <col min="4" max="4" width="34.109375" style="12" bestFit="1" customWidth="1"/>
    <col min="5" max="5" width="23.33203125" style="12" bestFit="1" customWidth="1"/>
    <col min="6" max="6" width="14.44140625" style="12" bestFit="1" customWidth="1"/>
    <col min="7" max="7" width="25.77734375" style="12" bestFit="1" customWidth="1"/>
    <col min="8" max="8" width="9.77734375" style="12" bestFit="1" customWidth="1"/>
    <col min="9" max="9" width="13.77734375" style="12" bestFit="1" customWidth="1"/>
  </cols>
  <sheetData>
    <row r="1" spans="1:9" ht="17.399999999999999" x14ac:dyDescent="0.3">
      <c r="A1" s="17" t="s">
        <v>106</v>
      </c>
      <c r="B1" s="17"/>
      <c r="C1" s="17"/>
      <c r="D1" s="17"/>
      <c r="E1" s="17"/>
      <c r="F1" s="17"/>
      <c r="G1" s="17"/>
      <c r="H1" s="17"/>
      <c r="I1" s="17"/>
    </row>
    <row r="2" spans="1:9" s="1" customFormat="1" ht="17.399999999999999" x14ac:dyDescent="0.35">
      <c r="A2" s="18" t="s">
        <v>107</v>
      </c>
      <c r="B2" s="18" t="s">
        <v>108</v>
      </c>
      <c r="C2" s="18" t="s">
        <v>109</v>
      </c>
      <c r="D2" s="18" t="s">
        <v>110</v>
      </c>
      <c r="E2" s="18" t="s">
        <v>111</v>
      </c>
      <c r="F2" s="18" t="s">
        <v>112</v>
      </c>
      <c r="G2" s="18" t="s">
        <v>113</v>
      </c>
      <c r="H2" s="18" t="s">
        <v>114</v>
      </c>
      <c r="I2" s="18" t="s">
        <v>115</v>
      </c>
    </row>
    <row r="3" spans="1:9" ht="17.399999999999999" x14ac:dyDescent="0.3">
      <c r="A3" s="14" t="s">
        <v>116</v>
      </c>
      <c r="B3" s="18">
        <v>20</v>
      </c>
      <c r="C3" s="18">
        <v>34966</v>
      </c>
      <c r="D3" s="18">
        <v>308</v>
      </c>
      <c r="E3" s="18">
        <v>35274</v>
      </c>
      <c r="F3" s="18">
        <v>68.87</v>
      </c>
      <c r="G3" s="18">
        <v>65.42</v>
      </c>
      <c r="H3" s="18">
        <v>87.69</v>
      </c>
      <c r="I3" s="18">
        <v>101.42</v>
      </c>
    </row>
    <row r="4" spans="1:9" ht="17.399999999999999" x14ac:dyDescent="0.3">
      <c r="A4" s="14" t="s">
        <v>117</v>
      </c>
      <c r="B4" s="18">
        <v>25</v>
      </c>
      <c r="C4" s="18">
        <v>88198</v>
      </c>
      <c r="D4" s="18">
        <v>468</v>
      </c>
      <c r="E4" s="18">
        <v>88666</v>
      </c>
      <c r="F4" s="18">
        <v>78.819999999999993</v>
      </c>
      <c r="G4" s="18">
        <v>76.17</v>
      </c>
      <c r="H4" s="18">
        <v>59.41</v>
      </c>
      <c r="I4" s="18">
        <v>71</v>
      </c>
    </row>
    <row r="5" spans="1:9" ht="17.399999999999999" x14ac:dyDescent="0.3">
      <c r="A5" s="14" t="s">
        <v>118</v>
      </c>
      <c r="B5" s="18">
        <v>40</v>
      </c>
      <c r="C5" s="18">
        <v>98662</v>
      </c>
      <c r="D5" s="18">
        <v>500</v>
      </c>
      <c r="E5" s="18">
        <v>99162</v>
      </c>
      <c r="F5" s="18">
        <v>73.290000000000006</v>
      </c>
      <c r="G5" s="18">
        <v>70.09</v>
      </c>
      <c r="H5" s="18">
        <v>76.38</v>
      </c>
      <c r="I5" s="18">
        <v>87.77</v>
      </c>
    </row>
    <row r="6" spans="1:9" ht="17.399999999999999" x14ac:dyDescent="0.3">
      <c r="A6" s="14" t="s">
        <v>119</v>
      </c>
      <c r="B6" s="18">
        <v>40</v>
      </c>
      <c r="C6" s="18">
        <v>231670</v>
      </c>
      <c r="D6" s="18">
        <v>724</v>
      </c>
      <c r="E6" s="18">
        <v>232394</v>
      </c>
      <c r="F6" s="18">
        <v>71.819999999999993</v>
      </c>
      <c r="G6" s="18">
        <v>71.83</v>
      </c>
      <c r="H6" s="18">
        <v>79.78</v>
      </c>
      <c r="I6" s="18">
        <v>81.13</v>
      </c>
    </row>
    <row r="7" spans="1:9" ht="17.399999999999999" x14ac:dyDescent="0.3">
      <c r="A7" s="14" t="s">
        <v>120</v>
      </c>
      <c r="B7" s="18">
        <v>30</v>
      </c>
      <c r="C7" s="18">
        <v>88198</v>
      </c>
      <c r="D7" s="18">
        <v>468</v>
      </c>
      <c r="E7" s="18">
        <v>88666</v>
      </c>
      <c r="F7" s="18">
        <v>97.41</v>
      </c>
      <c r="G7" s="18">
        <v>67.31</v>
      </c>
      <c r="H7" s="18">
        <v>11.05</v>
      </c>
      <c r="I7" s="18">
        <v>141.94999999999999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MODEL1</vt:lpstr>
      <vt:lpstr>MODEL2</vt:lpstr>
      <vt:lpstr>MODEL3</vt:lpstr>
      <vt:lpstr>MODEL4</vt:lpstr>
      <vt:lpstr>MODEL5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Thulasiram saravanan</dc:creator>
  <cp:lastModifiedBy>Thulasiram saravanan</cp:lastModifiedBy>
  <dcterms:created xsi:type="dcterms:W3CDTF">2021-08-16T02:48:34Z</dcterms:created>
  <dcterms:modified xsi:type="dcterms:W3CDTF">2021-08-16T05:28:31Z</dcterms:modified>
</cp:coreProperties>
</file>