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uren Course notes and Assignments\CNN_assignments\"/>
    </mc:Choice>
  </mc:AlternateContent>
  <xr:revisionPtr revIDLastSave="0" documentId="13_ncr:1_{DB101BA9-2D26-44EB-8BEE-6929305E61D6}" xr6:coauthVersionLast="47" xr6:coauthVersionMax="47" xr10:uidLastSave="{00000000-0000-0000-0000-000000000000}"/>
  <bookViews>
    <workbookView xWindow="-108" yWindow="-108" windowWidth="23256" windowHeight="12576" xr2:uid="{2B05FCFF-B82E-4E74-89DB-A819FEDFAB68}"/>
  </bookViews>
  <sheets>
    <sheet name="Model-1" sheetId="1" r:id="rId1"/>
    <sheet name="Model-2" sheetId="3" r:id="rId2"/>
    <sheet name="Model-3" sheetId="2" r:id="rId3"/>
    <sheet name="Model-4" sheetId="4" r:id="rId4"/>
    <sheet name="Model-5" sheetId="5" r:id="rId5"/>
    <sheet name="Comparison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3" i="6"/>
  <c r="F27" i="1"/>
  <c r="F23" i="1"/>
  <c r="F21" i="1"/>
  <c r="F20" i="1"/>
  <c r="F18" i="1"/>
  <c r="F17" i="1"/>
  <c r="F15" i="1"/>
  <c r="F14" i="1"/>
  <c r="F12" i="1"/>
  <c r="F10" i="1"/>
  <c r="F9" i="1"/>
  <c r="F6" i="1"/>
  <c r="F7" i="1"/>
</calcChain>
</file>

<file path=xl/sharedStrings.xml><?xml version="1.0" encoding="utf-8"?>
<sst xmlns="http://schemas.openxmlformats.org/spreadsheetml/2006/main" count="282" uniqueCount="128">
  <si>
    <t>Total params: 11,184</t>
  </si>
  <si>
    <t>Trainable params: 11,052</t>
  </si>
  <si>
    <t>Non-trainable params: 132</t>
  </si>
  <si>
    <t>Layer (type)</t>
  </si>
  <si>
    <t>Output Shape</t>
  </si>
  <si>
    <t>Param #</t>
  </si>
  <si>
    <t>conv2d (Conv2D)</t>
  </si>
  <si>
    <t>(None, 26, 26, 10)</t>
  </si>
  <si>
    <t>batch_normalization (BatchNo</t>
  </si>
  <si>
    <t>dropout (Dropout)</t>
  </si>
  <si>
    <t>conv2d_1 (Conv2D)</t>
  </si>
  <si>
    <t>(None, 24, 24, 16)</t>
  </si>
  <si>
    <t>batch_normalization_1 (Batch</t>
  </si>
  <si>
    <t>dropout_1 (Dropout)</t>
  </si>
  <si>
    <t>conv2d_2 (Conv2D)</t>
  </si>
  <si>
    <t>(None, 24, 24, 10)</t>
  </si>
  <si>
    <t>max_pooling2d (MaxPooling2D)</t>
  </si>
  <si>
    <t>(None, 12, 12, 10)</t>
  </si>
  <si>
    <t>conv2d_3 (Conv2D)</t>
  </si>
  <si>
    <t>(None, 10, 10, 14)</t>
  </si>
  <si>
    <t>batch_normalization_2 (Batch</t>
  </si>
  <si>
    <t>dropout_2 (Dropout)</t>
  </si>
  <si>
    <t>conv2d_4 (Conv2D)</t>
  </si>
  <si>
    <t>(None, 8, 8, 14)</t>
  </si>
  <si>
    <t>batch_normalization_3 (Batch</t>
  </si>
  <si>
    <t>dropout_3 (Dropout)</t>
  </si>
  <si>
    <t>conv2d_5 (Conv2D)</t>
  </si>
  <si>
    <t>(None, 4, 4, 12)</t>
  </si>
  <si>
    <t>batch_normalization_4 (Batch</t>
  </si>
  <si>
    <t>dropout_4 (Dropout)</t>
  </si>
  <si>
    <t>conv2d_6 (Conv2D)</t>
  </si>
  <si>
    <t>(None, 1, 1, 10)</t>
  </si>
  <si>
    <t>flatten (Flatten)</t>
  </si>
  <si>
    <t>(None, 10)</t>
  </si>
  <si>
    <t>activation (Activation)</t>
  </si>
  <si>
    <t>Parameter Calculation</t>
  </si>
  <si>
    <t>Model: "sequential"   Input Shape (28*28)</t>
  </si>
  <si>
    <t>Filter Size</t>
  </si>
  <si>
    <t>Caluculation</t>
  </si>
  <si>
    <t>Trainable Parameters</t>
  </si>
  <si>
    <t>(3*3+1)*10</t>
  </si>
  <si>
    <t>(3*3*10+1)*16</t>
  </si>
  <si>
    <t>(1*1*16+1)*10</t>
  </si>
  <si>
    <t>(3*3*10+1)*14</t>
  </si>
  <si>
    <t>14*4</t>
  </si>
  <si>
    <t>(3*3*14+1)*14</t>
  </si>
  <si>
    <t>(4*4*12+1)*10</t>
  </si>
  <si>
    <t>3*3</t>
  </si>
  <si>
    <t>4*4</t>
  </si>
  <si>
    <t>5*5</t>
  </si>
  <si>
    <t>4*10</t>
  </si>
  <si>
    <t>4*12</t>
  </si>
  <si>
    <t>4*16</t>
  </si>
  <si>
    <t>4*14</t>
  </si>
  <si>
    <t>(5*5*14+1)*12</t>
  </si>
  <si>
    <t>Total params: 9,852</t>
  </si>
  <si>
    <t>Trainable params: 9,696</t>
  </si>
  <si>
    <t>Non-trainable params: 156</t>
  </si>
  <si>
    <t>conv2d_13 (Conv2D)</t>
  </si>
  <si>
    <t>batch_normalization_9 (Batch</t>
  </si>
  <si>
    <t>dropout_9 (Dropout)</t>
  </si>
  <si>
    <t>conv2d_14 (Conv2D)</t>
  </si>
  <si>
    <t>batch_normalization_10 (Batc</t>
  </si>
  <si>
    <t>dropout_10 (Dropout)</t>
  </si>
  <si>
    <t>conv2d_15 (Conv2D)</t>
  </si>
  <si>
    <t>max_pooling2d_2 (MaxPooling2</t>
  </si>
  <si>
    <t>conv2d_16 (Conv2D)</t>
  </si>
  <si>
    <t>batch_normalization_11 (Batc</t>
  </si>
  <si>
    <t>dropout_11 (Dropout)</t>
  </si>
  <si>
    <t>conv2d_17 (Conv2D)</t>
  </si>
  <si>
    <t>batch_normalization_12 (Batc</t>
  </si>
  <si>
    <t>dropout_12 (Dropout)</t>
  </si>
  <si>
    <t>conv2d_18 (Conv2D)</t>
  </si>
  <si>
    <t>(None, 6, 6, 12)</t>
  </si>
  <si>
    <t>batch_normalization_13 (Batc</t>
  </si>
  <si>
    <t>dropout_13 (Dropout)</t>
  </si>
  <si>
    <t>conv2d_19 (Conv2D)</t>
  </si>
  <si>
    <t>batch_normalization_14 (Batc</t>
  </si>
  <si>
    <t>dropout_14 (Dropout)</t>
  </si>
  <si>
    <t>flatten_2 (Flatten)</t>
  </si>
  <si>
    <t>(None, 192)</t>
  </si>
  <si>
    <t>dense (Dense)</t>
  </si>
  <si>
    <t>activation_2 (Activation)</t>
  </si>
  <si>
    <t>Total params: 15,084</t>
  </si>
  <si>
    <t>Trainable params: 14,976</t>
  </si>
  <si>
    <t>Non-trainable params: 108</t>
  </si>
  <si>
    <t>(None, 4, 4, 14)</t>
  </si>
  <si>
    <t>conv2d_20 (Conv2D)</t>
  </si>
  <si>
    <t>Total params: 10,844</t>
  </si>
  <si>
    <t>Trainable params: 10,680</t>
  </si>
  <si>
    <t>Non-trainable params: 164</t>
  </si>
  <si>
    <t>conv2d_7 (Conv2D)</t>
  </si>
  <si>
    <t>batch_normalization_5 (Batch</t>
  </si>
  <si>
    <t>dropout_5 (Dropout)</t>
  </si>
  <si>
    <t>conv2d_8 (Conv2D)</t>
  </si>
  <si>
    <t>batch_normalization_6 (Batch</t>
  </si>
  <si>
    <t>dropout_6 (Dropout)</t>
  </si>
  <si>
    <t>conv2d_9 (Conv2D)</t>
  </si>
  <si>
    <t>max_pooling2d_1 (MaxPooling2</t>
  </si>
  <si>
    <t>conv2d_10 (Conv2D)</t>
  </si>
  <si>
    <t>batch_normalization_7 (Batch</t>
  </si>
  <si>
    <t>dropout_7 (Dropout)</t>
  </si>
  <si>
    <t>conv2d_11 (Conv2D)</t>
  </si>
  <si>
    <t>(None, 8, 8, 16)</t>
  </si>
  <si>
    <t>batch_normalization_8 (Batch</t>
  </si>
  <si>
    <t>dropout_8 (Dropout)</t>
  </si>
  <si>
    <t>conv2d_12 (Conv2D)</t>
  </si>
  <si>
    <t>(None, 6, 6, 14)</t>
  </si>
  <si>
    <t>flatten_1 (Flatten)</t>
  </si>
  <si>
    <t>activation_1 (Activation)</t>
  </si>
  <si>
    <t>Total params: 10,980</t>
  </si>
  <si>
    <t>Trainable params: 10,848</t>
  </si>
  <si>
    <t>(None, 6, 6, 10)</t>
  </si>
  <si>
    <t>Models</t>
  </si>
  <si>
    <t>Model-1</t>
  </si>
  <si>
    <t>Model-2</t>
  </si>
  <si>
    <t>Model-3</t>
  </si>
  <si>
    <t>Model-4</t>
  </si>
  <si>
    <t>Model-5</t>
  </si>
  <si>
    <t>Epoch</t>
  </si>
  <si>
    <t>Accuracy</t>
  </si>
  <si>
    <t>Trainable parameters</t>
  </si>
  <si>
    <t>Non - Trainable parameters</t>
  </si>
  <si>
    <t>Total Parameters</t>
  </si>
  <si>
    <t>Validation Accuracy</t>
  </si>
  <si>
    <t>Loss</t>
  </si>
  <si>
    <t>Val_loss</t>
  </si>
  <si>
    <t>Comparison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</si>
</sst>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1"/>
        <bgColor theme="1"/>
      </patternFill>
    </fill>
  </fills>
  <borders count="2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45">
    <xf numFmtId="0" fontId="0" fillId="0" borderId="0" xfId="0"/>
    <xf numFmtId="0" fontId="4" fillId="0" borderId="2" xfId="0" applyFont="1" applyBorder="1"/>
    <xf numFmtId="0" fontId="3" fillId="5" borderId="2" xfId="4" applyFont="1" applyBorder="1" applyAlignment="1">
      <alignment horizontal="center" vertical="center"/>
    </xf>
    <xf numFmtId="0" fontId="4" fillId="0" borderId="2" xfId="0" applyNumberFormat="1" applyFont="1" applyBorder="1"/>
    <xf numFmtId="0" fontId="0" fillId="0" borderId="0" xfId="0" applyNumberFormat="1"/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8" xfId="0" applyFont="1" applyBorder="1"/>
    <xf numFmtId="0" fontId="4" fillId="0" borderId="3" xfId="0" applyFont="1" applyBorder="1"/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6" xfId="0" applyFont="1" applyBorder="1"/>
    <xf numFmtId="0" fontId="4" fillId="0" borderId="4" xfId="0" applyFont="1" applyBorder="1"/>
    <xf numFmtId="0" fontId="4" fillId="0" borderId="11" xfId="0" applyFont="1" applyBorder="1"/>
    <xf numFmtId="0" fontId="3" fillId="3" borderId="2" xfId="2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4" borderId="2" xfId="3" applyFont="1" applyBorder="1" applyAlignment="1">
      <alignment horizontal="center" vertical="center"/>
    </xf>
    <xf numFmtId="0" fontId="3" fillId="6" borderId="2" xfId="5" applyFont="1" applyBorder="1" applyAlignment="1">
      <alignment horizontal="center" vertical="center"/>
    </xf>
    <xf numFmtId="1" fontId="0" fillId="0" borderId="0" xfId="0" applyNumberFormat="1"/>
    <xf numFmtId="0" fontId="3" fillId="7" borderId="13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1" fontId="3" fillId="2" borderId="1" xfId="1" applyNumberFormat="1" applyFont="1" applyAlignment="1">
      <alignment horizontal="center"/>
    </xf>
    <xf numFmtId="0" fontId="5" fillId="0" borderId="9" xfId="0" applyFont="1" applyBorder="1"/>
    <xf numFmtId="0" fontId="5" fillId="0" borderId="7" xfId="0" applyFont="1" applyBorder="1"/>
    <xf numFmtId="1" fontId="5" fillId="0" borderId="7" xfId="0" applyNumberFormat="1" applyFont="1" applyBorder="1"/>
    <xf numFmtId="1" fontId="5" fillId="0" borderId="7" xfId="0" applyNumberFormat="1" applyFont="1" applyFill="1" applyBorder="1"/>
    <xf numFmtId="1" fontId="5" fillId="0" borderId="10" xfId="0" applyNumberFormat="1" applyFont="1" applyFill="1" applyBorder="1"/>
    <xf numFmtId="0" fontId="5" fillId="0" borderId="8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5" fillId="0" borderId="6" xfId="0" applyFont="1" applyBorder="1"/>
    <xf numFmtId="0" fontId="4" fillId="0" borderId="4" xfId="0" applyFont="1" applyFill="1" applyBorder="1"/>
    <xf numFmtId="0" fontId="4" fillId="0" borderId="11" xfId="0" applyFont="1" applyFill="1" applyBorder="1"/>
  </cellXfs>
  <cellStyles count="6">
    <cellStyle name="Accent2" xfId="2" builtinId="33"/>
    <cellStyle name="Accent4" xfId="3" builtinId="41"/>
    <cellStyle name="Accent5" xfId="4" builtinId="45"/>
    <cellStyle name="Accent6" xfId="5" builtinId="49"/>
    <cellStyle name="Check Cell" xfId="1" builtinId="23"/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3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/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</dxf>
    <dxf>
      <border outline="0">
        <top style="double">
          <color rgb="FF3F3F3F"/>
        </top>
      </border>
    </dxf>
    <dxf>
      <font>
        <b val="0"/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</a:t>
            </a:r>
            <a:r>
              <a:rPr lang="en-IN" baseline="0"/>
              <a:t>,Accuracy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Comparison!$F$2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Comparison!$A$3:$A$7</c:f>
              <c:strCache>
                <c:ptCount val="5"/>
                <c:pt idx="0">
                  <c:v>Model-1</c:v>
                </c:pt>
                <c:pt idx="1">
                  <c:v>Model-2</c:v>
                </c:pt>
                <c:pt idx="2">
                  <c:v>Model-3</c:v>
                </c:pt>
                <c:pt idx="3">
                  <c:v>Model-4</c:v>
                </c:pt>
                <c:pt idx="4">
                  <c:v>Model-5</c:v>
                </c:pt>
              </c:strCache>
            </c:strRef>
          </c:cat>
          <c:val>
            <c:numRef>
              <c:f>Comparison!$F$3:$F$7</c:f>
              <c:numCache>
                <c:formatCode>General</c:formatCode>
                <c:ptCount val="5"/>
                <c:pt idx="0">
                  <c:v>99.36</c:v>
                </c:pt>
                <c:pt idx="1">
                  <c:v>99.66</c:v>
                </c:pt>
                <c:pt idx="2">
                  <c:v>99.18</c:v>
                </c:pt>
                <c:pt idx="3">
                  <c:v>99.19</c:v>
                </c:pt>
                <c:pt idx="4">
                  <c:v>99.32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4-4DC9-999B-1DC3D02B0B19}"/>
            </c:ext>
          </c:extLst>
        </c:ser>
        <c:ser>
          <c:idx val="1"/>
          <c:order val="1"/>
          <c:tx>
            <c:strRef>
              <c:f>Comparison!$G$2</c:f>
              <c:strCache>
                <c:ptCount val="1"/>
                <c:pt idx="0">
                  <c:v>Validation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Comparison!$A$3:$A$7</c:f>
              <c:strCache>
                <c:ptCount val="5"/>
                <c:pt idx="0">
                  <c:v>Model-1</c:v>
                </c:pt>
                <c:pt idx="1">
                  <c:v>Model-2</c:v>
                </c:pt>
                <c:pt idx="2">
                  <c:v>Model-3</c:v>
                </c:pt>
                <c:pt idx="3">
                  <c:v>Model-4</c:v>
                </c:pt>
                <c:pt idx="4">
                  <c:v>Model-5</c:v>
                </c:pt>
              </c:strCache>
            </c:strRef>
          </c:cat>
          <c:val>
            <c:numRef>
              <c:f>Comparison!$G$3:$G$7</c:f>
              <c:numCache>
                <c:formatCode>General</c:formatCode>
                <c:ptCount val="5"/>
                <c:pt idx="0">
                  <c:v>99.26</c:v>
                </c:pt>
                <c:pt idx="1">
                  <c:v>99.27</c:v>
                </c:pt>
                <c:pt idx="2">
                  <c:v>99.41</c:v>
                </c:pt>
                <c:pt idx="3">
                  <c:v>99.34</c:v>
                </c:pt>
                <c:pt idx="4">
                  <c:v>99.28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4-4DC9-999B-1DC3D02B0B19}"/>
            </c:ext>
          </c:extLst>
        </c:ser>
        <c:ser>
          <c:idx val="2"/>
          <c:order val="2"/>
          <c:tx>
            <c:strRef>
              <c:f>Comparison!$H$2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Comparison!$A$3:$A$7</c:f>
              <c:strCache>
                <c:ptCount val="5"/>
                <c:pt idx="0">
                  <c:v>Model-1</c:v>
                </c:pt>
                <c:pt idx="1">
                  <c:v>Model-2</c:v>
                </c:pt>
                <c:pt idx="2">
                  <c:v>Model-3</c:v>
                </c:pt>
                <c:pt idx="3">
                  <c:v>Model-4</c:v>
                </c:pt>
                <c:pt idx="4">
                  <c:v>Model-5</c:v>
                </c:pt>
              </c:strCache>
            </c:strRef>
          </c:cat>
          <c:val>
            <c:numRef>
              <c:f>Comparison!$H$3:$H$7</c:f>
              <c:numCache>
                <c:formatCode>General</c:formatCode>
                <c:ptCount val="5"/>
                <c:pt idx="0">
                  <c:v>2.02</c:v>
                </c:pt>
                <c:pt idx="1">
                  <c:v>1.02</c:v>
                </c:pt>
                <c:pt idx="2">
                  <c:v>2.37</c:v>
                </c:pt>
                <c:pt idx="3">
                  <c:v>2.4700000000000002</c:v>
                </c:pt>
                <c:pt idx="4">
                  <c:v>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4-4DC9-999B-1DC3D02B0B19}"/>
            </c:ext>
          </c:extLst>
        </c:ser>
        <c:ser>
          <c:idx val="3"/>
          <c:order val="3"/>
          <c:tx>
            <c:strRef>
              <c:f>Comparison!$I$2</c:f>
              <c:strCache>
                <c:ptCount val="1"/>
                <c:pt idx="0">
                  <c:v>Val_loss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Comparison!$A$3:$A$7</c:f>
              <c:strCache>
                <c:ptCount val="5"/>
                <c:pt idx="0">
                  <c:v>Model-1</c:v>
                </c:pt>
                <c:pt idx="1">
                  <c:v>Model-2</c:v>
                </c:pt>
                <c:pt idx="2">
                  <c:v>Model-3</c:v>
                </c:pt>
                <c:pt idx="3">
                  <c:v>Model-4</c:v>
                </c:pt>
                <c:pt idx="4">
                  <c:v>Model-5</c:v>
                </c:pt>
              </c:strCache>
            </c:strRef>
          </c:cat>
          <c:val>
            <c:numRef>
              <c:f>Comparison!$I$3:$I$7</c:f>
              <c:numCache>
                <c:formatCode>General</c:formatCode>
                <c:ptCount val="5"/>
                <c:pt idx="0">
                  <c:v>2.5099999999999998</c:v>
                </c:pt>
                <c:pt idx="1">
                  <c:v>2.5</c:v>
                </c:pt>
                <c:pt idx="2">
                  <c:v>2.06</c:v>
                </c:pt>
                <c:pt idx="3">
                  <c:v>2.2000000000000002</c:v>
                </c:pt>
                <c:pt idx="4">
                  <c:v>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4-4DC9-999B-1DC3D02B0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6054024"/>
        <c:axId val="526054680"/>
        <c:axId val="0"/>
      </c:bar3DChart>
      <c:catAx>
        <c:axId val="526054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54680"/>
        <c:crosses val="autoZero"/>
        <c:auto val="1"/>
        <c:lblAlgn val="ctr"/>
        <c:lblOffset val="100"/>
        <c:noMultiLvlLbl val="0"/>
      </c:catAx>
      <c:valAx>
        <c:axId val="52605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5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Epoch,Trainable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Comparison!$B$2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Comparison!$A$3:$A$7</c:f>
              <c:strCache>
                <c:ptCount val="5"/>
                <c:pt idx="0">
                  <c:v>Model-1</c:v>
                </c:pt>
                <c:pt idx="1">
                  <c:v>Model-2</c:v>
                </c:pt>
                <c:pt idx="2">
                  <c:v>Model-3</c:v>
                </c:pt>
                <c:pt idx="3">
                  <c:v>Model-4</c:v>
                </c:pt>
                <c:pt idx="4">
                  <c:v>Model-5</c:v>
                </c:pt>
              </c:strCache>
            </c:strRef>
          </c:cat>
          <c:val>
            <c:numRef>
              <c:f>Comparison!$B$3:$B$7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7-4A3E-8D3A-C9136559D5DB}"/>
            </c:ext>
          </c:extLst>
        </c:ser>
        <c:ser>
          <c:idx val="1"/>
          <c:order val="1"/>
          <c:tx>
            <c:strRef>
              <c:f>Comparison!$C$2</c:f>
              <c:strCache>
                <c:ptCount val="1"/>
                <c:pt idx="0">
                  <c:v>Trainable parameters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Comparison!$A$3:$A$7</c:f>
              <c:strCache>
                <c:ptCount val="5"/>
                <c:pt idx="0">
                  <c:v>Model-1</c:v>
                </c:pt>
                <c:pt idx="1">
                  <c:v>Model-2</c:v>
                </c:pt>
                <c:pt idx="2">
                  <c:v>Model-3</c:v>
                </c:pt>
                <c:pt idx="3">
                  <c:v>Model-4</c:v>
                </c:pt>
                <c:pt idx="4">
                  <c:v>Model-5</c:v>
                </c:pt>
              </c:strCache>
            </c:strRef>
          </c:cat>
          <c:val>
            <c:numRef>
              <c:f>Comparison!$C$3:$C$7</c:f>
              <c:numCache>
                <c:formatCode>General</c:formatCode>
                <c:ptCount val="5"/>
                <c:pt idx="0">
                  <c:v>11052</c:v>
                </c:pt>
                <c:pt idx="1">
                  <c:v>14967</c:v>
                </c:pt>
                <c:pt idx="2">
                  <c:v>9696</c:v>
                </c:pt>
                <c:pt idx="3">
                  <c:v>10680</c:v>
                </c:pt>
                <c:pt idx="4">
                  <c:v>10848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7-4A3E-8D3A-C9136559D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125968"/>
        <c:axId val="608132200"/>
      </c:lineChart>
      <c:catAx>
        <c:axId val="60812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32200"/>
        <c:crosses val="autoZero"/>
        <c:auto val="1"/>
        <c:lblAlgn val="ctr"/>
        <c:lblOffset val="100"/>
        <c:noMultiLvlLbl val="0"/>
      </c:catAx>
      <c:valAx>
        <c:axId val="60813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Val_accuracy,Epoch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Comparison!$B$2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Comparison!$A$3:$A$7</c:f>
              <c:strCache>
                <c:ptCount val="5"/>
                <c:pt idx="0">
                  <c:v>Model-1</c:v>
                </c:pt>
                <c:pt idx="1">
                  <c:v>Model-2</c:v>
                </c:pt>
                <c:pt idx="2">
                  <c:v>Model-3</c:v>
                </c:pt>
                <c:pt idx="3">
                  <c:v>Model-4</c:v>
                </c:pt>
                <c:pt idx="4">
                  <c:v>Model-5</c:v>
                </c:pt>
              </c:strCache>
            </c:strRef>
          </c:cat>
          <c:val>
            <c:numRef>
              <c:f>Comparison!$B$3:$B$7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2-4479-BC5A-DE0F33E934BC}"/>
            </c:ext>
          </c:extLst>
        </c:ser>
        <c:ser>
          <c:idx val="1"/>
          <c:order val="1"/>
          <c:tx>
            <c:strRef>
              <c:f>Comparison!$G$2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Comparison!$A$3:$A$7</c:f>
              <c:strCache>
                <c:ptCount val="5"/>
                <c:pt idx="0">
                  <c:v>Model-1</c:v>
                </c:pt>
                <c:pt idx="1">
                  <c:v>Model-2</c:v>
                </c:pt>
                <c:pt idx="2">
                  <c:v>Model-3</c:v>
                </c:pt>
                <c:pt idx="3">
                  <c:v>Model-4</c:v>
                </c:pt>
                <c:pt idx="4">
                  <c:v>Model-5</c:v>
                </c:pt>
              </c:strCache>
            </c:strRef>
          </c:cat>
          <c:val>
            <c:numRef>
              <c:f>Comparison!$G$3:$G$7</c:f>
              <c:numCache>
                <c:formatCode>General</c:formatCode>
                <c:ptCount val="5"/>
                <c:pt idx="0">
                  <c:v>99.26</c:v>
                </c:pt>
                <c:pt idx="1">
                  <c:v>99.27</c:v>
                </c:pt>
                <c:pt idx="2">
                  <c:v>99.41</c:v>
                </c:pt>
                <c:pt idx="3">
                  <c:v>99.34</c:v>
                </c:pt>
                <c:pt idx="4">
                  <c:v>99.28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2-4479-BC5A-DE0F33E93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893816"/>
        <c:axId val="630893488"/>
      </c:lineChart>
      <c:catAx>
        <c:axId val="63089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93488"/>
        <c:crosses val="autoZero"/>
        <c:auto val="1"/>
        <c:lblAlgn val="ctr"/>
        <c:lblOffset val="100"/>
        <c:noMultiLvlLbl val="0"/>
      </c:catAx>
      <c:valAx>
        <c:axId val="630893488"/>
        <c:scaling>
          <c:orientation val="minMax"/>
          <c:max val="10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9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8</xdr:row>
      <xdr:rowOff>179070</xdr:rowOff>
    </xdr:from>
    <xdr:to>
      <xdr:col>3</xdr:col>
      <xdr:colOff>1539240</xdr:colOff>
      <xdr:row>23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97DC0D-2BA1-411E-B267-164369FB4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1577340</xdr:colOff>
      <xdr:row>8</xdr:row>
      <xdr:rowOff>179070</xdr:rowOff>
    </xdr:from>
    <xdr:to>
      <xdr:col>7</xdr:col>
      <xdr:colOff>60960</xdr:colOff>
      <xdr:row>23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E35B2A-B51A-4CFF-B0F0-98177FD7C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</xdr:colOff>
      <xdr:row>9</xdr:row>
      <xdr:rowOff>3810</xdr:rowOff>
    </xdr:from>
    <xdr:to>
      <xdr:col>14</xdr:col>
      <xdr:colOff>327660</xdr:colOff>
      <xdr:row>24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5D2EA8-55FD-4EBC-AAB8-9C3F5BFEC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598415-31B5-405B-8876-AF42B41C8999}" name="Table1" displayName="Table1" ref="A5:F28" totalsRowShown="0" headerRowDxfId="32" dataDxfId="42" tableBorderDxfId="47">
  <autoFilter ref="A5:F28" xr:uid="{58598415-31B5-405B-8876-AF42B41C8999}"/>
  <tableColumns count="6">
    <tableColumn id="1" xr3:uid="{00B4860C-7F40-4263-BD86-099F71E99703}" name="Layer (type)" dataDxfId="46"/>
    <tableColumn id="2" xr3:uid="{5DFBDC61-EA65-4CC0-B9B5-FA289DC72A78}" name="Output Shape" dataDxfId="45"/>
    <tableColumn id="3" xr3:uid="{1717240B-33E7-49B3-ABAF-F0330663CDA3}" name="Param #" dataDxfId="44"/>
    <tableColumn id="4" xr3:uid="{FBF54A56-6BEF-4361-BAB8-8B42897ADD3F}" name="Filter Size" dataDxfId="43"/>
    <tableColumn id="5" xr3:uid="{870B577D-85DA-4C16-B774-C4D6DD0A06D8}" name="Caluculation" dataDxfId="40"/>
    <tableColumn id="6" xr3:uid="{289561C3-08F4-4BFE-A9FC-1F2F27465586}" name="Trainable Parameters" dataDxfId="41">
      <calculatedColumnFormula>(3*3+1)*10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91A0BB-B475-4D2C-B805-C0B71C4A6CF7}" name="Table3" displayName="Table3" ref="A5:C25" totalsRowShown="0" headerRowDxfId="26" dataDxfId="27" tableBorderDxfId="31">
  <autoFilter ref="A5:C25" xr:uid="{CD91A0BB-B475-4D2C-B805-C0B71C4A6CF7}"/>
  <tableColumns count="3">
    <tableColumn id="1" xr3:uid="{B7F68BCD-F333-4372-96DD-C2C39DAE4917}" name="Layer (type)" dataDxfId="30"/>
    <tableColumn id="2" xr3:uid="{53872511-5165-4A84-BEDC-BE6CA56C43A0}" name="Output Shape" dataDxfId="29"/>
    <tableColumn id="3" xr3:uid="{F20F0165-8C1E-4F84-A066-8B04FF0817F3}" name="Param #" dataDxfId="28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B82DBD-963C-474D-957B-4DD267297E2C}" name="Table2" displayName="Table2" ref="A5:C31" totalsRowShown="0" headerRowDxfId="33" headerRowBorderDxfId="38" tableBorderDxfId="39" totalsRowBorderDxfId="37">
  <autoFilter ref="A5:C31" xr:uid="{40B82DBD-963C-474D-957B-4DD267297E2C}"/>
  <tableColumns count="3">
    <tableColumn id="1" xr3:uid="{995D8092-38E2-4EEE-8557-A416736781E9}" name="Layer (type)" dataDxfId="36"/>
    <tableColumn id="2" xr3:uid="{C133D2FC-0963-41F3-8883-A23F22AA6580}" name="Output Shape" dataDxfId="35"/>
    <tableColumn id="3" xr3:uid="{2C0561AC-3026-4491-86BD-323D918812CB}" name="Param #" dataDxfId="34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EC5909-ADCE-4C14-B5FF-1FB8DE92D443}" name="Table4" displayName="Table4" ref="A5:C31" totalsRowShown="0" headerRowDxfId="20" dataDxfId="24" tableBorderDxfId="25">
  <autoFilter ref="A5:C31" xr:uid="{65EC5909-ADCE-4C14-B5FF-1FB8DE92D443}"/>
  <tableColumns count="3">
    <tableColumn id="1" xr3:uid="{0E6465BD-CE33-4001-9864-F5E57741B0C1}" name="Layer (type)" dataDxfId="23"/>
    <tableColumn id="2" xr3:uid="{70688831-B773-433C-8153-CEA3F6BC19D1}" name="Output Shape" dataDxfId="22"/>
    <tableColumn id="3" xr3:uid="{E2902D94-845F-4306-8953-370595145AAE}" name="Param #" dataDxfId="21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0F6F4C-D68D-4863-891C-9976F9D17B15}" name="Table5" displayName="Table5" ref="A5:C28" totalsRowShown="0" headerRowDxfId="18" dataDxfId="17" tableBorderDxfId="19">
  <autoFilter ref="A5:C28" xr:uid="{C00F6F4C-D68D-4863-891C-9976F9D17B15}"/>
  <tableColumns count="3">
    <tableColumn id="1" xr3:uid="{DF2AA961-11E8-4345-9418-7AC8F181C68B}" name="Layer (type)" dataDxfId="16"/>
    <tableColumn id="2" xr3:uid="{C71F53D6-25C8-421F-9ABD-009FD792F129}" name="Output Shape" dataDxfId="15"/>
    <tableColumn id="3" xr3:uid="{B78BD7F2-ECF7-4B64-BC9D-3000A6F0AAF1}" name="Param #" dataDxfId="14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B22C74-22FC-4344-95B5-1467B8014B74}" name="Table6" displayName="Table6" ref="A2:I7" totalsRowShown="0" headerRowDxfId="1" dataDxfId="0" headerRowBorderDxfId="12" tableBorderDxfId="13" totalsRowBorderDxfId="11">
  <autoFilter ref="A2:I7" xr:uid="{D4B22C74-22FC-4344-95B5-1467B8014B74}"/>
  <tableColumns count="9">
    <tableColumn id="1" xr3:uid="{5E9C3F9E-2DE3-49D4-96F4-D69348F1D61E}" name="Models" dataDxfId="10"/>
    <tableColumn id="2" xr3:uid="{19910BCB-8017-44A3-8A30-056E9897077E}" name="Epoch" dataDxfId="9"/>
    <tableColumn id="3" xr3:uid="{F9A15CCE-5C3B-4802-A749-5B1C3AA4912E}" name="Trainable parameters" dataDxfId="8"/>
    <tableColumn id="4" xr3:uid="{18FB38E4-602F-4453-9222-D22A6F7A97B0}" name="Non - Trainable parameters" dataDxfId="7"/>
    <tableColumn id="5" xr3:uid="{156F6BB5-FA4A-4C9C-9CA9-332F0E6CB83A}" name="Total Parameters" dataDxfId="6">
      <calculatedColumnFormula>SUM(C3+D3)</calculatedColumnFormula>
    </tableColumn>
    <tableColumn id="6" xr3:uid="{4957EDB4-BB9D-4204-9425-5B37CB448F32}" name="Accuracy" dataDxfId="5"/>
    <tableColumn id="7" xr3:uid="{D33E4339-FF69-49FC-9CFF-99D2573511F5}" name="Validation Accuracy" dataDxfId="4"/>
    <tableColumn id="8" xr3:uid="{DEB97490-A85E-4CE5-BF3C-2EE1C43FFA87}" name="Loss" dataDxfId="3"/>
    <tableColumn id="9" xr3:uid="{89E7CBC7-C3FD-4F09-BFDC-98F66AD501F0}" name="Val_loss" data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9DE95-82DF-4E02-8131-C96AE2084E8B}">
  <dimension ref="A1:F28"/>
  <sheetViews>
    <sheetView tabSelected="1" workbookViewId="0">
      <selection activeCell="F27" sqref="F27"/>
    </sheetView>
  </sheetViews>
  <sheetFormatPr defaultRowHeight="14.4" x14ac:dyDescent="0.3"/>
  <cols>
    <col min="1" max="1" width="34.109375" bestFit="1" customWidth="1"/>
    <col min="2" max="2" width="19.77734375" bestFit="1" customWidth="1"/>
    <col min="3" max="3" width="13.88671875" bestFit="1" customWidth="1"/>
    <col min="4" max="4" width="15.109375" bestFit="1" customWidth="1"/>
    <col min="5" max="5" width="18.21875" style="4" bestFit="1" customWidth="1"/>
    <col min="6" max="6" width="27.77734375" style="4" bestFit="1" customWidth="1"/>
  </cols>
  <sheetData>
    <row r="1" spans="1:6" x14ac:dyDescent="0.3">
      <c r="A1" s="2" t="s">
        <v>35</v>
      </c>
      <c r="B1" s="2"/>
      <c r="C1" s="2"/>
      <c r="D1" s="2"/>
      <c r="E1" s="2"/>
      <c r="F1" s="2"/>
    </row>
    <row r="2" spans="1:6" x14ac:dyDescent="0.3">
      <c r="A2" s="2"/>
      <c r="B2" s="2"/>
      <c r="C2" s="2"/>
      <c r="D2" s="2"/>
      <c r="E2" s="2"/>
      <c r="F2" s="2"/>
    </row>
    <row r="3" spans="1:6" x14ac:dyDescent="0.3">
      <c r="A3" s="2" t="s">
        <v>36</v>
      </c>
      <c r="B3" s="2"/>
      <c r="C3" s="2"/>
      <c r="D3" s="2"/>
      <c r="E3" s="2"/>
      <c r="F3" s="2"/>
    </row>
    <row r="4" spans="1:6" x14ac:dyDescent="0.3">
      <c r="A4" s="2"/>
      <c r="B4" s="2"/>
      <c r="C4" s="2"/>
      <c r="D4" s="2"/>
      <c r="E4" s="2"/>
      <c r="F4" s="2"/>
    </row>
    <row r="5" spans="1:6" s="19" customFormat="1" ht="17.399999999999999" x14ac:dyDescent="0.35">
      <c r="A5" s="17" t="s">
        <v>3</v>
      </c>
      <c r="B5" s="17" t="s">
        <v>4</v>
      </c>
      <c r="C5" s="17" t="s">
        <v>5</v>
      </c>
      <c r="D5" s="17" t="s">
        <v>37</v>
      </c>
      <c r="E5" s="18" t="s">
        <v>38</v>
      </c>
      <c r="F5" s="18" t="s">
        <v>39</v>
      </c>
    </row>
    <row r="6" spans="1:6" ht="17.399999999999999" x14ac:dyDescent="0.35">
      <c r="A6" s="1" t="s">
        <v>6</v>
      </c>
      <c r="B6" s="1" t="s">
        <v>7</v>
      </c>
      <c r="C6" s="1">
        <v>100</v>
      </c>
      <c r="D6" s="1" t="s">
        <v>47</v>
      </c>
      <c r="E6" s="3" t="s">
        <v>40</v>
      </c>
      <c r="F6" s="3">
        <f t="shared" ref="F6:F28" si="0">(3*3+1)*10</f>
        <v>100</v>
      </c>
    </row>
    <row r="7" spans="1:6" ht="17.399999999999999" x14ac:dyDescent="0.35">
      <c r="A7" s="1" t="s">
        <v>8</v>
      </c>
      <c r="B7" s="1" t="s">
        <v>7</v>
      </c>
      <c r="C7" s="1">
        <v>40</v>
      </c>
      <c r="D7" s="1"/>
      <c r="E7" s="3" t="s">
        <v>50</v>
      </c>
      <c r="F7" s="3">
        <f>4*10/2</f>
        <v>20</v>
      </c>
    </row>
    <row r="8" spans="1:6" ht="17.399999999999999" x14ac:dyDescent="0.35">
      <c r="A8" s="1" t="s">
        <v>9</v>
      </c>
      <c r="B8" s="1" t="s">
        <v>7</v>
      </c>
      <c r="C8" s="1">
        <v>0</v>
      </c>
      <c r="D8" s="1"/>
      <c r="E8" s="3"/>
      <c r="F8" s="3">
        <v>0</v>
      </c>
    </row>
    <row r="9" spans="1:6" ht="17.399999999999999" x14ac:dyDescent="0.35">
      <c r="A9" s="1" t="s">
        <v>10</v>
      </c>
      <c r="B9" s="1" t="s">
        <v>11</v>
      </c>
      <c r="C9" s="1">
        <v>1456</v>
      </c>
      <c r="D9" s="1" t="s">
        <v>47</v>
      </c>
      <c r="E9" s="3" t="s">
        <v>41</v>
      </c>
      <c r="F9" s="3">
        <f>(3*3*10+1)*16</f>
        <v>1456</v>
      </c>
    </row>
    <row r="10" spans="1:6" ht="17.399999999999999" x14ac:dyDescent="0.35">
      <c r="A10" s="1" t="s">
        <v>12</v>
      </c>
      <c r="B10" s="1" t="s">
        <v>11</v>
      </c>
      <c r="C10" s="1">
        <v>64</v>
      </c>
      <c r="D10" s="1"/>
      <c r="E10" s="3" t="s">
        <v>52</v>
      </c>
      <c r="F10" s="3">
        <f>4*16/2</f>
        <v>32</v>
      </c>
    </row>
    <row r="11" spans="1:6" ht="17.399999999999999" x14ac:dyDescent="0.35">
      <c r="A11" s="1" t="s">
        <v>13</v>
      </c>
      <c r="B11" s="1" t="s">
        <v>11</v>
      </c>
      <c r="C11" s="1">
        <v>0</v>
      </c>
      <c r="D11" s="1"/>
      <c r="E11" s="3"/>
      <c r="F11" s="3">
        <v>0</v>
      </c>
    </row>
    <row r="12" spans="1:6" ht="17.399999999999999" x14ac:dyDescent="0.35">
      <c r="A12" s="1" t="s">
        <v>14</v>
      </c>
      <c r="B12" s="1" t="s">
        <v>15</v>
      </c>
      <c r="C12" s="1">
        <v>170</v>
      </c>
      <c r="D12" s="1"/>
      <c r="E12" s="3" t="s">
        <v>42</v>
      </c>
      <c r="F12" s="3">
        <f>(1*1*16+1)*10</f>
        <v>170</v>
      </c>
    </row>
    <row r="13" spans="1:6" ht="17.399999999999999" x14ac:dyDescent="0.35">
      <c r="A13" s="1" t="s">
        <v>16</v>
      </c>
      <c r="B13" s="1" t="s">
        <v>17</v>
      </c>
      <c r="C13" s="1">
        <v>0</v>
      </c>
      <c r="D13" s="1"/>
      <c r="E13" s="3"/>
      <c r="F13" s="3">
        <v>0</v>
      </c>
    </row>
    <row r="14" spans="1:6" ht="17.399999999999999" x14ac:dyDescent="0.35">
      <c r="A14" s="1" t="s">
        <v>18</v>
      </c>
      <c r="B14" s="1" t="s">
        <v>19</v>
      </c>
      <c r="C14" s="1">
        <v>1274</v>
      </c>
      <c r="D14" s="1" t="s">
        <v>47</v>
      </c>
      <c r="E14" s="3" t="s">
        <v>43</v>
      </c>
      <c r="F14" s="3">
        <f>(3*3*10+1)*14</f>
        <v>1274</v>
      </c>
    </row>
    <row r="15" spans="1:6" ht="17.399999999999999" x14ac:dyDescent="0.35">
      <c r="A15" s="1" t="s">
        <v>20</v>
      </c>
      <c r="B15" s="1" t="s">
        <v>19</v>
      </c>
      <c r="C15" s="1">
        <v>56</v>
      </c>
      <c r="D15" s="1"/>
      <c r="E15" s="3" t="s">
        <v>44</v>
      </c>
      <c r="F15" s="3">
        <f>14*4/2</f>
        <v>28</v>
      </c>
    </row>
    <row r="16" spans="1:6" ht="17.399999999999999" x14ac:dyDescent="0.35">
      <c r="A16" s="1" t="s">
        <v>21</v>
      </c>
      <c r="B16" s="1" t="s">
        <v>19</v>
      </c>
      <c r="C16" s="1">
        <v>0</v>
      </c>
      <c r="D16" s="1"/>
      <c r="E16" s="3">
        <v>0</v>
      </c>
      <c r="F16" s="3">
        <v>0</v>
      </c>
    </row>
    <row r="17" spans="1:6" ht="17.399999999999999" x14ac:dyDescent="0.35">
      <c r="A17" s="1" t="s">
        <v>22</v>
      </c>
      <c r="B17" s="1" t="s">
        <v>23</v>
      </c>
      <c r="C17" s="1">
        <v>1778</v>
      </c>
      <c r="D17" s="1" t="s">
        <v>47</v>
      </c>
      <c r="E17" s="3" t="s">
        <v>45</v>
      </c>
      <c r="F17" s="3">
        <f>(3*3*14+1)*14</f>
        <v>1778</v>
      </c>
    </row>
    <row r="18" spans="1:6" ht="17.399999999999999" x14ac:dyDescent="0.35">
      <c r="A18" s="1" t="s">
        <v>24</v>
      </c>
      <c r="B18" s="1" t="s">
        <v>23</v>
      </c>
      <c r="C18" s="1">
        <v>56</v>
      </c>
      <c r="D18" s="1"/>
      <c r="E18" s="3" t="s">
        <v>53</v>
      </c>
      <c r="F18" s="3">
        <f>4*14/2</f>
        <v>28</v>
      </c>
    </row>
    <row r="19" spans="1:6" ht="17.399999999999999" x14ac:dyDescent="0.35">
      <c r="A19" s="1" t="s">
        <v>25</v>
      </c>
      <c r="B19" s="1" t="s">
        <v>23</v>
      </c>
      <c r="C19" s="1">
        <v>0</v>
      </c>
      <c r="D19" s="1"/>
      <c r="E19" s="3">
        <v>0</v>
      </c>
      <c r="F19" s="3">
        <v>0</v>
      </c>
    </row>
    <row r="20" spans="1:6" ht="17.399999999999999" x14ac:dyDescent="0.35">
      <c r="A20" s="1" t="s">
        <v>26</v>
      </c>
      <c r="B20" s="1" t="s">
        <v>27</v>
      </c>
      <c r="C20" s="1">
        <v>4212</v>
      </c>
      <c r="D20" s="1" t="s">
        <v>49</v>
      </c>
      <c r="E20" s="3" t="s">
        <v>54</v>
      </c>
      <c r="F20" s="3">
        <f>(5*5*14+1)*12</f>
        <v>4212</v>
      </c>
    </row>
    <row r="21" spans="1:6" ht="17.399999999999999" x14ac:dyDescent="0.35">
      <c r="A21" s="1" t="s">
        <v>28</v>
      </c>
      <c r="B21" s="1" t="s">
        <v>27</v>
      </c>
      <c r="C21" s="1">
        <v>48</v>
      </c>
      <c r="D21" s="1"/>
      <c r="E21" s="3" t="s">
        <v>51</v>
      </c>
      <c r="F21" s="3">
        <f>4*12/2</f>
        <v>24</v>
      </c>
    </row>
    <row r="22" spans="1:6" ht="17.399999999999999" x14ac:dyDescent="0.35">
      <c r="A22" s="1" t="s">
        <v>29</v>
      </c>
      <c r="B22" s="1" t="s">
        <v>27</v>
      </c>
      <c r="C22" s="1">
        <v>0</v>
      </c>
      <c r="D22" s="1"/>
      <c r="E22" s="3"/>
      <c r="F22" s="3">
        <v>0</v>
      </c>
    </row>
    <row r="23" spans="1:6" ht="17.399999999999999" x14ac:dyDescent="0.35">
      <c r="A23" s="1" t="s">
        <v>30</v>
      </c>
      <c r="B23" s="1" t="s">
        <v>31</v>
      </c>
      <c r="C23" s="1">
        <v>1930</v>
      </c>
      <c r="D23" s="1" t="s">
        <v>48</v>
      </c>
      <c r="E23" s="3" t="s">
        <v>46</v>
      </c>
      <c r="F23" s="3">
        <f>(4*4*12+1)*10</f>
        <v>1930</v>
      </c>
    </row>
    <row r="24" spans="1:6" ht="17.399999999999999" x14ac:dyDescent="0.35">
      <c r="A24" s="1" t="s">
        <v>32</v>
      </c>
      <c r="B24" s="1" t="s">
        <v>33</v>
      </c>
      <c r="C24" s="1">
        <v>0</v>
      </c>
      <c r="D24" s="1"/>
      <c r="E24" s="3"/>
      <c r="F24" s="3">
        <v>0</v>
      </c>
    </row>
    <row r="25" spans="1:6" ht="17.399999999999999" x14ac:dyDescent="0.35">
      <c r="A25" s="1" t="s">
        <v>34</v>
      </c>
      <c r="B25" s="1" t="s">
        <v>33</v>
      </c>
      <c r="C25" s="1">
        <v>0</v>
      </c>
      <c r="D25" s="1"/>
      <c r="E25" s="3"/>
      <c r="F25" s="3">
        <v>0</v>
      </c>
    </row>
    <row r="26" spans="1:6" ht="17.399999999999999" x14ac:dyDescent="0.35">
      <c r="A26" s="1" t="s">
        <v>0</v>
      </c>
      <c r="B26" s="1"/>
      <c r="C26" s="1"/>
      <c r="D26" s="1"/>
      <c r="E26" s="3"/>
      <c r="F26" s="3"/>
    </row>
    <row r="27" spans="1:6" ht="17.399999999999999" x14ac:dyDescent="0.35">
      <c r="A27" s="1" t="s">
        <v>1</v>
      </c>
      <c r="B27" s="1"/>
      <c r="C27" s="1"/>
      <c r="D27" s="1"/>
      <c r="E27" s="3"/>
      <c r="F27" s="3">
        <f>SUM(F6:F25)</f>
        <v>11052</v>
      </c>
    </row>
    <row r="28" spans="1:6" ht="17.399999999999999" x14ac:dyDescent="0.35">
      <c r="A28" s="1" t="s">
        <v>2</v>
      </c>
      <c r="B28" s="1"/>
      <c r="C28" s="1"/>
      <c r="D28" s="1"/>
      <c r="E28" s="3"/>
      <c r="F28" s="3"/>
    </row>
  </sheetData>
  <mergeCells count="2">
    <mergeCell ref="A1:F2"/>
    <mergeCell ref="A3:F4"/>
  </mergeCells>
  <pageMargins left="0.7" right="0.7" top="0.75" bottom="0.75" header="0.3" footer="0.3"/>
  <pageSetup orientation="portrait" r:id="rId1"/>
  <ignoredErrors>
    <ignoredError sqref="F7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31E46-4ECF-48AE-BD71-31FA13D2F733}">
  <dimension ref="A1:C25"/>
  <sheetViews>
    <sheetView workbookViewId="0">
      <selection activeCell="A3" sqref="A3:C4"/>
    </sheetView>
  </sheetViews>
  <sheetFormatPr defaultRowHeight="14.4" x14ac:dyDescent="0.3"/>
  <cols>
    <col min="1" max="1" width="34.21875" bestFit="1" customWidth="1"/>
    <col min="2" max="2" width="19.77734375" bestFit="1" customWidth="1"/>
    <col min="3" max="3" width="13.88671875" bestFit="1" customWidth="1"/>
  </cols>
  <sheetData>
    <row r="1" spans="1:3" ht="14.4" customHeight="1" x14ac:dyDescent="0.3">
      <c r="A1" s="24" t="s">
        <v>35</v>
      </c>
      <c r="B1" s="25"/>
      <c r="C1" s="26"/>
    </row>
    <row r="2" spans="1:3" ht="14.4" customHeight="1" thickBot="1" x14ac:dyDescent="0.35">
      <c r="A2" s="27"/>
      <c r="B2" s="28"/>
      <c r="C2" s="29"/>
    </row>
    <row r="3" spans="1:3" ht="14.4" customHeight="1" x14ac:dyDescent="0.3">
      <c r="A3" s="30" t="s">
        <v>36</v>
      </c>
      <c r="B3" s="31"/>
      <c r="C3" s="32"/>
    </row>
    <row r="4" spans="1:3" ht="14.4" customHeight="1" thickBot="1" x14ac:dyDescent="0.35">
      <c r="A4" s="27"/>
      <c r="B4" s="28"/>
      <c r="C4" s="29"/>
    </row>
    <row r="5" spans="1:3" ht="17.399999999999999" x14ac:dyDescent="0.3">
      <c r="A5" s="20" t="s">
        <v>3</v>
      </c>
      <c r="B5" s="20" t="s">
        <v>4</v>
      </c>
      <c r="C5" s="20" t="s">
        <v>5</v>
      </c>
    </row>
    <row r="6" spans="1:3" ht="17.399999999999999" x14ac:dyDescent="0.35">
      <c r="A6" s="19" t="s">
        <v>64</v>
      </c>
      <c r="B6" s="19" t="s">
        <v>7</v>
      </c>
      <c r="C6" s="19">
        <v>100</v>
      </c>
    </row>
    <row r="7" spans="1:3" ht="17.399999999999999" x14ac:dyDescent="0.35">
      <c r="A7" s="19" t="s">
        <v>67</v>
      </c>
      <c r="B7" s="19" t="s">
        <v>7</v>
      </c>
      <c r="C7" s="19">
        <v>40</v>
      </c>
    </row>
    <row r="8" spans="1:3" ht="17.399999999999999" x14ac:dyDescent="0.35">
      <c r="A8" s="19" t="s">
        <v>68</v>
      </c>
      <c r="B8" s="19" t="s">
        <v>7</v>
      </c>
      <c r="C8" s="19">
        <v>0</v>
      </c>
    </row>
    <row r="9" spans="1:3" ht="17.399999999999999" x14ac:dyDescent="0.35">
      <c r="A9" s="19" t="s">
        <v>66</v>
      </c>
      <c r="B9" s="19" t="s">
        <v>11</v>
      </c>
      <c r="C9" s="19">
        <v>1456</v>
      </c>
    </row>
    <row r="10" spans="1:3" ht="17.399999999999999" x14ac:dyDescent="0.35">
      <c r="A10" s="19" t="s">
        <v>70</v>
      </c>
      <c r="B10" s="19" t="s">
        <v>11</v>
      </c>
      <c r="C10" s="19">
        <v>64</v>
      </c>
    </row>
    <row r="11" spans="1:3" ht="17.399999999999999" x14ac:dyDescent="0.35">
      <c r="A11" s="19" t="s">
        <v>71</v>
      </c>
      <c r="B11" s="19" t="s">
        <v>11</v>
      </c>
      <c r="C11" s="19">
        <v>0</v>
      </c>
    </row>
    <row r="12" spans="1:3" ht="17.399999999999999" x14ac:dyDescent="0.35">
      <c r="A12" s="19" t="s">
        <v>69</v>
      </c>
      <c r="B12" s="19" t="s">
        <v>15</v>
      </c>
      <c r="C12" s="19">
        <v>170</v>
      </c>
    </row>
    <row r="13" spans="1:3" ht="17.399999999999999" x14ac:dyDescent="0.35">
      <c r="A13" s="19" t="s">
        <v>65</v>
      </c>
      <c r="B13" s="19" t="s">
        <v>17</v>
      </c>
      <c r="C13" s="19">
        <v>0</v>
      </c>
    </row>
    <row r="14" spans="1:3" ht="17.399999999999999" x14ac:dyDescent="0.35">
      <c r="A14" s="19" t="s">
        <v>72</v>
      </c>
      <c r="B14" s="19" t="s">
        <v>19</v>
      </c>
      <c r="C14" s="19">
        <v>1274</v>
      </c>
    </row>
    <row r="15" spans="1:3" ht="17.399999999999999" x14ac:dyDescent="0.35">
      <c r="A15" s="19" t="s">
        <v>74</v>
      </c>
      <c r="B15" s="19" t="s">
        <v>19</v>
      </c>
      <c r="C15" s="19">
        <v>56</v>
      </c>
    </row>
    <row r="16" spans="1:3" ht="17.399999999999999" x14ac:dyDescent="0.35">
      <c r="A16" s="19" t="s">
        <v>75</v>
      </c>
      <c r="B16" s="19" t="s">
        <v>19</v>
      </c>
      <c r="C16" s="19">
        <v>0</v>
      </c>
    </row>
    <row r="17" spans="1:3" ht="17.399999999999999" x14ac:dyDescent="0.35">
      <c r="A17" s="19" t="s">
        <v>76</v>
      </c>
      <c r="B17" s="19" t="s">
        <v>86</v>
      </c>
      <c r="C17" s="19">
        <v>9618</v>
      </c>
    </row>
    <row r="18" spans="1:3" ht="17.399999999999999" x14ac:dyDescent="0.35">
      <c r="A18" s="19" t="s">
        <v>77</v>
      </c>
      <c r="B18" s="19" t="s">
        <v>86</v>
      </c>
      <c r="C18" s="19">
        <v>56</v>
      </c>
    </row>
    <row r="19" spans="1:3" ht="17.399999999999999" x14ac:dyDescent="0.35">
      <c r="A19" s="19" t="s">
        <v>78</v>
      </c>
      <c r="B19" s="19" t="s">
        <v>86</v>
      </c>
      <c r="C19" s="19">
        <v>0</v>
      </c>
    </row>
    <row r="20" spans="1:3" ht="17.399999999999999" x14ac:dyDescent="0.35">
      <c r="A20" s="19" t="s">
        <v>87</v>
      </c>
      <c r="B20" s="19" t="s">
        <v>31</v>
      </c>
      <c r="C20" s="19">
        <v>2250</v>
      </c>
    </row>
    <row r="21" spans="1:3" ht="17.399999999999999" x14ac:dyDescent="0.35">
      <c r="A21" s="19" t="s">
        <v>79</v>
      </c>
      <c r="B21" s="19" t="s">
        <v>33</v>
      </c>
      <c r="C21" s="19">
        <v>0</v>
      </c>
    </row>
    <row r="22" spans="1:3" ht="17.399999999999999" x14ac:dyDescent="0.35">
      <c r="A22" s="19" t="s">
        <v>82</v>
      </c>
      <c r="B22" s="19" t="s">
        <v>33</v>
      </c>
      <c r="C22" s="19">
        <v>0</v>
      </c>
    </row>
    <row r="23" spans="1:3" ht="17.399999999999999" x14ac:dyDescent="0.35">
      <c r="A23" s="19" t="s">
        <v>83</v>
      </c>
      <c r="B23" s="19"/>
      <c r="C23" s="19"/>
    </row>
    <row r="24" spans="1:3" ht="17.399999999999999" x14ac:dyDescent="0.35">
      <c r="A24" s="19" t="s">
        <v>84</v>
      </c>
      <c r="B24" s="19"/>
      <c r="C24" s="19"/>
    </row>
    <row r="25" spans="1:3" ht="17.399999999999999" x14ac:dyDescent="0.35">
      <c r="A25" s="19" t="s">
        <v>85</v>
      </c>
      <c r="B25" s="19"/>
      <c r="C25" s="19"/>
    </row>
  </sheetData>
  <mergeCells count="2">
    <mergeCell ref="A1:C2"/>
    <mergeCell ref="A3:C4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8342-4A6C-4832-9188-A795C8C9A0A4}">
  <dimension ref="A1:C31"/>
  <sheetViews>
    <sheetView workbookViewId="0">
      <selection activeCell="B8" sqref="B8"/>
    </sheetView>
  </sheetViews>
  <sheetFormatPr defaultRowHeight="14.4" x14ac:dyDescent="0.3"/>
  <cols>
    <col min="1" max="1" width="34.21875" bestFit="1" customWidth="1"/>
    <col min="2" max="2" width="18.88671875" bestFit="1" customWidth="1"/>
    <col min="3" max="3" width="11.33203125" customWidth="1"/>
  </cols>
  <sheetData>
    <row r="1" spans="1:3" ht="14.4" customHeight="1" x14ac:dyDescent="0.3">
      <c r="A1" s="16" t="s">
        <v>35</v>
      </c>
      <c r="B1" s="16"/>
      <c r="C1" s="16"/>
    </row>
    <row r="2" spans="1:3" ht="14.4" customHeight="1" x14ac:dyDescent="0.3">
      <c r="A2" s="16"/>
      <c r="B2" s="16"/>
      <c r="C2" s="16"/>
    </row>
    <row r="3" spans="1:3" ht="14.4" customHeight="1" x14ac:dyDescent="0.3">
      <c r="A3" s="16" t="s">
        <v>36</v>
      </c>
      <c r="B3" s="16"/>
      <c r="C3" s="16"/>
    </row>
    <row r="4" spans="1:3" ht="14.4" customHeight="1" x14ac:dyDescent="0.3">
      <c r="A4" s="16"/>
      <c r="B4" s="16"/>
      <c r="C4" s="16"/>
    </row>
    <row r="5" spans="1:3" s="7" customFormat="1" ht="17.399999999999999" x14ac:dyDescent="0.3">
      <c r="A5" s="10" t="s">
        <v>3</v>
      </c>
      <c r="B5" s="11" t="s">
        <v>4</v>
      </c>
      <c r="C5" s="12" t="s">
        <v>5</v>
      </c>
    </row>
    <row r="6" spans="1:3" ht="17.399999999999999" x14ac:dyDescent="0.35">
      <c r="A6" s="8" t="s">
        <v>58</v>
      </c>
      <c r="B6" s="1" t="s">
        <v>7</v>
      </c>
      <c r="C6" s="9">
        <v>100</v>
      </c>
    </row>
    <row r="7" spans="1:3" ht="17.399999999999999" x14ac:dyDescent="0.35">
      <c r="A7" s="8" t="s">
        <v>59</v>
      </c>
      <c r="B7" s="1" t="s">
        <v>7</v>
      </c>
      <c r="C7" s="9">
        <v>40</v>
      </c>
    </row>
    <row r="8" spans="1:3" ht="17.399999999999999" x14ac:dyDescent="0.35">
      <c r="A8" s="8" t="s">
        <v>60</v>
      </c>
      <c r="B8" s="1" t="s">
        <v>7</v>
      </c>
      <c r="C8" s="9">
        <v>0</v>
      </c>
    </row>
    <row r="9" spans="1:3" ht="17.399999999999999" x14ac:dyDescent="0.35">
      <c r="A9" s="8" t="s">
        <v>61</v>
      </c>
      <c r="B9" s="1" t="s">
        <v>11</v>
      </c>
      <c r="C9" s="9">
        <v>1456</v>
      </c>
    </row>
    <row r="10" spans="1:3" ht="17.399999999999999" x14ac:dyDescent="0.35">
      <c r="A10" s="8" t="s">
        <v>62</v>
      </c>
      <c r="B10" s="1" t="s">
        <v>11</v>
      </c>
      <c r="C10" s="9">
        <v>64</v>
      </c>
    </row>
    <row r="11" spans="1:3" ht="17.399999999999999" x14ac:dyDescent="0.35">
      <c r="A11" s="8" t="s">
        <v>63</v>
      </c>
      <c r="B11" s="1" t="s">
        <v>11</v>
      </c>
      <c r="C11" s="9">
        <v>0</v>
      </c>
    </row>
    <row r="12" spans="1:3" ht="17.399999999999999" x14ac:dyDescent="0.35">
      <c r="A12" s="8" t="s">
        <v>64</v>
      </c>
      <c r="B12" s="1" t="s">
        <v>15</v>
      </c>
      <c r="C12" s="9">
        <v>170</v>
      </c>
    </row>
    <row r="13" spans="1:3" ht="17.399999999999999" x14ac:dyDescent="0.35">
      <c r="A13" s="8" t="s">
        <v>65</v>
      </c>
      <c r="B13" s="1" t="s">
        <v>17</v>
      </c>
      <c r="C13" s="9">
        <v>0</v>
      </c>
    </row>
    <row r="14" spans="1:3" ht="17.399999999999999" x14ac:dyDescent="0.35">
      <c r="A14" s="8" t="s">
        <v>66</v>
      </c>
      <c r="B14" s="1" t="s">
        <v>19</v>
      </c>
      <c r="C14" s="9">
        <v>1274</v>
      </c>
    </row>
    <row r="15" spans="1:3" ht="17.399999999999999" x14ac:dyDescent="0.35">
      <c r="A15" s="8" t="s">
        <v>67</v>
      </c>
      <c r="B15" s="1" t="s">
        <v>19</v>
      </c>
      <c r="C15" s="9">
        <v>56</v>
      </c>
    </row>
    <row r="16" spans="1:3" ht="17.399999999999999" x14ac:dyDescent="0.35">
      <c r="A16" s="8" t="s">
        <v>68</v>
      </c>
      <c r="B16" s="1" t="s">
        <v>19</v>
      </c>
      <c r="C16" s="9">
        <v>0</v>
      </c>
    </row>
    <row r="17" spans="1:3" ht="17.399999999999999" x14ac:dyDescent="0.35">
      <c r="A17" s="8" t="s">
        <v>69</v>
      </c>
      <c r="B17" s="1" t="s">
        <v>23</v>
      </c>
      <c r="C17" s="9">
        <v>1778</v>
      </c>
    </row>
    <row r="18" spans="1:3" ht="17.399999999999999" x14ac:dyDescent="0.35">
      <c r="A18" s="8" t="s">
        <v>70</v>
      </c>
      <c r="B18" s="1" t="s">
        <v>23</v>
      </c>
      <c r="C18" s="9">
        <v>56</v>
      </c>
    </row>
    <row r="19" spans="1:3" ht="17.399999999999999" x14ac:dyDescent="0.35">
      <c r="A19" s="8" t="s">
        <v>71</v>
      </c>
      <c r="B19" s="1" t="s">
        <v>23</v>
      </c>
      <c r="C19" s="9">
        <v>0</v>
      </c>
    </row>
    <row r="20" spans="1:3" ht="17.399999999999999" x14ac:dyDescent="0.35">
      <c r="A20" s="8" t="s">
        <v>72</v>
      </c>
      <c r="B20" s="1" t="s">
        <v>73</v>
      </c>
      <c r="C20" s="9">
        <v>1524</v>
      </c>
    </row>
    <row r="21" spans="1:3" ht="17.399999999999999" x14ac:dyDescent="0.35">
      <c r="A21" s="8" t="s">
        <v>74</v>
      </c>
      <c r="B21" s="1" t="s">
        <v>73</v>
      </c>
      <c r="C21" s="9">
        <v>48</v>
      </c>
    </row>
    <row r="22" spans="1:3" ht="17.399999999999999" x14ac:dyDescent="0.35">
      <c r="A22" s="8" t="s">
        <v>75</v>
      </c>
      <c r="B22" s="1" t="s">
        <v>73</v>
      </c>
      <c r="C22" s="9">
        <v>0</v>
      </c>
    </row>
    <row r="23" spans="1:3" ht="17.399999999999999" x14ac:dyDescent="0.35">
      <c r="A23" s="8" t="s">
        <v>76</v>
      </c>
      <c r="B23" s="1" t="s">
        <v>27</v>
      </c>
      <c r="C23" s="9">
        <v>1308</v>
      </c>
    </row>
    <row r="24" spans="1:3" ht="17.399999999999999" x14ac:dyDescent="0.35">
      <c r="A24" s="8" t="s">
        <v>77</v>
      </c>
      <c r="B24" s="1" t="s">
        <v>27</v>
      </c>
      <c r="C24" s="9">
        <v>48</v>
      </c>
    </row>
    <row r="25" spans="1:3" ht="17.399999999999999" x14ac:dyDescent="0.35">
      <c r="A25" s="8" t="s">
        <v>78</v>
      </c>
      <c r="B25" s="1" t="s">
        <v>27</v>
      </c>
      <c r="C25" s="9">
        <v>0</v>
      </c>
    </row>
    <row r="26" spans="1:3" ht="17.399999999999999" x14ac:dyDescent="0.35">
      <c r="A26" s="8" t="s">
        <v>79</v>
      </c>
      <c r="B26" s="1" t="s">
        <v>80</v>
      </c>
      <c r="C26" s="9">
        <v>0</v>
      </c>
    </row>
    <row r="27" spans="1:3" ht="17.399999999999999" x14ac:dyDescent="0.35">
      <c r="A27" s="8" t="s">
        <v>81</v>
      </c>
      <c r="B27" s="1" t="s">
        <v>33</v>
      </c>
      <c r="C27" s="9">
        <v>1930</v>
      </c>
    </row>
    <row r="28" spans="1:3" ht="17.399999999999999" x14ac:dyDescent="0.35">
      <c r="A28" s="8" t="s">
        <v>82</v>
      </c>
      <c r="B28" s="1" t="s">
        <v>33</v>
      </c>
      <c r="C28" s="9">
        <v>0</v>
      </c>
    </row>
    <row r="29" spans="1:3" ht="17.399999999999999" x14ac:dyDescent="0.35">
      <c r="A29" s="8" t="s">
        <v>55</v>
      </c>
      <c r="B29" s="1"/>
      <c r="C29" s="9"/>
    </row>
    <row r="30" spans="1:3" ht="17.399999999999999" x14ac:dyDescent="0.35">
      <c r="A30" s="8" t="s">
        <v>56</v>
      </c>
      <c r="B30" s="1"/>
      <c r="C30" s="9"/>
    </row>
    <row r="31" spans="1:3" ht="17.399999999999999" x14ac:dyDescent="0.35">
      <c r="A31" s="13" t="s">
        <v>57</v>
      </c>
      <c r="B31" s="14"/>
      <c r="C31" s="15"/>
    </row>
  </sheetData>
  <mergeCells count="2">
    <mergeCell ref="A3:C4"/>
    <mergeCell ref="A1:C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B8BA0-8F82-4289-9E19-662A51C87934}">
  <dimension ref="A1:C31"/>
  <sheetViews>
    <sheetView workbookViewId="0">
      <selection activeCell="B29" sqref="B29"/>
    </sheetView>
  </sheetViews>
  <sheetFormatPr defaultRowHeight="17.399999999999999" x14ac:dyDescent="0.35"/>
  <cols>
    <col min="1" max="1" width="34.21875" style="19" bestFit="1" customWidth="1"/>
    <col min="2" max="2" width="19.77734375" style="19" bestFit="1" customWidth="1"/>
    <col min="3" max="3" width="13.88671875" style="19" bestFit="1" customWidth="1"/>
    <col min="4" max="16384" width="8.88671875" style="19"/>
  </cols>
  <sheetData>
    <row r="1" spans="1:3" x14ac:dyDescent="0.35">
      <c r="A1" s="21" t="s">
        <v>35</v>
      </c>
      <c r="B1" s="21"/>
      <c r="C1" s="21"/>
    </row>
    <row r="2" spans="1:3" x14ac:dyDescent="0.35">
      <c r="A2" s="21"/>
      <c r="B2" s="21"/>
      <c r="C2" s="21"/>
    </row>
    <row r="3" spans="1:3" x14ac:dyDescent="0.35">
      <c r="A3" s="21" t="s">
        <v>36</v>
      </c>
      <c r="B3" s="21"/>
      <c r="C3" s="21"/>
    </row>
    <row r="4" spans="1:3" x14ac:dyDescent="0.35">
      <c r="A4" s="21"/>
      <c r="B4" s="21"/>
      <c r="C4" s="21"/>
    </row>
    <row r="5" spans="1:3" x14ac:dyDescent="0.35">
      <c r="A5" s="6" t="s">
        <v>3</v>
      </c>
      <c r="B5" s="6" t="s">
        <v>4</v>
      </c>
      <c r="C5" s="6" t="s">
        <v>5</v>
      </c>
    </row>
    <row r="6" spans="1:3" x14ac:dyDescent="0.35">
      <c r="A6" s="1" t="s">
        <v>91</v>
      </c>
      <c r="B6" s="1" t="s">
        <v>7</v>
      </c>
      <c r="C6" s="1">
        <v>100</v>
      </c>
    </row>
    <row r="7" spans="1:3" x14ac:dyDescent="0.35">
      <c r="A7" s="1" t="s">
        <v>92</v>
      </c>
      <c r="B7" s="1" t="s">
        <v>7</v>
      </c>
      <c r="C7" s="1">
        <v>40</v>
      </c>
    </row>
    <row r="8" spans="1:3" x14ac:dyDescent="0.35">
      <c r="A8" s="1" t="s">
        <v>93</v>
      </c>
      <c r="B8" s="1" t="s">
        <v>7</v>
      </c>
      <c r="C8" s="1">
        <v>0</v>
      </c>
    </row>
    <row r="9" spans="1:3" x14ac:dyDescent="0.35">
      <c r="A9" s="1" t="s">
        <v>94</v>
      </c>
      <c r="B9" s="1" t="s">
        <v>11</v>
      </c>
      <c r="C9" s="1">
        <v>1456</v>
      </c>
    </row>
    <row r="10" spans="1:3" x14ac:dyDescent="0.35">
      <c r="A10" s="1" t="s">
        <v>95</v>
      </c>
      <c r="B10" s="1" t="s">
        <v>11</v>
      </c>
      <c r="C10" s="1">
        <v>64</v>
      </c>
    </row>
    <row r="11" spans="1:3" x14ac:dyDescent="0.35">
      <c r="A11" s="1" t="s">
        <v>96</v>
      </c>
      <c r="B11" s="1" t="s">
        <v>11</v>
      </c>
      <c r="C11" s="1">
        <v>0</v>
      </c>
    </row>
    <row r="12" spans="1:3" x14ac:dyDescent="0.35">
      <c r="A12" s="1" t="s">
        <v>97</v>
      </c>
      <c r="B12" s="1" t="s">
        <v>15</v>
      </c>
      <c r="C12" s="1">
        <v>170</v>
      </c>
    </row>
    <row r="13" spans="1:3" x14ac:dyDescent="0.35">
      <c r="A13" s="1" t="s">
        <v>98</v>
      </c>
      <c r="B13" s="1" t="s">
        <v>17</v>
      </c>
      <c r="C13" s="1">
        <v>0</v>
      </c>
    </row>
    <row r="14" spans="1:3" x14ac:dyDescent="0.35">
      <c r="A14" s="1" t="s">
        <v>99</v>
      </c>
      <c r="B14" s="1" t="s">
        <v>19</v>
      </c>
      <c r="C14" s="1">
        <v>1274</v>
      </c>
    </row>
    <row r="15" spans="1:3" x14ac:dyDescent="0.35">
      <c r="A15" s="1" t="s">
        <v>100</v>
      </c>
      <c r="B15" s="1" t="s">
        <v>19</v>
      </c>
      <c r="C15" s="1">
        <v>56</v>
      </c>
    </row>
    <row r="16" spans="1:3" x14ac:dyDescent="0.35">
      <c r="A16" s="1" t="s">
        <v>101</v>
      </c>
      <c r="B16" s="1" t="s">
        <v>19</v>
      </c>
      <c r="C16" s="1">
        <v>0</v>
      </c>
    </row>
    <row r="17" spans="1:3" x14ac:dyDescent="0.35">
      <c r="A17" s="1" t="s">
        <v>102</v>
      </c>
      <c r="B17" s="1" t="s">
        <v>103</v>
      </c>
      <c r="C17" s="1">
        <v>2032</v>
      </c>
    </row>
    <row r="18" spans="1:3" x14ac:dyDescent="0.35">
      <c r="A18" s="1" t="s">
        <v>104</v>
      </c>
      <c r="B18" s="1" t="s">
        <v>103</v>
      </c>
      <c r="C18" s="1">
        <v>64</v>
      </c>
    </row>
    <row r="19" spans="1:3" x14ac:dyDescent="0.35">
      <c r="A19" s="1" t="s">
        <v>105</v>
      </c>
      <c r="B19" s="1" t="s">
        <v>103</v>
      </c>
      <c r="C19" s="1">
        <v>0</v>
      </c>
    </row>
    <row r="20" spans="1:3" x14ac:dyDescent="0.35">
      <c r="A20" s="1" t="s">
        <v>106</v>
      </c>
      <c r="B20" s="1" t="s">
        <v>107</v>
      </c>
      <c r="C20" s="1">
        <v>2030</v>
      </c>
    </row>
    <row r="21" spans="1:3" x14ac:dyDescent="0.35">
      <c r="A21" s="1" t="s">
        <v>59</v>
      </c>
      <c r="B21" s="1" t="s">
        <v>107</v>
      </c>
      <c r="C21" s="1">
        <v>56</v>
      </c>
    </row>
    <row r="22" spans="1:3" x14ac:dyDescent="0.35">
      <c r="A22" s="1" t="s">
        <v>60</v>
      </c>
      <c r="B22" s="1" t="s">
        <v>107</v>
      </c>
      <c r="C22" s="1">
        <v>0</v>
      </c>
    </row>
    <row r="23" spans="1:3" x14ac:dyDescent="0.35">
      <c r="A23" s="1" t="s">
        <v>58</v>
      </c>
      <c r="B23" s="1" t="s">
        <v>27</v>
      </c>
      <c r="C23" s="1">
        <v>1524</v>
      </c>
    </row>
    <row r="24" spans="1:3" x14ac:dyDescent="0.35">
      <c r="A24" s="1" t="s">
        <v>62</v>
      </c>
      <c r="B24" s="1" t="s">
        <v>27</v>
      </c>
      <c r="C24" s="1">
        <v>48</v>
      </c>
    </row>
    <row r="25" spans="1:3" x14ac:dyDescent="0.35">
      <c r="A25" s="1" t="s">
        <v>63</v>
      </c>
      <c r="B25" s="1" t="s">
        <v>27</v>
      </c>
      <c r="C25" s="1">
        <v>0</v>
      </c>
    </row>
    <row r="26" spans="1:3" x14ac:dyDescent="0.35">
      <c r="A26" s="1" t="s">
        <v>61</v>
      </c>
      <c r="B26" s="1" t="s">
        <v>31</v>
      </c>
      <c r="C26" s="1">
        <v>1930</v>
      </c>
    </row>
    <row r="27" spans="1:3" x14ac:dyDescent="0.35">
      <c r="A27" s="1" t="s">
        <v>108</v>
      </c>
      <c r="B27" s="1" t="s">
        <v>33</v>
      </c>
      <c r="C27" s="1">
        <v>0</v>
      </c>
    </row>
    <row r="28" spans="1:3" x14ac:dyDescent="0.35">
      <c r="A28" s="1" t="s">
        <v>109</v>
      </c>
      <c r="B28" s="1" t="s">
        <v>33</v>
      </c>
      <c r="C28" s="1">
        <v>0</v>
      </c>
    </row>
    <row r="29" spans="1:3" x14ac:dyDescent="0.35">
      <c r="A29" s="1" t="s">
        <v>88</v>
      </c>
      <c r="B29" s="1"/>
      <c r="C29" s="1"/>
    </row>
    <row r="30" spans="1:3" x14ac:dyDescent="0.35">
      <c r="A30" s="1" t="s">
        <v>89</v>
      </c>
      <c r="B30" s="1"/>
      <c r="C30" s="1"/>
    </row>
    <row r="31" spans="1:3" x14ac:dyDescent="0.35">
      <c r="A31" s="1" t="s">
        <v>90</v>
      </c>
      <c r="B31" s="1"/>
      <c r="C31" s="1"/>
    </row>
  </sheetData>
  <mergeCells count="2">
    <mergeCell ref="A1:C2"/>
    <mergeCell ref="A3:C4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F6F2A-EAC0-4875-8BEB-887DD97EE953}">
  <dimension ref="A1:C28"/>
  <sheetViews>
    <sheetView workbookViewId="0">
      <selection activeCell="B9" sqref="B9"/>
    </sheetView>
  </sheetViews>
  <sheetFormatPr defaultRowHeight="14.4" x14ac:dyDescent="0.3"/>
  <cols>
    <col min="1" max="1" width="34.109375" bestFit="1" customWidth="1"/>
    <col min="2" max="2" width="18.88671875" bestFit="1" customWidth="1"/>
    <col min="3" max="3" width="11.6640625" bestFit="1" customWidth="1"/>
  </cols>
  <sheetData>
    <row r="1" spans="1:3" x14ac:dyDescent="0.3">
      <c r="A1" s="22" t="s">
        <v>35</v>
      </c>
      <c r="B1" s="22"/>
      <c r="C1" s="22"/>
    </row>
    <row r="2" spans="1:3" x14ac:dyDescent="0.3">
      <c r="A2" s="22"/>
      <c r="B2" s="22"/>
      <c r="C2" s="22"/>
    </row>
    <row r="3" spans="1:3" x14ac:dyDescent="0.3">
      <c r="A3" s="22" t="s">
        <v>36</v>
      </c>
      <c r="B3" s="22"/>
      <c r="C3" s="22"/>
    </row>
    <row r="4" spans="1:3" x14ac:dyDescent="0.3">
      <c r="A4" s="22"/>
      <c r="B4" s="22"/>
      <c r="C4" s="22"/>
    </row>
    <row r="5" spans="1:3" ht="17.399999999999999" x14ac:dyDescent="0.35">
      <c r="A5" s="5" t="s">
        <v>3</v>
      </c>
      <c r="B5" s="5" t="s">
        <v>4</v>
      </c>
      <c r="C5" s="5" t="s">
        <v>5</v>
      </c>
    </row>
    <row r="6" spans="1:3" ht="17.399999999999999" x14ac:dyDescent="0.35">
      <c r="A6" s="1" t="s">
        <v>6</v>
      </c>
      <c r="B6" s="1" t="s">
        <v>7</v>
      </c>
      <c r="C6" s="1">
        <v>100</v>
      </c>
    </row>
    <row r="7" spans="1:3" ht="17.399999999999999" x14ac:dyDescent="0.35">
      <c r="A7" s="1" t="s">
        <v>8</v>
      </c>
      <c r="B7" s="1" t="s">
        <v>7</v>
      </c>
      <c r="C7" s="1">
        <v>40</v>
      </c>
    </row>
    <row r="8" spans="1:3" ht="17.399999999999999" x14ac:dyDescent="0.35">
      <c r="A8" s="1" t="s">
        <v>9</v>
      </c>
      <c r="B8" s="1" t="s">
        <v>7</v>
      </c>
      <c r="C8" s="1">
        <v>0</v>
      </c>
    </row>
    <row r="9" spans="1:3" ht="17.399999999999999" x14ac:dyDescent="0.35">
      <c r="A9" s="1" t="s">
        <v>10</v>
      </c>
      <c r="B9" s="1" t="s">
        <v>11</v>
      </c>
      <c r="C9" s="1">
        <v>1456</v>
      </c>
    </row>
    <row r="10" spans="1:3" ht="17.399999999999999" x14ac:dyDescent="0.35">
      <c r="A10" s="1" t="s">
        <v>12</v>
      </c>
      <c r="B10" s="1" t="s">
        <v>11</v>
      </c>
      <c r="C10" s="1">
        <v>64</v>
      </c>
    </row>
    <row r="11" spans="1:3" ht="17.399999999999999" x14ac:dyDescent="0.35">
      <c r="A11" s="1" t="s">
        <v>13</v>
      </c>
      <c r="B11" s="1" t="s">
        <v>11</v>
      </c>
      <c r="C11" s="1">
        <v>0</v>
      </c>
    </row>
    <row r="12" spans="1:3" ht="17.399999999999999" x14ac:dyDescent="0.35">
      <c r="A12" s="1" t="s">
        <v>14</v>
      </c>
      <c r="B12" s="1" t="s">
        <v>15</v>
      </c>
      <c r="C12" s="1">
        <v>170</v>
      </c>
    </row>
    <row r="13" spans="1:3" ht="17.399999999999999" x14ac:dyDescent="0.35">
      <c r="A13" s="1" t="s">
        <v>16</v>
      </c>
      <c r="B13" s="1" t="s">
        <v>17</v>
      </c>
      <c r="C13" s="1">
        <v>0</v>
      </c>
    </row>
    <row r="14" spans="1:3" ht="17.399999999999999" x14ac:dyDescent="0.35">
      <c r="A14" s="1" t="s">
        <v>18</v>
      </c>
      <c r="B14" s="1" t="s">
        <v>103</v>
      </c>
      <c r="C14" s="1">
        <v>4016</v>
      </c>
    </row>
    <row r="15" spans="1:3" ht="17.399999999999999" x14ac:dyDescent="0.35">
      <c r="A15" s="1" t="s">
        <v>20</v>
      </c>
      <c r="B15" s="1" t="s">
        <v>103</v>
      </c>
      <c r="C15" s="1">
        <v>64</v>
      </c>
    </row>
    <row r="16" spans="1:3" ht="17.399999999999999" x14ac:dyDescent="0.35">
      <c r="A16" s="1" t="s">
        <v>21</v>
      </c>
      <c r="B16" s="1" t="s">
        <v>103</v>
      </c>
      <c r="C16" s="1">
        <v>0</v>
      </c>
    </row>
    <row r="17" spans="1:3" ht="17.399999999999999" x14ac:dyDescent="0.35">
      <c r="A17" s="1" t="s">
        <v>22</v>
      </c>
      <c r="B17" s="1" t="s">
        <v>112</v>
      </c>
      <c r="C17" s="1">
        <v>1450</v>
      </c>
    </row>
    <row r="18" spans="1:3" ht="17.399999999999999" x14ac:dyDescent="0.35">
      <c r="A18" s="1" t="s">
        <v>24</v>
      </c>
      <c r="B18" s="1" t="s">
        <v>112</v>
      </c>
      <c r="C18" s="1">
        <v>40</v>
      </c>
    </row>
    <row r="19" spans="1:3" ht="17.399999999999999" x14ac:dyDescent="0.35">
      <c r="A19" s="1" t="s">
        <v>25</v>
      </c>
      <c r="B19" s="1" t="s">
        <v>112</v>
      </c>
      <c r="C19" s="1">
        <v>0</v>
      </c>
    </row>
    <row r="20" spans="1:3" ht="17.399999999999999" x14ac:dyDescent="0.35">
      <c r="A20" s="1" t="s">
        <v>26</v>
      </c>
      <c r="B20" s="1" t="s">
        <v>86</v>
      </c>
      <c r="C20" s="1">
        <v>1274</v>
      </c>
    </row>
    <row r="21" spans="1:3" ht="17.399999999999999" x14ac:dyDescent="0.35">
      <c r="A21" s="1" t="s">
        <v>28</v>
      </c>
      <c r="B21" s="1" t="s">
        <v>86</v>
      </c>
      <c r="C21" s="1">
        <v>56</v>
      </c>
    </row>
    <row r="22" spans="1:3" ht="17.399999999999999" x14ac:dyDescent="0.35">
      <c r="A22" s="1" t="s">
        <v>29</v>
      </c>
      <c r="B22" s="1" t="s">
        <v>86</v>
      </c>
      <c r="C22" s="1">
        <v>0</v>
      </c>
    </row>
    <row r="23" spans="1:3" ht="17.399999999999999" x14ac:dyDescent="0.35">
      <c r="A23" s="1" t="s">
        <v>30</v>
      </c>
      <c r="B23" s="1" t="s">
        <v>31</v>
      </c>
      <c r="C23" s="1">
        <v>2250</v>
      </c>
    </row>
    <row r="24" spans="1:3" ht="17.399999999999999" x14ac:dyDescent="0.35">
      <c r="A24" s="1" t="s">
        <v>32</v>
      </c>
      <c r="B24" s="1" t="s">
        <v>33</v>
      </c>
      <c r="C24" s="1">
        <v>0</v>
      </c>
    </row>
    <row r="25" spans="1:3" ht="17.399999999999999" x14ac:dyDescent="0.35">
      <c r="A25" s="1" t="s">
        <v>34</v>
      </c>
      <c r="B25" s="1" t="s">
        <v>33</v>
      </c>
      <c r="C25" s="1">
        <v>0</v>
      </c>
    </row>
    <row r="26" spans="1:3" ht="17.399999999999999" x14ac:dyDescent="0.35">
      <c r="A26" s="1" t="s">
        <v>110</v>
      </c>
      <c r="B26" s="1"/>
      <c r="C26" s="1"/>
    </row>
    <row r="27" spans="1:3" ht="17.399999999999999" x14ac:dyDescent="0.35">
      <c r="A27" s="1" t="s">
        <v>111</v>
      </c>
      <c r="B27" s="1"/>
      <c r="C27" s="1"/>
    </row>
    <row r="28" spans="1:3" ht="17.399999999999999" x14ac:dyDescent="0.35">
      <c r="A28" s="1" t="s">
        <v>2</v>
      </c>
      <c r="B28" s="1"/>
      <c r="C28" s="1"/>
    </row>
  </sheetData>
  <mergeCells count="2">
    <mergeCell ref="A1:C2"/>
    <mergeCell ref="A3:C4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8F1D-3532-4702-B6E0-DC003005DB9A}">
  <dimension ref="A1:I7"/>
  <sheetViews>
    <sheetView workbookViewId="0">
      <selection activeCell="M6" sqref="M6"/>
    </sheetView>
  </sheetViews>
  <sheetFormatPr defaultRowHeight="14.4" x14ac:dyDescent="0.3"/>
  <cols>
    <col min="1" max="1" width="10.77734375" bestFit="1" customWidth="1"/>
    <col min="2" max="2" width="9.44140625" bestFit="1" customWidth="1"/>
    <col min="3" max="3" width="25.5546875" style="23" bestFit="1" customWidth="1"/>
    <col min="4" max="4" width="31.88671875" style="23" bestFit="1" customWidth="1"/>
    <col min="5" max="5" width="21.109375" style="23" bestFit="1" customWidth="1"/>
    <col min="6" max="6" width="12.21875" bestFit="1" customWidth="1"/>
    <col min="7" max="7" width="23.5546875" bestFit="1" customWidth="1"/>
    <col min="8" max="8" width="7.5546875" bestFit="1" customWidth="1"/>
    <col min="9" max="9" width="11.5546875" bestFit="1" customWidth="1"/>
  </cols>
  <sheetData>
    <row r="1" spans="1:9" ht="18.600000000000001" thickTop="1" thickBot="1" x14ac:dyDescent="0.4">
      <c r="A1" s="33" t="s">
        <v>127</v>
      </c>
      <c r="B1" s="33"/>
      <c r="C1" s="33"/>
      <c r="D1" s="33"/>
      <c r="E1" s="33"/>
      <c r="F1" s="33"/>
      <c r="G1" s="33"/>
      <c r="H1" s="33"/>
      <c r="I1" s="33"/>
    </row>
    <row r="2" spans="1:9" ht="18" thickTop="1" x14ac:dyDescent="0.35">
      <c r="A2" s="34" t="s">
        <v>113</v>
      </c>
      <c r="B2" s="35" t="s">
        <v>119</v>
      </c>
      <c r="C2" s="36" t="s">
        <v>121</v>
      </c>
      <c r="D2" s="36" t="s">
        <v>122</v>
      </c>
      <c r="E2" s="36" t="s">
        <v>123</v>
      </c>
      <c r="F2" s="37" t="s">
        <v>120</v>
      </c>
      <c r="G2" s="37" t="s">
        <v>124</v>
      </c>
      <c r="H2" s="37" t="s">
        <v>125</v>
      </c>
      <c r="I2" s="38" t="s">
        <v>126</v>
      </c>
    </row>
    <row r="3" spans="1:9" ht="17.399999999999999" x14ac:dyDescent="0.35">
      <c r="A3" s="39" t="s">
        <v>114</v>
      </c>
      <c r="B3" s="1">
        <v>20</v>
      </c>
      <c r="C3" s="1">
        <v>11052</v>
      </c>
      <c r="D3" s="1">
        <v>132</v>
      </c>
      <c r="E3" s="1">
        <f>SUM(C3+D3)</f>
        <v>11184</v>
      </c>
      <c r="F3" s="40">
        <v>99.36</v>
      </c>
      <c r="G3" s="1">
        <v>99.26</v>
      </c>
      <c r="H3" s="1">
        <v>2.02</v>
      </c>
      <c r="I3" s="9">
        <v>2.5099999999999998</v>
      </c>
    </row>
    <row r="4" spans="1:9" ht="17.399999999999999" x14ac:dyDescent="0.35">
      <c r="A4" s="39" t="s">
        <v>115</v>
      </c>
      <c r="B4" s="1">
        <v>30</v>
      </c>
      <c r="C4" s="1">
        <v>14967</v>
      </c>
      <c r="D4" s="1">
        <v>108</v>
      </c>
      <c r="E4" s="1">
        <f t="shared" ref="E4:E7" si="0">SUM(C4+D4)</f>
        <v>15075</v>
      </c>
      <c r="F4" s="40">
        <v>99.66</v>
      </c>
      <c r="G4" s="1">
        <v>99.27</v>
      </c>
      <c r="H4" s="1">
        <v>1.02</v>
      </c>
      <c r="I4" s="9">
        <v>2.5</v>
      </c>
    </row>
    <row r="5" spans="1:9" ht="17.399999999999999" x14ac:dyDescent="0.35">
      <c r="A5" s="39" t="s">
        <v>116</v>
      </c>
      <c r="B5" s="1">
        <v>20</v>
      </c>
      <c r="C5" s="1">
        <v>9696</v>
      </c>
      <c r="D5" s="1">
        <v>156</v>
      </c>
      <c r="E5" s="1">
        <f t="shared" si="0"/>
        <v>9852</v>
      </c>
      <c r="F5" s="40">
        <v>99.18</v>
      </c>
      <c r="G5" s="40">
        <v>99.41</v>
      </c>
      <c r="H5" s="40">
        <v>2.37</v>
      </c>
      <c r="I5" s="41">
        <v>2.06</v>
      </c>
    </row>
    <row r="6" spans="1:9" ht="17.399999999999999" x14ac:dyDescent="0.35">
      <c r="A6" s="39" t="s">
        <v>117</v>
      </c>
      <c r="B6" s="1">
        <v>15</v>
      </c>
      <c r="C6" s="1">
        <v>10680</v>
      </c>
      <c r="D6" s="1">
        <v>164</v>
      </c>
      <c r="E6" s="1">
        <f t="shared" si="0"/>
        <v>10844</v>
      </c>
      <c r="F6" s="40">
        <v>99.19</v>
      </c>
      <c r="G6" s="40">
        <v>99.34</v>
      </c>
      <c r="H6" s="40">
        <v>2.4700000000000002</v>
      </c>
      <c r="I6" s="41">
        <v>2.2000000000000002</v>
      </c>
    </row>
    <row r="7" spans="1:9" ht="17.399999999999999" x14ac:dyDescent="0.35">
      <c r="A7" s="42" t="s">
        <v>118</v>
      </c>
      <c r="B7" s="14">
        <v>25</v>
      </c>
      <c r="C7" s="14">
        <v>10848</v>
      </c>
      <c r="D7" s="14">
        <v>132</v>
      </c>
      <c r="E7" s="14">
        <f t="shared" si="0"/>
        <v>10980</v>
      </c>
      <c r="F7" s="43">
        <v>99.32</v>
      </c>
      <c r="G7" s="43">
        <v>99.28</v>
      </c>
      <c r="H7" s="43">
        <v>2.02</v>
      </c>
      <c r="I7" s="44">
        <v>2.31</v>
      </c>
    </row>
  </sheetData>
  <mergeCells count="1">
    <mergeCell ref="A1:I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Model-1</vt:lpstr>
      <vt:lpstr>Model-2</vt:lpstr>
      <vt:lpstr>Model-3</vt:lpstr>
      <vt:lpstr>Model-4</vt:lpstr>
      <vt:lpstr>Model-5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Thulasiram saravanan</dc:creator>
  <cp:lastModifiedBy>Thulasiram saravanan</cp:lastModifiedBy>
  <dcterms:created xsi:type="dcterms:W3CDTF">2021-08-10T14:01:19Z</dcterms:created>
  <dcterms:modified xsi:type="dcterms:W3CDTF">2021-08-11T11:55:13Z</dcterms:modified>
</cp:coreProperties>
</file>