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 ENGINEERING NYU TANDON\6073 derivative\Lecture3Zip\"/>
    </mc:Choice>
  </mc:AlternateContent>
  <xr:revisionPtr revIDLastSave="0" documentId="8_{0D1F3BDE-2EE4-4431-9FDE-4B91087B962C}" xr6:coauthVersionLast="46" xr6:coauthVersionMax="46" xr10:uidLastSave="{00000000-0000-0000-0000-000000000000}"/>
  <bookViews>
    <workbookView xWindow="-120" yWindow="-120" windowWidth="29040" windowHeight="15840" firstSheet="1" activeTab="6" xr2:uid="{9F4C0D4A-CED2-46F5-B9D5-A9CF287F0431}"/>
  </bookViews>
  <sheets>
    <sheet name="parameter tuner" sheetId="1" r:id="rId1"/>
    <sheet name="number of short and buy (trade)" sheetId="4" r:id="rId2"/>
    <sheet name="execution" sheetId="2" r:id="rId3"/>
    <sheet name="Sell trade summary" sheetId="7" r:id="rId4"/>
    <sheet name="Buy trade Summary" sheetId="9" r:id="rId5"/>
    <sheet name="sell trade" sheetId="3" r:id="rId6"/>
    <sheet name="Sheet10" sheetId="10" r:id="rId7"/>
    <sheet name="Sheet11" sheetId="11" r:id="rId8"/>
    <sheet name="buy trade" sheetId="5" r:id="rId9"/>
  </sheets>
  <definedNames>
    <definedName name="_xlchart.v1.0" hidden="1">'sell trade'!$E$1</definedName>
    <definedName name="_xlchart.v1.1" hidden="1">'sell trade'!$E$2:$E$125</definedName>
    <definedName name="_xlchart.v1.2" hidden="1">'buy trade'!$E$1</definedName>
    <definedName name="_xlchart.v1.3" hidden="1">'buy trade'!$E$2:$E$125</definedName>
  </definedNames>
  <calcPr calcId="191029"/>
  <pivotCaches>
    <pivotCache cacheId="2" r:id="rId10"/>
    <pivotCache cacheId="5" r:id="rId11"/>
    <pivotCache cacheId="8" r:id="rId12"/>
    <pivotCache cacheId="4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5" l="1"/>
  <c r="P12" i="5"/>
  <c r="P11" i="5"/>
  <c r="P10" i="5"/>
  <c r="P5" i="5"/>
  <c r="P4" i="5"/>
  <c r="P3" i="5"/>
  <c r="P2" i="5"/>
  <c r="P13" i="3"/>
  <c r="P12" i="3"/>
  <c r="P5" i="3"/>
  <c r="P4" i="3"/>
  <c r="P10" i="3"/>
  <c r="P11" i="3"/>
  <c r="P3" i="3"/>
  <c r="P2" i="3"/>
  <c r="G48" i="5"/>
  <c r="D48" i="5"/>
  <c r="C48" i="5"/>
  <c r="G47" i="5"/>
  <c r="D47" i="5"/>
  <c r="C47" i="5"/>
  <c r="G46" i="5"/>
  <c r="D46" i="5"/>
  <c r="C46" i="5"/>
  <c r="G45" i="5"/>
  <c r="D45" i="5"/>
  <c r="C45" i="5"/>
  <c r="G44" i="5"/>
  <c r="D44" i="5"/>
  <c r="C44" i="5"/>
  <c r="G43" i="5"/>
  <c r="D43" i="5"/>
  <c r="C43" i="5"/>
  <c r="G42" i="5"/>
  <c r="D42" i="5"/>
  <c r="C42" i="5"/>
  <c r="G41" i="5"/>
  <c r="D41" i="5"/>
  <c r="C41" i="5"/>
  <c r="G40" i="5"/>
  <c r="D40" i="5"/>
  <c r="C40" i="5"/>
  <c r="G39" i="5"/>
  <c r="D39" i="5"/>
  <c r="C39" i="5"/>
  <c r="G38" i="5"/>
  <c r="D38" i="5"/>
  <c r="C38" i="5"/>
  <c r="G37" i="5"/>
  <c r="D37" i="5"/>
  <c r="C37" i="5"/>
  <c r="G36" i="5"/>
  <c r="D36" i="5"/>
  <c r="C36" i="5"/>
  <c r="G35" i="5"/>
  <c r="D35" i="5"/>
  <c r="C35" i="5"/>
  <c r="G34" i="5"/>
  <c r="D34" i="5"/>
  <c r="C34" i="5"/>
  <c r="G33" i="5"/>
  <c r="D33" i="5"/>
  <c r="C33" i="5"/>
  <c r="G32" i="5"/>
  <c r="D32" i="5"/>
  <c r="C32" i="5"/>
  <c r="G31" i="5"/>
  <c r="D31" i="5"/>
  <c r="C31" i="5"/>
  <c r="G30" i="5"/>
  <c r="D30" i="5"/>
  <c r="C30" i="5"/>
  <c r="G29" i="5"/>
  <c r="D29" i="5"/>
  <c r="C29" i="5"/>
  <c r="G28" i="5"/>
  <c r="D28" i="5"/>
  <c r="C28" i="5"/>
  <c r="G27" i="5"/>
  <c r="D27" i="5"/>
  <c r="C27" i="5"/>
  <c r="G26" i="5"/>
  <c r="D26" i="5"/>
  <c r="C26" i="5"/>
  <c r="G25" i="5"/>
  <c r="D25" i="5"/>
  <c r="C25" i="5"/>
  <c r="G24" i="5"/>
  <c r="D24" i="5"/>
  <c r="C24" i="5"/>
  <c r="G23" i="5"/>
  <c r="D23" i="5"/>
  <c r="C23" i="5"/>
  <c r="G22" i="5"/>
  <c r="D22" i="5"/>
  <c r="C22" i="5"/>
  <c r="G21" i="5"/>
  <c r="D21" i="5"/>
  <c r="C21" i="5"/>
  <c r="G20" i="5"/>
  <c r="D20" i="5"/>
  <c r="C20" i="5"/>
  <c r="G19" i="5"/>
  <c r="D19" i="5"/>
  <c r="C19" i="5"/>
  <c r="G18" i="5"/>
  <c r="D18" i="5"/>
  <c r="C18" i="5"/>
  <c r="G17" i="5"/>
  <c r="D17" i="5"/>
  <c r="C17" i="5"/>
  <c r="G16" i="5"/>
  <c r="D16" i="5"/>
  <c r="C16" i="5"/>
  <c r="G15" i="5"/>
  <c r="D15" i="5"/>
  <c r="C15" i="5"/>
  <c r="G14" i="5"/>
  <c r="D14" i="5"/>
  <c r="C14" i="5"/>
  <c r="G13" i="5"/>
  <c r="D13" i="5"/>
  <c r="C13" i="5"/>
  <c r="G12" i="5"/>
  <c r="D12" i="5"/>
  <c r="C12" i="5"/>
  <c r="G11" i="5"/>
  <c r="D11" i="5"/>
  <c r="C11" i="5"/>
  <c r="G10" i="5"/>
  <c r="D10" i="5"/>
  <c r="C10" i="5"/>
  <c r="G9" i="5"/>
  <c r="D9" i="5"/>
  <c r="C9" i="5"/>
  <c r="G8" i="5"/>
  <c r="D8" i="5"/>
  <c r="C8" i="5"/>
  <c r="G7" i="5"/>
  <c r="D7" i="5"/>
  <c r="C7" i="5"/>
  <c r="G6" i="5"/>
  <c r="D6" i="5"/>
  <c r="C6" i="5"/>
  <c r="G5" i="5"/>
  <c r="D5" i="5"/>
  <c r="C5" i="5"/>
  <c r="G4" i="5"/>
  <c r="D4" i="5"/>
  <c r="C4" i="5"/>
  <c r="G3" i="5"/>
  <c r="D3" i="5"/>
  <c r="C3" i="5"/>
  <c r="G2" i="5"/>
  <c r="D2" i="5"/>
  <c r="C2" i="5"/>
  <c r="C8" i="3"/>
  <c r="D8" i="3"/>
  <c r="G8" i="3"/>
  <c r="G78" i="3"/>
  <c r="D78" i="3"/>
  <c r="C78" i="3"/>
  <c r="G77" i="3"/>
  <c r="D77" i="3"/>
  <c r="C77" i="3"/>
  <c r="G76" i="3"/>
  <c r="D76" i="3"/>
  <c r="C76" i="3"/>
  <c r="G75" i="3"/>
  <c r="D75" i="3"/>
  <c r="C75" i="3"/>
  <c r="G74" i="3"/>
  <c r="D74" i="3"/>
  <c r="C74" i="3"/>
  <c r="G73" i="3"/>
  <c r="D73" i="3"/>
  <c r="C73" i="3"/>
  <c r="G72" i="3"/>
  <c r="D72" i="3"/>
  <c r="C72" i="3"/>
  <c r="G71" i="3"/>
  <c r="D71" i="3"/>
  <c r="C71" i="3"/>
  <c r="G70" i="3"/>
  <c r="D70" i="3"/>
  <c r="C70" i="3"/>
  <c r="G69" i="3"/>
  <c r="D69" i="3"/>
  <c r="C69" i="3"/>
  <c r="G68" i="3"/>
  <c r="D68" i="3"/>
  <c r="C68" i="3"/>
  <c r="G67" i="3"/>
  <c r="D67" i="3"/>
  <c r="C67" i="3"/>
  <c r="G66" i="3"/>
  <c r="D66" i="3"/>
  <c r="C66" i="3"/>
  <c r="G65" i="3"/>
  <c r="D65" i="3"/>
  <c r="C65" i="3"/>
  <c r="G64" i="3"/>
  <c r="D64" i="3"/>
  <c r="C64" i="3"/>
  <c r="G63" i="3"/>
  <c r="D63" i="3"/>
  <c r="C63" i="3"/>
  <c r="G62" i="3"/>
  <c r="D62" i="3"/>
  <c r="C62" i="3"/>
  <c r="G61" i="3"/>
  <c r="D61" i="3"/>
  <c r="C61" i="3"/>
  <c r="G60" i="3"/>
  <c r="D60" i="3"/>
  <c r="C60" i="3"/>
  <c r="G59" i="3"/>
  <c r="D59" i="3"/>
  <c r="C59" i="3"/>
  <c r="G58" i="3"/>
  <c r="D58" i="3"/>
  <c r="C58" i="3"/>
  <c r="G57" i="3"/>
  <c r="D57" i="3"/>
  <c r="C57" i="3"/>
  <c r="G56" i="3"/>
  <c r="D56" i="3"/>
  <c r="C56" i="3"/>
  <c r="G55" i="3"/>
  <c r="D55" i="3"/>
  <c r="C55" i="3"/>
  <c r="G54" i="3"/>
  <c r="D54" i="3"/>
  <c r="C54" i="3"/>
  <c r="G53" i="3"/>
  <c r="D53" i="3"/>
  <c r="C53" i="3"/>
  <c r="G52" i="3"/>
  <c r="D52" i="3"/>
  <c r="C52" i="3"/>
  <c r="G51" i="3"/>
  <c r="D51" i="3"/>
  <c r="C51" i="3"/>
  <c r="G50" i="3"/>
  <c r="D50" i="3"/>
  <c r="C50" i="3"/>
  <c r="G49" i="3"/>
  <c r="D49" i="3"/>
  <c r="C49" i="3"/>
  <c r="G48" i="3"/>
  <c r="D48" i="3"/>
  <c r="C48" i="3"/>
  <c r="G47" i="3"/>
  <c r="D47" i="3"/>
  <c r="C47" i="3"/>
  <c r="G46" i="3"/>
  <c r="D46" i="3"/>
  <c r="C46" i="3"/>
  <c r="G45" i="3"/>
  <c r="D45" i="3"/>
  <c r="C45" i="3"/>
  <c r="G44" i="3"/>
  <c r="D44" i="3"/>
  <c r="C44" i="3"/>
  <c r="G43" i="3"/>
  <c r="D43" i="3"/>
  <c r="C43" i="3"/>
  <c r="G42" i="3"/>
  <c r="D42" i="3"/>
  <c r="C42" i="3"/>
  <c r="G41" i="3"/>
  <c r="D41" i="3"/>
  <c r="C41" i="3"/>
  <c r="G40" i="3"/>
  <c r="D40" i="3"/>
  <c r="C40" i="3"/>
  <c r="G39" i="3"/>
  <c r="D39" i="3"/>
  <c r="C39" i="3"/>
  <c r="G38" i="3"/>
  <c r="D38" i="3"/>
  <c r="C38" i="3"/>
  <c r="G37" i="3"/>
  <c r="D37" i="3"/>
  <c r="C37" i="3"/>
  <c r="G36" i="3"/>
  <c r="D36" i="3"/>
  <c r="C36" i="3"/>
  <c r="G35" i="3"/>
  <c r="D35" i="3"/>
  <c r="C35" i="3"/>
  <c r="G34" i="3"/>
  <c r="D34" i="3"/>
  <c r="C34" i="3"/>
  <c r="G33" i="3"/>
  <c r="D33" i="3"/>
  <c r="C33" i="3"/>
  <c r="G32" i="3"/>
  <c r="D32" i="3"/>
  <c r="C32" i="3"/>
  <c r="G31" i="3"/>
  <c r="D31" i="3"/>
  <c r="C31" i="3"/>
  <c r="G30" i="3"/>
  <c r="D30" i="3"/>
  <c r="C30" i="3"/>
  <c r="G29" i="3"/>
  <c r="D29" i="3"/>
  <c r="C29" i="3"/>
  <c r="G28" i="3"/>
  <c r="D28" i="3"/>
  <c r="C28" i="3"/>
  <c r="G27" i="3"/>
  <c r="D27" i="3"/>
  <c r="C27" i="3"/>
  <c r="G26" i="3"/>
  <c r="D26" i="3"/>
  <c r="C26" i="3"/>
  <c r="G25" i="3"/>
  <c r="D25" i="3"/>
  <c r="C25" i="3"/>
  <c r="G24" i="3"/>
  <c r="D24" i="3"/>
  <c r="C24" i="3"/>
  <c r="G23" i="3"/>
  <c r="D23" i="3"/>
  <c r="C23" i="3"/>
  <c r="G22" i="3"/>
  <c r="D22" i="3"/>
  <c r="C22" i="3"/>
  <c r="G21" i="3"/>
  <c r="D21" i="3"/>
  <c r="C21" i="3"/>
  <c r="G20" i="3"/>
  <c r="D20" i="3"/>
  <c r="C20" i="3"/>
  <c r="G19" i="3"/>
  <c r="D19" i="3"/>
  <c r="C19" i="3"/>
  <c r="G18" i="3"/>
  <c r="D18" i="3"/>
  <c r="C18" i="3"/>
  <c r="G17" i="3"/>
  <c r="D17" i="3"/>
  <c r="C17" i="3"/>
  <c r="G16" i="3"/>
  <c r="D16" i="3"/>
  <c r="C16" i="3"/>
  <c r="G15" i="3"/>
  <c r="D15" i="3"/>
  <c r="C15" i="3"/>
  <c r="G14" i="3"/>
  <c r="D14" i="3"/>
  <c r="C14" i="3"/>
  <c r="G13" i="3"/>
  <c r="D13" i="3"/>
  <c r="C13" i="3"/>
  <c r="G12" i="3"/>
  <c r="D12" i="3"/>
  <c r="C12" i="3"/>
  <c r="G11" i="3"/>
  <c r="D11" i="3"/>
  <c r="C11" i="3"/>
  <c r="G10" i="3"/>
  <c r="D10" i="3"/>
  <c r="C10" i="3"/>
  <c r="G9" i="3"/>
  <c r="D9" i="3"/>
  <c r="C9" i="3"/>
  <c r="G7" i="3"/>
  <c r="D7" i="3"/>
  <c r="C7" i="3"/>
  <c r="G6" i="3"/>
  <c r="D6" i="3"/>
  <c r="C6" i="3"/>
  <c r="G5" i="3"/>
  <c r="D5" i="3"/>
  <c r="C5" i="3"/>
  <c r="G4" i="3"/>
  <c r="D4" i="3"/>
  <c r="C4" i="3"/>
  <c r="G3" i="3"/>
  <c r="D3" i="3"/>
  <c r="C3" i="3"/>
  <c r="G2" i="3"/>
  <c r="D2" i="3"/>
  <c r="C2" i="3"/>
  <c r="G125" i="2"/>
  <c r="D125" i="2"/>
  <c r="C125" i="2"/>
  <c r="G124" i="2"/>
  <c r="D124" i="2"/>
  <c r="C124" i="2"/>
  <c r="G123" i="2"/>
  <c r="D123" i="2"/>
  <c r="C123" i="2"/>
  <c r="G122" i="2"/>
  <c r="D122" i="2"/>
  <c r="C122" i="2"/>
  <c r="G121" i="2"/>
  <c r="D121" i="2"/>
  <c r="C121" i="2"/>
  <c r="G120" i="2"/>
  <c r="D120" i="2"/>
  <c r="C120" i="2"/>
  <c r="G119" i="2"/>
  <c r="D119" i="2"/>
  <c r="C119" i="2"/>
  <c r="G118" i="2"/>
  <c r="D118" i="2"/>
  <c r="C118" i="2"/>
  <c r="G117" i="2"/>
  <c r="D117" i="2"/>
  <c r="C117" i="2"/>
  <c r="G116" i="2"/>
  <c r="D116" i="2"/>
  <c r="C116" i="2"/>
  <c r="G115" i="2"/>
  <c r="D115" i="2"/>
  <c r="C115" i="2"/>
  <c r="G114" i="2"/>
  <c r="D114" i="2"/>
  <c r="C114" i="2"/>
  <c r="G113" i="2"/>
  <c r="D113" i="2"/>
  <c r="C113" i="2"/>
  <c r="G112" i="2"/>
  <c r="D112" i="2"/>
  <c r="C112" i="2"/>
  <c r="G111" i="2"/>
  <c r="D111" i="2"/>
  <c r="C111" i="2"/>
  <c r="G110" i="2"/>
  <c r="D110" i="2"/>
  <c r="C110" i="2"/>
  <c r="G109" i="2"/>
  <c r="D109" i="2"/>
  <c r="C109" i="2"/>
  <c r="G108" i="2"/>
  <c r="D108" i="2"/>
  <c r="C108" i="2"/>
  <c r="G107" i="2"/>
  <c r="D107" i="2"/>
  <c r="C107" i="2"/>
  <c r="G106" i="2"/>
  <c r="D106" i="2"/>
  <c r="C106" i="2"/>
  <c r="G105" i="2"/>
  <c r="D105" i="2"/>
  <c r="C105" i="2"/>
  <c r="G104" i="2"/>
  <c r="D104" i="2"/>
  <c r="C104" i="2"/>
  <c r="G103" i="2"/>
  <c r="D103" i="2"/>
  <c r="C103" i="2"/>
  <c r="G102" i="2"/>
  <c r="D102" i="2"/>
  <c r="C102" i="2"/>
  <c r="G101" i="2"/>
  <c r="D101" i="2"/>
  <c r="C101" i="2"/>
  <c r="G100" i="2"/>
  <c r="D100" i="2"/>
  <c r="C100" i="2"/>
  <c r="G99" i="2"/>
  <c r="D99" i="2"/>
  <c r="C99" i="2"/>
  <c r="G98" i="2"/>
  <c r="D98" i="2"/>
  <c r="C98" i="2"/>
  <c r="G97" i="2"/>
  <c r="D97" i="2"/>
  <c r="C97" i="2"/>
  <c r="G96" i="2"/>
  <c r="D96" i="2"/>
  <c r="C96" i="2"/>
  <c r="G95" i="2"/>
  <c r="D95" i="2"/>
  <c r="C95" i="2"/>
  <c r="G94" i="2"/>
  <c r="D94" i="2"/>
  <c r="C94" i="2"/>
  <c r="G93" i="2"/>
  <c r="D93" i="2"/>
  <c r="C93" i="2"/>
  <c r="G92" i="2"/>
  <c r="D92" i="2"/>
  <c r="C92" i="2"/>
  <c r="G91" i="2"/>
  <c r="D91" i="2"/>
  <c r="C91" i="2"/>
  <c r="G90" i="2"/>
  <c r="D90" i="2"/>
  <c r="C90" i="2"/>
  <c r="G89" i="2"/>
  <c r="D89" i="2"/>
  <c r="C89" i="2"/>
  <c r="G88" i="2"/>
  <c r="D88" i="2"/>
  <c r="C88" i="2"/>
  <c r="G87" i="2"/>
  <c r="D87" i="2"/>
  <c r="C87" i="2"/>
  <c r="G86" i="2"/>
  <c r="D86" i="2"/>
  <c r="C86" i="2"/>
  <c r="G85" i="2"/>
  <c r="D85" i="2"/>
  <c r="C85" i="2"/>
  <c r="G84" i="2"/>
  <c r="D84" i="2"/>
  <c r="C84" i="2"/>
  <c r="G83" i="2"/>
  <c r="D83" i="2"/>
  <c r="C83" i="2"/>
  <c r="G82" i="2"/>
  <c r="D82" i="2"/>
  <c r="C82" i="2"/>
  <c r="G81" i="2"/>
  <c r="D81" i="2"/>
  <c r="C81" i="2"/>
  <c r="G80" i="2"/>
  <c r="D80" i="2"/>
  <c r="C80" i="2"/>
  <c r="G79" i="2"/>
  <c r="D79" i="2"/>
  <c r="C79" i="2"/>
  <c r="G78" i="2"/>
  <c r="D78" i="2"/>
  <c r="C78" i="2"/>
  <c r="G77" i="2"/>
  <c r="D77" i="2"/>
  <c r="C77" i="2"/>
  <c r="G76" i="2"/>
  <c r="D76" i="2"/>
  <c r="C76" i="2"/>
  <c r="G75" i="2"/>
  <c r="D75" i="2"/>
  <c r="C75" i="2"/>
  <c r="G74" i="2"/>
  <c r="D74" i="2"/>
  <c r="C74" i="2"/>
  <c r="G73" i="2"/>
  <c r="D73" i="2"/>
  <c r="C73" i="2"/>
  <c r="G72" i="2"/>
  <c r="D72" i="2"/>
  <c r="C72" i="2"/>
  <c r="G71" i="2"/>
  <c r="D71" i="2"/>
  <c r="C71" i="2"/>
  <c r="G70" i="2"/>
  <c r="D70" i="2"/>
  <c r="C70" i="2"/>
  <c r="G69" i="2"/>
  <c r="D69" i="2"/>
  <c r="C69" i="2"/>
  <c r="G68" i="2"/>
  <c r="D68" i="2"/>
  <c r="C68" i="2"/>
  <c r="G67" i="2"/>
  <c r="D67" i="2"/>
  <c r="C67" i="2"/>
  <c r="G66" i="2"/>
  <c r="D66" i="2"/>
  <c r="C66" i="2"/>
  <c r="G65" i="2"/>
  <c r="D65" i="2"/>
  <c r="C65" i="2"/>
  <c r="G64" i="2"/>
  <c r="D64" i="2"/>
  <c r="C64" i="2"/>
  <c r="G63" i="2"/>
  <c r="D63" i="2"/>
  <c r="C63" i="2"/>
  <c r="G62" i="2"/>
  <c r="D62" i="2"/>
  <c r="C62" i="2"/>
  <c r="G61" i="2"/>
  <c r="D61" i="2"/>
  <c r="C61" i="2"/>
  <c r="G60" i="2"/>
  <c r="D60" i="2"/>
  <c r="C60" i="2"/>
  <c r="G59" i="2"/>
  <c r="D59" i="2"/>
  <c r="C59" i="2"/>
  <c r="G58" i="2"/>
  <c r="D58" i="2"/>
  <c r="C58" i="2"/>
  <c r="G57" i="2"/>
  <c r="D57" i="2"/>
  <c r="C57" i="2"/>
  <c r="G56" i="2"/>
  <c r="D56" i="2"/>
  <c r="C56" i="2"/>
  <c r="G55" i="2"/>
  <c r="D55" i="2"/>
  <c r="C55" i="2"/>
  <c r="G54" i="2"/>
  <c r="D54" i="2"/>
  <c r="C54" i="2"/>
  <c r="G53" i="2"/>
  <c r="D53" i="2"/>
  <c r="C53" i="2"/>
  <c r="G52" i="2"/>
  <c r="D52" i="2"/>
  <c r="C52" i="2"/>
  <c r="G51" i="2"/>
  <c r="D51" i="2"/>
  <c r="C51" i="2"/>
  <c r="G50" i="2"/>
  <c r="D50" i="2"/>
  <c r="C50" i="2"/>
  <c r="G49" i="2"/>
  <c r="D49" i="2"/>
  <c r="C49" i="2"/>
  <c r="G48" i="2"/>
  <c r="D48" i="2"/>
  <c r="C48" i="2"/>
  <c r="G47" i="2"/>
  <c r="D47" i="2"/>
  <c r="C47" i="2"/>
  <c r="G46" i="2"/>
  <c r="D46" i="2"/>
  <c r="C46" i="2"/>
  <c r="G45" i="2"/>
  <c r="D45" i="2"/>
  <c r="C45" i="2"/>
  <c r="G44" i="2"/>
  <c r="D44" i="2"/>
  <c r="C44" i="2"/>
  <c r="G43" i="2"/>
  <c r="D43" i="2"/>
  <c r="C43" i="2"/>
  <c r="G42" i="2"/>
  <c r="D42" i="2"/>
  <c r="C42" i="2"/>
  <c r="G41" i="2"/>
  <c r="D41" i="2"/>
  <c r="C41" i="2"/>
  <c r="G40" i="2"/>
  <c r="D40" i="2"/>
  <c r="C40" i="2"/>
  <c r="G39" i="2"/>
  <c r="D39" i="2"/>
  <c r="C39" i="2"/>
  <c r="G38" i="2"/>
  <c r="D38" i="2"/>
  <c r="C38" i="2"/>
  <c r="G37" i="2"/>
  <c r="D37" i="2"/>
  <c r="C37" i="2"/>
  <c r="G36" i="2"/>
  <c r="D36" i="2"/>
  <c r="C36" i="2"/>
  <c r="G35" i="2"/>
  <c r="D35" i="2"/>
  <c r="C35" i="2"/>
  <c r="G34" i="2"/>
  <c r="D34" i="2"/>
  <c r="C34" i="2"/>
  <c r="G33" i="2"/>
  <c r="D33" i="2"/>
  <c r="C33" i="2"/>
  <c r="G32" i="2"/>
  <c r="D32" i="2"/>
  <c r="C32" i="2"/>
  <c r="G31" i="2"/>
  <c r="D31" i="2"/>
  <c r="C31" i="2"/>
  <c r="G30" i="2"/>
  <c r="D30" i="2"/>
  <c r="C30" i="2"/>
  <c r="G29" i="2"/>
  <c r="D29" i="2"/>
  <c r="C29" i="2"/>
  <c r="G28" i="2"/>
  <c r="D28" i="2"/>
  <c r="C28" i="2"/>
  <c r="G27" i="2"/>
  <c r="D27" i="2"/>
  <c r="C27" i="2"/>
  <c r="G26" i="2"/>
  <c r="D26" i="2"/>
  <c r="C26" i="2"/>
  <c r="G25" i="2"/>
  <c r="D25" i="2"/>
  <c r="C25" i="2"/>
  <c r="G24" i="2"/>
  <c r="D24" i="2"/>
  <c r="C24" i="2"/>
  <c r="G23" i="2"/>
  <c r="D23" i="2"/>
  <c r="C23" i="2"/>
  <c r="G22" i="2"/>
  <c r="D22" i="2"/>
  <c r="C22" i="2"/>
  <c r="G21" i="2"/>
  <c r="D21" i="2"/>
  <c r="C21" i="2"/>
  <c r="G20" i="2"/>
  <c r="D20" i="2"/>
  <c r="C20" i="2"/>
  <c r="G19" i="2"/>
  <c r="D19" i="2"/>
  <c r="C19" i="2"/>
  <c r="G18" i="2"/>
  <c r="D18" i="2"/>
  <c r="C18" i="2"/>
  <c r="G17" i="2"/>
  <c r="D17" i="2"/>
  <c r="C17" i="2"/>
  <c r="G16" i="2"/>
  <c r="D16" i="2"/>
  <c r="C16" i="2"/>
  <c r="G15" i="2"/>
  <c r="D15" i="2"/>
  <c r="C15" i="2"/>
  <c r="G14" i="2"/>
  <c r="D14" i="2"/>
  <c r="C14" i="2"/>
  <c r="G13" i="2"/>
  <c r="D13" i="2"/>
  <c r="C13" i="2"/>
  <c r="G12" i="2"/>
  <c r="D12" i="2"/>
  <c r="C12" i="2"/>
  <c r="G11" i="2"/>
  <c r="D11" i="2"/>
  <c r="C11" i="2"/>
  <c r="G10" i="2"/>
  <c r="D10" i="2"/>
  <c r="C10" i="2"/>
  <c r="G9" i="2"/>
  <c r="D9" i="2"/>
  <c r="C9" i="2"/>
  <c r="G8" i="2"/>
  <c r="D8" i="2"/>
  <c r="C8" i="2"/>
  <c r="G7" i="2"/>
  <c r="D7" i="2"/>
  <c r="C7" i="2"/>
  <c r="G6" i="2"/>
  <c r="D6" i="2"/>
  <c r="C6" i="2"/>
  <c r="G5" i="2"/>
  <c r="D5" i="2"/>
  <c r="C5" i="2"/>
  <c r="G4" i="2"/>
  <c r="D4" i="2"/>
  <c r="C4" i="2"/>
  <c r="G3" i="2"/>
  <c r="D3" i="2"/>
  <c r="C3" i="2"/>
  <c r="G2" i="2"/>
  <c r="D2" i="2"/>
  <c r="C2" i="2"/>
</calcChain>
</file>

<file path=xl/sharedStrings.xml><?xml version="1.0" encoding="utf-8"?>
<sst xmlns="http://schemas.openxmlformats.org/spreadsheetml/2006/main" count="91" uniqueCount="47">
  <si>
    <t>period</t>
  </si>
  <si>
    <t>devfactor</t>
  </si>
  <si>
    <t>PnL</t>
  </si>
  <si>
    <t>short</t>
  </si>
  <si>
    <t>long</t>
  </si>
  <si>
    <t>date_open</t>
  </si>
  <si>
    <t>date_close</t>
  </si>
  <si>
    <t>execution_type</t>
  </si>
  <si>
    <t>Year</t>
  </si>
  <si>
    <t>datehold</t>
  </si>
  <si>
    <t>Pnl</t>
  </si>
  <si>
    <t>execution_description</t>
  </si>
  <si>
    <t>Row Labels</t>
  </si>
  <si>
    <t>Grand Total</t>
  </si>
  <si>
    <t>Sum of execution_type</t>
  </si>
  <si>
    <t>Sum of Pnl</t>
  </si>
  <si>
    <t>Count of Pnl2</t>
  </si>
  <si>
    <t>StdDev of Pnl2</t>
  </si>
  <si>
    <t>Average of Pnl2</t>
  </si>
  <si>
    <t>Average of Pnl3</t>
  </si>
  <si>
    <t>StdDev of Pnl4</t>
  </si>
  <si>
    <t>Average Pnl</t>
  </si>
  <si>
    <t>Sd Pnl</t>
  </si>
  <si>
    <t>Statistic Sell trade</t>
  </si>
  <si>
    <t>calendarday_trip</t>
  </si>
  <si>
    <t>PNL</t>
  </si>
  <si>
    <t>Dn</t>
  </si>
  <si>
    <t>Average Day</t>
  </si>
  <si>
    <t>Sd Day</t>
  </si>
  <si>
    <t>Sum of datehold</t>
  </si>
  <si>
    <t>Calendar Day</t>
  </si>
  <si>
    <t>Count of datehold2</t>
  </si>
  <si>
    <t>Average of datehold2</t>
  </si>
  <si>
    <t>Count of datehold2_2</t>
  </si>
  <si>
    <t>Min</t>
  </si>
  <si>
    <t>Max</t>
  </si>
  <si>
    <t>Statistic Buy trade</t>
  </si>
  <si>
    <t>Count of calendarday_trip</t>
  </si>
  <si>
    <t>Average of datehold3</t>
  </si>
  <si>
    <t>StdDev of datehold4</t>
  </si>
  <si>
    <t>Max of Pnl2</t>
  </si>
  <si>
    <t>Min of Pnl3</t>
  </si>
  <si>
    <t>Max of datehold2</t>
  </si>
  <si>
    <t>Max of datehold2_2</t>
  </si>
  <si>
    <t>Min of datehold2_2</t>
  </si>
  <si>
    <t>Min of Pnl2</t>
  </si>
  <si>
    <t>Min of datehold2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</si>
</sst>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2" fontId="0" fillId="0" borderId="3" xfId="0" applyNumberFormat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[Computation_sheet (This is not the main file).xlsx]Sheet10!PivotTable19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calendar</a:t>
            </a:r>
            <a:r>
              <a:rPr lang="en-US" baseline="0"/>
              <a:t> day trip (Sell trade)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Sheet10!$A$4:$A$19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</c:strCache>
            </c:strRef>
          </c:cat>
          <c:val>
            <c:numRef>
              <c:f>Sheet10!$B$4:$B$19</c:f>
              <c:numCache>
                <c:formatCode>General</c:formatCode>
                <c:ptCount val="15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E-472B-928E-2958478C7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163248"/>
        <c:axId val="2028163664"/>
      </c:barChart>
      <c:catAx>
        <c:axId val="20281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63664"/>
        <c:crosses val="autoZero"/>
        <c:auto val="1"/>
        <c:lblAlgn val="ctr"/>
        <c:lblOffset val="100"/>
        <c:noMultiLvlLbl val="0"/>
      </c:catAx>
      <c:valAx>
        <c:axId val="20281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[Computation_sheet (This is not the main file).xlsx]Sheet10!PivotTable19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91426071741033E-2"/>
          <c:y val="0.25865522018081066"/>
          <c:w val="0.7864560367454068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</c:strCache>
            </c:strRef>
          </c:cat>
          <c:val>
            <c:numRef>
              <c:f>Sheet10!$B$4:$B$19</c:f>
              <c:numCache>
                <c:formatCode>General</c:formatCode>
                <c:ptCount val="15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7-49F3-A8F3-0E8502B1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163248"/>
        <c:axId val="2028163664"/>
      </c:barChart>
      <c:catAx>
        <c:axId val="20281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63664"/>
        <c:crosses val="autoZero"/>
        <c:auto val="1"/>
        <c:lblAlgn val="ctr"/>
        <c:lblOffset val="100"/>
        <c:noMultiLvlLbl val="0"/>
      </c:catAx>
      <c:valAx>
        <c:axId val="20281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[Computation_sheet (This is not the main file).xlsx]Sheet11!PivotTable22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Calendar day (buy trade)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Sheet11!$A$4:$A$19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</c:strCache>
            </c:strRef>
          </c:cat>
          <c:val>
            <c:numRef>
              <c:f>Sheet11!$B$4:$B$19</c:f>
              <c:numCache>
                <c:formatCode>General</c:formatCode>
                <c:ptCount val="15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F-45A3-AF19-A7A5815E9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523776"/>
        <c:axId val="2035527936"/>
      </c:barChart>
      <c:catAx>
        <c:axId val="20355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7936"/>
        <c:crosses val="autoZero"/>
        <c:auto val="1"/>
        <c:lblAlgn val="ctr"/>
        <c:lblOffset val="100"/>
        <c:noMultiLvlLbl val="0"/>
      </c:catAx>
      <c:valAx>
        <c:axId val="2035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Sell trade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Sell trade</a:t>
          </a:r>
        </a:p>
      </cx:txPr>
    </cx:title>
    <cx:plotArea>
      <cx:plotAreaRegion>
        <cx:series layoutId="clusteredColumn" uniqueId="{2C325BC3-F00D-4936-8ACB-6236FE4395BD}">
          <cx:tx>
            <cx:txData>
              <cx:f>_xlchart.v1.0</cx:f>
              <cx:v>Pnl</cx:v>
            </cx:txData>
          </cx:tx>
          <cx:dataLabels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/>
            </a:pPr>
            <a:endParaRPr lang="en-US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Pnl Buy trade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Pnl Buy trade</a:t>
          </a:r>
        </a:p>
      </cx:txPr>
    </cx:title>
    <cx:plotArea>
      <cx:plotAreaRegion>
        <cx:series layoutId="clusteredColumn" uniqueId="{EC7765DB-0F16-4CE9-9A24-BDC6AA2D5F81}">
          <cx:tx>
            <cx:txData>
              <cx:f>_xlchart.v1.2</cx:f>
              <cx:v>Pnl</cx:v>
            </cx:txData>
          </cx:tx>
          <cx:dataLabels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/>
            </a:pPr>
            <a:endParaRPr lang="en-US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357186</xdr:colOff>
      <xdr:row>8</xdr:row>
      <xdr:rowOff>176211</xdr:rowOff>
    </xdr:from>
    <xdr:to>
      <xdr:col>12</xdr:col>
      <xdr:colOff>552449</xdr:colOff>
      <xdr:row>26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025A4B-043C-4457-92AB-B7A0194ACD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6" y="1700211"/>
              <a:ext cx="6291263" cy="3319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15</xdr:row>
      <xdr:rowOff>57150</xdr:rowOff>
    </xdr:from>
    <xdr:to>
      <xdr:col>19</xdr:col>
      <xdr:colOff>400050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4B47-7DFE-4951-BD67-B33889209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8</xdr:row>
      <xdr:rowOff>71437</xdr:rowOff>
    </xdr:from>
    <xdr:to>
      <xdr:col>14</xdr:col>
      <xdr:colOff>476250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BC2A9-3E5D-480D-AC3E-5CA25626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11</xdr:row>
      <xdr:rowOff>166687</xdr:rowOff>
    </xdr:from>
    <xdr:to>
      <xdr:col>13</xdr:col>
      <xdr:colOff>142875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76D1B-1C69-4909-8582-1A6C1EDD7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17</xdr:row>
      <xdr:rowOff>4762</xdr:rowOff>
    </xdr:from>
    <xdr:to>
      <xdr:col>21</xdr:col>
      <xdr:colOff>285750</xdr:colOff>
      <xdr:row>31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3F0281-E566-46C0-B7DB-6CEA7ADD79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3271837"/>
              <a:ext cx="6162675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n" refreshedDate="44249.005400925926" createdVersion="6" refreshedVersion="6" minRefreshableVersion="3" recordCount="124" xr:uid="{EEBD125D-B6C5-4C6F-899E-DD9E5B7B4EF5}">
  <cacheSource type="worksheet">
    <worksheetSource ref="A1:G125" sheet="execution"/>
  </cacheSource>
  <cacheFields count="7">
    <cacheField name="date_open" numFmtId="14">
      <sharedItems containsSemiMixedTypes="0" containsNonDate="0" containsDate="1" containsString="0" minDate="2015-01-16T00:00:00" maxDate="2019-12-17T00:00:00"/>
    </cacheField>
    <cacheField name="date_close" numFmtId="14">
      <sharedItems containsSemiMixedTypes="0" containsNonDate="0" containsDate="1" containsString="0" minDate="2015-02-02T00:00:00" maxDate="2019-12-27T00:00:00"/>
    </cacheField>
    <cacheField name="Year" numFmtId="0">
      <sharedItems containsSemiMixedTypes="0" containsString="0" containsNumber="1" containsInteger="1" minValue="2015" maxValue="2019"/>
    </cacheField>
    <cacheField name="datehold" numFmtId="0">
      <sharedItems containsSemiMixedTypes="0" containsString="0" containsNumber="1" containsInteger="1" minValue="1" maxValue="34"/>
    </cacheField>
    <cacheField name="Pnl" numFmtId="0">
      <sharedItems containsSemiMixedTypes="0" containsString="0" containsNumber="1" minValue="-494.1" maxValue="317.81"/>
    </cacheField>
    <cacheField name="execution_type" numFmtId="0">
      <sharedItems containsSemiMixedTypes="0" containsString="0" containsNumber="1" containsInteger="1" minValue="-1" maxValue="1"/>
    </cacheField>
    <cacheField name="execution_description" numFmtId="0">
      <sharedItems count="2">
        <s v="short"/>
        <s v="l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n" refreshedDate="44249.007997337962" createdVersion="6" refreshedVersion="6" minRefreshableVersion="3" recordCount="77" xr:uid="{B7A53CD3-F785-49E7-A44D-803CFC8FD9AC}">
  <cacheSource type="worksheet">
    <worksheetSource ref="A1:G78" sheet="sell trade"/>
  </cacheSource>
  <cacheFields count="7">
    <cacheField name="date_open" numFmtId="14">
      <sharedItems containsSemiMixedTypes="0" containsNonDate="0" containsDate="1" containsString="0" minDate="2015-01-16T00:00:00" maxDate="2019-12-17T00:00:00"/>
    </cacheField>
    <cacheField name="date_close" numFmtId="14">
      <sharedItems containsSemiMixedTypes="0" containsNonDate="0" containsDate="1" containsString="0" minDate="2015-02-02T00:00:00" maxDate="2019-12-27T00:00:00"/>
    </cacheField>
    <cacheField name="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datehold" numFmtId="0">
      <sharedItems containsSemiMixedTypes="0" containsString="0" containsNumber="1" containsInteger="1" minValue="1" maxValue="34"/>
    </cacheField>
    <cacheField name="Pnl" numFmtId="0">
      <sharedItems containsSemiMixedTypes="0" containsString="0" containsNumber="1" minValue="-422.35" maxValue="317.81"/>
    </cacheField>
    <cacheField name="execution_type" numFmtId="0">
      <sharedItems containsSemiMixedTypes="0" containsString="0" containsNumber="1" containsInteger="1" minValue="-1" maxValue="-1"/>
    </cacheField>
    <cacheField name="execution_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n" refreshedDate="44249.009112037034" createdVersion="6" refreshedVersion="6" minRefreshableVersion="3" recordCount="47" xr:uid="{D4328D7D-9900-4DBE-A83F-B6D925DF4825}">
  <cacheSource type="worksheet">
    <worksheetSource ref="A1:G48" sheet="buy trade"/>
  </cacheSource>
  <cacheFields count="7">
    <cacheField name="date_open" numFmtId="14">
      <sharedItems containsSemiMixedTypes="0" containsNonDate="0" containsDate="1" containsString="0" minDate="2015-02-05T00:00:00" maxDate="2018-03-20T00:00:00"/>
    </cacheField>
    <cacheField name="date_close" numFmtId="14">
      <sharedItems containsSemiMixedTypes="0" containsNonDate="0" containsDate="1" containsString="0" minDate="2015-02-12T00:00:00" maxDate="2018-03-28T00:00:00"/>
    </cacheField>
    <cacheField name="Year" numFmtId="0">
      <sharedItems containsSemiMixedTypes="0" containsString="0" containsNumber="1" containsInteger="1" minValue="2015" maxValue="2018" count="4">
        <n v="2015"/>
        <n v="2016"/>
        <n v="2017"/>
        <n v="2018"/>
      </sharedItems>
    </cacheField>
    <cacheField name="datehold" numFmtId="0">
      <sharedItems containsSemiMixedTypes="0" containsString="0" containsNumber="1" containsInteger="1" minValue="1" maxValue="22"/>
    </cacheField>
    <cacheField name="Pnl" numFmtId="0">
      <sharedItems containsSemiMixedTypes="0" containsString="0" containsNumber="1" minValue="-494.1" maxValue="226.89"/>
    </cacheField>
    <cacheField name="execution_type" numFmtId="0">
      <sharedItems containsSemiMixedTypes="0" containsString="0" containsNumber="1" containsInteger="1" minValue="1" maxValue="1"/>
    </cacheField>
    <cacheField name="execution_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n" refreshedDate="44249.025669444447" createdVersion="6" refreshedVersion="6" minRefreshableVersion="3" recordCount="47" xr:uid="{30AAF94E-A885-4102-810A-79780F04117B}">
  <cacheSource type="worksheet">
    <worksheetSource ref="D1:D48" sheet="buy trade"/>
  </cacheSource>
  <cacheFields count="1">
    <cacheField name="calendarday_trip" numFmtId="0">
      <sharedItems containsSemiMixedTypes="0" containsString="0" containsNumber="1" containsInteger="1" minValue="1" maxValue="22" count="15">
        <n v="7"/>
        <n v="3"/>
        <n v="2"/>
        <n v="11"/>
        <n v="14"/>
        <n v="4"/>
        <n v="1"/>
        <n v="19"/>
        <n v="22"/>
        <n v="9"/>
        <n v="20"/>
        <n v="5"/>
        <n v="8"/>
        <n v="10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d v="2015-01-16T00:00:00"/>
    <d v="2015-02-02T00:00:00"/>
    <n v="2015"/>
    <n v="17"/>
    <n v="-253.47"/>
    <n v="-1"/>
    <x v="0"/>
  </r>
  <r>
    <d v="2015-02-05T00:00:00"/>
    <d v="2015-02-12T00:00:00"/>
    <n v="2015"/>
    <n v="7"/>
    <n v="1.39"/>
    <n v="1"/>
    <x v="1"/>
  </r>
  <r>
    <d v="2015-02-16T00:00:00"/>
    <d v="2015-02-24T00:00:00"/>
    <n v="2015"/>
    <n v="8"/>
    <n v="69.489999999999995"/>
    <n v="-1"/>
    <x v="0"/>
  </r>
  <r>
    <d v="2015-02-27T00:00:00"/>
    <d v="2015-03-02T00:00:00"/>
    <n v="2015"/>
    <n v="3"/>
    <n v="109.25"/>
    <n v="1"/>
    <x v="1"/>
  </r>
  <r>
    <d v="2015-03-03T00:00:00"/>
    <d v="2015-03-09T00:00:00"/>
    <n v="2015"/>
    <n v="6"/>
    <n v="150.27000000000001"/>
    <n v="-1"/>
    <x v="0"/>
  </r>
  <r>
    <d v="2015-03-11T00:00:00"/>
    <d v="2015-03-13T00:00:00"/>
    <n v="2015"/>
    <n v="2"/>
    <n v="144.1"/>
    <n v="1"/>
    <x v="1"/>
  </r>
  <r>
    <d v="2015-03-16T00:00:00"/>
    <d v="2015-03-19T00:00:00"/>
    <n v="2015"/>
    <n v="3"/>
    <n v="116.38"/>
    <n v="1"/>
    <x v="1"/>
  </r>
  <r>
    <d v="2015-03-20T00:00:00"/>
    <d v="2015-03-31T00:00:00"/>
    <n v="2015"/>
    <n v="11"/>
    <n v="-29.38"/>
    <n v="1"/>
    <x v="1"/>
  </r>
  <r>
    <d v="2015-04-07T00:00:00"/>
    <d v="2015-04-17T00:00:00"/>
    <n v="2015"/>
    <n v="10"/>
    <n v="-10.050000000000001"/>
    <n v="-1"/>
    <x v="0"/>
  </r>
  <r>
    <d v="2015-04-21T00:00:00"/>
    <d v="2015-05-05T00:00:00"/>
    <n v="2015"/>
    <n v="14"/>
    <n v="-39.35"/>
    <n v="1"/>
    <x v="1"/>
  </r>
  <r>
    <d v="2015-05-07T00:00:00"/>
    <d v="2015-05-11T00:00:00"/>
    <n v="2015"/>
    <n v="4"/>
    <n v="185.9"/>
    <n v="1"/>
    <x v="1"/>
  </r>
  <r>
    <d v="2015-05-12T00:00:00"/>
    <d v="2015-05-13T00:00:00"/>
    <n v="2015"/>
    <n v="1"/>
    <n v="-54.6"/>
    <n v="-1"/>
    <x v="0"/>
  </r>
  <r>
    <d v="2015-05-19T00:00:00"/>
    <d v="2015-05-26T00:00:00"/>
    <n v="2015"/>
    <n v="7"/>
    <n v="39.479999999999997"/>
    <n v="-1"/>
    <x v="0"/>
  </r>
  <r>
    <d v="2015-06-01T00:00:00"/>
    <d v="2015-06-02T00:00:00"/>
    <n v="2015"/>
    <n v="1"/>
    <n v="43.49"/>
    <n v="-1"/>
    <x v="0"/>
  </r>
  <r>
    <d v="2015-06-03T00:00:00"/>
    <d v="2015-06-17T00:00:00"/>
    <n v="2015"/>
    <n v="14"/>
    <n v="-50.9"/>
    <n v="1"/>
    <x v="1"/>
  </r>
  <r>
    <d v="2015-06-19T00:00:00"/>
    <d v="2015-06-29T00:00:00"/>
    <n v="2015"/>
    <n v="10"/>
    <n v="-17.739999999999998"/>
    <n v="-1"/>
    <x v="0"/>
  </r>
  <r>
    <d v="2015-07-02T00:00:00"/>
    <d v="2015-07-06T00:00:00"/>
    <n v="2015"/>
    <n v="4"/>
    <n v="58.75"/>
    <n v="-1"/>
    <x v="0"/>
  </r>
  <r>
    <d v="2015-07-07T00:00:00"/>
    <d v="2015-07-08T00:00:00"/>
    <n v="2015"/>
    <n v="1"/>
    <n v="86.53"/>
    <n v="-1"/>
    <x v="0"/>
  </r>
  <r>
    <d v="2015-07-10T00:00:00"/>
    <d v="2015-07-13T00:00:00"/>
    <n v="2015"/>
    <n v="3"/>
    <n v="54.93"/>
    <n v="1"/>
    <x v="1"/>
  </r>
  <r>
    <d v="2015-07-16T00:00:00"/>
    <d v="2015-07-24T00:00:00"/>
    <n v="2015"/>
    <n v="8"/>
    <n v="70.83"/>
    <n v="-1"/>
    <x v="0"/>
  </r>
  <r>
    <d v="2015-07-28T00:00:00"/>
    <d v="2015-07-31T00:00:00"/>
    <n v="2015"/>
    <n v="3"/>
    <n v="161.24"/>
    <n v="1"/>
    <x v="1"/>
  </r>
  <r>
    <d v="2015-08-06T00:00:00"/>
    <d v="2015-08-11T00:00:00"/>
    <n v="2015"/>
    <n v="5"/>
    <n v="91.31"/>
    <n v="-1"/>
    <x v="0"/>
  </r>
  <r>
    <d v="2015-08-13T00:00:00"/>
    <d v="2015-08-14T00:00:00"/>
    <n v="2015"/>
    <n v="1"/>
    <n v="144.88"/>
    <n v="1"/>
    <x v="1"/>
  </r>
  <r>
    <d v="2015-08-21T00:00:00"/>
    <d v="2015-09-09T00:00:00"/>
    <n v="2015"/>
    <n v="19"/>
    <n v="-494.1"/>
    <n v="1"/>
    <x v="1"/>
  </r>
  <r>
    <d v="2015-09-15T00:00:00"/>
    <d v="2015-09-22T00:00:00"/>
    <n v="2015"/>
    <n v="7"/>
    <n v="8.85"/>
    <n v="-1"/>
    <x v="0"/>
  </r>
  <r>
    <d v="2015-09-29T00:00:00"/>
    <d v="2015-09-30T00:00:00"/>
    <n v="2015"/>
    <n v="1"/>
    <n v="80.95"/>
    <n v="1"/>
    <x v="1"/>
  </r>
  <r>
    <d v="2015-10-01T00:00:00"/>
    <d v="2015-10-28T00:00:00"/>
    <n v="2015"/>
    <n v="27"/>
    <n v="-238"/>
    <n v="-1"/>
    <x v="0"/>
  </r>
  <r>
    <d v="2015-10-29T00:00:00"/>
    <d v="2015-11-20T00:00:00"/>
    <n v="2015"/>
    <n v="22"/>
    <n v="-248.81"/>
    <n v="1"/>
    <x v="1"/>
  </r>
  <r>
    <d v="2015-11-27T00:00:00"/>
    <d v="2015-12-03T00:00:00"/>
    <n v="2015"/>
    <n v="6"/>
    <n v="66.7"/>
    <n v="-1"/>
    <x v="0"/>
  </r>
  <r>
    <d v="2015-12-07T00:00:00"/>
    <d v="2015-12-16T00:00:00"/>
    <n v="2015"/>
    <n v="9"/>
    <n v="-35.229999999999997"/>
    <n v="1"/>
    <x v="1"/>
  </r>
  <r>
    <d v="2015-12-18T00:00:00"/>
    <d v="2016-01-04T00:00:00"/>
    <n v="2016"/>
    <n v="17"/>
    <n v="-103.11"/>
    <n v="-1"/>
    <x v="0"/>
  </r>
  <r>
    <d v="2016-01-05T00:00:00"/>
    <d v="2016-01-25T00:00:00"/>
    <n v="2016"/>
    <n v="20"/>
    <n v="-315.89999999999998"/>
    <n v="1"/>
    <x v="1"/>
  </r>
  <r>
    <d v="2016-02-01T00:00:00"/>
    <d v="2016-02-03T00:00:00"/>
    <n v="2016"/>
    <n v="2"/>
    <n v="163.5"/>
    <n v="-1"/>
    <x v="0"/>
  </r>
  <r>
    <d v="2016-02-09T00:00:00"/>
    <d v="2016-02-18T00:00:00"/>
    <n v="2016"/>
    <n v="9"/>
    <n v="-91.08"/>
    <n v="1"/>
    <x v="1"/>
  </r>
  <r>
    <d v="2016-02-26T00:00:00"/>
    <d v="2016-03-01T00:00:00"/>
    <n v="2016"/>
    <n v="4"/>
    <n v="61.19"/>
    <n v="1"/>
    <x v="1"/>
  </r>
  <r>
    <d v="2016-03-02T00:00:00"/>
    <d v="2016-03-16T00:00:00"/>
    <n v="2016"/>
    <n v="14"/>
    <n v="-87.64"/>
    <n v="-1"/>
    <x v="0"/>
  </r>
  <r>
    <d v="2016-03-21T00:00:00"/>
    <d v="2016-03-29T00:00:00"/>
    <n v="2016"/>
    <n v="8"/>
    <n v="116.66"/>
    <n v="-1"/>
    <x v="0"/>
  </r>
  <r>
    <d v="2016-03-31T00:00:00"/>
    <d v="2016-04-05T00:00:00"/>
    <n v="2016"/>
    <n v="5"/>
    <n v="48.64"/>
    <n v="-1"/>
    <x v="0"/>
  </r>
  <r>
    <d v="2016-04-06T00:00:00"/>
    <d v="2016-04-11T00:00:00"/>
    <n v="2016"/>
    <n v="5"/>
    <n v="33.32"/>
    <n v="1"/>
    <x v="1"/>
  </r>
  <r>
    <d v="2016-04-18T00:00:00"/>
    <d v="2016-04-28T00:00:00"/>
    <n v="2016"/>
    <n v="10"/>
    <n v="47.78"/>
    <n v="-1"/>
    <x v="0"/>
  </r>
  <r>
    <d v="2016-05-02T00:00:00"/>
    <d v="2016-05-09T00:00:00"/>
    <n v="2016"/>
    <n v="7"/>
    <n v="16.41"/>
    <n v="1"/>
    <x v="1"/>
  </r>
  <r>
    <d v="2016-05-13T00:00:00"/>
    <d v="2016-05-16T00:00:00"/>
    <n v="2016"/>
    <n v="3"/>
    <n v="10.26"/>
    <n v="-1"/>
    <x v="0"/>
  </r>
  <r>
    <d v="2016-05-20T00:00:00"/>
    <d v="2016-05-25T00:00:00"/>
    <n v="2016"/>
    <n v="5"/>
    <n v="70.180000000000007"/>
    <n v="1"/>
    <x v="1"/>
  </r>
  <r>
    <d v="2016-05-26T00:00:00"/>
    <d v="2016-06-09T00:00:00"/>
    <n v="2016"/>
    <n v="14"/>
    <n v="-122.86"/>
    <n v="-1"/>
    <x v="0"/>
  </r>
  <r>
    <d v="2016-06-13T00:00:00"/>
    <d v="2016-06-15T00:00:00"/>
    <n v="2016"/>
    <n v="2"/>
    <n v="84.74"/>
    <n v="1"/>
    <x v="1"/>
  </r>
  <r>
    <d v="2016-06-24T00:00:00"/>
    <d v="2016-06-27T00:00:00"/>
    <n v="2016"/>
    <n v="3"/>
    <n v="49.25"/>
    <n v="-1"/>
    <x v="0"/>
  </r>
  <r>
    <d v="2016-06-28T00:00:00"/>
    <d v="2016-06-29T00:00:00"/>
    <n v="2016"/>
    <n v="1"/>
    <n v="48.27"/>
    <n v="1"/>
    <x v="1"/>
  </r>
  <r>
    <d v="2016-07-01T00:00:00"/>
    <d v="2016-07-22T00:00:00"/>
    <n v="2016"/>
    <n v="21"/>
    <n v="-176.77"/>
    <n v="-1"/>
    <x v="0"/>
  </r>
  <r>
    <d v="2016-07-26T00:00:00"/>
    <d v="2016-08-03T00:00:00"/>
    <n v="2016"/>
    <n v="8"/>
    <n v="-11.7"/>
    <n v="-1"/>
    <x v="0"/>
  </r>
  <r>
    <d v="2016-08-04T00:00:00"/>
    <d v="2016-08-05T00:00:00"/>
    <n v="2016"/>
    <n v="1"/>
    <n v="53.25"/>
    <n v="1"/>
    <x v="1"/>
  </r>
  <r>
    <d v="2016-08-08T00:00:00"/>
    <d v="2016-08-10T00:00:00"/>
    <n v="2016"/>
    <n v="2"/>
    <n v="76.48"/>
    <n v="-1"/>
    <x v="0"/>
  </r>
  <r>
    <d v="2016-08-11T00:00:00"/>
    <d v="2016-08-16T00:00:00"/>
    <n v="2016"/>
    <n v="5"/>
    <n v="78.099999999999994"/>
    <n v="1"/>
    <x v="1"/>
  </r>
  <r>
    <d v="2016-08-26T00:00:00"/>
    <d v="2016-08-30T00:00:00"/>
    <n v="2016"/>
    <n v="4"/>
    <n v="74.2"/>
    <n v="1"/>
    <x v="1"/>
  </r>
  <r>
    <d v="2016-08-31T00:00:00"/>
    <d v="2016-09-12T00:00:00"/>
    <n v="2016"/>
    <n v="12"/>
    <n v="53.25"/>
    <n v="-1"/>
    <x v="0"/>
  </r>
  <r>
    <d v="2016-09-15T00:00:00"/>
    <d v="2016-09-16T00:00:00"/>
    <n v="2016"/>
    <n v="1"/>
    <n v="80.989999999999995"/>
    <n v="1"/>
    <x v="1"/>
  </r>
  <r>
    <d v="2016-09-27T00:00:00"/>
    <d v="2016-09-29T00:00:00"/>
    <n v="2016"/>
    <n v="2"/>
    <n v="86.3"/>
    <n v="1"/>
    <x v="1"/>
  </r>
  <r>
    <d v="2016-09-30T00:00:00"/>
    <d v="2016-10-03T00:00:00"/>
    <n v="2016"/>
    <n v="3"/>
    <n v="132.59"/>
    <n v="1"/>
    <x v="1"/>
  </r>
  <r>
    <d v="2016-10-14T00:00:00"/>
    <d v="2016-10-18T00:00:00"/>
    <n v="2016"/>
    <n v="4"/>
    <n v="82.15"/>
    <n v="1"/>
    <x v="1"/>
  </r>
  <r>
    <d v="2016-11-02T00:00:00"/>
    <d v="2016-11-10T00:00:00"/>
    <n v="2016"/>
    <n v="8"/>
    <n v="41.6"/>
    <n v="1"/>
    <x v="1"/>
  </r>
  <r>
    <d v="2016-11-15T00:00:00"/>
    <d v="2016-11-25T00:00:00"/>
    <n v="2016"/>
    <n v="10"/>
    <n v="4.1900000000000004"/>
    <n v="1"/>
    <x v="1"/>
  </r>
  <r>
    <d v="2016-11-29T00:00:00"/>
    <d v="2016-12-02T00:00:00"/>
    <n v="2016"/>
    <n v="3"/>
    <n v="61.64"/>
    <n v="-1"/>
    <x v="0"/>
  </r>
  <r>
    <d v="2016-12-09T00:00:00"/>
    <d v="2016-12-12T00:00:00"/>
    <n v="2016"/>
    <n v="3"/>
    <n v="96.17"/>
    <n v="-1"/>
    <x v="0"/>
  </r>
  <r>
    <d v="2016-12-20T00:00:00"/>
    <d v="2016-12-28T00:00:00"/>
    <n v="2016"/>
    <n v="8"/>
    <n v="-19.45"/>
    <n v="1"/>
    <x v="1"/>
  </r>
  <r>
    <d v="2017-01-02T00:00:00"/>
    <d v="2017-01-20T00:00:00"/>
    <n v="2017"/>
    <n v="18"/>
    <n v="-182.45"/>
    <n v="-1"/>
    <x v="0"/>
  </r>
  <r>
    <d v="2017-01-25T00:00:00"/>
    <d v="2017-02-15T00:00:00"/>
    <n v="2017"/>
    <n v="21"/>
    <n v="-167.18"/>
    <n v="-1"/>
    <x v="0"/>
  </r>
  <r>
    <d v="2017-02-16T00:00:00"/>
    <d v="2017-02-17T00:00:00"/>
    <n v="2017"/>
    <n v="1"/>
    <n v="105.7"/>
    <n v="1"/>
    <x v="1"/>
  </r>
  <r>
    <d v="2017-02-20T00:00:00"/>
    <d v="2017-03-03T00:00:00"/>
    <n v="2017"/>
    <n v="11"/>
    <n v="-4.3"/>
    <n v="-1"/>
    <x v="0"/>
  </r>
  <r>
    <d v="2017-03-07T00:00:00"/>
    <d v="2017-03-08T00:00:00"/>
    <n v="2017"/>
    <n v="1"/>
    <n v="26.5"/>
    <n v="-1"/>
    <x v="0"/>
  </r>
  <r>
    <d v="2017-03-15T00:00:00"/>
    <d v="2017-03-22T00:00:00"/>
    <n v="2017"/>
    <n v="7"/>
    <n v="38.14"/>
    <n v="-1"/>
    <x v="0"/>
  </r>
  <r>
    <d v="2017-03-28T00:00:00"/>
    <d v="2017-03-29T00:00:00"/>
    <n v="2017"/>
    <n v="1"/>
    <n v="27.9"/>
    <n v="1"/>
    <x v="1"/>
  </r>
  <r>
    <d v="2017-03-31T00:00:00"/>
    <d v="2017-04-11T00:00:00"/>
    <n v="2017"/>
    <n v="11"/>
    <n v="-4.45"/>
    <n v="-1"/>
    <x v="0"/>
  </r>
  <r>
    <d v="2017-04-17T00:00:00"/>
    <d v="2017-04-18T00:00:00"/>
    <n v="2017"/>
    <n v="1"/>
    <n v="65.599999999999994"/>
    <n v="1"/>
    <x v="1"/>
  </r>
  <r>
    <d v="2017-04-19T00:00:00"/>
    <d v="2017-04-21T00:00:00"/>
    <n v="2017"/>
    <n v="2"/>
    <n v="75.599999999999994"/>
    <n v="1"/>
    <x v="1"/>
  </r>
  <r>
    <d v="2017-04-25T00:00:00"/>
    <d v="2017-05-05T00:00:00"/>
    <n v="2017"/>
    <n v="10"/>
    <n v="30.19"/>
    <n v="-1"/>
    <x v="0"/>
  </r>
  <r>
    <d v="2017-05-11T00:00:00"/>
    <d v="2017-05-19T00:00:00"/>
    <n v="2017"/>
    <n v="8"/>
    <n v="16.43"/>
    <n v="-1"/>
    <x v="0"/>
  </r>
  <r>
    <d v="2017-05-24T00:00:00"/>
    <d v="2017-05-25T00:00:00"/>
    <n v="2017"/>
    <n v="1"/>
    <n v="74.349999999999994"/>
    <n v="1"/>
    <x v="1"/>
  </r>
  <r>
    <d v="2017-05-26T00:00:00"/>
    <d v="2017-06-09T00:00:00"/>
    <n v="2017"/>
    <n v="14"/>
    <n v="-38.78"/>
    <n v="-1"/>
    <x v="0"/>
  </r>
  <r>
    <d v="2017-06-12T00:00:00"/>
    <d v="2017-06-13T00:00:00"/>
    <n v="2017"/>
    <n v="1"/>
    <n v="0.85"/>
    <n v="-1"/>
    <x v="0"/>
  </r>
  <r>
    <d v="2017-06-14T00:00:00"/>
    <d v="2017-06-19T00:00:00"/>
    <n v="2017"/>
    <n v="5"/>
    <n v="11.77"/>
    <n v="1"/>
    <x v="1"/>
  </r>
  <r>
    <d v="2017-06-27T00:00:00"/>
    <d v="2017-07-03T00:00:00"/>
    <n v="2017"/>
    <n v="6"/>
    <n v="76.55"/>
    <n v="1"/>
    <x v="1"/>
  </r>
  <r>
    <d v="2017-07-06T00:00:00"/>
    <d v="2017-08-03T00:00:00"/>
    <n v="2017"/>
    <n v="28"/>
    <n v="-330.3"/>
    <n v="-1"/>
    <x v="0"/>
  </r>
  <r>
    <d v="2017-08-09T00:00:00"/>
    <d v="2017-08-17T00:00:00"/>
    <n v="2017"/>
    <n v="8"/>
    <n v="37.5"/>
    <n v="1"/>
    <x v="1"/>
  </r>
  <r>
    <d v="2017-08-22T00:00:00"/>
    <d v="2017-08-23T00:00:00"/>
    <n v="2017"/>
    <n v="1"/>
    <n v="71.5"/>
    <n v="1"/>
    <x v="1"/>
  </r>
  <r>
    <d v="2017-08-29T00:00:00"/>
    <d v="2017-09-06T00:00:00"/>
    <n v="2017"/>
    <n v="8"/>
    <n v="-86.52"/>
    <n v="-1"/>
    <x v="0"/>
  </r>
  <r>
    <d v="2017-09-12T00:00:00"/>
    <d v="2017-09-21T00:00:00"/>
    <n v="2017"/>
    <n v="9"/>
    <n v="27.36"/>
    <n v="-1"/>
    <x v="0"/>
  </r>
  <r>
    <d v="2017-09-25T00:00:00"/>
    <d v="2017-10-04T00:00:00"/>
    <n v="2017"/>
    <n v="9"/>
    <n v="54.59"/>
    <n v="1"/>
    <x v="1"/>
  </r>
  <r>
    <d v="2017-10-09T00:00:00"/>
    <d v="2017-11-07T00:00:00"/>
    <n v="2017"/>
    <n v="29"/>
    <n v="-374.99"/>
    <n v="-1"/>
    <x v="0"/>
  </r>
  <r>
    <d v="2017-11-09T00:00:00"/>
    <d v="2017-11-17T00:00:00"/>
    <n v="2017"/>
    <n v="8"/>
    <n v="15.6"/>
    <n v="1"/>
    <x v="1"/>
  </r>
  <r>
    <d v="2017-11-22T00:00:00"/>
    <d v="2017-11-30T00:00:00"/>
    <n v="2017"/>
    <n v="8"/>
    <n v="9.6"/>
    <n v="-1"/>
    <x v="0"/>
  </r>
  <r>
    <d v="2017-12-01T00:00:00"/>
    <d v="2017-12-08T00:00:00"/>
    <n v="2017"/>
    <n v="7"/>
    <n v="110.8"/>
    <n v="1"/>
    <x v="1"/>
  </r>
  <r>
    <d v="2017-12-12T00:00:00"/>
    <d v="2017-12-13T00:00:00"/>
    <n v="2017"/>
    <n v="1"/>
    <n v="40.700000000000003"/>
    <n v="-1"/>
    <x v="0"/>
  </r>
  <r>
    <d v="2017-12-18T00:00:00"/>
    <d v="2018-01-02T00:00:00"/>
    <n v="2018"/>
    <n v="15"/>
    <n v="-70.599999999999994"/>
    <n v="-1"/>
    <x v="0"/>
  </r>
  <r>
    <d v="2018-01-08T00:00:00"/>
    <d v="2018-02-01T00:00:00"/>
    <n v="2018"/>
    <n v="24"/>
    <n v="-367.75"/>
    <n v="-1"/>
    <x v="0"/>
  </r>
  <r>
    <d v="2018-02-27T00:00:00"/>
    <d v="2018-02-28T00:00:00"/>
    <n v="2018"/>
    <n v="1"/>
    <n v="89.74"/>
    <n v="-1"/>
    <x v="0"/>
  </r>
  <r>
    <d v="2018-03-07T00:00:00"/>
    <d v="2018-03-12T00:00:00"/>
    <n v="2018"/>
    <n v="5"/>
    <n v="226.89"/>
    <n v="1"/>
    <x v="1"/>
  </r>
  <r>
    <d v="2018-03-19T00:00:00"/>
    <d v="2018-03-27T00:00:00"/>
    <n v="2018"/>
    <n v="8"/>
    <n v="106.78"/>
    <n v="1"/>
    <x v="1"/>
  </r>
  <r>
    <d v="2018-04-03T00:00:00"/>
    <d v="2018-04-04T00:00:00"/>
    <n v="2018"/>
    <n v="1"/>
    <n v="107.81"/>
    <n v="-1"/>
    <x v="0"/>
  </r>
  <r>
    <d v="2018-04-06T00:00:00"/>
    <d v="2018-05-04T00:00:00"/>
    <n v="2018"/>
    <n v="28"/>
    <n v="-303.01"/>
    <n v="-1"/>
    <x v="0"/>
  </r>
  <r>
    <d v="2018-05-08T00:00:00"/>
    <d v="2018-05-16T00:00:00"/>
    <n v="2018"/>
    <n v="8"/>
    <n v="-14.44"/>
    <n v="-1"/>
    <x v="0"/>
  </r>
  <r>
    <d v="2018-06-01T00:00:00"/>
    <d v="2018-06-05T00:00:00"/>
    <n v="2018"/>
    <n v="4"/>
    <n v="87.88"/>
    <n v="-1"/>
    <x v="0"/>
  </r>
  <r>
    <d v="2018-06-08T00:00:00"/>
    <d v="2018-06-19T00:00:00"/>
    <n v="2018"/>
    <n v="11"/>
    <n v="-4.9400000000000004"/>
    <n v="-1"/>
    <x v="0"/>
  </r>
  <r>
    <d v="2018-07-10T00:00:00"/>
    <d v="2018-08-13T00:00:00"/>
    <n v="2018"/>
    <n v="34"/>
    <n v="-422.35"/>
    <n v="-1"/>
    <x v="0"/>
  </r>
  <r>
    <d v="2018-08-20T00:00:00"/>
    <d v="2018-09-03T00:00:00"/>
    <n v="2018"/>
    <n v="14"/>
    <n v="-69.540000000000006"/>
    <n v="-1"/>
    <x v="0"/>
  </r>
  <r>
    <d v="2018-11-01T00:00:00"/>
    <d v="2018-11-13T00:00:00"/>
    <n v="2018"/>
    <n v="12"/>
    <n v="-68.459999999999994"/>
    <n v="-1"/>
    <x v="0"/>
  </r>
  <r>
    <d v="2018-11-16T00:00:00"/>
    <d v="2018-11-21T00:00:00"/>
    <n v="2018"/>
    <n v="5"/>
    <n v="74.89"/>
    <n v="-1"/>
    <x v="0"/>
  </r>
  <r>
    <d v="2018-11-29T00:00:00"/>
    <d v="2018-12-06T00:00:00"/>
    <n v="2018"/>
    <n v="7"/>
    <n v="140.55000000000001"/>
    <n v="-1"/>
    <x v="0"/>
  </r>
  <r>
    <d v="2018-12-18T00:00:00"/>
    <d v="2018-12-21T00:00:00"/>
    <n v="2018"/>
    <n v="3"/>
    <n v="130.51"/>
    <n v="-1"/>
    <x v="0"/>
  </r>
  <r>
    <d v="2019-01-10T00:00:00"/>
    <d v="2019-01-11T00:00:00"/>
    <n v="2019"/>
    <n v="1"/>
    <n v="27.09"/>
    <n v="-1"/>
    <x v="0"/>
  </r>
  <r>
    <d v="2019-01-16T00:00:00"/>
    <d v="2019-01-23T00:00:00"/>
    <n v="2019"/>
    <n v="7"/>
    <n v="21.99"/>
    <n v="-1"/>
    <x v="0"/>
  </r>
  <r>
    <d v="2019-02-05T00:00:00"/>
    <d v="2019-02-11T00:00:00"/>
    <n v="2019"/>
    <n v="6"/>
    <n v="73.13"/>
    <n v="-1"/>
    <x v="0"/>
  </r>
  <r>
    <d v="2019-02-26T00:00:00"/>
    <d v="2019-02-27T00:00:00"/>
    <n v="2019"/>
    <n v="1"/>
    <n v="77.349999999999994"/>
    <n v="-1"/>
    <x v="0"/>
  </r>
  <r>
    <d v="2019-03-05T00:00:00"/>
    <d v="2019-03-25T00:00:00"/>
    <n v="2019"/>
    <n v="20"/>
    <n v="-371.45"/>
    <n v="-1"/>
    <x v="0"/>
  </r>
  <r>
    <d v="2019-04-01T00:00:00"/>
    <d v="2019-04-08T00:00:00"/>
    <n v="2019"/>
    <n v="7"/>
    <n v="109.18"/>
    <n v="-1"/>
    <x v="0"/>
  </r>
  <r>
    <d v="2019-04-16T00:00:00"/>
    <d v="2019-04-22T00:00:00"/>
    <n v="2019"/>
    <n v="6"/>
    <n v="127.64"/>
    <n v="-1"/>
    <x v="0"/>
  </r>
  <r>
    <d v="2019-04-30T00:00:00"/>
    <d v="2019-05-03T00:00:00"/>
    <n v="2019"/>
    <n v="3"/>
    <n v="48.53"/>
    <n v="-1"/>
    <x v="0"/>
  </r>
  <r>
    <d v="2019-05-21T00:00:00"/>
    <d v="2019-06-06T00:00:00"/>
    <n v="2019"/>
    <n v="16"/>
    <n v="-184.16"/>
    <n v="-1"/>
    <x v="0"/>
  </r>
  <r>
    <d v="2019-06-28T00:00:00"/>
    <d v="2019-07-05T00:00:00"/>
    <n v="2019"/>
    <n v="7"/>
    <n v="-44.91"/>
    <n v="-1"/>
    <x v="0"/>
  </r>
  <r>
    <d v="2019-08-28T00:00:00"/>
    <d v="2019-08-29T00:00:00"/>
    <n v="2019"/>
    <n v="1"/>
    <n v="61.42"/>
    <n v="-1"/>
    <x v="0"/>
  </r>
  <r>
    <d v="2019-09-16T00:00:00"/>
    <d v="2019-09-17T00:00:00"/>
    <n v="2019"/>
    <n v="1"/>
    <n v="47.41"/>
    <n v="-1"/>
    <x v="0"/>
  </r>
  <r>
    <d v="2019-09-23T00:00:00"/>
    <d v="2019-10-01T00:00:00"/>
    <n v="2019"/>
    <n v="8"/>
    <n v="317.81"/>
    <n v="-1"/>
    <x v="0"/>
  </r>
  <r>
    <d v="2019-10-16T00:00:00"/>
    <d v="2019-11-11T00:00:00"/>
    <n v="2019"/>
    <n v="26"/>
    <n v="-408.76"/>
    <n v="-1"/>
    <x v="0"/>
  </r>
  <r>
    <d v="2019-11-21T00:00:00"/>
    <d v="2019-11-22T00:00:00"/>
    <n v="2019"/>
    <n v="1"/>
    <n v="45.02"/>
    <n v="-1"/>
    <x v="0"/>
  </r>
  <r>
    <d v="2019-11-26T00:00:00"/>
    <d v="2019-12-03T00:00:00"/>
    <n v="2019"/>
    <n v="7"/>
    <n v="8.75"/>
    <n v="-1"/>
    <x v="0"/>
  </r>
  <r>
    <d v="2019-12-16T00:00:00"/>
    <d v="2019-12-26T00:00:00"/>
    <n v="2019"/>
    <n v="10"/>
    <n v="-87.85"/>
    <n v="-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d v="2015-01-16T00:00:00"/>
    <d v="2015-02-02T00:00:00"/>
    <x v="0"/>
    <n v="17"/>
    <n v="-253.47"/>
    <n v="-1"/>
    <s v="short"/>
  </r>
  <r>
    <d v="2015-02-16T00:00:00"/>
    <d v="2015-02-24T00:00:00"/>
    <x v="0"/>
    <n v="8"/>
    <n v="69.489999999999995"/>
    <n v="-1"/>
    <s v="short"/>
  </r>
  <r>
    <d v="2015-03-03T00:00:00"/>
    <d v="2015-03-09T00:00:00"/>
    <x v="0"/>
    <n v="6"/>
    <n v="150.27000000000001"/>
    <n v="-1"/>
    <s v="short"/>
  </r>
  <r>
    <d v="2015-04-07T00:00:00"/>
    <d v="2015-04-17T00:00:00"/>
    <x v="0"/>
    <n v="10"/>
    <n v="-10.050000000000001"/>
    <n v="-1"/>
    <s v="short"/>
  </r>
  <r>
    <d v="2015-05-12T00:00:00"/>
    <d v="2015-05-13T00:00:00"/>
    <x v="0"/>
    <n v="1"/>
    <n v="-54.6"/>
    <n v="-1"/>
    <s v="short"/>
  </r>
  <r>
    <d v="2015-05-19T00:00:00"/>
    <d v="2015-05-26T00:00:00"/>
    <x v="0"/>
    <n v="7"/>
    <n v="39.479999999999997"/>
    <n v="-1"/>
    <s v="short"/>
  </r>
  <r>
    <d v="2015-06-01T00:00:00"/>
    <d v="2015-06-02T00:00:00"/>
    <x v="0"/>
    <n v="1"/>
    <n v="43.49"/>
    <n v="-1"/>
    <s v="short"/>
  </r>
  <r>
    <d v="2015-06-19T00:00:00"/>
    <d v="2015-06-29T00:00:00"/>
    <x v="0"/>
    <n v="10"/>
    <n v="-17.739999999999998"/>
    <n v="-1"/>
    <s v="short"/>
  </r>
  <r>
    <d v="2015-07-02T00:00:00"/>
    <d v="2015-07-06T00:00:00"/>
    <x v="0"/>
    <n v="4"/>
    <n v="58.75"/>
    <n v="-1"/>
    <s v="short"/>
  </r>
  <r>
    <d v="2015-07-07T00:00:00"/>
    <d v="2015-07-08T00:00:00"/>
    <x v="0"/>
    <n v="1"/>
    <n v="86.53"/>
    <n v="-1"/>
    <s v="short"/>
  </r>
  <r>
    <d v="2015-07-16T00:00:00"/>
    <d v="2015-07-24T00:00:00"/>
    <x v="0"/>
    <n v="8"/>
    <n v="70.83"/>
    <n v="-1"/>
    <s v="short"/>
  </r>
  <r>
    <d v="2015-08-06T00:00:00"/>
    <d v="2015-08-11T00:00:00"/>
    <x v="0"/>
    <n v="5"/>
    <n v="91.31"/>
    <n v="-1"/>
    <s v="short"/>
  </r>
  <r>
    <d v="2015-09-15T00:00:00"/>
    <d v="2015-09-22T00:00:00"/>
    <x v="0"/>
    <n v="7"/>
    <n v="8.85"/>
    <n v="-1"/>
    <s v="short"/>
  </r>
  <r>
    <d v="2015-10-01T00:00:00"/>
    <d v="2015-10-28T00:00:00"/>
    <x v="0"/>
    <n v="27"/>
    <n v="-238"/>
    <n v="-1"/>
    <s v="short"/>
  </r>
  <r>
    <d v="2015-11-27T00:00:00"/>
    <d v="2015-12-03T00:00:00"/>
    <x v="0"/>
    <n v="6"/>
    <n v="66.7"/>
    <n v="-1"/>
    <s v="short"/>
  </r>
  <r>
    <d v="2015-12-18T00:00:00"/>
    <d v="2016-01-04T00:00:00"/>
    <x v="1"/>
    <n v="17"/>
    <n v="-103.11"/>
    <n v="-1"/>
    <s v="short"/>
  </r>
  <r>
    <d v="2016-02-01T00:00:00"/>
    <d v="2016-02-03T00:00:00"/>
    <x v="1"/>
    <n v="2"/>
    <n v="163.5"/>
    <n v="-1"/>
    <s v="short"/>
  </r>
  <r>
    <d v="2016-03-02T00:00:00"/>
    <d v="2016-03-16T00:00:00"/>
    <x v="1"/>
    <n v="14"/>
    <n v="-87.64"/>
    <n v="-1"/>
    <s v="short"/>
  </r>
  <r>
    <d v="2016-03-21T00:00:00"/>
    <d v="2016-03-29T00:00:00"/>
    <x v="1"/>
    <n v="8"/>
    <n v="116.66"/>
    <n v="-1"/>
    <s v="short"/>
  </r>
  <r>
    <d v="2016-03-31T00:00:00"/>
    <d v="2016-04-05T00:00:00"/>
    <x v="1"/>
    <n v="5"/>
    <n v="48.64"/>
    <n v="-1"/>
    <s v="short"/>
  </r>
  <r>
    <d v="2016-04-18T00:00:00"/>
    <d v="2016-04-28T00:00:00"/>
    <x v="1"/>
    <n v="10"/>
    <n v="47.78"/>
    <n v="-1"/>
    <s v="short"/>
  </r>
  <r>
    <d v="2016-05-13T00:00:00"/>
    <d v="2016-05-16T00:00:00"/>
    <x v="1"/>
    <n v="3"/>
    <n v="10.26"/>
    <n v="-1"/>
    <s v="short"/>
  </r>
  <r>
    <d v="2016-05-26T00:00:00"/>
    <d v="2016-06-09T00:00:00"/>
    <x v="1"/>
    <n v="14"/>
    <n v="-122.86"/>
    <n v="-1"/>
    <s v="short"/>
  </r>
  <r>
    <d v="2016-06-24T00:00:00"/>
    <d v="2016-06-27T00:00:00"/>
    <x v="1"/>
    <n v="3"/>
    <n v="49.25"/>
    <n v="-1"/>
    <s v="short"/>
  </r>
  <r>
    <d v="2016-07-01T00:00:00"/>
    <d v="2016-07-22T00:00:00"/>
    <x v="1"/>
    <n v="21"/>
    <n v="-176.77"/>
    <n v="-1"/>
    <s v="short"/>
  </r>
  <r>
    <d v="2016-07-26T00:00:00"/>
    <d v="2016-08-03T00:00:00"/>
    <x v="1"/>
    <n v="8"/>
    <n v="-11.7"/>
    <n v="-1"/>
    <s v="short"/>
  </r>
  <r>
    <d v="2016-08-08T00:00:00"/>
    <d v="2016-08-10T00:00:00"/>
    <x v="1"/>
    <n v="2"/>
    <n v="76.48"/>
    <n v="-1"/>
    <s v="short"/>
  </r>
  <r>
    <d v="2016-08-31T00:00:00"/>
    <d v="2016-09-12T00:00:00"/>
    <x v="1"/>
    <n v="12"/>
    <n v="53.25"/>
    <n v="-1"/>
    <s v="short"/>
  </r>
  <r>
    <d v="2016-11-29T00:00:00"/>
    <d v="2016-12-02T00:00:00"/>
    <x v="1"/>
    <n v="3"/>
    <n v="61.64"/>
    <n v="-1"/>
    <s v="short"/>
  </r>
  <r>
    <d v="2016-12-09T00:00:00"/>
    <d v="2016-12-12T00:00:00"/>
    <x v="1"/>
    <n v="3"/>
    <n v="96.17"/>
    <n v="-1"/>
    <s v="short"/>
  </r>
  <r>
    <d v="2017-01-02T00:00:00"/>
    <d v="2017-01-20T00:00:00"/>
    <x v="2"/>
    <n v="18"/>
    <n v="-182.45"/>
    <n v="-1"/>
    <s v="short"/>
  </r>
  <r>
    <d v="2017-01-25T00:00:00"/>
    <d v="2017-02-15T00:00:00"/>
    <x v="2"/>
    <n v="21"/>
    <n v="-167.18"/>
    <n v="-1"/>
    <s v="short"/>
  </r>
  <r>
    <d v="2017-02-20T00:00:00"/>
    <d v="2017-03-03T00:00:00"/>
    <x v="2"/>
    <n v="11"/>
    <n v="-4.3"/>
    <n v="-1"/>
    <s v="short"/>
  </r>
  <r>
    <d v="2017-03-07T00:00:00"/>
    <d v="2017-03-08T00:00:00"/>
    <x v="2"/>
    <n v="1"/>
    <n v="26.5"/>
    <n v="-1"/>
    <s v="short"/>
  </r>
  <r>
    <d v="2017-03-15T00:00:00"/>
    <d v="2017-03-22T00:00:00"/>
    <x v="2"/>
    <n v="7"/>
    <n v="38.14"/>
    <n v="-1"/>
    <s v="short"/>
  </r>
  <r>
    <d v="2017-03-31T00:00:00"/>
    <d v="2017-04-11T00:00:00"/>
    <x v="2"/>
    <n v="11"/>
    <n v="-4.45"/>
    <n v="-1"/>
    <s v="short"/>
  </r>
  <r>
    <d v="2017-04-25T00:00:00"/>
    <d v="2017-05-05T00:00:00"/>
    <x v="2"/>
    <n v="10"/>
    <n v="30.19"/>
    <n v="-1"/>
    <s v="short"/>
  </r>
  <r>
    <d v="2017-05-11T00:00:00"/>
    <d v="2017-05-19T00:00:00"/>
    <x v="2"/>
    <n v="8"/>
    <n v="16.43"/>
    <n v="-1"/>
    <s v="short"/>
  </r>
  <r>
    <d v="2017-05-26T00:00:00"/>
    <d v="2017-06-09T00:00:00"/>
    <x v="2"/>
    <n v="14"/>
    <n v="-38.78"/>
    <n v="-1"/>
    <s v="short"/>
  </r>
  <r>
    <d v="2017-06-12T00:00:00"/>
    <d v="2017-06-13T00:00:00"/>
    <x v="2"/>
    <n v="1"/>
    <n v="0.85"/>
    <n v="-1"/>
    <s v="short"/>
  </r>
  <r>
    <d v="2017-07-06T00:00:00"/>
    <d v="2017-08-03T00:00:00"/>
    <x v="2"/>
    <n v="28"/>
    <n v="-330.3"/>
    <n v="-1"/>
    <s v="short"/>
  </r>
  <r>
    <d v="2017-08-29T00:00:00"/>
    <d v="2017-09-06T00:00:00"/>
    <x v="2"/>
    <n v="8"/>
    <n v="-86.52"/>
    <n v="-1"/>
    <s v="short"/>
  </r>
  <r>
    <d v="2017-09-12T00:00:00"/>
    <d v="2017-09-21T00:00:00"/>
    <x v="2"/>
    <n v="9"/>
    <n v="27.36"/>
    <n v="-1"/>
    <s v="short"/>
  </r>
  <r>
    <d v="2017-10-09T00:00:00"/>
    <d v="2017-11-07T00:00:00"/>
    <x v="2"/>
    <n v="29"/>
    <n v="-374.99"/>
    <n v="-1"/>
    <s v="short"/>
  </r>
  <r>
    <d v="2017-11-22T00:00:00"/>
    <d v="2017-11-30T00:00:00"/>
    <x v="2"/>
    <n v="8"/>
    <n v="9.6"/>
    <n v="-1"/>
    <s v="short"/>
  </r>
  <r>
    <d v="2017-12-12T00:00:00"/>
    <d v="2017-12-13T00:00:00"/>
    <x v="2"/>
    <n v="1"/>
    <n v="40.700000000000003"/>
    <n v="-1"/>
    <s v="short"/>
  </r>
  <r>
    <d v="2017-12-18T00:00:00"/>
    <d v="2018-01-02T00:00:00"/>
    <x v="3"/>
    <n v="15"/>
    <n v="-70.599999999999994"/>
    <n v="-1"/>
    <s v="short"/>
  </r>
  <r>
    <d v="2018-01-08T00:00:00"/>
    <d v="2018-02-01T00:00:00"/>
    <x v="3"/>
    <n v="24"/>
    <n v="-367.75"/>
    <n v="-1"/>
    <s v="short"/>
  </r>
  <r>
    <d v="2018-02-27T00:00:00"/>
    <d v="2018-02-28T00:00:00"/>
    <x v="3"/>
    <n v="1"/>
    <n v="89.74"/>
    <n v="-1"/>
    <s v="short"/>
  </r>
  <r>
    <d v="2018-04-03T00:00:00"/>
    <d v="2018-04-04T00:00:00"/>
    <x v="3"/>
    <n v="1"/>
    <n v="107.81"/>
    <n v="-1"/>
    <s v="short"/>
  </r>
  <r>
    <d v="2018-04-06T00:00:00"/>
    <d v="2018-05-04T00:00:00"/>
    <x v="3"/>
    <n v="28"/>
    <n v="-303.01"/>
    <n v="-1"/>
    <s v="short"/>
  </r>
  <r>
    <d v="2018-05-08T00:00:00"/>
    <d v="2018-05-16T00:00:00"/>
    <x v="3"/>
    <n v="8"/>
    <n v="-14.44"/>
    <n v="-1"/>
    <s v="short"/>
  </r>
  <r>
    <d v="2018-06-01T00:00:00"/>
    <d v="2018-06-05T00:00:00"/>
    <x v="3"/>
    <n v="4"/>
    <n v="87.88"/>
    <n v="-1"/>
    <s v="short"/>
  </r>
  <r>
    <d v="2018-06-08T00:00:00"/>
    <d v="2018-06-19T00:00:00"/>
    <x v="3"/>
    <n v="11"/>
    <n v="-4.9400000000000004"/>
    <n v="-1"/>
    <s v="short"/>
  </r>
  <r>
    <d v="2018-07-10T00:00:00"/>
    <d v="2018-08-13T00:00:00"/>
    <x v="3"/>
    <n v="34"/>
    <n v="-422.35"/>
    <n v="-1"/>
    <s v="short"/>
  </r>
  <r>
    <d v="2018-08-20T00:00:00"/>
    <d v="2018-09-03T00:00:00"/>
    <x v="3"/>
    <n v="14"/>
    <n v="-69.540000000000006"/>
    <n v="-1"/>
    <s v="short"/>
  </r>
  <r>
    <d v="2018-11-01T00:00:00"/>
    <d v="2018-11-13T00:00:00"/>
    <x v="3"/>
    <n v="12"/>
    <n v="-68.459999999999994"/>
    <n v="-1"/>
    <s v="short"/>
  </r>
  <r>
    <d v="2018-11-16T00:00:00"/>
    <d v="2018-11-21T00:00:00"/>
    <x v="3"/>
    <n v="5"/>
    <n v="74.89"/>
    <n v="-1"/>
    <s v="short"/>
  </r>
  <r>
    <d v="2018-11-29T00:00:00"/>
    <d v="2018-12-06T00:00:00"/>
    <x v="3"/>
    <n v="7"/>
    <n v="140.55000000000001"/>
    <n v="-1"/>
    <s v="short"/>
  </r>
  <r>
    <d v="2018-12-18T00:00:00"/>
    <d v="2018-12-21T00:00:00"/>
    <x v="3"/>
    <n v="3"/>
    <n v="130.51"/>
    <n v="-1"/>
    <s v="short"/>
  </r>
  <r>
    <d v="2019-01-10T00:00:00"/>
    <d v="2019-01-11T00:00:00"/>
    <x v="4"/>
    <n v="1"/>
    <n v="27.09"/>
    <n v="-1"/>
    <s v="short"/>
  </r>
  <r>
    <d v="2019-01-16T00:00:00"/>
    <d v="2019-01-23T00:00:00"/>
    <x v="4"/>
    <n v="7"/>
    <n v="21.99"/>
    <n v="-1"/>
    <s v="short"/>
  </r>
  <r>
    <d v="2019-02-05T00:00:00"/>
    <d v="2019-02-11T00:00:00"/>
    <x v="4"/>
    <n v="6"/>
    <n v="73.13"/>
    <n v="-1"/>
    <s v="short"/>
  </r>
  <r>
    <d v="2019-02-26T00:00:00"/>
    <d v="2019-02-27T00:00:00"/>
    <x v="4"/>
    <n v="1"/>
    <n v="77.349999999999994"/>
    <n v="-1"/>
    <s v="short"/>
  </r>
  <r>
    <d v="2019-03-05T00:00:00"/>
    <d v="2019-03-25T00:00:00"/>
    <x v="4"/>
    <n v="20"/>
    <n v="-371.45"/>
    <n v="-1"/>
    <s v="short"/>
  </r>
  <r>
    <d v="2019-04-01T00:00:00"/>
    <d v="2019-04-08T00:00:00"/>
    <x v="4"/>
    <n v="7"/>
    <n v="109.18"/>
    <n v="-1"/>
    <s v="short"/>
  </r>
  <r>
    <d v="2019-04-16T00:00:00"/>
    <d v="2019-04-22T00:00:00"/>
    <x v="4"/>
    <n v="6"/>
    <n v="127.64"/>
    <n v="-1"/>
    <s v="short"/>
  </r>
  <r>
    <d v="2019-04-30T00:00:00"/>
    <d v="2019-05-03T00:00:00"/>
    <x v="4"/>
    <n v="3"/>
    <n v="48.53"/>
    <n v="-1"/>
    <s v="short"/>
  </r>
  <r>
    <d v="2019-05-21T00:00:00"/>
    <d v="2019-06-06T00:00:00"/>
    <x v="4"/>
    <n v="16"/>
    <n v="-184.16"/>
    <n v="-1"/>
    <s v="short"/>
  </r>
  <r>
    <d v="2019-06-28T00:00:00"/>
    <d v="2019-07-05T00:00:00"/>
    <x v="4"/>
    <n v="7"/>
    <n v="-44.91"/>
    <n v="-1"/>
    <s v="short"/>
  </r>
  <r>
    <d v="2019-08-28T00:00:00"/>
    <d v="2019-08-29T00:00:00"/>
    <x v="4"/>
    <n v="1"/>
    <n v="61.42"/>
    <n v="-1"/>
    <s v="short"/>
  </r>
  <r>
    <d v="2019-09-16T00:00:00"/>
    <d v="2019-09-17T00:00:00"/>
    <x v="4"/>
    <n v="1"/>
    <n v="47.41"/>
    <n v="-1"/>
    <s v="short"/>
  </r>
  <r>
    <d v="2019-09-23T00:00:00"/>
    <d v="2019-10-01T00:00:00"/>
    <x v="4"/>
    <n v="8"/>
    <n v="317.81"/>
    <n v="-1"/>
    <s v="short"/>
  </r>
  <r>
    <d v="2019-10-16T00:00:00"/>
    <d v="2019-11-11T00:00:00"/>
    <x v="4"/>
    <n v="26"/>
    <n v="-408.76"/>
    <n v="-1"/>
    <s v="short"/>
  </r>
  <r>
    <d v="2019-11-21T00:00:00"/>
    <d v="2019-11-22T00:00:00"/>
    <x v="4"/>
    <n v="1"/>
    <n v="45.02"/>
    <n v="-1"/>
    <s v="short"/>
  </r>
  <r>
    <d v="2019-11-26T00:00:00"/>
    <d v="2019-12-03T00:00:00"/>
    <x v="4"/>
    <n v="7"/>
    <n v="8.75"/>
    <n v="-1"/>
    <s v="short"/>
  </r>
  <r>
    <d v="2019-12-16T00:00:00"/>
    <d v="2019-12-26T00:00:00"/>
    <x v="4"/>
    <n v="10"/>
    <n v="-87.85"/>
    <n v="-1"/>
    <s v="short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15-02-05T00:00:00"/>
    <d v="2015-02-12T00:00:00"/>
    <x v="0"/>
    <n v="7"/>
    <n v="1.39"/>
    <n v="1"/>
    <s v="long"/>
  </r>
  <r>
    <d v="2015-02-27T00:00:00"/>
    <d v="2015-03-02T00:00:00"/>
    <x v="0"/>
    <n v="3"/>
    <n v="109.25"/>
    <n v="1"/>
    <s v="long"/>
  </r>
  <r>
    <d v="2015-03-11T00:00:00"/>
    <d v="2015-03-13T00:00:00"/>
    <x v="0"/>
    <n v="2"/>
    <n v="144.1"/>
    <n v="1"/>
    <s v="long"/>
  </r>
  <r>
    <d v="2015-03-16T00:00:00"/>
    <d v="2015-03-19T00:00:00"/>
    <x v="0"/>
    <n v="3"/>
    <n v="116.38"/>
    <n v="1"/>
    <s v="long"/>
  </r>
  <r>
    <d v="2015-03-20T00:00:00"/>
    <d v="2015-03-31T00:00:00"/>
    <x v="0"/>
    <n v="11"/>
    <n v="-29.38"/>
    <n v="1"/>
    <s v="long"/>
  </r>
  <r>
    <d v="2015-04-21T00:00:00"/>
    <d v="2015-05-05T00:00:00"/>
    <x v="0"/>
    <n v="14"/>
    <n v="-39.35"/>
    <n v="1"/>
    <s v="long"/>
  </r>
  <r>
    <d v="2015-05-07T00:00:00"/>
    <d v="2015-05-11T00:00:00"/>
    <x v="0"/>
    <n v="4"/>
    <n v="185.9"/>
    <n v="1"/>
    <s v="long"/>
  </r>
  <r>
    <d v="2015-06-03T00:00:00"/>
    <d v="2015-06-17T00:00:00"/>
    <x v="0"/>
    <n v="14"/>
    <n v="-50.9"/>
    <n v="1"/>
    <s v="long"/>
  </r>
  <r>
    <d v="2015-07-10T00:00:00"/>
    <d v="2015-07-13T00:00:00"/>
    <x v="0"/>
    <n v="3"/>
    <n v="54.93"/>
    <n v="1"/>
    <s v="long"/>
  </r>
  <r>
    <d v="2015-07-28T00:00:00"/>
    <d v="2015-07-31T00:00:00"/>
    <x v="0"/>
    <n v="3"/>
    <n v="161.24"/>
    <n v="1"/>
    <s v="long"/>
  </r>
  <r>
    <d v="2015-08-13T00:00:00"/>
    <d v="2015-08-14T00:00:00"/>
    <x v="0"/>
    <n v="1"/>
    <n v="144.88"/>
    <n v="1"/>
    <s v="long"/>
  </r>
  <r>
    <d v="2015-08-21T00:00:00"/>
    <d v="2015-09-09T00:00:00"/>
    <x v="0"/>
    <n v="19"/>
    <n v="-494.1"/>
    <n v="1"/>
    <s v="long"/>
  </r>
  <r>
    <d v="2015-09-29T00:00:00"/>
    <d v="2015-09-30T00:00:00"/>
    <x v="0"/>
    <n v="1"/>
    <n v="80.95"/>
    <n v="1"/>
    <s v="long"/>
  </r>
  <r>
    <d v="2015-10-29T00:00:00"/>
    <d v="2015-11-20T00:00:00"/>
    <x v="0"/>
    <n v="22"/>
    <n v="-248.81"/>
    <n v="1"/>
    <s v="long"/>
  </r>
  <r>
    <d v="2015-12-07T00:00:00"/>
    <d v="2015-12-16T00:00:00"/>
    <x v="0"/>
    <n v="9"/>
    <n v="-35.229999999999997"/>
    <n v="1"/>
    <s v="long"/>
  </r>
  <r>
    <d v="2016-01-05T00:00:00"/>
    <d v="2016-01-25T00:00:00"/>
    <x v="1"/>
    <n v="20"/>
    <n v="-315.89999999999998"/>
    <n v="1"/>
    <s v="long"/>
  </r>
  <r>
    <d v="2016-02-09T00:00:00"/>
    <d v="2016-02-18T00:00:00"/>
    <x v="1"/>
    <n v="9"/>
    <n v="-91.08"/>
    <n v="1"/>
    <s v="long"/>
  </r>
  <r>
    <d v="2016-02-26T00:00:00"/>
    <d v="2016-03-01T00:00:00"/>
    <x v="1"/>
    <n v="4"/>
    <n v="61.19"/>
    <n v="1"/>
    <s v="long"/>
  </r>
  <r>
    <d v="2016-04-06T00:00:00"/>
    <d v="2016-04-11T00:00:00"/>
    <x v="1"/>
    <n v="5"/>
    <n v="33.32"/>
    <n v="1"/>
    <s v="long"/>
  </r>
  <r>
    <d v="2016-05-02T00:00:00"/>
    <d v="2016-05-09T00:00:00"/>
    <x v="1"/>
    <n v="7"/>
    <n v="16.41"/>
    <n v="1"/>
    <s v="long"/>
  </r>
  <r>
    <d v="2016-05-20T00:00:00"/>
    <d v="2016-05-25T00:00:00"/>
    <x v="1"/>
    <n v="5"/>
    <n v="70.180000000000007"/>
    <n v="1"/>
    <s v="long"/>
  </r>
  <r>
    <d v="2016-06-13T00:00:00"/>
    <d v="2016-06-15T00:00:00"/>
    <x v="1"/>
    <n v="2"/>
    <n v="84.74"/>
    <n v="1"/>
    <s v="long"/>
  </r>
  <r>
    <d v="2016-06-28T00:00:00"/>
    <d v="2016-06-29T00:00:00"/>
    <x v="1"/>
    <n v="1"/>
    <n v="48.27"/>
    <n v="1"/>
    <s v="long"/>
  </r>
  <r>
    <d v="2016-08-04T00:00:00"/>
    <d v="2016-08-05T00:00:00"/>
    <x v="1"/>
    <n v="1"/>
    <n v="53.25"/>
    <n v="1"/>
    <s v="long"/>
  </r>
  <r>
    <d v="2016-08-11T00:00:00"/>
    <d v="2016-08-16T00:00:00"/>
    <x v="1"/>
    <n v="5"/>
    <n v="78.099999999999994"/>
    <n v="1"/>
    <s v="long"/>
  </r>
  <r>
    <d v="2016-08-26T00:00:00"/>
    <d v="2016-08-30T00:00:00"/>
    <x v="1"/>
    <n v="4"/>
    <n v="74.2"/>
    <n v="1"/>
    <s v="long"/>
  </r>
  <r>
    <d v="2016-09-15T00:00:00"/>
    <d v="2016-09-16T00:00:00"/>
    <x v="1"/>
    <n v="1"/>
    <n v="80.989999999999995"/>
    <n v="1"/>
    <s v="long"/>
  </r>
  <r>
    <d v="2016-09-27T00:00:00"/>
    <d v="2016-09-29T00:00:00"/>
    <x v="1"/>
    <n v="2"/>
    <n v="86.3"/>
    <n v="1"/>
    <s v="long"/>
  </r>
  <r>
    <d v="2016-09-30T00:00:00"/>
    <d v="2016-10-03T00:00:00"/>
    <x v="1"/>
    <n v="3"/>
    <n v="132.59"/>
    <n v="1"/>
    <s v="long"/>
  </r>
  <r>
    <d v="2016-10-14T00:00:00"/>
    <d v="2016-10-18T00:00:00"/>
    <x v="1"/>
    <n v="4"/>
    <n v="82.15"/>
    <n v="1"/>
    <s v="long"/>
  </r>
  <r>
    <d v="2016-11-02T00:00:00"/>
    <d v="2016-11-10T00:00:00"/>
    <x v="1"/>
    <n v="8"/>
    <n v="41.6"/>
    <n v="1"/>
    <s v="long"/>
  </r>
  <r>
    <d v="2016-11-15T00:00:00"/>
    <d v="2016-11-25T00:00:00"/>
    <x v="1"/>
    <n v="10"/>
    <n v="4.1900000000000004"/>
    <n v="1"/>
    <s v="long"/>
  </r>
  <r>
    <d v="2016-12-20T00:00:00"/>
    <d v="2016-12-28T00:00:00"/>
    <x v="1"/>
    <n v="8"/>
    <n v="-19.45"/>
    <n v="1"/>
    <s v="long"/>
  </r>
  <r>
    <d v="2017-02-16T00:00:00"/>
    <d v="2017-02-17T00:00:00"/>
    <x v="2"/>
    <n v="1"/>
    <n v="105.7"/>
    <n v="1"/>
    <s v="long"/>
  </r>
  <r>
    <d v="2017-03-28T00:00:00"/>
    <d v="2017-03-29T00:00:00"/>
    <x v="2"/>
    <n v="1"/>
    <n v="27.9"/>
    <n v="1"/>
    <s v="long"/>
  </r>
  <r>
    <d v="2017-04-17T00:00:00"/>
    <d v="2017-04-18T00:00:00"/>
    <x v="2"/>
    <n v="1"/>
    <n v="65.599999999999994"/>
    <n v="1"/>
    <s v="long"/>
  </r>
  <r>
    <d v="2017-04-19T00:00:00"/>
    <d v="2017-04-21T00:00:00"/>
    <x v="2"/>
    <n v="2"/>
    <n v="75.599999999999994"/>
    <n v="1"/>
    <s v="long"/>
  </r>
  <r>
    <d v="2017-05-24T00:00:00"/>
    <d v="2017-05-25T00:00:00"/>
    <x v="2"/>
    <n v="1"/>
    <n v="74.349999999999994"/>
    <n v="1"/>
    <s v="long"/>
  </r>
  <r>
    <d v="2017-06-14T00:00:00"/>
    <d v="2017-06-19T00:00:00"/>
    <x v="2"/>
    <n v="5"/>
    <n v="11.77"/>
    <n v="1"/>
    <s v="long"/>
  </r>
  <r>
    <d v="2017-06-27T00:00:00"/>
    <d v="2017-07-03T00:00:00"/>
    <x v="2"/>
    <n v="6"/>
    <n v="76.55"/>
    <n v="1"/>
    <s v="long"/>
  </r>
  <r>
    <d v="2017-08-09T00:00:00"/>
    <d v="2017-08-17T00:00:00"/>
    <x v="2"/>
    <n v="8"/>
    <n v="37.5"/>
    <n v="1"/>
    <s v="long"/>
  </r>
  <r>
    <d v="2017-08-22T00:00:00"/>
    <d v="2017-08-23T00:00:00"/>
    <x v="2"/>
    <n v="1"/>
    <n v="71.5"/>
    <n v="1"/>
    <s v="long"/>
  </r>
  <r>
    <d v="2017-09-25T00:00:00"/>
    <d v="2017-10-04T00:00:00"/>
    <x v="2"/>
    <n v="9"/>
    <n v="54.59"/>
    <n v="1"/>
    <s v="long"/>
  </r>
  <r>
    <d v="2017-11-09T00:00:00"/>
    <d v="2017-11-17T00:00:00"/>
    <x v="2"/>
    <n v="8"/>
    <n v="15.6"/>
    <n v="1"/>
    <s v="long"/>
  </r>
  <r>
    <d v="2017-12-01T00:00:00"/>
    <d v="2017-12-08T00:00:00"/>
    <x v="2"/>
    <n v="7"/>
    <n v="110.8"/>
    <n v="1"/>
    <s v="long"/>
  </r>
  <r>
    <d v="2018-03-07T00:00:00"/>
    <d v="2018-03-12T00:00:00"/>
    <x v="3"/>
    <n v="5"/>
    <n v="226.89"/>
    <n v="1"/>
    <s v="long"/>
  </r>
  <r>
    <d v="2018-03-19T00:00:00"/>
    <d v="2018-03-27T00:00:00"/>
    <x v="3"/>
    <n v="8"/>
    <n v="106.78"/>
    <n v="1"/>
    <s v="long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</r>
  <r>
    <x v="1"/>
  </r>
  <r>
    <x v="2"/>
  </r>
  <r>
    <x v="1"/>
  </r>
  <r>
    <x v="3"/>
  </r>
  <r>
    <x v="4"/>
  </r>
  <r>
    <x v="5"/>
  </r>
  <r>
    <x v="4"/>
  </r>
  <r>
    <x v="1"/>
  </r>
  <r>
    <x v="1"/>
  </r>
  <r>
    <x v="6"/>
  </r>
  <r>
    <x v="7"/>
  </r>
  <r>
    <x v="6"/>
  </r>
  <r>
    <x v="8"/>
  </r>
  <r>
    <x v="9"/>
  </r>
  <r>
    <x v="10"/>
  </r>
  <r>
    <x v="9"/>
  </r>
  <r>
    <x v="5"/>
  </r>
  <r>
    <x v="11"/>
  </r>
  <r>
    <x v="0"/>
  </r>
  <r>
    <x v="11"/>
  </r>
  <r>
    <x v="2"/>
  </r>
  <r>
    <x v="6"/>
  </r>
  <r>
    <x v="6"/>
  </r>
  <r>
    <x v="11"/>
  </r>
  <r>
    <x v="5"/>
  </r>
  <r>
    <x v="6"/>
  </r>
  <r>
    <x v="2"/>
  </r>
  <r>
    <x v="1"/>
  </r>
  <r>
    <x v="5"/>
  </r>
  <r>
    <x v="12"/>
  </r>
  <r>
    <x v="13"/>
  </r>
  <r>
    <x v="12"/>
  </r>
  <r>
    <x v="6"/>
  </r>
  <r>
    <x v="6"/>
  </r>
  <r>
    <x v="6"/>
  </r>
  <r>
    <x v="2"/>
  </r>
  <r>
    <x v="6"/>
  </r>
  <r>
    <x v="11"/>
  </r>
  <r>
    <x v="14"/>
  </r>
  <r>
    <x v="12"/>
  </r>
  <r>
    <x v="6"/>
  </r>
  <r>
    <x v="9"/>
  </r>
  <r>
    <x v="12"/>
  </r>
  <r>
    <x v="0"/>
  </r>
  <r>
    <x v="11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2749D-38FC-4EC3-B2EA-A1E8F0E18F0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7">
    <pivotField numFmtId="14" showAll="0"/>
    <pivotField numFmtId="14"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execution_typ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1021E-F3A5-476D-9B60-8B7723890A3F}" name="PivotTable2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G19" firstHeaderRow="0" firstDataRow="1" firstDataCol="1"/>
  <pivotFields count="7">
    <pivotField numFmtId="14"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datehold" fld="3" baseField="0" baseItem="0"/>
    <dataField name="Count of datehold2" fld="3" subtotal="count" baseField="2" baseItem="0"/>
    <dataField name="Average of datehold3" fld="3" subtotal="average" baseField="2" baseItem="0"/>
    <dataField name="StdDev of datehold4" fld="3" subtotal="stdDev" baseField="2" baseItem="0"/>
    <dataField name="Max of datehold2" fld="3" subtotal="max" baseField="2" baseItem="2"/>
    <dataField name="Min of datehold2_2" fld="3" subtotal="min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36B78-72B2-43A2-AD88-B9C23A9ED81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0" firstDataRow="1" firstDataCol="1"/>
  <pivotFields count="7">
    <pivotField numFmtId="14"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nl" fld="4" baseField="0" baseItem="0"/>
    <dataField name="Count of Pnl2" fld="4" subtotal="count" baseField="2" baseItem="0"/>
    <dataField name="Average of Pnl2" fld="4" subtotal="average" baseField="2" baseItem="0"/>
    <dataField name="StdDev of Pnl2" fld="4" subtotal="stdDev" baseField="2" baseItem="3"/>
    <dataField name="Max of Pnl2" fld="4" subtotal="max" baseField="2" baseItem="4"/>
    <dataField name="Min of Pnl3" fld="4" subtotal="min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F57D6-4EFF-4635-887C-8ED1D134490D}" name="PivotTable1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G19" firstHeaderRow="0" firstDataRow="1" firstDataCol="1"/>
  <pivotFields count="7">
    <pivotField numFmtId="14" showAll="0"/>
    <pivotField numFmtId="14"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datehold" fld="3" baseField="0" baseItem="0"/>
    <dataField name="Count of datehold2" fld="3" subtotal="count" baseField="2" baseItem="0"/>
    <dataField name="Average of datehold2" fld="3" subtotal="average" baseField="2" baseItem="0"/>
    <dataField name="Count of datehold2_2" fld="3" subtotal="count" baseField="2" baseItem="0"/>
    <dataField name="Max of datehold2_2" fld="3" subtotal="max" baseField="2" baseItem="2"/>
    <dataField name="Min of datehold2" fld="3" subtotal="min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99258-D5E3-43F2-B6F7-E6494A96B0FD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0" firstDataRow="1" firstDataCol="1"/>
  <pivotFields count="7">
    <pivotField numFmtId="14" showAll="0"/>
    <pivotField numFmtId="1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nl" fld="4" baseField="0" baseItem="0"/>
    <dataField name="Count of Pnl2" fld="4" subtotal="count" baseField="2" baseItem="0"/>
    <dataField name="Average of Pnl3" fld="4" subtotal="average" baseField="2" baseItem="0"/>
    <dataField name="StdDev of Pnl4" fld="4" subtotal="stdDev" baseField="2" baseItem="0"/>
    <dataField name="Max of Pnl2" fld="4" subtotal="max" baseField="2" baseItem="1"/>
    <dataField name="Min of Pnl2" fld="4" subtotal="min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4C68F-DA80-4B27-86B7-8C5A1473BEE1}" name="PivotTable19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9" firstHeaderRow="1" firstDataRow="1" firstDataCol="1"/>
  <pivotFields count="1">
    <pivotField axis="axisRow" dataField="1" showAll="0">
      <items count="16">
        <item x="6"/>
        <item x="2"/>
        <item x="1"/>
        <item x="5"/>
        <item x="11"/>
        <item x="14"/>
        <item x="0"/>
        <item x="12"/>
        <item x="9"/>
        <item x="13"/>
        <item x="3"/>
        <item x="4"/>
        <item x="7"/>
        <item x="10"/>
        <item x="8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alendarday_trip" fld="0" subtotal="count" baseField="0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CADDF-F71B-4A91-84B1-E0C042FB8F36}" name="PivotTable22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9" firstHeaderRow="1" firstDataRow="1" firstDataCol="1"/>
  <pivotFields count="1">
    <pivotField axis="axisRow" dataField="1" showAll="0">
      <items count="16">
        <item x="6"/>
        <item x="2"/>
        <item x="1"/>
        <item x="5"/>
        <item x="11"/>
        <item x="14"/>
        <item x="0"/>
        <item x="12"/>
        <item x="9"/>
        <item x="13"/>
        <item x="3"/>
        <item x="4"/>
        <item x="7"/>
        <item x="10"/>
        <item x="8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alendarday_trip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0CAA-660D-4980-81E7-B45D832B0363}">
  <dimension ref="A2:C18"/>
  <sheetViews>
    <sheetView workbookViewId="0">
      <selection activeCell="C18" sqref="A2:C18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6">
        <v>100</v>
      </c>
      <c r="B3" s="6">
        <v>2</v>
      </c>
      <c r="C3" s="7">
        <v>2797.71</v>
      </c>
    </row>
    <row r="4" spans="1:3" x14ac:dyDescent="0.25">
      <c r="A4">
        <v>10</v>
      </c>
      <c r="B4">
        <v>1.5</v>
      </c>
      <c r="C4" s="1">
        <v>2186.08</v>
      </c>
    </row>
    <row r="5" spans="1:3" x14ac:dyDescent="0.25">
      <c r="A5">
        <v>10</v>
      </c>
      <c r="B5">
        <v>0.5</v>
      </c>
      <c r="C5" s="1">
        <v>1909.44</v>
      </c>
    </row>
    <row r="6" spans="1:3" x14ac:dyDescent="0.25">
      <c r="A6">
        <v>10</v>
      </c>
      <c r="B6">
        <v>2</v>
      </c>
      <c r="C6" s="1">
        <v>1597.64</v>
      </c>
    </row>
    <row r="7" spans="1:3" x14ac:dyDescent="0.25">
      <c r="A7">
        <v>21</v>
      </c>
      <c r="B7">
        <v>2</v>
      </c>
      <c r="C7" s="1">
        <v>1426.64</v>
      </c>
    </row>
    <row r="8" spans="1:3" x14ac:dyDescent="0.25">
      <c r="A8">
        <v>21</v>
      </c>
      <c r="B8">
        <v>1.5</v>
      </c>
      <c r="C8" s="1">
        <v>904.75</v>
      </c>
    </row>
    <row r="9" spans="1:3" x14ac:dyDescent="0.25">
      <c r="A9">
        <v>50</v>
      </c>
      <c r="B9">
        <v>1.5</v>
      </c>
      <c r="C9" s="1">
        <v>893.08</v>
      </c>
    </row>
    <row r="10" spans="1:3" x14ac:dyDescent="0.25">
      <c r="A10">
        <v>50</v>
      </c>
      <c r="B10">
        <v>1</v>
      </c>
      <c r="C10" s="1">
        <v>767.9</v>
      </c>
    </row>
    <row r="11" spans="1:3" x14ac:dyDescent="0.25">
      <c r="A11" s="4">
        <v>50</v>
      </c>
      <c r="B11" s="4">
        <v>2</v>
      </c>
      <c r="C11" s="5">
        <v>558.98</v>
      </c>
    </row>
    <row r="12" spans="1:3" x14ac:dyDescent="0.25">
      <c r="A12">
        <v>10</v>
      </c>
      <c r="B12">
        <v>1</v>
      </c>
      <c r="C12" s="1">
        <v>196.1</v>
      </c>
    </row>
    <row r="13" spans="1:3" x14ac:dyDescent="0.25">
      <c r="A13">
        <v>21</v>
      </c>
      <c r="B13">
        <v>1</v>
      </c>
      <c r="C13" s="1">
        <v>-380.36</v>
      </c>
    </row>
    <row r="14" spans="1:3" x14ac:dyDescent="0.25">
      <c r="A14">
        <v>100</v>
      </c>
      <c r="B14">
        <v>1</v>
      </c>
      <c r="C14" s="1">
        <v>-440.87</v>
      </c>
    </row>
    <row r="15" spans="1:3" x14ac:dyDescent="0.25">
      <c r="A15">
        <v>21</v>
      </c>
      <c r="B15">
        <v>0.5</v>
      </c>
      <c r="C15" s="1">
        <v>-525.89</v>
      </c>
    </row>
    <row r="16" spans="1:3" x14ac:dyDescent="0.25">
      <c r="A16">
        <v>100</v>
      </c>
      <c r="B16">
        <v>1.5</v>
      </c>
      <c r="C16" s="1">
        <v>-674.67</v>
      </c>
    </row>
    <row r="17" spans="1:3" x14ac:dyDescent="0.25">
      <c r="A17" s="4">
        <v>100</v>
      </c>
      <c r="B17" s="4">
        <v>0.5</v>
      </c>
      <c r="C17" s="5">
        <v>-789.63</v>
      </c>
    </row>
    <row r="18" spans="1:3" x14ac:dyDescent="0.25">
      <c r="A18">
        <v>50</v>
      </c>
      <c r="B18">
        <v>0.5</v>
      </c>
      <c r="C18" s="1">
        <v>-834.34</v>
      </c>
    </row>
  </sheetData>
  <sortState xmlns:xlrd2="http://schemas.microsoft.com/office/spreadsheetml/2017/richdata2" ref="A3:C18">
    <sortCondition descending="1" ref="C3:C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F59F-F194-449C-BEA4-DC8E4E7CF412}">
  <dimension ref="A3:B6"/>
  <sheetViews>
    <sheetView workbookViewId="0">
      <selection activeCell="B6" sqref="A3:B6"/>
    </sheetView>
  </sheetViews>
  <sheetFormatPr defaultRowHeight="15" x14ac:dyDescent="0.25"/>
  <cols>
    <col min="1" max="1" width="13.140625" bestFit="1" customWidth="1"/>
    <col min="2" max="2" width="21.85546875" bestFit="1" customWidth="1"/>
  </cols>
  <sheetData>
    <row r="3" spans="1:2" x14ac:dyDescent="0.25">
      <c r="A3" s="8" t="s">
        <v>12</v>
      </c>
      <c r="B3" t="s">
        <v>14</v>
      </c>
    </row>
    <row r="4" spans="1:2" x14ac:dyDescent="0.25">
      <c r="A4" s="9" t="s">
        <v>4</v>
      </c>
      <c r="B4" s="3">
        <v>47</v>
      </c>
    </row>
    <row r="5" spans="1:2" x14ac:dyDescent="0.25">
      <c r="A5" s="9" t="s">
        <v>3</v>
      </c>
      <c r="B5" s="3">
        <v>-77</v>
      </c>
    </row>
    <row r="6" spans="1:2" x14ac:dyDescent="0.25">
      <c r="A6" s="9" t="s">
        <v>13</v>
      </c>
      <c r="B6" s="3">
        <v>-30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B526B-0D16-4DAE-9898-D21C701F4FA7}">
  <dimension ref="A1:G125"/>
  <sheetViews>
    <sheetView topLeftCell="A55" workbookViewId="0">
      <selection sqref="A1:G125"/>
    </sheetView>
  </sheetViews>
  <sheetFormatPr defaultRowHeight="15" x14ac:dyDescent="0.25"/>
  <cols>
    <col min="1" max="1" width="12.85546875" bestFit="1" customWidth="1"/>
    <col min="2" max="2" width="12.85546875" customWidth="1"/>
    <col min="3" max="3" width="12.85546875" style="3" customWidth="1"/>
    <col min="4" max="4" width="15" bestFit="1" customWidth="1"/>
  </cols>
  <sheetData>
    <row r="1" spans="1:7" x14ac:dyDescent="0.25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7</v>
      </c>
      <c r="G1" t="s">
        <v>11</v>
      </c>
    </row>
    <row r="2" spans="1:7" x14ac:dyDescent="0.25">
      <c r="A2" s="2">
        <v>42020</v>
      </c>
      <c r="B2" s="2">
        <v>42037</v>
      </c>
      <c r="C2">
        <f>YEAR(B2)</f>
        <v>2015</v>
      </c>
      <c r="D2">
        <f>B2-A2</f>
        <v>17</v>
      </c>
      <c r="E2">
        <v>-253.47</v>
      </c>
      <c r="F2">
        <v>-1</v>
      </c>
      <c r="G2" t="str">
        <f>IF(F2=-1,"short",IF(F2=1,"long", 0 ))</f>
        <v>short</v>
      </c>
    </row>
    <row r="3" spans="1:7" x14ac:dyDescent="0.25">
      <c r="A3" s="2">
        <v>42040</v>
      </c>
      <c r="B3" s="2">
        <v>42047</v>
      </c>
      <c r="C3">
        <f t="shared" ref="C3:C66" si="0">YEAR(B3)</f>
        <v>2015</v>
      </c>
      <c r="D3">
        <f t="shared" ref="D3:D66" si="1">B3-A3</f>
        <v>7</v>
      </c>
      <c r="E3">
        <v>1.39</v>
      </c>
      <c r="F3">
        <v>1</v>
      </c>
      <c r="G3" t="str">
        <f t="shared" ref="G3:G66" si="2">IF(F3=-1,"short",IF(F3=1,"long", 0 ))</f>
        <v>long</v>
      </c>
    </row>
    <row r="4" spans="1:7" x14ac:dyDescent="0.25">
      <c r="A4" s="2">
        <v>42051</v>
      </c>
      <c r="B4" s="2">
        <v>42059</v>
      </c>
      <c r="C4">
        <f t="shared" si="0"/>
        <v>2015</v>
      </c>
      <c r="D4">
        <f t="shared" si="1"/>
        <v>8</v>
      </c>
      <c r="E4">
        <v>69.489999999999995</v>
      </c>
      <c r="F4">
        <v>-1</v>
      </c>
      <c r="G4" t="str">
        <f t="shared" si="2"/>
        <v>short</v>
      </c>
    </row>
    <row r="5" spans="1:7" x14ac:dyDescent="0.25">
      <c r="A5" s="2">
        <v>42062</v>
      </c>
      <c r="B5" s="2">
        <v>42065</v>
      </c>
      <c r="C5">
        <f t="shared" si="0"/>
        <v>2015</v>
      </c>
      <c r="D5">
        <f t="shared" si="1"/>
        <v>3</v>
      </c>
      <c r="E5">
        <v>109.25</v>
      </c>
      <c r="F5">
        <v>1</v>
      </c>
      <c r="G5" t="str">
        <f t="shared" si="2"/>
        <v>long</v>
      </c>
    </row>
    <row r="6" spans="1:7" x14ac:dyDescent="0.25">
      <c r="A6" s="2">
        <v>42066</v>
      </c>
      <c r="B6" s="2">
        <v>42072</v>
      </c>
      <c r="C6">
        <f t="shared" si="0"/>
        <v>2015</v>
      </c>
      <c r="D6">
        <f t="shared" si="1"/>
        <v>6</v>
      </c>
      <c r="E6">
        <v>150.27000000000001</v>
      </c>
      <c r="F6">
        <v>-1</v>
      </c>
      <c r="G6" t="str">
        <f t="shared" si="2"/>
        <v>short</v>
      </c>
    </row>
    <row r="7" spans="1:7" x14ac:dyDescent="0.25">
      <c r="A7" s="2">
        <v>42074</v>
      </c>
      <c r="B7" s="2">
        <v>42076</v>
      </c>
      <c r="C7">
        <f t="shared" si="0"/>
        <v>2015</v>
      </c>
      <c r="D7">
        <f t="shared" si="1"/>
        <v>2</v>
      </c>
      <c r="E7">
        <v>144.1</v>
      </c>
      <c r="F7">
        <v>1</v>
      </c>
      <c r="G7" t="str">
        <f t="shared" si="2"/>
        <v>long</v>
      </c>
    </row>
    <row r="8" spans="1:7" x14ac:dyDescent="0.25">
      <c r="A8" s="2">
        <v>42079</v>
      </c>
      <c r="B8" s="2">
        <v>42082</v>
      </c>
      <c r="C8">
        <f t="shared" si="0"/>
        <v>2015</v>
      </c>
      <c r="D8">
        <f t="shared" si="1"/>
        <v>3</v>
      </c>
      <c r="E8">
        <v>116.38</v>
      </c>
      <c r="F8">
        <v>1</v>
      </c>
      <c r="G8" t="str">
        <f t="shared" si="2"/>
        <v>long</v>
      </c>
    </row>
    <row r="9" spans="1:7" x14ac:dyDescent="0.25">
      <c r="A9" s="2">
        <v>42083</v>
      </c>
      <c r="B9" s="2">
        <v>42094</v>
      </c>
      <c r="C9">
        <f t="shared" si="0"/>
        <v>2015</v>
      </c>
      <c r="D9">
        <f t="shared" si="1"/>
        <v>11</v>
      </c>
      <c r="E9">
        <v>-29.38</v>
      </c>
      <c r="F9">
        <v>1</v>
      </c>
      <c r="G9" t="str">
        <f t="shared" si="2"/>
        <v>long</v>
      </c>
    </row>
    <row r="10" spans="1:7" x14ac:dyDescent="0.25">
      <c r="A10" s="2">
        <v>42101</v>
      </c>
      <c r="B10" s="2">
        <v>42111</v>
      </c>
      <c r="C10">
        <f t="shared" si="0"/>
        <v>2015</v>
      </c>
      <c r="D10">
        <f t="shared" si="1"/>
        <v>10</v>
      </c>
      <c r="E10">
        <v>-10.050000000000001</v>
      </c>
      <c r="F10">
        <v>-1</v>
      </c>
      <c r="G10" t="str">
        <f t="shared" si="2"/>
        <v>short</v>
      </c>
    </row>
    <row r="11" spans="1:7" x14ac:dyDescent="0.25">
      <c r="A11" s="2">
        <v>42115</v>
      </c>
      <c r="B11" s="2">
        <v>42129</v>
      </c>
      <c r="C11">
        <f t="shared" si="0"/>
        <v>2015</v>
      </c>
      <c r="D11">
        <f t="shared" si="1"/>
        <v>14</v>
      </c>
      <c r="E11">
        <v>-39.35</v>
      </c>
      <c r="F11">
        <v>1</v>
      </c>
      <c r="G11" t="str">
        <f t="shared" si="2"/>
        <v>long</v>
      </c>
    </row>
    <row r="12" spans="1:7" x14ac:dyDescent="0.25">
      <c r="A12" s="2">
        <v>42131</v>
      </c>
      <c r="B12" s="2">
        <v>42135</v>
      </c>
      <c r="C12">
        <f t="shared" si="0"/>
        <v>2015</v>
      </c>
      <c r="D12">
        <f t="shared" si="1"/>
        <v>4</v>
      </c>
      <c r="E12">
        <v>185.9</v>
      </c>
      <c r="F12">
        <v>1</v>
      </c>
      <c r="G12" t="str">
        <f t="shared" si="2"/>
        <v>long</v>
      </c>
    </row>
    <row r="13" spans="1:7" x14ac:dyDescent="0.25">
      <c r="A13" s="2">
        <v>42136</v>
      </c>
      <c r="B13" s="2">
        <v>42137</v>
      </c>
      <c r="C13">
        <f t="shared" si="0"/>
        <v>2015</v>
      </c>
      <c r="D13">
        <f t="shared" si="1"/>
        <v>1</v>
      </c>
      <c r="E13">
        <v>-54.6</v>
      </c>
      <c r="F13">
        <v>-1</v>
      </c>
      <c r="G13" t="str">
        <f t="shared" si="2"/>
        <v>short</v>
      </c>
    </row>
    <row r="14" spans="1:7" x14ac:dyDescent="0.25">
      <c r="A14" s="2">
        <v>42143</v>
      </c>
      <c r="B14" s="2">
        <v>42150</v>
      </c>
      <c r="C14">
        <f t="shared" si="0"/>
        <v>2015</v>
      </c>
      <c r="D14">
        <f t="shared" si="1"/>
        <v>7</v>
      </c>
      <c r="E14">
        <v>39.479999999999997</v>
      </c>
      <c r="F14">
        <v>-1</v>
      </c>
      <c r="G14" t="str">
        <f t="shared" si="2"/>
        <v>short</v>
      </c>
    </row>
    <row r="15" spans="1:7" x14ac:dyDescent="0.25">
      <c r="A15" s="2">
        <v>42156</v>
      </c>
      <c r="B15" s="2">
        <v>42157</v>
      </c>
      <c r="C15">
        <f t="shared" si="0"/>
        <v>2015</v>
      </c>
      <c r="D15">
        <f t="shared" si="1"/>
        <v>1</v>
      </c>
      <c r="E15">
        <v>43.49</v>
      </c>
      <c r="F15">
        <v>-1</v>
      </c>
      <c r="G15" t="str">
        <f t="shared" si="2"/>
        <v>short</v>
      </c>
    </row>
    <row r="16" spans="1:7" x14ac:dyDescent="0.25">
      <c r="A16" s="2">
        <v>42158</v>
      </c>
      <c r="B16" s="2">
        <v>42172</v>
      </c>
      <c r="C16">
        <f t="shared" si="0"/>
        <v>2015</v>
      </c>
      <c r="D16">
        <f t="shared" si="1"/>
        <v>14</v>
      </c>
      <c r="E16">
        <v>-50.9</v>
      </c>
      <c r="F16">
        <v>1</v>
      </c>
      <c r="G16" t="str">
        <f t="shared" si="2"/>
        <v>long</v>
      </c>
    </row>
    <row r="17" spans="1:7" x14ac:dyDescent="0.25">
      <c r="A17" s="2">
        <v>42174</v>
      </c>
      <c r="B17" s="2">
        <v>42184</v>
      </c>
      <c r="C17">
        <f t="shared" si="0"/>
        <v>2015</v>
      </c>
      <c r="D17">
        <f t="shared" si="1"/>
        <v>10</v>
      </c>
      <c r="E17">
        <v>-17.739999999999998</v>
      </c>
      <c r="F17">
        <v>-1</v>
      </c>
      <c r="G17" t="str">
        <f t="shared" si="2"/>
        <v>short</v>
      </c>
    </row>
    <row r="18" spans="1:7" x14ac:dyDescent="0.25">
      <c r="A18" s="2">
        <v>42187</v>
      </c>
      <c r="B18" s="2">
        <v>42191</v>
      </c>
      <c r="C18">
        <f t="shared" si="0"/>
        <v>2015</v>
      </c>
      <c r="D18">
        <f t="shared" si="1"/>
        <v>4</v>
      </c>
      <c r="E18">
        <v>58.75</v>
      </c>
      <c r="F18">
        <v>-1</v>
      </c>
      <c r="G18" t="str">
        <f t="shared" si="2"/>
        <v>short</v>
      </c>
    </row>
    <row r="19" spans="1:7" x14ac:dyDescent="0.25">
      <c r="A19" s="2">
        <v>42192</v>
      </c>
      <c r="B19" s="2">
        <v>42193</v>
      </c>
      <c r="C19">
        <f t="shared" si="0"/>
        <v>2015</v>
      </c>
      <c r="D19">
        <f t="shared" si="1"/>
        <v>1</v>
      </c>
      <c r="E19">
        <v>86.53</v>
      </c>
      <c r="F19">
        <v>-1</v>
      </c>
      <c r="G19" t="str">
        <f t="shared" si="2"/>
        <v>short</v>
      </c>
    </row>
    <row r="20" spans="1:7" x14ac:dyDescent="0.25">
      <c r="A20" s="2">
        <v>42195</v>
      </c>
      <c r="B20" s="2">
        <v>42198</v>
      </c>
      <c r="C20">
        <f t="shared" si="0"/>
        <v>2015</v>
      </c>
      <c r="D20">
        <f t="shared" si="1"/>
        <v>3</v>
      </c>
      <c r="E20">
        <v>54.93</v>
      </c>
      <c r="F20">
        <v>1</v>
      </c>
      <c r="G20" t="str">
        <f t="shared" si="2"/>
        <v>long</v>
      </c>
    </row>
    <row r="21" spans="1:7" x14ac:dyDescent="0.25">
      <c r="A21" s="2">
        <v>42201</v>
      </c>
      <c r="B21" s="2">
        <v>42209</v>
      </c>
      <c r="C21">
        <f t="shared" si="0"/>
        <v>2015</v>
      </c>
      <c r="D21">
        <f t="shared" si="1"/>
        <v>8</v>
      </c>
      <c r="E21">
        <v>70.83</v>
      </c>
      <c r="F21">
        <v>-1</v>
      </c>
      <c r="G21" t="str">
        <f t="shared" si="2"/>
        <v>short</v>
      </c>
    </row>
    <row r="22" spans="1:7" x14ac:dyDescent="0.25">
      <c r="A22" s="2">
        <v>42213</v>
      </c>
      <c r="B22" s="2">
        <v>42216</v>
      </c>
      <c r="C22">
        <f t="shared" si="0"/>
        <v>2015</v>
      </c>
      <c r="D22">
        <f t="shared" si="1"/>
        <v>3</v>
      </c>
      <c r="E22">
        <v>161.24</v>
      </c>
      <c r="F22">
        <v>1</v>
      </c>
      <c r="G22" t="str">
        <f t="shared" si="2"/>
        <v>long</v>
      </c>
    </row>
    <row r="23" spans="1:7" x14ac:dyDescent="0.25">
      <c r="A23" s="2">
        <v>42222</v>
      </c>
      <c r="B23" s="2">
        <v>42227</v>
      </c>
      <c r="C23">
        <f t="shared" si="0"/>
        <v>2015</v>
      </c>
      <c r="D23">
        <f t="shared" si="1"/>
        <v>5</v>
      </c>
      <c r="E23">
        <v>91.31</v>
      </c>
      <c r="F23">
        <v>-1</v>
      </c>
      <c r="G23" t="str">
        <f t="shared" si="2"/>
        <v>short</v>
      </c>
    </row>
    <row r="24" spans="1:7" x14ac:dyDescent="0.25">
      <c r="A24" s="2">
        <v>42229</v>
      </c>
      <c r="B24" s="2">
        <v>42230</v>
      </c>
      <c r="C24">
        <f t="shared" si="0"/>
        <v>2015</v>
      </c>
      <c r="D24">
        <f t="shared" si="1"/>
        <v>1</v>
      </c>
      <c r="E24">
        <v>144.88</v>
      </c>
      <c r="F24">
        <v>1</v>
      </c>
      <c r="G24" t="str">
        <f t="shared" si="2"/>
        <v>long</v>
      </c>
    </row>
    <row r="25" spans="1:7" x14ac:dyDescent="0.25">
      <c r="A25" s="2">
        <v>42237</v>
      </c>
      <c r="B25" s="2">
        <v>42256</v>
      </c>
      <c r="C25">
        <f t="shared" si="0"/>
        <v>2015</v>
      </c>
      <c r="D25">
        <f t="shared" si="1"/>
        <v>19</v>
      </c>
      <c r="E25">
        <v>-494.1</v>
      </c>
      <c r="F25">
        <v>1</v>
      </c>
      <c r="G25" t="str">
        <f t="shared" si="2"/>
        <v>long</v>
      </c>
    </row>
    <row r="26" spans="1:7" x14ac:dyDescent="0.25">
      <c r="A26" s="2">
        <v>42262</v>
      </c>
      <c r="B26" s="2">
        <v>42269</v>
      </c>
      <c r="C26">
        <f t="shared" si="0"/>
        <v>2015</v>
      </c>
      <c r="D26">
        <f t="shared" si="1"/>
        <v>7</v>
      </c>
      <c r="E26">
        <v>8.85</v>
      </c>
      <c r="F26">
        <v>-1</v>
      </c>
      <c r="G26" t="str">
        <f t="shared" si="2"/>
        <v>short</v>
      </c>
    </row>
    <row r="27" spans="1:7" x14ac:dyDescent="0.25">
      <c r="A27" s="2">
        <v>42276</v>
      </c>
      <c r="B27" s="2">
        <v>42277</v>
      </c>
      <c r="C27">
        <f t="shared" si="0"/>
        <v>2015</v>
      </c>
      <c r="D27">
        <f t="shared" si="1"/>
        <v>1</v>
      </c>
      <c r="E27">
        <v>80.95</v>
      </c>
      <c r="F27">
        <v>1</v>
      </c>
      <c r="G27" t="str">
        <f t="shared" si="2"/>
        <v>long</v>
      </c>
    </row>
    <row r="28" spans="1:7" x14ac:dyDescent="0.25">
      <c r="A28" s="2">
        <v>42278</v>
      </c>
      <c r="B28" s="2">
        <v>42305</v>
      </c>
      <c r="C28">
        <f t="shared" si="0"/>
        <v>2015</v>
      </c>
      <c r="D28">
        <f t="shared" si="1"/>
        <v>27</v>
      </c>
      <c r="E28">
        <v>-238</v>
      </c>
      <c r="F28">
        <v>-1</v>
      </c>
      <c r="G28" t="str">
        <f t="shared" si="2"/>
        <v>short</v>
      </c>
    </row>
    <row r="29" spans="1:7" x14ac:dyDescent="0.25">
      <c r="A29" s="2">
        <v>42306</v>
      </c>
      <c r="B29" s="2">
        <v>42328</v>
      </c>
      <c r="C29">
        <f t="shared" si="0"/>
        <v>2015</v>
      </c>
      <c r="D29">
        <f t="shared" si="1"/>
        <v>22</v>
      </c>
      <c r="E29">
        <v>-248.81</v>
      </c>
      <c r="F29">
        <v>1</v>
      </c>
      <c r="G29" t="str">
        <f t="shared" si="2"/>
        <v>long</v>
      </c>
    </row>
    <row r="30" spans="1:7" x14ac:dyDescent="0.25">
      <c r="A30" s="2">
        <v>42335</v>
      </c>
      <c r="B30" s="2">
        <v>42341</v>
      </c>
      <c r="C30">
        <f t="shared" si="0"/>
        <v>2015</v>
      </c>
      <c r="D30">
        <f t="shared" si="1"/>
        <v>6</v>
      </c>
      <c r="E30">
        <v>66.7</v>
      </c>
      <c r="F30">
        <v>-1</v>
      </c>
      <c r="G30" t="str">
        <f t="shared" si="2"/>
        <v>short</v>
      </c>
    </row>
    <row r="31" spans="1:7" x14ac:dyDescent="0.25">
      <c r="A31" s="2">
        <v>42345</v>
      </c>
      <c r="B31" s="2">
        <v>42354</v>
      </c>
      <c r="C31">
        <f t="shared" si="0"/>
        <v>2015</v>
      </c>
      <c r="D31">
        <f t="shared" si="1"/>
        <v>9</v>
      </c>
      <c r="E31">
        <v>-35.229999999999997</v>
      </c>
      <c r="F31">
        <v>1</v>
      </c>
      <c r="G31" t="str">
        <f t="shared" si="2"/>
        <v>long</v>
      </c>
    </row>
    <row r="32" spans="1:7" x14ac:dyDescent="0.25">
      <c r="A32" s="2">
        <v>42356</v>
      </c>
      <c r="B32" s="2">
        <v>42373</v>
      </c>
      <c r="C32">
        <f t="shared" si="0"/>
        <v>2016</v>
      </c>
      <c r="D32">
        <f t="shared" si="1"/>
        <v>17</v>
      </c>
      <c r="E32">
        <v>-103.11</v>
      </c>
      <c r="F32">
        <v>-1</v>
      </c>
      <c r="G32" t="str">
        <f t="shared" si="2"/>
        <v>short</v>
      </c>
    </row>
    <row r="33" spans="1:7" x14ac:dyDescent="0.25">
      <c r="A33" s="2">
        <v>42374</v>
      </c>
      <c r="B33" s="2">
        <v>42394</v>
      </c>
      <c r="C33">
        <f t="shared" si="0"/>
        <v>2016</v>
      </c>
      <c r="D33">
        <f t="shared" si="1"/>
        <v>20</v>
      </c>
      <c r="E33">
        <v>-315.89999999999998</v>
      </c>
      <c r="F33">
        <v>1</v>
      </c>
      <c r="G33" t="str">
        <f t="shared" si="2"/>
        <v>long</v>
      </c>
    </row>
    <row r="34" spans="1:7" x14ac:dyDescent="0.25">
      <c r="A34" s="2">
        <v>42401</v>
      </c>
      <c r="B34" s="2">
        <v>42403</v>
      </c>
      <c r="C34">
        <f t="shared" si="0"/>
        <v>2016</v>
      </c>
      <c r="D34">
        <f t="shared" si="1"/>
        <v>2</v>
      </c>
      <c r="E34">
        <v>163.5</v>
      </c>
      <c r="F34">
        <v>-1</v>
      </c>
      <c r="G34" t="str">
        <f t="shared" si="2"/>
        <v>short</v>
      </c>
    </row>
    <row r="35" spans="1:7" x14ac:dyDescent="0.25">
      <c r="A35" s="2">
        <v>42409</v>
      </c>
      <c r="B35" s="2">
        <v>42418</v>
      </c>
      <c r="C35">
        <f t="shared" si="0"/>
        <v>2016</v>
      </c>
      <c r="D35">
        <f t="shared" si="1"/>
        <v>9</v>
      </c>
      <c r="E35">
        <v>-91.08</v>
      </c>
      <c r="F35">
        <v>1</v>
      </c>
      <c r="G35" t="str">
        <f t="shared" si="2"/>
        <v>long</v>
      </c>
    </row>
    <row r="36" spans="1:7" x14ac:dyDescent="0.25">
      <c r="A36" s="2">
        <v>42426</v>
      </c>
      <c r="B36" s="2">
        <v>42430</v>
      </c>
      <c r="C36">
        <f t="shared" si="0"/>
        <v>2016</v>
      </c>
      <c r="D36">
        <f t="shared" si="1"/>
        <v>4</v>
      </c>
      <c r="E36">
        <v>61.19</v>
      </c>
      <c r="F36">
        <v>1</v>
      </c>
      <c r="G36" t="str">
        <f t="shared" si="2"/>
        <v>long</v>
      </c>
    </row>
    <row r="37" spans="1:7" x14ac:dyDescent="0.25">
      <c r="A37" s="2">
        <v>42431</v>
      </c>
      <c r="B37" s="2">
        <v>42445</v>
      </c>
      <c r="C37">
        <f t="shared" si="0"/>
        <v>2016</v>
      </c>
      <c r="D37">
        <f t="shared" si="1"/>
        <v>14</v>
      </c>
      <c r="E37">
        <v>-87.64</v>
      </c>
      <c r="F37">
        <v>-1</v>
      </c>
      <c r="G37" t="str">
        <f t="shared" si="2"/>
        <v>short</v>
      </c>
    </row>
    <row r="38" spans="1:7" x14ac:dyDescent="0.25">
      <c r="A38" s="2">
        <v>42450</v>
      </c>
      <c r="B38" s="2">
        <v>42458</v>
      </c>
      <c r="C38">
        <f t="shared" si="0"/>
        <v>2016</v>
      </c>
      <c r="D38">
        <f t="shared" si="1"/>
        <v>8</v>
      </c>
      <c r="E38">
        <v>116.66</v>
      </c>
      <c r="F38">
        <v>-1</v>
      </c>
      <c r="G38" t="str">
        <f t="shared" si="2"/>
        <v>short</v>
      </c>
    </row>
    <row r="39" spans="1:7" x14ac:dyDescent="0.25">
      <c r="A39" s="2">
        <v>42460</v>
      </c>
      <c r="B39" s="2">
        <v>42465</v>
      </c>
      <c r="C39">
        <f t="shared" si="0"/>
        <v>2016</v>
      </c>
      <c r="D39">
        <f t="shared" si="1"/>
        <v>5</v>
      </c>
      <c r="E39">
        <v>48.64</v>
      </c>
      <c r="F39">
        <v>-1</v>
      </c>
      <c r="G39" t="str">
        <f t="shared" si="2"/>
        <v>short</v>
      </c>
    </row>
    <row r="40" spans="1:7" x14ac:dyDescent="0.25">
      <c r="A40" s="2">
        <v>42466</v>
      </c>
      <c r="B40" s="2">
        <v>42471</v>
      </c>
      <c r="C40">
        <f t="shared" si="0"/>
        <v>2016</v>
      </c>
      <c r="D40">
        <f t="shared" si="1"/>
        <v>5</v>
      </c>
      <c r="E40">
        <v>33.32</v>
      </c>
      <c r="F40">
        <v>1</v>
      </c>
      <c r="G40" t="str">
        <f t="shared" si="2"/>
        <v>long</v>
      </c>
    </row>
    <row r="41" spans="1:7" x14ac:dyDescent="0.25">
      <c r="A41" s="2">
        <v>42478</v>
      </c>
      <c r="B41" s="2">
        <v>42488</v>
      </c>
      <c r="C41">
        <f t="shared" si="0"/>
        <v>2016</v>
      </c>
      <c r="D41">
        <f t="shared" si="1"/>
        <v>10</v>
      </c>
      <c r="E41">
        <v>47.78</v>
      </c>
      <c r="F41">
        <v>-1</v>
      </c>
      <c r="G41" t="str">
        <f t="shared" si="2"/>
        <v>short</v>
      </c>
    </row>
    <row r="42" spans="1:7" x14ac:dyDescent="0.25">
      <c r="A42" s="2">
        <v>42492</v>
      </c>
      <c r="B42" s="2">
        <v>42499</v>
      </c>
      <c r="C42">
        <f t="shared" si="0"/>
        <v>2016</v>
      </c>
      <c r="D42">
        <f t="shared" si="1"/>
        <v>7</v>
      </c>
      <c r="E42">
        <v>16.41</v>
      </c>
      <c r="F42">
        <v>1</v>
      </c>
      <c r="G42" t="str">
        <f t="shared" si="2"/>
        <v>long</v>
      </c>
    </row>
    <row r="43" spans="1:7" x14ac:dyDescent="0.25">
      <c r="A43" s="2">
        <v>42503</v>
      </c>
      <c r="B43" s="2">
        <v>42506</v>
      </c>
      <c r="C43">
        <f t="shared" si="0"/>
        <v>2016</v>
      </c>
      <c r="D43">
        <f t="shared" si="1"/>
        <v>3</v>
      </c>
      <c r="E43">
        <v>10.26</v>
      </c>
      <c r="F43">
        <v>-1</v>
      </c>
      <c r="G43" t="str">
        <f t="shared" si="2"/>
        <v>short</v>
      </c>
    </row>
    <row r="44" spans="1:7" x14ac:dyDescent="0.25">
      <c r="A44" s="2">
        <v>42510</v>
      </c>
      <c r="B44" s="2">
        <v>42515</v>
      </c>
      <c r="C44">
        <f t="shared" si="0"/>
        <v>2016</v>
      </c>
      <c r="D44">
        <f t="shared" si="1"/>
        <v>5</v>
      </c>
      <c r="E44">
        <v>70.180000000000007</v>
      </c>
      <c r="F44">
        <v>1</v>
      </c>
      <c r="G44" t="str">
        <f t="shared" si="2"/>
        <v>long</v>
      </c>
    </row>
    <row r="45" spans="1:7" x14ac:dyDescent="0.25">
      <c r="A45" s="2">
        <v>42516</v>
      </c>
      <c r="B45" s="2">
        <v>42530</v>
      </c>
      <c r="C45">
        <f t="shared" si="0"/>
        <v>2016</v>
      </c>
      <c r="D45">
        <f t="shared" si="1"/>
        <v>14</v>
      </c>
      <c r="E45">
        <v>-122.86</v>
      </c>
      <c r="F45">
        <v>-1</v>
      </c>
      <c r="G45" t="str">
        <f t="shared" si="2"/>
        <v>short</v>
      </c>
    </row>
    <row r="46" spans="1:7" x14ac:dyDescent="0.25">
      <c r="A46" s="2">
        <v>42534</v>
      </c>
      <c r="B46" s="2">
        <v>42536</v>
      </c>
      <c r="C46">
        <f t="shared" si="0"/>
        <v>2016</v>
      </c>
      <c r="D46">
        <f t="shared" si="1"/>
        <v>2</v>
      </c>
      <c r="E46">
        <v>84.74</v>
      </c>
      <c r="F46">
        <v>1</v>
      </c>
      <c r="G46" t="str">
        <f t="shared" si="2"/>
        <v>long</v>
      </c>
    </row>
    <row r="47" spans="1:7" x14ac:dyDescent="0.25">
      <c r="A47" s="2">
        <v>42545</v>
      </c>
      <c r="B47" s="2">
        <v>42548</v>
      </c>
      <c r="C47">
        <f t="shared" si="0"/>
        <v>2016</v>
      </c>
      <c r="D47">
        <f t="shared" si="1"/>
        <v>3</v>
      </c>
      <c r="E47">
        <v>49.25</v>
      </c>
      <c r="F47">
        <v>-1</v>
      </c>
      <c r="G47" t="str">
        <f t="shared" si="2"/>
        <v>short</v>
      </c>
    </row>
    <row r="48" spans="1:7" x14ac:dyDescent="0.25">
      <c r="A48" s="2">
        <v>42549</v>
      </c>
      <c r="B48" s="2">
        <v>42550</v>
      </c>
      <c r="C48">
        <f t="shared" si="0"/>
        <v>2016</v>
      </c>
      <c r="D48">
        <f t="shared" si="1"/>
        <v>1</v>
      </c>
      <c r="E48">
        <v>48.27</v>
      </c>
      <c r="F48">
        <v>1</v>
      </c>
      <c r="G48" t="str">
        <f t="shared" si="2"/>
        <v>long</v>
      </c>
    </row>
    <row r="49" spans="1:7" x14ac:dyDescent="0.25">
      <c r="A49" s="2">
        <v>42552</v>
      </c>
      <c r="B49" s="2">
        <v>42573</v>
      </c>
      <c r="C49">
        <f t="shared" si="0"/>
        <v>2016</v>
      </c>
      <c r="D49">
        <f t="shared" si="1"/>
        <v>21</v>
      </c>
      <c r="E49">
        <v>-176.77</v>
      </c>
      <c r="F49">
        <v>-1</v>
      </c>
      <c r="G49" t="str">
        <f t="shared" si="2"/>
        <v>short</v>
      </c>
    </row>
    <row r="50" spans="1:7" x14ac:dyDescent="0.25">
      <c r="A50" s="2">
        <v>42577</v>
      </c>
      <c r="B50" s="2">
        <v>42585</v>
      </c>
      <c r="C50">
        <f t="shared" si="0"/>
        <v>2016</v>
      </c>
      <c r="D50">
        <f t="shared" si="1"/>
        <v>8</v>
      </c>
      <c r="E50">
        <v>-11.7</v>
      </c>
      <c r="F50">
        <v>-1</v>
      </c>
      <c r="G50" t="str">
        <f t="shared" si="2"/>
        <v>short</v>
      </c>
    </row>
    <row r="51" spans="1:7" x14ac:dyDescent="0.25">
      <c r="A51" s="2">
        <v>42586</v>
      </c>
      <c r="B51" s="2">
        <v>42587</v>
      </c>
      <c r="C51">
        <f t="shared" si="0"/>
        <v>2016</v>
      </c>
      <c r="D51">
        <f t="shared" si="1"/>
        <v>1</v>
      </c>
      <c r="E51">
        <v>53.25</v>
      </c>
      <c r="F51">
        <v>1</v>
      </c>
      <c r="G51" t="str">
        <f t="shared" si="2"/>
        <v>long</v>
      </c>
    </row>
    <row r="52" spans="1:7" x14ac:dyDescent="0.25">
      <c r="A52" s="2">
        <v>42590</v>
      </c>
      <c r="B52" s="2">
        <v>42592</v>
      </c>
      <c r="C52">
        <f t="shared" si="0"/>
        <v>2016</v>
      </c>
      <c r="D52">
        <f t="shared" si="1"/>
        <v>2</v>
      </c>
      <c r="E52">
        <v>76.48</v>
      </c>
      <c r="F52">
        <v>-1</v>
      </c>
      <c r="G52" t="str">
        <f t="shared" si="2"/>
        <v>short</v>
      </c>
    </row>
    <row r="53" spans="1:7" x14ac:dyDescent="0.25">
      <c r="A53" s="2">
        <v>42593</v>
      </c>
      <c r="B53" s="2">
        <v>42598</v>
      </c>
      <c r="C53">
        <f t="shared" si="0"/>
        <v>2016</v>
      </c>
      <c r="D53">
        <f t="shared" si="1"/>
        <v>5</v>
      </c>
      <c r="E53">
        <v>78.099999999999994</v>
      </c>
      <c r="F53">
        <v>1</v>
      </c>
      <c r="G53" t="str">
        <f t="shared" si="2"/>
        <v>long</v>
      </c>
    </row>
    <row r="54" spans="1:7" x14ac:dyDescent="0.25">
      <c r="A54" s="2">
        <v>42608</v>
      </c>
      <c r="B54" s="2">
        <v>42612</v>
      </c>
      <c r="C54">
        <f t="shared" si="0"/>
        <v>2016</v>
      </c>
      <c r="D54">
        <f t="shared" si="1"/>
        <v>4</v>
      </c>
      <c r="E54">
        <v>74.2</v>
      </c>
      <c r="F54">
        <v>1</v>
      </c>
      <c r="G54" t="str">
        <f t="shared" si="2"/>
        <v>long</v>
      </c>
    </row>
    <row r="55" spans="1:7" x14ac:dyDescent="0.25">
      <c r="A55" s="2">
        <v>42613</v>
      </c>
      <c r="B55" s="2">
        <v>42625</v>
      </c>
      <c r="C55">
        <f t="shared" si="0"/>
        <v>2016</v>
      </c>
      <c r="D55">
        <f t="shared" si="1"/>
        <v>12</v>
      </c>
      <c r="E55">
        <v>53.25</v>
      </c>
      <c r="F55">
        <v>-1</v>
      </c>
      <c r="G55" t="str">
        <f t="shared" si="2"/>
        <v>short</v>
      </c>
    </row>
    <row r="56" spans="1:7" x14ac:dyDescent="0.25">
      <c r="A56" s="2">
        <v>42628</v>
      </c>
      <c r="B56" s="2">
        <v>42629</v>
      </c>
      <c r="C56">
        <f t="shared" si="0"/>
        <v>2016</v>
      </c>
      <c r="D56">
        <f t="shared" si="1"/>
        <v>1</v>
      </c>
      <c r="E56">
        <v>80.989999999999995</v>
      </c>
      <c r="F56">
        <v>1</v>
      </c>
      <c r="G56" t="str">
        <f t="shared" si="2"/>
        <v>long</v>
      </c>
    </row>
    <row r="57" spans="1:7" x14ac:dyDescent="0.25">
      <c r="A57" s="2">
        <v>42640</v>
      </c>
      <c r="B57" s="2">
        <v>42642</v>
      </c>
      <c r="C57">
        <f t="shared" si="0"/>
        <v>2016</v>
      </c>
      <c r="D57">
        <f t="shared" si="1"/>
        <v>2</v>
      </c>
      <c r="E57">
        <v>86.3</v>
      </c>
      <c r="F57">
        <v>1</v>
      </c>
      <c r="G57" t="str">
        <f t="shared" si="2"/>
        <v>long</v>
      </c>
    </row>
    <row r="58" spans="1:7" x14ac:dyDescent="0.25">
      <c r="A58" s="2">
        <v>42643</v>
      </c>
      <c r="B58" s="2">
        <v>42646</v>
      </c>
      <c r="C58">
        <f t="shared" si="0"/>
        <v>2016</v>
      </c>
      <c r="D58">
        <f t="shared" si="1"/>
        <v>3</v>
      </c>
      <c r="E58">
        <v>132.59</v>
      </c>
      <c r="F58">
        <v>1</v>
      </c>
      <c r="G58" t="str">
        <f t="shared" si="2"/>
        <v>long</v>
      </c>
    </row>
    <row r="59" spans="1:7" x14ac:dyDescent="0.25">
      <c r="A59" s="2">
        <v>42657</v>
      </c>
      <c r="B59" s="2">
        <v>42661</v>
      </c>
      <c r="C59">
        <f t="shared" si="0"/>
        <v>2016</v>
      </c>
      <c r="D59">
        <f t="shared" si="1"/>
        <v>4</v>
      </c>
      <c r="E59">
        <v>82.15</v>
      </c>
      <c r="F59">
        <v>1</v>
      </c>
      <c r="G59" t="str">
        <f t="shared" si="2"/>
        <v>long</v>
      </c>
    </row>
    <row r="60" spans="1:7" x14ac:dyDescent="0.25">
      <c r="A60" s="2">
        <v>42676</v>
      </c>
      <c r="B60" s="2">
        <v>42684</v>
      </c>
      <c r="C60">
        <f t="shared" si="0"/>
        <v>2016</v>
      </c>
      <c r="D60">
        <f t="shared" si="1"/>
        <v>8</v>
      </c>
      <c r="E60">
        <v>41.6</v>
      </c>
      <c r="F60">
        <v>1</v>
      </c>
      <c r="G60" t="str">
        <f t="shared" si="2"/>
        <v>long</v>
      </c>
    </row>
    <row r="61" spans="1:7" x14ac:dyDescent="0.25">
      <c r="A61" s="2">
        <v>42689</v>
      </c>
      <c r="B61" s="2">
        <v>42699</v>
      </c>
      <c r="C61">
        <f t="shared" si="0"/>
        <v>2016</v>
      </c>
      <c r="D61">
        <f t="shared" si="1"/>
        <v>10</v>
      </c>
      <c r="E61">
        <v>4.1900000000000004</v>
      </c>
      <c r="F61">
        <v>1</v>
      </c>
      <c r="G61" t="str">
        <f t="shared" si="2"/>
        <v>long</v>
      </c>
    </row>
    <row r="62" spans="1:7" x14ac:dyDescent="0.25">
      <c r="A62" s="2">
        <v>42703</v>
      </c>
      <c r="B62" s="2">
        <v>42706</v>
      </c>
      <c r="C62">
        <f t="shared" si="0"/>
        <v>2016</v>
      </c>
      <c r="D62">
        <f t="shared" si="1"/>
        <v>3</v>
      </c>
      <c r="E62">
        <v>61.64</v>
      </c>
      <c r="F62">
        <v>-1</v>
      </c>
      <c r="G62" t="str">
        <f t="shared" si="2"/>
        <v>short</v>
      </c>
    </row>
    <row r="63" spans="1:7" x14ac:dyDescent="0.25">
      <c r="A63" s="2">
        <v>42713</v>
      </c>
      <c r="B63" s="2">
        <v>42716</v>
      </c>
      <c r="C63">
        <f t="shared" si="0"/>
        <v>2016</v>
      </c>
      <c r="D63">
        <f t="shared" si="1"/>
        <v>3</v>
      </c>
      <c r="E63">
        <v>96.17</v>
      </c>
      <c r="F63">
        <v>-1</v>
      </c>
      <c r="G63" t="str">
        <f t="shared" si="2"/>
        <v>short</v>
      </c>
    </row>
    <row r="64" spans="1:7" x14ac:dyDescent="0.25">
      <c r="A64" s="2">
        <v>42724</v>
      </c>
      <c r="B64" s="2">
        <v>42732</v>
      </c>
      <c r="C64">
        <f t="shared" si="0"/>
        <v>2016</v>
      </c>
      <c r="D64">
        <f t="shared" si="1"/>
        <v>8</v>
      </c>
      <c r="E64">
        <v>-19.45</v>
      </c>
      <c r="F64">
        <v>1</v>
      </c>
      <c r="G64" t="str">
        <f t="shared" si="2"/>
        <v>long</v>
      </c>
    </row>
    <row r="65" spans="1:7" x14ac:dyDescent="0.25">
      <c r="A65" s="2">
        <v>42737</v>
      </c>
      <c r="B65" s="2">
        <v>42755</v>
      </c>
      <c r="C65">
        <f t="shared" si="0"/>
        <v>2017</v>
      </c>
      <c r="D65">
        <f t="shared" si="1"/>
        <v>18</v>
      </c>
      <c r="E65">
        <v>-182.45</v>
      </c>
      <c r="F65">
        <v>-1</v>
      </c>
      <c r="G65" t="str">
        <f t="shared" si="2"/>
        <v>short</v>
      </c>
    </row>
    <row r="66" spans="1:7" x14ac:dyDescent="0.25">
      <c r="A66" s="2">
        <v>42760</v>
      </c>
      <c r="B66" s="2">
        <v>42781</v>
      </c>
      <c r="C66">
        <f t="shared" si="0"/>
        <v>2017</v>
      </c>
      <c r="D66">
        <f t="shared" si="1"/>
        <v>21</v>
      </c>
      <c r="E66">
        <v>-167.18</v>
      </c>
      <c r="F66">
        <v>-1</v>
      </c>
      <c r="G66" t="str">
        <f t="shared" si="2"/>
        <v>short</v>
      </c>
    </row>
    <row r="67" spans="1:7" x14ac:dyDescent="0.25">
      <c r="A67" s="2">
        <v>42782</v>
      </c>
      <c r="B67" s="2">
        <v>42783</v>
      </c>
      <c r="C67">
        <f t="shared" ref="C67:C125" si="3">YEAR(B67)</f>
        <v>2017</v>
      </c>
      <c r="D67">
        <f t="shared" ref="D67:D125" si="4">B67-A67</f>
        <v>1</v>
      </c>
      <c r="E67">
        <v>105.7</v>
      </c>
      <c r="F67">
        <v>1</v>
      </c>
      <c r="G67" t="str">
        <f t="shared" ref="G67:G125" si="5">IF(F67=-1,"short",IF(F67=1,"long", 0 ))</f>
        <v>long</v>
      </c>
    </row>
    <row r="68" spans="1:7" x14ac:dyDescent="0.25">
      <c r="A68" s="2">
        <v>42786</v>
      </c>
      <c r="B68" s="2">
        <v>42797</v>
      </c>
      <c r="C68">
        <f t="shared" si="3"/>
        <v>2017</v>
      </c>
      <c r="D68">
        <f t="shared" si="4"/>
        <v>11</v>
      </c>
      <c r="E68">
        <v>-4.3</v>
      </c>
      <c r="F68">
        <v>-1</v>
      </c>
      <c r="G68" t="str">
        <f t="shared" si="5"/>
        <v>short</v>
      </c>
    </row>
    <row r="69" spans="1:7" x14ac:dyDescent="0.25">
      <c r="A69" s="2">
        <v>42801</v>
      </c>
      <c r="B69" s="2">
        <v>42802</v>
      </c>
      <c r="C69">
        <f t="shared" si="3"/>
        <v>2017</v>
      </c>
      <c r="D69">
        <f t="shared" si="4"/>
        <v>1</v>
      </c>
      <c r="E69">
        <v>26.5</v>
      </c>
      <c r="F69">
        <v>-1</v>
      </c>
      <c r="G69" t="str">
        <f t="shared" si="5"/>
        <v>short</v>
      </c>
    </row>
    <row r="70" spans="1:7" x14ac:dyDescent="0.25">
      <c r="A70" s="2">
        <v>42809</v>
      </c>
      <c r="B70" s="2">
        <v>42816</v>
      </c>
      <c r="C70">
        <f t="shared" si="3"/>
        <v>2017</v>
      </c>
      <c r="D70">
        <f t="shared" si="4"/>
        <v>7</v>
      </c>
      <c r="E70">
        <v>38.14</v>
      </c>
      <c r="F70">
        <v>-1</v>
      </c>
      <c r="G70" t="str">
        <f t="shared" si="5"/>
        <v>short</v>
      </c>
    </row>
    <row r="71" spans="1:7" x14ac:dyDescent="0.25">
      <c r="A71" s="2">
        <v>42822</v>
      </c>
      <c r="B71" s="2">
        <v>42823</v>
      </c>
      <c r="C71">
        <f t="shared" si="3"/>
        <v>2017</v>
      </c>
      <c r="D71">
        <f t="shared" si="4"/>
        <v>1</v>
      </c>
      <c r="E71">
        <v>27.9</v>
      </c>
      <c r="F71">
        <v>1</v>
      </c>
      <c r="G71" t="str">
        <f t="shared" si="5"/>
        <v>long</v>
      </c>
    </row>
    <row r="72" spans="1:7" x14ac:dyDescent="0.25">
      <c r="A72" s="2">
        <v>42825</v>
      </c>
      <c r="B72" s="2">
        <v>42836</v>
      </c>
      <c r="C72">
        <f t="shared" si="3"/>
        <v>2017</v>
      </c>
      <c r="D72">
        <f t="shared" si="4"/>
        <v>11</v>
      </c>
      <c r="E72">
        <v>-4.45</v>
      </c>
      <c r="F72">
        <v>-1</v>
      </c>
      <c r="G72" t="str">
        <f t="shared" si="5"/>
        <v>short</v>
      </c>
    </row>
    <row r="73" spans="1:7" x14ac:dyDescent="0.25">
      <c r="A73" s="2">
        <v>42842</v>
      </c>
      <c r="B73" s="2">
        <v>42843</v>
      </c>
      <c r="C73">
        <f t="shared" si="3"/>
        <v>2017</v>
      </c>
      <c r="D73">
        <f t="shared" si="4"/>
        <v>1</v>
      </c>
      <c r="E73">
        <v>65.599999999999994</v>
      </c>
      <c r="F73">
        <v>1</v>
      </c>
      <c r="G73" t="str">
        <f t="shared" si="5"/>
        <v>long</v>
      </c>
    </row>
    <row r="74" spans="1:7" x14ac:dyDescent="0.25">
      <c r="A74" s="2">
        <v>42844</v>
      </c>
      <c r="B74" s="2">
        <v>42846</v>
      </c>
      <c r="C74">
        <f t="shared" si="3"/>
        <v>2017</v>
      </c>
      <c r="D74">
        <f t="shared" si="4"/>
        <v>2</v>
      </c>
      <c r="E74">
        <v>75.599999999999994</v>
      </c>
      <c r="F74">
        <v>1</v>
      </c>
      <c r="G74" t="str">
        <f t="shared" si="5"/>
        <v>long</v>
      </c>
    </row>
    <row r="75" spans="1:7" x14ac:dyDescent="0.25">
      <c r="A75" s="2">
        <v>42850</v>
      </c>
      <c r="B75" s="2">
        <v>42860</v>
      </c>
      <c r="C75">
        <f t="shared" si="3"/>
        <v>2017</v>
      </c>
      <c r="D75">
        <f t="shared" si="4"/>
        <v>10</v>
      </c>
      <c r="E75">
        <v>30.19</v>
      </c>
      <c r="F75">
        <v>-1</v>
      </c>
      <c r="G75" t="str">
        <f t="shared" si="5"/>
        <v>short</v>
      </c>
    </row>
    <row r="76" spans="1:7" x14ac:dyDescent="0.25">
      <c r="A76" s="2">
        <v>42866</v>
      </c>
      <c r="B76" s="2">
        <v>42874</v>
      </c>
      <c r="C76">
        <f t="shared" si="3"/>
        <v>2017</v>
      </c>
      <c r="D76">
        <f t="shared" si="4"/>
        <v>8</v>
      </c>
      <c r="E76">
        <v>16.43</v>
      </c>
      <c r="F76">
        <v>-1</v>
      </c>
      <c r="G76" t="str">
        <f t="shared" si="5"/>
        <v>short</v>
      </c>
    </row>
    <row r="77" spans="1:7" x14ac:dyDescent="0.25">
      <c r="A77" s="2">
        <v>42879</v>
      </c>
      <c r="B77" s="2">
        <v>42880</v>
      </c>
      <c r="C77">
        <f t="shared" si="3"/>
        <v>2017</v>
      </c>
      <c r="D77">
        <f t="shared" si="4"/>
        <v>1</v>
      </c>
      <c r="E77">
        <v>74.349999999999994</v>
      </c>
      <c r="F77">
        <v>1</v>
      </c>
      <c r="G77" t="str">
        <f t="shared" si="5"/>
        <v>long</v>
      </c>
    </row>
    <row r="78" spans="1:7" x14ac:dyDescent="0.25">
      <c r="A78" s="2">
        <v>42881</v>
      </c>
      <c r="B78" s="2">
        <v>42895</v>
      </c>
      <c r="C78">
        <f t="shared" si="3"/>
        <v>2017</v>
      </c>
      <c r="D78">
        <f t="shared" si="4"/>
        <v>14</v>
      </c>
      <c r="E78">
        <v>-38.78</v>
      </c>
      <c r="F78">
        <v>-1</v>
      </c>
      <c r="G78" t="str">
        <f t="shared" si="5"/>
        <v>short</v>
      </c>
    </row>
    <row r="79" spans="1:7" x14ac:dyDescent="0.25">
      <c r="A79" s="2">
        <v>42898</v>
      </c>
      <c r="B79" s="2">
        <v>42899</v>
      </c>
      <c r="C79">
        <f t="shared" si="3"/>
        <v>2017</v>
      </c>
      <c r="D79">
        <f t="shared" si="4"/>
        <v>1</v>
      </c>
      <c r="E79">
        <v>0.85</v>
      </c>
      <c r="F79">
        <v>-1</v>
      </c>
      <c r="G79" t="str">
        <f t="shared" si="5"/>
        <v>short</v>
      </c>
    </row>
    <row r="80" spans="1:7" x14ac:dyDescent="0.25">
      <c r="A80" s="2">
        <v>42900</v>
      </c>
      <c r="B80" s="2">
        <v>42905</v>
      </c>
      <c r="C80">
        <f t="shared" si="3"/>
        <v>2017</v>
      </c>
      <c r="D80">
        <f t="shared" si="4"/>
        <v>5</v>
      </c>
      <c r="E80">
        <v>11.77</v>
      </c>
      <c r="F80">
        <v>1</v>
      </c>
      <c r="G80" t="str">
        <f t="shared" si="5"/>
        <v>long</v>
      </c>
    </row>
    <row r="81" spans="1:7" x14ac:dyDescent="0.25">
      <c r="A81" s="2">
        <v>42913</v>
      </c>
      <c r="B81" s="2">
        <v>42919</v>
      </c>
      <c r="C81">
        <f t="shared" si="3"/>
        <v>2017</v>
      </c>
      <c r="D81">
        <f t="shared" si="4"/>
        <v>6</v>
      </c>
      <c r="E81">
        <v>76.55</v>
      </c>
      <c r="F81">
        <v>1</v>
      </c>
      <c r="G81" t="str">
        <f t="shared" si="5"/>
        <v>long</v>
      </c>
    </row>
    <row r="82" spans="1:7" x14ac:dyDescent="0.25">
      <c r="A82" s="2">
        <v>42922</v>
      </c>
      <c r="B82" s="2">
        <v>42950</v>
      </c>
      <c r="C82">
        <f t="shared" si="3"/>
        <v>2017</v>
      </c>
      <c r="D82">
        <f t="shared" si="4"/>
        <v>28</v>
      </c>
      <c r="E82">
        <v>-330.3</v>
      </c>
      <c r="F82">
        <v>-1</v>
      </c>
      <c r="G82" t="str">
        <f t="shared" si="5"/>
        <v>short</v>
      </c>
    </row>
    <row r="83" spans="1:7" x14ac:dyDescent="0.25">
      <c r="A83" s="2">
        <v>42956</v>
      </c>
      <c r="B83" s="2">
        <v>42964</v>
      </c>
      <c r="C83">
        <f t="shared" si="3"/>
        <v>2017</v>
      </c>
      <c r="D83">
        <f t="shared" si="4"/>
        <v>8</v>
      </c>
      <c r="E83">
        <v>37.5</v>
      </c>
      <c r="F83">
        <v>1</v>
      </c>
      <c r="G83" t="str">
        <f t="shared" si="5"/>
        <v>long</v>
      </c>
    </row>
    <row r="84" spans="1:7" x14ac:dyDescent="0.25">
      <c r="A84" s="2">
        <v>42969</v>
      </c>
      <c r="B84" s="2">
        <v>42970</v>
      </c>
      <c r="C84">
        <f t="shared" si="3"/>
        <v>2017</v>
      </c>
      <c r="D84">
        <f t="shared" si="4"/>
        <v>1</v>
      </c>
      <c r="E84">
        <v>71.5</v>
      </c>
      <c r="F84">
        <v>1</v>
      </c>
      <c r="G84" t="str">
        <f t="shared" si="5"/>
        <v>long</v>
      </c>
    </row>
    <row r="85" spans="1:7" x14ac:dyDescent="0.25">
      <c r="A85" s="2">
        <v>42976</v>
      </c>
      <c r="B85" s="2">
        <v>42984</v>
      </c>
      <c r="C85">
        <f t="shared" si="3"/>
        <v>2017</v>
      </c>
      <c r="D85">
        <f t="shared" si="4"/>
        <v>8</v>
      </c>
      <c r="E85">
        <v>-86.52</v>
      </c>
      <c r="F85">
        <v>-1</v>
      </c>
      <c r="G85" t="str">
        <f t="shared" si="5"/>
        <v>short</v>
      </c>
    </row>
    <row r="86" spans="1:7" x14ac:dyDescent="0.25">
      <c r="A86" s="2">
        <v>42990</v>
      </c>
      <c r="B86" s="2">
        <v>42999</v>
      </c>
      <c r="C86">
        <f t="shared" si="3"/>
        <v>2017</v>
      </c>
      <c r="D86">
        <f t="shared" si="4"/>
        <v>9</v>
      </c>
      <c r="E86">
        <v>27.36</v>
      </c>
      <c r="F86">
        <v>-1</v>
      </c>
      <c r="G86" t="str">
        <f t="shared" si="5"/>
        <v>short</v>
      </c>
    </row>
    <row r="87" spans="1:7" x14ac:dyDescent="0.25">
      <c r="A87" s="2">
        <v>43003</v>
      </c>
      <c r="B87" s="2">
        <v>43012</v>
      </c>
      <c r="C87">
        <f t="shared" si="3"/>
        <v>2017</v>
      </c>
      <c r="D87">
        <f t="shared" si="4"/>
        <v>9</v>
      </c>
      <c r="E87">
        <v>54.59</v>
      </c>
      <c r="F87">
        <v>1</v>
      </c>
      <c r="G87" t="str">
        <f t="shared" si="5"/>
        <v>long</v>
      </c>
    </row>
    <row r="88" spans="1:7" x14ac:dyDescent="0.25">
      <c r="A88" s="2">
        <v>43017</v>
      </c>
      <c r="B88" s="2">
        <v>43046</v>
      </c>
      <c r="C88">
        <f t="shared" si="3"/>
        <v>2017</v>
      </c>
      <c r="D88">
        <f t="shared" si="4"/>
        <v>29</v>
      </c>
      <c r="E88">
        <v>-374.99</v>
      </c>
      <c r="F88">
        <v>-1</v>
      </c>
      <c r="G88" t="str">
        <f t="shared" si="5"/>
        <v>short</v>
      </c>
    </row>
    <row r="89" spans="1:7" x14ac:dyDescent="0.25">
      <c r="A89" s="2">
        <v>43048</v>
      </c>
      <c r="B89" s="2">
        <v>43056</v>
      </c>
      <c r="C89">
        <f t="shared" si="3"/>
        <v>2017</v>
      </c>
      <c r="D89">
        <f t="shared" si="4"/>
        <v>8</v>
      </c>
      <c r="E89">
        <v>15.6</v>
      </c>
      <c r="F89">
        <v>1</v>
      </c>
      <c r="G89" t="str">
        <f t="shared" si="5"/>
        <v>long</v>
      </c>
    </row>
    <row r="90" spans="1:7" x14ac:dyDescent="0.25">
      <c r="A90" s="2">
        <v>43061</v>
      </c>
      <c r="B90" s="2">
        <v>43069</v>
      </c>
      <c r="C90">
        <f t="shared" si="3"/>
        <v>2017</v>
      </c>
      <c r="D90">
        <f t="shared" si="4"/>
        <v>8</v>
      </c>
      <c r="E90">
        <v>9.6</v>
      </c>
      <c r="F90">
        <v>-1</v>
      </c>
      <c r="G90" t="str">
        <f t="shared" si="5"/>
        <v>short</v>
      </c>
    </row>
    <row r="91" spans="1:7" x14ac:dyDescent="0.25">
      <c r="A91" s="2">
        <v>43070</v>
      </c>
      <c r="B91" s="2">
        <v>43077</v>
      </c>
      <c r="C91">
        <f t="shared" si="3"/>
        <v>2017</v>
      </c>
      <c r="D91">
        <f t="shared" si="4"/>
        <v>7</v>
      </c>
      <c r="E91">
        <v>110.8</v>
      </c>
      <c r="F91">
        <v>1</v>
      </c>
      <c r="G91" t="str">
        <f t="shared" si="5"/>
        <v>long</v>
      </c>
    </row>
    <row r="92" spans="1:7" x14ac:dyDescent="0.25">
      <c r="A92" s="2">
        <v>43081</v>
      </c>
      <c r="B92" s="2">
        <v>43082</v>
      </c>
      <c r="C92">
        <f t="shared" si="3"/>
        <v>2017</v>
      </c>
      <c r="D92">
        <f t="shared" si="4"/>
        <v>1</v>
      </c>
      <c r="E92">
        <v>40.700000000000003</v>
      </c>
      <c r="F92">
        <v>-1</v>
      </c>
      <c r="G92" t="str">
        <f t="shared" si="5"/>
        <v>short</v>
      </c>
    </row>
    <row r="93" spans="1:7" x14ac:dyDescent="0.25">
      <c r="A93" s="2">
        <v>43087</v>
      </c>
      <c r="B93" s="2">
        <v>43102</v>
      </c>
      <c r="C93">
        <f t="shared" si="3"/>
        <v>2018</v>
      </c>
      <c r="D93">
        <f t="shared" si="4"/>
        <v>15</v>
      </c>
      <c r="E93">
        <v>-70.599999999999994</v>
      </c>
      <c r="F93">
        <v>-1</v>
      </c>
      <c r="G93" t="str">
        <f t="shared" si="5"/>
        <v>short</v>
      </c>
    </row>
    <row r="94" spans="1:7" x14ac:dyDescent="0.25">
      <c r="A94" s="2">
        <v>43108</v>
      </c>
      <c r="B94" s="2">
        <v>43132</v>
      </c>
      <c r="C94">
        <f t="shared" si="3"/>
        <v>2018</v>
      </c>
      <c r="D94">
        <f t="shared" si="4"/>
        <v>24</v>
      </c>
      <c r="E94">
        <v>-367.75</v>
      </c>
      <c r="F94">
        <v>-1</v>
      </c>
      <c r="G94" t="str">
        <f t="shared" si="5"/>
        <v>short</v>
      </c>
    </row>
    <row r="95" spans="1:7" x14ac:dyDescent="0.25">
      <c r="A95" s="2">
        <v>43158</v>
      </c>
      <c r="B95" s="2">
        <v>43159</v>
      </c>
      <c r="C95">
        <f t="shared" si="3"/>
        <v>2018</v>
      </c>
      <c r="D95">
        <f t="shared" si="4"/>
        <v>1</v>
      </c>
      <c r="E95">
        <v>89.74</v>
      </c>
      <c r="F95">
        <v>-1</v>
      </c>
      <c r="G95" t="str">
        <f t="shared" si="5"/>
        <v>short</v>
      </c>
    </row>
    <row r="96" spans="1:7" x14ac:dyDescent="0.25">
      <c r="A96" s="2">
        <v>43166</v>
      </c>
      <c r="B96" s="2">
        <v>43171</v>
      </c>
      <c r="C96">
        <f t="shared" si="3"/>
        <v>2018</v>
      </c>
      <c r="D96">
        <f t="shared" si="4"/>
        <v>5</v>
      </c>
      <c r="E96">
        <v>226.89</v>
      </c>
      <c r="F96">
        <v>1</v>
      </c>
      <c r="G96" t="str">
        <f t="shared" si="5"/>
        <v>long</v>
      </c>
    </row>
    <row r="97" spans="1:7" x14ac:dyDescent="0.25">
      <c r="A97" s="2">
        <v>43178</v>
      </c>
      <c r="B97" s="2">
        <v>43186</v>
      </c>
      <c r="C97">
        <f t="shared" si="3"/>
        <v>2018</v>
      </c>
      <c r="D97">
        <f t="shared" si="4"/>
        <v>8</v>
      </c>
      <c r="E97">
        <v>106.78</v>
      </c>
      <c r="F97">
        <v>1</v>
      </c>
      <c r="G97" t="str">
        <f t="shared" si="5"/>
        <v>long</v>
      </c>
    </row>
    <row r="98" spans="1:7" x14ac:dyDescent="0.25">
      <c r="A98" s="2">
        <v>43193</v>
      </c>
      <c r="B98" s="2">
        <v>43194</v>
      </c>
      <c r="C98">
        <f t="shared" si="3"/>
        <v>2018</v>
      </c>
      <c r="D98">
        <f t="shared" si="4"/>
        <v>1</v>
      </c>
      <c r="E98">
        <v>107.81</v>
      </c>
      <c r="F98">
        <v>-1</v>
      </c>
      <c r="G98" t="str">
        <f t="shared" si="5"/>
        <v>short</v>
      </c>
    </row>
    <row r="99" spans="1:7" x14ac:dyDescent="0.25">
      <c r="A99" s="2">
        <v>43196</v>
      </c>
      <c r="B99" s="2">
        <v>43224</v>
      </c>
      <c r="C99">
        <f t="shared" si="3"/>
        <v>2018</v>
      </c>
      <c r="D99">
        <f t="shared" si="4"/>
        <v>28</v>
      </c>
      <c r="E99">
        <v>-303.01</v>
      </c>
      <c r="F99">
        <v>-1</v>
      </c>
      <c r="G99" t="str">
        <f t="shared" si="5"/>
        <v>short</v>
      </c>
    </row>
    <row r="100" spans="1:7" x14ac:dyDescent="0.25">
      <c r="A100" s="2">
        <v>43228</v>
      </c>
      <c r="B100" s="2">
        <v>43236</v>
      </c>
      <c r="C100">
        <f t="shared" si="3"/>
        <v>2018</v>
      </c>
      <c r="D100">
        <f t="shared" si="4"/>
        <v>8</v>
      </c>
      <c r="E100">
        <v>-14.44</v>
      </c>
      <c r="F100">
        <v>-1</v>
      </c>
      <c r="G100" t="str">
        <f t="shared" si="5"/>
        <v>short</v>
      </c>
    </row>
    <row r="101" spans="1:7" x14ac:dyDescent="0.25">
      <c r="A101" s="2">
        <v>43252</v>
      </c>
      <c r="B101" s="2">
        <v>43256</v>
      </c>
      <c r="C101">
        <f t="shared" si="3"/>
        <v>2018</v>
      </c>
      <c r="D101">
        <f t="shared" si="4"/>
        <v>4</v>
      </c>
      <c r="E101">
        <v>87.88</v>
      </c>
      <c r="F101">
        <v>-1</v>
      </c>
      <c r="G101" t="str">
        <f t="shared" si="5"/>
        <v>short</v>
      </c>
    </row>
    <row r="102" spans="1:7" x14ac:dyDescent="0.25">
      <c r="A102" s="2">
        <v>43259</v>
      </c>
      <c r="B102" s="2">
        <v>43270</v>
      </c>
      <c r="C102">
        <f t="shared" si="3"/>
        <v>2018</v>
      </c>
      <c r="D102">
        <f t="shared" si="4"/>
        <v>11</v>
      </c>
      <c r="E102">
        <v>-4.9400000000000004</v>
      </c>
      <c r="F102">
        <v>-1</v>
      </c>
      <c r="G102" t="str">
        <f t="shared" si="5"/>
        <v>short</v>
      </c>
    </row>
    <row r="103" spans="1:7" x14ac:dyDescent="0.25">
      <c r="A103" s="2">
        <v>43291</v>
      </c>
      <c r="B103" s="2">
        <v>43325</v>
      </c>
      <c r="C103">
        <f t="shared" si="3"/>
        <v>2018</v>
      </c>
      <c r="D103">
        <f t="shared" si="4"/>
        <v>34</v>
      </c>
      <c r="E103">
        <v>-422.35</v>
      </c>
      <c r="F103">
        <v>-1</v>
      </c>
      <c r="G103" t="str">
        <f t="shared" si="5"/>
        <v>short</v>
      </c>
    </row>
    <row r="104" spans="1:7" x14ac:dyDescent="0.25">
      <c r="A104" s="2">
        <v>43332</v>
      </c>
      <c r="B104" s="2">
        <v>43346</v>
      </c>
      <c r="C104">
        <f t="shared" si="3"/>
        <v>2018</v>
      </c>
      <c r="D104">
        <f t="shared" si="4"/>
        <v>14</v>
      </c>
      <c r="E104">
        <v>-69.540000000000006</v>
      </c>
      <c r="F104">
        <v>-1</v>
      </c>
      <c r="G104" t="str">
        <f t="shared" si="5"/>
        <v>short</v>
      </c>
    </row>
    <row r="105" spans="1:7" x14ac:dyDescent="0.25">
      <c r="A105" s="2">
        <v>43405</v>
      </c>
      <c r="B105" s="2">
        <v>43417</v>
      </c>
      <c r="C105">
        <f t="shared" si="3"/>
        <v>2018</v>
      </c>
      <c r="D105">
        <f t="shared" si="4"/>
        <v>12</v>
      </c>
      <c r="E105">
        <v>-68.459999999999994</v>
      </c>
      <c r="F105">
        <v>-1</v>
      </c>
      <c r="G105" t="str">
        <f t="shared" si="5"/>
        <v>short</v>
      </c>
    </row>
    <row r="106" spans="1:7" x14ac:dyDescent="0.25">
      <c r="A106" s="2">
        <v>43420</v>
      </c>
      <c r="B106" s="2">
        <v>43425</v>
      </c>
      <c r="C106">
        <f t="shared" si="3"/>
        <v>2018</v>
      </c>
      <c r="D106">
        <f t="shared" si="4"/>
        <v>5</v>
      </c>
      <c r="E106">
        <v>74.89</v>
      </c>
      <c r="F106">
        <v>-1</v>
      </c>
      <c r="G106" t="str">
        <f t="shared" si="5"/>
        <v>short</v>
      </c>
    </row>
    <row r="107" spans="1:7" x14ac:dyDescent="0.25">
      <c r="A107" s="2">
        <v>43433</v>
      </c>
      <c r="B107" s="2">
        <v>43440</v>
      </c>
      <c r="C107">
        <f t="shared" si="3"/>
        <v>2018</v>
      </c>
      <c r="D107">
        <f t="shared" si="4"/>
        <v>7</v>
      </c>
      <c r="E107">
        <v>140.55000000000001</v>
      </c>
      <c r="F107">
        <v>-1</v>
      </c>
      <c r="G107" t="str">
        <f t="shared" si="5"/>
        <v>short</v>
      </c>
    </row>
    <row r="108" spans="1:7" x14ac:dyDescent="0.25">
      <c r="A108" s="2">
        <v>43452</v>
      </c>
      <c r="B108" s="2">
        <v>43455</v>
      </c>
      <c r="C108">
        <f t="shared" si="3"/>
        <v>2018</v>
      </c>
      <c r="D108">
        <f t="shared" si="4"/>
        <v>3</v>
      </c>
      <c r="E108">
        <v>130.51</v>
      </c>
      <c r="F108">
        <v>-1</v>
      </c>
      <c r="G108" t="str">
        <f t="shared" si="5"/>
        <v>short</v>
      </c>
    </row>
    <row r="109" spans="1:7" x14ac:dyDescent="0.25">
      <c r="A109" s="2">
        <v>43475</v>
      </c>
      <c r="B109" s="2">
        <v>43476</v>
      </c>
      <c r="C109">
        <f t="shared" si="3"/>
        <v>2019</v>
      </c>
      <c r="D109">
        <f t="shared" si="4"/>
        <v>1</v>
      </c>
      <c r="E109">
        <v>27.09</v>
      </c>
      <c r="F109">
        <v>-1</v>
      </c>
      <c r="G109" t="str">
        <f t="shared" si="5"/>
        <v>short</v>
      </c>
    </row>
    <row r="110" spans="1:7" x14ac:dyDescent="0.25">
      <c r="A110" s="2">
        <v>43481</v>
      </c>
      <c r="B110" s="2">
        <v>43488</v>
      </c>
      <c r="C110">
        <f t="shared" si="3"/>
        <v>2019</v>
      </c>
      <c r="D110">
        <f t="shared" si="4"/>
        <v>7</v>
      </c>
      <c r="E110">
        <v>21.99</v>
      </c>
      <c r="F110">
        <v>-1</v>
      </c>
      <c r="G110" t="str">
        <f t="shared" si="5"/>
        <v>short</v>
      </c>
    </row>
    <row r="111" spans="1:7" x14ac:dyDescent="0.25">
      <c r="A111" s="2">
        <v>43501</v>
      </c>
      <c r="B111" s="2">
        <v>43507</v>
      </c>
      <c r="C111">
        <f t="shared" si="3"/>
        <v>2019</v>
      </c>
      <c r="D111">
        <f t="shared" si="4"/>
        <v>6</v>
      </c>
      <c r="E111">
        <v>73.13</v>
      </c>
      <c r="F111">
        <v>-1</v>
      </c>
      <c r="G111" t="str">
        <f t="shared" si="5"/>
        <v>short</v>
      </c>
    </row>
    <row r="112" spans="1:7" x14ac:dyDescent="0.25">
      <c r="A112" s="2">
        <v>43522</v>
      </c>
      <c r="B112" s="2">
        <v>43523</v>
      </c>
      <c r="C112">
        <f t="shared" si="3"/>
        <v>2019</v>
      </c>
      <c r="D112">
        <f t="shared" si="4"/>
        <v>1</v>
      </c>
      <c r="E112">
        <v>77.349999999999994</v>
      </c>
      <c r="F112">
        <v>-1</v>
      </c>
      <c r="G112" t="str">
        <f t="shared" si="5"/>
        <v>short</v>
      </c>
    </row>
    <row r="113" spans="1:7" x14ac:dyDescent="0.25">
      <c r="A113" s="2">
        <v>43529</v>
      </c>
      <c r="B113" s="2">
        <v>43549</v>
      </c>
      <c r="C113">
        <f t="shared" si="3"/>
        <v>2019</v>
      </c>
      <c r="D113">
        <f t="shared" si="4"/>
        <v>20</v>
      </c>
      <c r="E113">
        <v>-371.45</v>
      </c>
      <c r="F113">
        <v>-1</v>
      </c>
      <c r="G113" t="str">
        <f t="shared" si="5"/>
        <v>short</v>
      </c>
    </row>
    <row r="114" spans="1:7" x14ac:dyDescent="0.25">
      <c r="A114" s="2">
        <v>43556</v>
      </c>
      <c r="B114" s="2">
        <v>43563</v>
      </c>
      <c r="C114">
        <f t="shared" si="3"/>
        <v>2019</v>
      </c>
      <c r="D114">
        <f t="shared" si="4"/>
        <v>7</v>
      </c>
      <c r="E114">
        <v>109.18</v>
      </c>
      <c r="F114">
        <v>-1</v>
      </c>
      <c r="G114" t="str">
        <f t="shared" si="5"/>
        <v>short</v>
      </c>
    </row>
    <row r="115" spans="1:7" x14ac:dyDescent="0.25">
      <c r="A115" s="2">
        <v>43571</v>
      </c>
      <c r="B115" s="2">
        <v>43577</v>
      </c>
      <c r="C115">
        <f t="shared" si="3"/>
        <v>2019</v>
      </c>
      <c r="D115">
        <f t="shared" si="4"/>
        <v>6</v>
      </c>
      <c r="E115">
        <v>127.64</v>
      </c>
      <c r="F115">
        <v>-1</v>
      </c>
      <c r="G115" t="str">
        <f t="shared" si="5"/>
        <v>short</v>
      </c>
    </row>
    <row r="116" spans="1:7" x14ac:dyDescent="0.25">
      <c r="A116" s="2">
        <v>43585</v>
      </c>
      <c r="B116" s="2">
        <v>43588</v>
      </c>
      <c r="C116">
        <f t="shared" si="3"/>
        <v>2019</v>
      </c>
      <c r="D116">
        <f t="shared" si="4"/>
        <v>3</v>
      </c>
      <c r="E116">
        <v>48.53</v>
      </c>
      <c r="F116">
        <v>-1</v>
      </c>
      <c r="G116" t="str">
        <f t="shared" si="5"/>
        <v>short</v>
      </c>
    </row>
    <row r="117" spans="1:7" x14ac:dyDescent="0.25">
      <c r="A117" s="2">
        <v>43606</v>
      </c>
      <c r="B117" s="2">
        <v>43622</v>
      </c>
      <c r="C117">
        <f t="shared" si="3"/>
        <v>2019</v>
      </c>
      <c r="D117">
        <f t="shared" si="4"/>
        <v>16</v>
      </c>
      <c r="E117">
        <v>-184.16</v>
      </c>
      <c r="F117">
        <v>-1</v>
      </c>
      <c r="G117" t="str">
        <f t="shared" si="5"/>
        <v>short</v>
      </c>
    </row>
    <row r="118" spans="1:7" x14ac:dyDescent="0.25">
      <c r="A118" s="2">
        <v>43644</v>
      </c>
      <c r="B118" s="2">
        <v>43651</v>
      </c>
      <c r="C118">
        <f t="shared" si="3"/>
        <v>2019</v>
      </c>
      <c r="D118">
        <f t="shared" si="4"/>
        <v>7</v>
      </c>
      <c r="E118">
        <v>-44.91</v>
      </c>
      <c r="F118">
        <v>-1</v>
      </c>
      <c r="G118" t="str">
        <f t="shared" si="5"/>
        <v>short</v>
      </c>
    </row>
    <row r="119" spans="1:7" x14ac:dyDescent="0.25">
      <c r="A119" s="2">
        <v>43705</v>
      </c>
      <c r="B119" s="2">
        <v>43706</v>
      </c>
      <c r="C119">
        <f t="shared" si="3"/>
        <v>2019</v>
      </c>
      <c r="D119">
        <f t="shared" si="4"/>
        <v>1</v>
      </c>
      <c r="E119">
        <v>61.42</v>
      </c>
      <c r="F119">
        <v>-1</v>
      </c>
      <c r="G119" t="str">
        <f t="shared" si="5"/>
        <v>short</v>
      </c>
    </row>
    <row r="120" spans="1:7" x14ac:dyDescent="0.25">
      <c r="A120" s="2">
        <v>43724</v>
      </c>
      <c r="B120" s="2">
        <v>43725</v>
      </c>
      <c r="C120">
        <f t="shared" si="3"/>
        <v>2019</v>
      </c>
      <c r="D120">
        <f t="shared" si="4"/>
        <v>1</v>
      </c>
      <c r="E120">
        <v>47.41</v>
      </c>
      <c r="F120">
        <v>-1</v>
      </c>
      <c r="G120" t="str">
        <f t="shared" si="5"/>
        <v>short</v>
      </c>
    </row>
    <row r="121" spans="1:7" x14ac:dyDescent="0.25">
      <c r="A121" s="2">
        <v>43731</v>
      </c>
      <c r="B121" s="2">
        <v>43739</v>
      </c>
      <c r="C121">
        <f t="shared" si="3"/>
        <v>2019</v>
      </c>
      <c r="D121">
        <f t="shared" si="4"/>
        <v>8</v>
      </c>
      <c r="E121">
        <v>317.81</v>
      </c>
      <c r="F121">
        <v>-1</v>
      </c>
      <c r="G121" t="str">
        <f t="shared" si="5"/>
        <v>short</v>
      </c>
    </row>
    <row r="122" spans="1:7" x14ac:dyDescent="0.25">
      <c r="A122" s="2">
        <v>43754</v>
      </c>
      <c r="B122" s="2">
        <v>43780</v>
      </c>
      <c r="C122">
        <f t="shared" si="3"/>
        <v>2019</v>
      </c>
      <c r="D122">
        <f t="shared" si="4"/>
        <v>26</v>
      </c>
      <c r="E122">
        <v>-408.76</v>
      </c>
      <c r="F122">
        <v>-1</v>
      </c>
      <c r="G122" t="str">
        <f t="shared" si="5"/>
        <v>short</v>
      </c>
    </row>
    <row r="123" spans="1:7" x14ac:dyDescent="0.25">
      <c r="A123" s="2">
        <v>43790</v>
      </c>
      <c r="B123" s="2">
        <v>43791</v>
      </c>
      <c r="C123">
        <f t="shared" si="3"/>
        <v>2019</v>
      </c>
      <c r="D123">
        <f t="shared" si="4"/>
        <v>1</v>
      </c>
      <c r="E123">
        <v>45.02</v>
      </c>
      <c r="F123">
        <v>-1</v>
      </c>
      <c r="G123" t="str">
        <f t="shared" si="5"/>
        <v>short</v>
      </c>
    </row>
    <row r="124" spans="1:7" x14ac:dyDescent="0.25">
      <c r="A124" s="2">
        <v>43795</v>
      </c>
      <c r="B124" s="2">
        <v>43802</v>
      </c>
      <c r="C124">
        <f t="shared" si="3"/>
        <v>2019</v>
      </c>
      <c r="D124">
        <f t="shared" si="4"/>
        <v>7</v>
      </c>
      <c r="E124">
        <v>8.75</v>
      </c>
      <c r="F124">
        <v>-1</v>
      </c>
      <c r="G124" t="str">
        <f t="shared" si="5"/>
        <v>short</v>
      </c>
    </row>
    <row r="125" spans="1:7" x14ac:dyDescent="0.25">
      <c r="A125" s="2">
        <v>43815</v>
      </c>
      <c r="B125" s="2">
        <v>43825</v>
      </c>
      <c r="C125">
        <f t="shared" si="3"/>
        <v>2019</v>
      </c>
      <c r="D125">
        <f t="shared" si="4"/>
        <v>10</v>
      </c>
      <c r="E125">
        <v>-87.85</v>
      </c>
      <c r="F125">
        <v>-1</v>
      </c>
      <c r="G125" t="str">
        <f t="shared" si="5"/>
        <v>short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30D2-03DF-4559-8DD0-29982899FC2F}">
  <dimension ref="A3:G19"/>
  <sheetViews>
    <sheetView workbookViewId="0">
      <selection activeCell="G19" sqref="F3:G19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8.28515625" bestFit="1" customWidth="1"/>
    <col min="4" max="4" width="20.28515625" bestFit="1" customWidth="1"/>
    <col min="5" max="5" width="19.28515625" bestFit="1" customWidth="1"/>
    <col min="6" max="6" width="16.7109375" bestFit="1" customWidth="1"/>
    <col min="7" max="7" width="18.5703125" bestFit="1" customWidth="1"/>
  </cols>
  <sheetData>
    <row r="3" spans="1:7" x14ac:dyDescent="0.25">
      <c r="A3" s="8" t="s">
        <v>12</v>
      </c>
      <c r="B3" t="s">
        <v>15</v>
      </c>
      <c r="C3" t="s">
        <v>16</v>
      </c>
      <c r="D3" t="s">
        <v>18</v>
      </c>
      <c r="E3" t="s">
        <v>17</v>
      </c>
      <c r="F3" t="s">
        <v>40</v>
      </c>
      <c r="G3" t="s">
        <v>41</v>
      </c>
    </row>
    <row r="4" spans="1:7" x14ac:dyDescent="0.25">
      <c r="A4" s="9">
        <v>2015</v>
      </c>
      <c r="B4" s="3">
        <v>111.83999999999999</v>
      </c>
      <c r="C4" s="3">
        <v>15</v>
      </c>
      <c r="D4" s="3">
        <v>7.4559999999999995</v>
      </c>
      <c r="E4" s="3">
        <v>114.37239813121747</v>
      </c>
      <c r="F4" s="3">
        <v>150.27000000000001</v>
      </c>
      <c r="G4" s="3">
        <v>-253.47</v>
      </c>
    </row>
    <row r="5" spans="1:7" x14ac:dyDescent="0.25">
      <c r="A5" s="9">
        <v>2016</v>
      </c>
      <c r="B5" s="3">
        <v>221.55</v>
      </c>
      <c r="C5" s="3">
        <v>15</v>
      </c>
      <c r="D5" s="3">
        <v>14.770000000000001</v>
      </c>
      <c r="E5" s="3">
        <v>96.648692179459928</v>
      </c>
      <c r="F5" s="3">
        <v>163.5</v>
      </c>
      <c r="G5" s="3">
        <v>-176.77</v>
      </c>
    </row>
    <row r="6" spans="1:7" x14ac:dyDescent="0.25">
      <c r="A6" s="9">
        <v>2017</v>
      </c>
      <c r="B6" s="3">
        <v>-999.2</v>
      </c>
      <c r="C6" s="3">
        <v>16</v>
      </c>
      <c r="D6" s="3">
        <v>-62.45</v>
      </c>
      <c r="E6" s="3">
        <v>132.51838337881026</v>
      </c>
      <c r="F6" s="3">
        <v>40.700000000000003</v>
      </c>
      <c r="G6" s="3">
        <v>-374.99</v>
      </c>
    </row>
    <row r="7" spans="1:7" x14ac:dyDescent="0.25">
      <c r="A7" s="9">
        <v>2018</v>
      </c>
      <c r="B7" s="3">
        <v>-689.71</v>
      </c>
      <c r="C7" s="3">
        <v>14</v>
      </c>
      <c r="D7" s="3">
        <v>-49.265000000000001</v>
      </c>
      <c r="E7" s="3">
        <v>187.28644764925443</v>
      </c>
      <c r="F7" s="3">
        <v>140.55000000000001</v>
      </c>
      <c r="G7" s="3">
        <v>-422.35</v>
      </c>
    </row>
    <row r="8" spans="1:7" x14ac:dyDescent="0.25">
      <c r="A8" s="9">
        <v>2019</v>
      </c>
      <c r="B8" s="3">
        <v>-131.80999999999995</v>
      </c>
      <c r="C8" s="3">
        <v>17</v>
      </c>
      <c r="D8" s="3">
        <v>-7.7535294117647027</v>
      </c>
      <c r="E8" s="3">
        <v>176.76428824642352</v>
      </c>
      <c r="F8" s="3">
        <v>317.81</v>
      </c>
      <c r="G8" s="3">
        <v>-408.76</v>
      </c>
    </row>
    <row r="9" spans="1:7" x14ac:dyDescent="0.25">
      <c r="A9" s="9" t="s">
        <v>13</v>
      </c>
      <c r="B9" s="3">
        <v>-1487.3300000000004</v>
      </c>
      <c r="C9" s="3">
        <v>77</v>
      </c>
      <c r="D9" s="3">
        <v>-19.315974025974032</v>
      </c>
      <c r="E9" s="3">
        <v>145.36809786538211</v>
      </c>
      <c r="F9" s="3">
        <v>317.81</v>
      </c>
      <c r="G9" s="3">
        <v>-422.35</v>
      </c>
    </row>
    <row r="13" spans="1:7" x14ac:dyDescent="0.25">
      <c r="A13" s="8" t="s">
        <v>12</v>
      </c>
      <c r="B13" t="s">
        <v>29</v>
      </c>
      <c r="C13" t="s">
        <v>31</v>
      </c>
      <c r="D13" t="s">
        <v>38</v>
      </c>
      <c r="E13" t="s">
        <v>39</v>
      </c>
      <c r="F13" t="s">
        <v>42</v>
      </c>
      <c r="G13" t="s">
        <v>44</v>
      </c>
    </row>
    <row r="14" spans="1:7" x14ac:dyDescent="0.25">
      <c r="A14" s="9">
        <v>2015</v>
      </c>
      <c r="B14" s="3">
        <v>118</v>
      </c>
      <c r="C14" s="3">
        <v>15</v>
      </c>
      <c r="D14" s="3">
        <v>7.8666666666666663</v>
      </c>
      <c r="E14" s="3">
        <v>6.7174258108154445</v>
      </c>
      <c r="F14" s="3">
        <v>27</v>
      </c>
      <c r="G14" s="3">
        <v>1</v>
      </c>
    </row>
    <row r="15" spans="1:7" x14ac:dyDescent="0.25">
      <c r="A15" s="9">
        <v>2016</v>
      </c>
      <c r="B15" s="3">
        <v>125</v>
      </c>
      <c r="C15" s="3">
        <v>15</v>
      </c>
      <c r="D15" s="3">
        <v>8.3333333333333339</v>
      </c>
      <c r="E15" s="3">
        <v>6.1023024538361943</v>
      </c>
      <c r="F15" s="3">
        <v>21</v>
      </c>
      <c r="G15" s="3">
        <v>2</v>
      </c>
    </row>
    <row r="16" spans="1:7" x14ac:dyDescent="0.25">
      <c r="A16" s="9">
        <v>2017</v>
      </c>
      <c r="B16" s="3">
        <v>185</v>
      </c>
      <c r="C16" s="3">
        <v>16</v>
      </c>
      <c r="D16" s="3">
        <v>11.5625</v>
      </c>
      <c r="E16" s="3">
        <v>8.6175692628490079</v>
      </c>
      <c r="F16" s="3">
        <v>29</v>
      </c>
      <c r="G16" s="3">
        <v>1</v>
      </c>
    </row>
    <row r="17" spans="1:7" x14ac:dyDescent="0.25">
      <c r="A17" s="9">
        <v>2018</v>
      </c>
      <c r="B17" s="3">
        <v>167</v>
      </c>
      <c r="C17" s="3">
        <v>14</v>
      </c>
      <c r="D17" s="3">
        <v>11.928571428571429</v>
      </c>
      <c r="E17" s="3">
        <v>10.284149758912317</v>
      </c>
      <c r="F17" s="3">
        <v>34</v>
      </c>
      <c r="G17" s="3">
        <v>1</v>
      </c>
    </row>
    <row r="18" spans="1:7" x14ac:dyDescent="0.25">
      <c r="A18" s="9">
        <v>2019</v>
      </c>
      <c r="B18" s="3">
        <v>128</v>
      </c>
      <c r="C18" s="3">
        <v>17</v>
      </c>
      <c r="D18" s="3">
        <v>7.5294117647058822</v>
      </c>
      <c r="E18" s="3">
        <v>7.1337021161773322</v>
      </c>
      <c r="F18" s="3">
        <v>26</v>
      </c>
      <c r="G18" s="3">
        <v>1</v>
      </c>
    </row>
    <row r="19" spans="1:7" x14ac:dyDescent="0.25">
      <c r="A19" s="9" t="s">
        <v>13</v>
      </c>
      <c r="B19" s="3">
        <v>723</v>
      </c>
      <c r="C19" s="3">
        <v>77</v>
      </c>
      <c r="D19" s="3">
        <v>9.3896103896103895</v>
      </c>
      <c r="E19" s="3">
        <v>7.890960591508029</v>
      </c>
      <c r="F19" s="3">
        <v>34</v>
      </c>
      <c r="G19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2E25-92EC-4187-9F31-7D93095AFF1C}">
  <dimension ref="A2:G19"/>
  <sheetViews>
    <sheetView topLeftCell="A13" workbookViewId="0">
      <selection activeCell="F3" sqref="F3:G20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8.28515625" bestFit="1" customWidth="1"/>
    <col min="4" max="5" width="20.28515625" bestFit="1" customWidth="1"/>
    <col min="6" max="6" width="18.85546875" bestFit="1" customWidth="1"/>
    <col min="7" max="7" width="16.42578125" bestFit="1" customWidth="1"/>
  </cols>
  <sheetData>
    <row r="2" spans="1:7" x14ac:dyDescent="0.25">
      <c r="A2" t="s">
        <v>10</v>
      </c>
    </row>
    <row r="3" spans="1:7" x14ac:dyDescent="0.25">
      <c r="A3" s="8" t="s">
        <v>12</v>
      </c>
      <c r="B3" t="s">
        <v>15</v>
      </c>
      <c r="C3" t="s">
        <v>16</v>
      </c>
      <c r="D3" t="s">
        <v>19</v>
      </c>
      <c r="E3" t="s">
        <v>20</v>
      </c>
      <c r="F3" t="s">
        <v>40</v>
      </c>
      <c r="G3" t="s">
        <v>45</v>
      </c>
    </row>
    <row r="4" spans="1:7" x14ac:dyDescent="0.25">
      <c r="A4" s="9">
        <v>2015</v>
      </c>
      <c r="B4" s="3">
        <v>101.24999999999991</v>
      </c>
      <c r="C4" s="3">
        <v>15</v>
      </c>
      <c r="D4" s="3">
        <v>6.7499999999999947</v>
      </c>
      <c r="E4" s="3">
        <v>179.07810283305358</v>
      </c>
      <c r="F4" s="3">
        <v>185.9</v>
      </c>
      <c r="G4" s="3">
        <v>-494.1</v>
      </c>
    </row>
    <row r="5" spans="1:7" x14ac:dyDescent="0.25">
      <c r="A5" s="9">
        <v>2016</v>
      </c>
      <c r="B5" s="3">
        <v>521.05000000000007</v>
      </c>
      <c r="C5" s="3">
        <v>18</v>
      </c>
      <c r="D5" s="3">
        <v>28.947222222222226</v>
      </c>
      <c r="E5" s="3">
        <v>99.25258258933917</v>
      </c>
      <c r="F5" s="3">
        <v>132.59</v>
      </c>
      <c r="G5" s="3">
        <v>-315.89999999999998</v>
      </c>
    </row>
    <row r="6" spans="1:7" x14ac:dyDescent="0.25">
      <c r="A6" s="9">
        <v>2017</v>
      </c>
      <c r="B6" s="3">
        <v>727.46</v>
      </c>
      <c r="C6" s="3">
        <v>12</v>
      </c>
      <c r="D6" s="3">
        <v>60.62166666666667</v>
      </c>
      <c r="E6" s="3">
        <v>32.213363075066525</v>
      </c>
      <c r="F6" s="3">
        <v>110.8</v>
      </c>
      <c r="G6" s="3">
        <v>11.77</v>
      </c>
    </row>
    <row r="7" spans="1:7" x14ac:dyDescent="0.25">
      <c r="A7" s="9">
        <v>2018</v>
      </c>
      <c r="B7" s="3">
        <v>333.66999999999996</v>
      </c>
      <c r="C7" s="3">
        <v>2</v>
      </c>
      <c r="D7" s="3">
        <v>166.83499999999998</v>
      </c>
      <c r="E7" s="3">
        <v>84.930595488316229</v>
      </c>
      <c r="F7" s="3">
        <v>226.89</v>
      </c>
      <c r="G7" s="3">
        <v>106.78</v>
      </c>
    </row>
    <row r="8" spans="1:7" x14ac:dyDescent="0.25">
      <c r="A8" s="9" t="s">
        <v>13</v>
      </c>
      <c r="B8" s="3">
        <v>1683.4299999999996</v>
      </c>
      <c r="C8" s="3">
        <v>47</v>
      </c>
      <c r="D8" s="3">
        <v>35.817659574468074</v>
      </c>
      <c r="E8" s="3">
        <v>122.50104399222863</v>
      </c>
      <c r="F8" s="3">
        <v>226.89</v>
      </c>
      <c r="G8" s="3">
        <v>-494.1</v>
      </c>
    </row>
    <row r="13" spans="1:7" x14ac:dyDescent="0.25">
      <c r="A13" t="s">
        <v>30</v>
      </c>
    </row>
    <row r="14" spans="1:7" x14ac:dyDescent="0.25">
      <c r="A14" s="8" t="s">
        <v>12</v>
      </c>
      <c r="B14" t="s">
        <v>29</v>
      </c>
      <c r="C14" t="s">
        <v>31</v>
      </c>
      <c r="D14" t="s">
        <v>32</v>
      </c>
      <c r="E14" t="s">
        <v>33</v>
      </c>
      <c r="F14" t="s">
        <v>43</v>
      </c>
      <c r="G14" t="s">
        <v>46</v>
      </c>
    </row>
    <row r="15" spans="1:7" x14ac:dyDescent="0.25">
      <c r="A15" s="9">
        <v>2015</v>
      </c>
      <c r="B15" s="3">
        <v>116</v>
      </c>
      <c r="C15" s="3">
        <v>15</v>
      </c>
      <c r="D15" s="3">
        <v>7.7333333333333334</v>
      </c>
      <c r="E15" s="3">
        <v>15</v>
      </c>
      <c r="F15" s="3">
        <v>22</v>
      </c>
      <c r="G15" s="3">
        <v>1</v>
      </c>
    </row>
    <row r="16" spans="1:7" x14ac:dyDescent="0.25">
      <c r="A16" s="9">
        <v>2016</v>
      </c>
      <c r="B16" s="3">
        <v>99</v>
      </c>
      <c r="C16" s="3">
        <v>18</v>
      </c>
      <c r="D16" s="3">
        <v>5.5</v>
      </c>
      <c r="E16" s="3">
        <v>18</v>
      </c>
      <c r="F16" s="3">
        <v>20</v>
      </c>
      <c r="G16" s="3">
        <v>1</v>
      </c>
    </row>
    <row r="17" spans="1:7" x14ac:dyDescent="0.25">
      <c r="A17" s="9">
        <v>2017</v>
      </c>
      <c r="B17" s="3">
        <v>50</v>
      </c>
      <c r="C17" s="3">
        <v>12</v>
      </c>
      <c r="D17" s="3">
        <v>4.166666666666667</v>
      </c>
      <c r="E17" s="3">
        <v>12</v>
      </c>
      <c r="F17" s="3">
        <v>9</v>
      </c>
      <c r="G17" s="3">
        <v>1</v>
      </c>
    </row>
    <row r="18" spans="1:7" x14ac:dyDescent="0.25">
      <c r="A18" s="9">
        <v>2018</v>
      </c>
      <c r="B18" s="3">
        <v>13</v>
      </c>
      <c r="C18" s="3">
        <v>2</v>
      </c>
      <c r="D18" s="3">
        <v>6.5</v>
      </c>
      <c r="E18" s="3">
        <v>2</v>
      </c>
      <c r="F18" s="3">
        <v>8</v>
      </c>
      <c r="G18" s="3">
        <v>5</v>
      </c>
    </row>
    <row r="19" spans="1:7" x14ac:dyDescent="0.25">
      <c r="A19" s="9" t="s">
        <v>13</v>
      </c>
      <c r="B19" s="3">
        <v>278</v>
      </c>
      <c r="C19" s="3">
        <v>47</v>
      </c>
      <c r="D19" s="3">
        <v>5.9148936170212769</v>
      </c>
      <c r="E19" s="3">
        <v>47</v>
      </c>
      <c r="F19" s="3">
        <v>22</v>
      </c>
      <c r="G19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EDB0-3FB9-47EF-93E4-9150DA969F21}">
  <dimension ref="A1:P78"/>
  <sheetViews>
    <sheetView topLeftCell="A16" workbookViewId="0">
      <selection activeCell="I31" sqref="I31"/>
    </sheetView>
  </sheetViews>
  <sheetFormatPr defaultRowHeight="15" x14ac:dyDescent="0.25"/>
  <cols>
    <col min="1" max="2" width="10.7109375" bestFit="1" customWidth="1"/>
    <col min="4" max="4" width="16" bestFit="1" customWidth="1"/>
    <col min="15" max="15" width="17" bestFit="1" customWidth="1"/>
  </cols>
  <sheetData>
    <row r="1" spans="1:16" x14ac:dyDescent="0.25">
      <c r="A1" t="s">
        <v>5</v>
      </c>
      <c r="B1" t="s">
        <v>6</v>
      </c>
      <c r="C1" t="s">
        <v>8</v>
      </c>
      <c r="D1" t="s">
        <v>24</v>
      </c>
      <c r="E1" t="s">
        <v>10</v>
      </c>
      <c r="F1" t="s">
        <v>7</v>
      </c>
      <c r="G1" t="s">
        <v>11</v>
      </c>
      <c r="N1" s="10"/>
      <c r="O1" s="11" t="s">
        <v>23</v>
      </c>
      <c r="P1" s="12"/>
    </row>
    <row r="2" spans="1:16" x14ac:dyDescent="0.25">
      <c r="A2" s="2">
        <v>42020</v>
      </c>
      <c r="B2" s="2">
        <v>42037</v>
      </c>
      <c r="C2">
        <f>YEAR(B2)</f>
        <v>2015</v>
      </c>
      <c r="D2">
        <f>B2-A2</f>
        <v>17</v>
      </c>
      <c r="E2">
        <v>-253.47</v>
      </c>
      <c r="F2">
        <v>-1</v>
      </c>
      <c r="G2" t="str">
        <f>IF(F2=-1,"short",IF(F2=1,"long", 0 ))</f>
        <v>short</v>
      </c>
      <c r="N2" s="13" t="s">
        <v>25</v>
      </c>
      <c r="O2" s="14" t="s">
        <v>21</v>
      </c>
      <c r="P2" s="15">
        <f>AVERAGE(E2:E78)</f>
        <v>-19.315974025974032</v>
      </c>
    </row>
    <row r="3" spans="1:16" x14ac:dyDescent="0.25">
      <c r="A3" s="2">
        <v>42051</v>
      </c>
      <c r="B3" s="2">
        <v>42059</v>
      </c>
      <c r="C3">
        <f t="shared" ref="C3:C33" si="0">YEAR(B3)</f>
        <v>2015</v>
      </c>
      <c r="D3">
        <f t="shared" ref="D3:D33" si="1">B3-A3</f>
        <v>8</v>
      </c>
      <c r="E3">
        <v>69.489999999999995</v>
      </c>
      <c r="F3">
        <v>-1</v>
      </c>
      <c r="G3" t="str">
        <f t="shared" ref="G3:G33" si="2">IF(F3=-1,"short",IF(F3=1,"long", 0 ))</f>
        <v>short</v>
      </c>
      <c r="N3" s="13"/>
      <c r="O3" s="14" t="s">
        <v>22</v>
      </c>
      <c r="P3" s="15">
        <f>_xlfn.STDEV.S(E2:E78)</f>
        <v>145.36809786538211</v>
      </c>
    </row>
    <row r="4" spans="1:16" x14ac:dyDescent="0.25">
      <c r="A4" s="2">
        <v>42066</v>
      </c>
      <c r="B4" s="2">
        <v>42072</v>
      </c>
      <c r="C4">
        <f t="shared" si="0"/>
        <v>2015</v>
      </c>
      <c r="D4">
        <f t="shared" si="1"/>
        <v>6</v>
      </c>
      <c r="E4">
        <v>150.27000000000001</v>
      </c>
      <c r="F4">
        <v>-1</v>
      </c>
      <c r="G4" t="str">
        <f t="shared" si="2"/>
        <v>short</v>
      </c>
      <c r="N4" s="13"/>
      <c r="O4" s="14" t="s">
        <v>34</v>
      </c>
      <c r="P4" s="15">
        <f>MIN(E2:E78)</f>
        <v>-422.35</v>
      </c>
    </row>
    <row r="5" spans="1:16" ht="15.75" thickBot="1" x14ac:dyDescent="0.3">
      <c r="A5" s="2">
        <v>42101</v>
      </c>
      <c r="B5" s="2">
        <v>42111</v>
      </c>
      <c r="C5">
        <f t="shared" si="0"/>
        <v>2015</v>
      </c>
      <c r="D5">
        <f t="shared" si="1"/>
        <v>10</v>
      </c>
      <c r="E5">
        <v>-10.050000000000001</v>
      </c>
      <c r="F5">
        <v>-1</v>
      </c>
      <c r="G5" t="str">
        <f t="shared" si="2"/>
        <v>short</v>
      </c>
      <c r="N5" s="17"/>
      <c r="O5" s="18" t="s">
        <v>35</v>
      </c>
      <c r="P5" s="19">
        <f>MAX(E2:E78)</f>
        <v>317.81</v>
      </c>
    </row>
    <row r="6" spans="1:16" x14ac:dyDescent="0.25">
      <c r="A6" s="2">
        <v>42136</v>
      </c>
      <c r="B6" s="2">
        <v>42137</v>
      </c>
      <c r="C6">
        <f t="shared" si="0"/>
        <v>2015</v>
      </c>
      <c r="D6">
        <f t="shared" si="1"/>
        <v>1</v>
      </c>
      <c r="E6">
        <v>-54.6</v>
      </c>
      <c r="F6">
        <v>-1</v>
      </c>
      <c r="G6" t="str">
        <f t="shared" si="2"/>
        <v>short</v>
      </c>
      <c r="N6" s="16"/>
      <c r="O6" s="14"/>
      <c r="P6" s="15"/>
    </row>
    <row r="7" spans="1:16" x14ac:dyDescent="0.25">
      <c r="A7" s="2">
        <v>42143</v>
      </c>
      <c r="B7" s="2">
        <v>42150</v>
      </c>
      <c r="C7">
        <f t="shared" si="0"/>
        <v>2015</v>
      </c>
      <c r="D7">
        <f t="shared" si="1"/>
        <v>7</v>
      </c>
      <c r="E7">
        <v>39.479999999999997</v>
      </c>
      <c r="F7">
        <v>-1</v>
      </c>
      <c r="G7" t="str">
        <f t="shared" si="2"/>
        <v>short</v>
      </c>
      <c r="N7" s="16"/>
      <c r="O7" s="14"/>
      <c r="P7" s="15"/>
    </row>
    <row r="8" spans="1:16" x14ac:dyDescent="0.25">
      <c r="A8" s="2">
        <v>42156</v>
      </c>
      <c r="B8" s="2">
        <v>42157</v>
      </c>
      <c r="C8">
        <f t="shared" si="0"/>
        <v>2015</v>
      </c>
      <c r="D8">
        <f t="shared" si="1"/>
        <v>1</v>
      </c>
      <c r="E8">
        <v>43.49</v>
      </c>
      <c r="F8">
        <v>-1</v>
      </c>
      <c r="G8" t="str">
        <f t="shared" si="2"/>
        <v>short</v>
      </c>
      <c r="N8" s="16"/>
      <c r="O8" s="14"/>
      <c r="P8" s="15"/>
    </row>
    <row r="9" spans="1:16" ht="15.75" thickBot="1" x14ac:dyDescent="0.3">
      <c r="A9" s="2">
        <v>42174</v>
      </c>
      <c r="B9" s="2">
        <v>42184</v>
      </c>
      <c r="C9">
        <f t="shared" si="0"/>
        <v>2015</v>
      </c>
      <c r="D9">
        <f t="shared" si="1"/>
        <v>10</v>
      </c>
      <c r="E9">
        <v>-17.739999999999998</v>
      </c>
      <c r="F9">
        <v>-1</v>
      </c>
      <c r="G9" t="str">
        <f t="shared" si="2"/>
        <v>short</v>
      </c>
      <c r="N9" s="16"/>
      <c r="O9" s="14"/>
      <c r="P9" s="15"/>
    </row>
    <row r="10" spans="1:16" x14ac:dyDescent="0.25">
      <c r="A10" s="2">
        <v>42187</v>
      </c>
      <c r="B10" s="2">
        <v>42191</v>
      </c>
      <c r="C10">
        <f t="shared" si="0"/>
        <v>2015</v>
      </c>
      <c r="D10">
        <f t="shared" si="1"/>
        <v>4</v>
      </c>
      <c r="E10">
        <v>58.75</v>
      </c>
      <c r="F10">
        <v>-1</v>
      </c>
      <c r="G10" t="str">
        <f t="shared" si="2"/>
        <v>short</v>
      </c>
      <c r="N10" s="20" t="s">
        <v>26</v>
      </c>
      <c r="O10" s="11" t="s">
        <v>27</v>
      </c>
      <c r="P10" s="21">
        <f>AVERAGE(D2:D78)</f>
        <v>9.3896103896103895</v>
      </c>
    </row>
    <row r="11" spans="1:16" x14ac:dyDescent="0.25">
      <c r="A11" s="2">
        <v>42192</v>
      </c>
      <c r="B11" s="2">
        <v>42193</v>
      </c>
      <c r="C11">
        <f t="shared" si="0"/>
        <v>2015</v>
      </c>
      <c r="D11">
        <f t="shared" si="1"/>
        <v>1</v>
      </c>
      <c r="E11">
        <v>86.53</v>
      </c>
      <c r="F11">
        <v>-1</v>
      </c>
      <c r="G11" t="str">
        <f t="shared" si="2"/>
        <v>short</v>
      </c>
      <c r="N11" s="13"/>
      <c r="O11" s="14" t="s">
        <v>28</v>
      </c>
      <c r="P11" s="22">
        <f>_xlfn.STDEV.S(D2:D78)</f>
        <v>7.890960591508029</v>
      </c>
    </row>
    <row r="12" spans="1:16" x14ac:dyDescent="0.25">
      <c r="A12" s="2">
        <v>42201</v>
      </c>
      <c r="B12" s="2">
        <v>42209</v>
      </c>
      <c r="C12">
        <f t="shared" si="0"/>
        <v>2015</v>
      </c>
      <c r="D12">
        <f t="shared" si="1"/>
        <v>8</v>
      </c>
      <c r="E12">
        <v>70.83</v>
      </c>
      <c r="F12">
        <v>-1</v>
      </c>
      <c r="G12" t="str">
        <f t="shared" si="2"/>
        <v>short</v>
      </c>
      <c r="N12" s="13"/>
      <c r="O12" s="14" t="s">
        <v>34</v>
      </c>
      <c r="P12" s="15">
        <f>MIN(D2:D78)</f>
        <v>1</v>
      </c>
    </row>
    <row r="13" spans="1:16" ht="15.75" thickBot="1" x14ac:dyDescent="0.3">
      <c r="A13" s="2">
        <v>42222</v>
      </c>
      <c r="B13" s="2">
        <v>42227</v>
      </c>
      <c r="C13">
        <f t="shared" si="0"/>
        <v>2015</v>
      </c>
      <c r="D13">
        <f t="shared" si="1"/>
        <v>5</v>
      </c>
      <c r="E13">
        <v>91.31</v>
      </c>
      <c r="F13">
        <v>-1</v>
      </c>
      <c r="G13" t="str">
        <f t="shared" si="2"/>
        <v>short</v>
      </c>
      <c r="N13" s="17"/>
      <c r="O13" s="18" t="s">
        <v>35</v>
      </c>
      <c r="P13" s="19">
        <f>MAX(D2:D78)</f>
        <v>34</v>
      </c>
    </row>
    <row r="14" spans="1:16" x14ac:dyDescent="0.25">
      <c r="A14" s="2">
        <v>42262</v>
      </c>
      <c r="B14" s="2">
        <v>42269</v>
      </c>
      <c r="C14">
        <f t="shared" si="0"/>
        <v>2015</v>
      </c>
      <c r="D14">
        <f t="shared" si="1"/>
        <v>7</v>
      </c>
      <c r="E14">
        <v>8.85</v>
      </c>
      <c r="F14">
        <v>-1</v>
      </c>
      <c r="G14" t="str">
        <f t="shared" si="2"/>
        <v>short</v>
      </c>
    </row>
    <row r="15" spans="1:16" x14ac:dyDescent="0.25">
      <c r="A15" s="2">
        <v>42278</v>
      </c>
      <c r="B15" s="2">
        <v>42305</v>
      </c>
      <c r="C15">
        <f t="shared" si="0"/>
        <v>2015</v>
      </c>
      <c r="D15">
        <f t="shared" si="1"/>
        <v>27</v>
      </c>
      <c r="E15">
        <v>-238</v>
      </c>
      <c r="F15">
        <v>-1</v>
      </c>
      <c r="G15" t="str">
        <f t="shared" si="2"/>
        <v>short</v>
      </c>
    </row>
    <row r="16" spans="1:16" x14ac:dyDescent="0.25">
      <c r="A16" s="2">
        <v>42335</v>
      </c>
      <c r="B16" s="2">
        <v>42341</v>
      </c>
      <c r="C16">
        <f t="shared" si="0"/>
        <v>2015</v>
      </c>
      <c r="D16">
        <f t="shared" si="1"/>
        <v>6</v>
      </c>
      <c r="E16">
        <v>66.7</v>
      </c>
      <c r="F16">
        <v>-1</v>
      </c>
      <c r="G16" t="str">
        <f t="shared" si="2"/>
        <v>short</v>
      </c>
    </row>
    <row r="17" spans="1:7" x14ac:dyDescent="0.25">
      <c r="A17" s="2">
        <v>42356</v>
      </c>
      <c r="B17" s="2">
        <v>42373</v>
      </c>
      <c r="C17">
        <f t="shared" si="0"/>
        <v>2016</v>
      </c>
      <c r="D17">
        <f t="shared" si="1"/>
        <v>17</v>
      </c>
      <c r="E17">
        <v>-103.11</v>
      </c>
      <c r="F17">
        <v>-1</v>
      </c>
      <c r="G17" t="str">
        <f t="shared" si="2"/>
        <v>short</v>
      </c>
    </row>
    <row r="18" spans="1:7" x14ac:dyDescent="0.25">
      <c r="A18" s="2">
        <v>42401</v>
      </c>
      <c r="B18" s="2">
        <v>42403</v>
      </c>
      <c r="C18">
        <f t="shared" si="0"/>
        <v>2016</v>
      </c>
      <c r="D18">
        <f t="shared" si="1"/>
        <v>2</v>
      </c>
      <c r="E18">
        <v>163.5</v>
      </c>
      <c r="F18">
        <v>-1</v>
      </c>
      <c r="G18" t="str">
        <f t="shared" si="2"/>
        <v>short</v>
      </c>
    </row>
    <row r="19" spans="1:7" x14ac:dyDescent="0.25">
      <c r="A19" s="2">
        <v>42431</v>
      </c>
      <c r="B19" s="2">
        <v>42445</v>
      </c>
      <c r="C19">
        <f t="shared" si="0"/>
        <v>2016</v>
      </c>
      <c r="D19">
        <f t="shared" si="1"/>
        <v>14</v>
      </c>
      <c r="E19">
        <v>-87.64</v>
      </c>
      <c r="F19">
        <v>-1</v>
      </c>
      <c r="G19" t="str">
        <f t="shared" si="2"/>
        <v>short</v>
      </c>
    </row>
    <row r="20" spans="1:7" x14ac:dyDescent="0.25">
      <c r="A20" s="2">
        <v>42450</v>
      </c>
      <c r="B20" s="2">
        <v>42458</v>
      </c>
      <c r="C20">
        <f t="shared" si="0"/>
        <v>2016</v>
      </c>
      <c r="D20">
        <f t="shared" si="1"/>
        <v>8</v>
      </c>
      <c r="E20">
        <v>116.66</v>
      </c>
      <c r="F20">
        <v>-1</v>
      </c>
      <c r="G20" t="str">
        <f t="shared" si="2"/>
        <v>short</v>
      </c>
    </row>
    <row r="21" spans="1:7" x14ac:dyDescent="0.25">
      <c r="A21" s="2">
        <v>42460</v>
      </c>
      <c r="B21" s="2">
        <v>42465</v>
      </c>
      <c r="C21">
        <f t="shared" si="0"/>
        <v>2016</v>
      </c>
      <c r="D21">
        <f t="shared" si="1"/>
        <v>5</v>
      </c>
      <c r="E21">
        <v>48.64</v>
      </c>
      <c r="F21">
        <v>-1</v>
      </c>
      <c r="G21" t="str">
        <f t="shared" si="2"/>
        <v>short</v>
      </c>
    </row>
    <row r="22" spans="1:7" x14ac:dyDescent="0.25">
      <c r="A22" s="2">
        <v>42478</v>
      </c>
      <c r="B22" s="2">
        <v>42488</v>
      </c>
      <c r="C22">
        <f t="shared" si="0"/>
        <v>2016</v>
      </c>
      <c r="D22">
        <f t="shared" si="1"/>
        <v>10</v>
      </c>
      <c r="E22">
        <v>47.78</v>
      </c>
      <c r="F22">
        <v>-1</v>
      </c>
      <c r="G22" t="str">
        <f t="shared" si="2"/>
        <v>short</v>
      </c>
    </row>
    <row r="23" spans="1:7" x14ac:dyDescent="0.25">
      <c r="A23" s="2">
        <v>42503</v>
      </c>
      <c r="B23" s="2">
        <v>42506</v>
      </c>
      <c r="C23">
        <f t="shared" si="0"/>
        <v>2016</v>
      </c>
      <c r="D23">
        <f t="shared" si="1"/>
        <v>3</v>
      </c>
      <c r="E23">
        <v>10.26</v>
      </c>
      <c r="F23">
        <v>-1</v>
      </c>
      <c r="G23" t="str">
        <f t="shared" si="2"/>
        <v>short</v>
      </c>
    </row>
    <row r="24" spans="1:7" x14ac:dyDescent="0.25">
      <c r="A24" s="2">
        <v>42516</v>
      </c>
      <c r="B24" s="2">
        <v>42530</v>
      </c>
      <c r="C24">
        <f t="shared" si="0"/>
        <v>2016</v>
      </c>
      <c r="D24">
        <f t="shared" si="1"/>
        <v>14</v>
      </c>
      <c r="E24">
        <v>-122.86</v>
      </c>
      <c r="F24">
        <v>-1</v>
      </c>
      <c r="G24" t="str">
        <f t="shared" si="2"/>
        <v>short</v>
      </c>
    </row>
    <row r="25" spans="1:7" x14ac:dyDescent="0.25">
      <c r="A25" s="2">
        <v>42545</v>
      </c>
      <c r="B25" s="2">
        <v>42548</v>
      </c>
      <c r="C25">
        <f t="shared" si="0"/>
        <v>2016</v>
      </c>
      <c r="D25">
        <f t="shared" si="1"/>
        <v>3</v>
      </c>
      <c r="E25">
        <v>49.25</v>
      </c>
      <c r="F25">
        <v>-1</v>
      </c>
      <c r="G25" t="str">
        <f t="shared" si="2"/>
        <v>short</v>
      </c>
    </row>
    <row r="26" spans="1:7" x14ac:dyDescent="0.25">
      <c r="A26" s="2">
        <v>42552</v>
      </c>
      <c r="B26" s="2">
        <v>42573</v>
      </c>
      <c r="C26">
        <f t="shared" si="0"/>
        <v>2016</v>
      </c>
      <c r="D26">
        <f t="shared" si="1"/>
        <v>21</v>
      </c>
      <c r="E26">
        <v>-176.77</v>
      </c>
      <c r="F26">
        <v>-1</v>
      </c>
      <c r="G26" t="str">
        <f t="shared" si="2"/>
        <v>short</v>
      </c>
    </row>
    <row r="27" spans="1:7" x14ac:dyDescent="0.25">
      <c r="A27" s="2">
        <v>42577</v>
      </c>
      <c r="B27" s="2">
        <v>42585</v>
      </c>
      <c r="C27">
        <f t="shared" si="0"/>
        <v>2016</v>
      </c>
      <c r="D27">
        <f t="shared" si="1"/>
        <v>8</v>
      </c>
      <c r="E27">
        <v>-11.7</v>
      </c>
      <c r="F27">
        <v>-1</v>
      </c>
      <c r="G27" t="str">
        <f t="shared" si="2"/>
        <v>short</v>
      </c>
    </row>
    <row r="28" spans="1:7" x14ac:dyDescent="0.25">
      <c r="A28" s="2">
        <v>42590</v>
      </c>
      <c r="B28" s="2">
        <v>42592</v>
      </c>
      <c r="C28">
        <f t="shared" si="0"/>
        <v>2016</v>
      </c>
      <c r="D28">
        <f t="shared" si="1"/>
        <v>2</v>
      </c>
      <c r="E28">
        <v>76.48</v>
      </c>
      <c r="F28">
        <v>-1</v>
      </c>
      <c r="G28" t="str">
        <f t="shared" si="2"/>
        <v>short</v>
      </c>
    </row>
    <row r="29" spans="1:7" x14ac:dyDescent="0.25">
      <c r="A29" s="2">
        <v>42613</v>
      </c>
      <c r="B29" s="2">
        <v>42625</v>
      </c>
      <c r="C29">
        <f t="shared" si="0"/>
        <v>2016</v>
      </c>
      <c r="D29">
        <f t="shared" si="1"/>
        <v>12</v>
      </c>
      <c r="E29">
        <v>53.25</v>
      </c>
      <c r="F29">
        <v>-1</v>
      </c>
      <c r="G29" t="str">
        <f t="shared" si="2"/>
        <v>short</v>
      </c>
    </row>
    <row r="30" spans="1:7" x14ac:dyDescent="0.25">
      <c r="A30" s="2">
        <v>42703</v>
      </c>
      <c r="B30" s="2">
        <v>42706</v>
      </c>
      <c r="C30">
        <f t="shared" si="0"/>
        <v>2016</v>
      </c>
      <c r="D30">
        <f t="shared" si="1"/>
        <v>3</v>
      </c>
      <c r="E30">
        <v>61.64</v>
      </c>
      <c r="F30">
        <v>-1</v>
      </c>
      <c r="G30" t="str">
        <f t="shared" si="2"/>
        <v>short</v>
      </c>
    </row>
    <row r="31" spans="1:7" x14ac:dyDescent="0.25">
      <c r="A31" s="2">
        <v>42713</v>
      </c>
      <c r="B31" s="2">
        <v>42716</v>
      </c>
      <c r="C31">
        <f t="shared" si="0"/>
        <v>2016</v>
      </c>
      <c r="D31">
        <f t="shared" si="1"/>
        <v>3</v>
      </c>
      <c r="E31">
        <v>96.17</v>
      </c>
      <c r="F31">
        <v>-1</v>
      </c>
      <c r="G31" t="str">
        <f t="shared" si="2"/>
        <v>short</v>
      </c>
    </row>
    <row r="32" spans="1:7" x14ac:dyDescent="0.25">
      <c r="A32" s="2">
        <v>42737</v>
      </c>
      <c r="B32" s="2">
        <v>42755</v>
      </c>
      <c r="C32">
        <f t="shared" si="0"/>
        <v>2017</v>
      </c>
      <c r="D32">
        <f t="shared" si="1"/>
        <v>18</v>
      </c>
      <c r="E32">
        <v>-182.45</v>
      </c>
      <c r="F32">
        <v>-1</v>
      </c>
      <c r="G32" t="str">
        <f t="shared" si="2"/>
        <v>short</v>
      </c>
    </row>
    <row r="33" spans="1:7" x14ac:dyDescent="0.25">
      <c r="A33" s="2">
        <v>42760</v>
      </c>
      <c r="B33" s="2">
        <v>42781</v>
      </c>
      <c r="C33">
        <f t="shared" si="0"/>
        <v>2017</v>
      </c>
      <c r="D33">
        <f t="shared" si="1"/>
        <v>21</v>
      </c>
      <c r="E33">
        <v>-167.18</v>
      </c>
      <c r="F33">
        <v>-1</v>
      </c>
      <c r="G33" t="str">
        <f t="shared" si="2"/>
        <v>short</v>
      </c>
    </row>
    <row r="34" spans="1:7" x14ac:dyDescent="0.25">
      <c r="A34" s="2">
        <v>42786</v>
      </c>
      <c r="B34" s="2">
        <v>42797</v>
      </c>
      <c r="C34">
        <f t="shared" ref="C34:C78" si="3">YEAR(B34)</f>
        <v>2017</v>
      </c>
      <c r="D34">
        <f t="shared" ref="D34:D78" si="4">B34-A34</f>
        <v>11</v>
      </c>
      <c r="E34">
        <v>-4.3</v>
      </c>
      <c r="F34">
        <v>-1</v>
      </c>
      <c r="G34" t="str">
        <f t="shared" ref="G34:G78" si="5">IF(F34=-1,"short",IF(F34=1,"long", 0 ))</f>
        <v>short</v>
      </c>
    </row>
    <row r="35" spans="1:7" x14ac:dyDescent="0.25">
      <c r="A35" s="2">
        <v>42801</v>
      </c>
      <c r="B35" s="2">
        <v>42802</v>
      </c>
      <c r="C35">
        <f t="shared" si="3"/>
        <v>2017</v>
      </c>
      <c r="D35">
        <f t="shared" si="4"/>
        <v>1</v>
      </c>
      <c r="E35">
        <v>26.5</v>
      </c>
      <c r="F35">
        <v>-1</v>
      </c>
      <c r="G35" t="str">
        <f t="shared" si="5"/>
        <v>short</v>
      </c>
    </row>
    <row r="36" spans="1:7" x14ac:dyDescent="0.25">
      <c r="A36" s="2">
        <v>42809</v>
      </c>
      <c r="B36" s="2">
        <v>42816</v>
      </c>
      <c r="C36">
        <f t="shared" si="3"/>
        <v>2017</v>
      </c>
      <c r="D36">
        <f t="shared" si="4"/>
        <v>7</v>
      </c>
      <c r="E36">
        <v>38.14</v>
      </c>
      <c r="F36">
        <v>-1</v>
      </c>
      <c r="G36" t="str">
        <f t="shared" si="5"/>
        <v>short</v>
      </c>
    </row>
    <row r="37" spans="1:7" x14ac:dyDescent="0.25">
      <c r="A37" s="2">
        <v>42825</v>
      </c>
      <c r="B37" s="2">
        <v>42836</v>
      </c>
      <c r="C37">
        <f t="shared" si="3"/>
        <v>2017</v>
      </c>
      <c r="D37">
        <f t="shared" si="4"/>
        <v>11</v>
      </c>
      <c r="E37">
        <v>-4.45</v>
      </c>
      <c r="F37">
        <v>-1</v>
      </c>
      <c r="G37" t="str">
        <f t="shared" si="5"/>
        <v>short</v>
      </c>
    </row>
    <row r="38" spans="1:7" x14ac:dyDescent="0.25">
      <c r="A38" s="2">
        <v>42850</v>
      </c>
      <c r="B38" s="2">
        <v>42860</v>
      </c>
      <c r="C38">
        <f t="shared" si="3"/>
        <v>2017</v>
      </c>
      <c r="D38">
        <f t="shared" si="4"/>
        <v>10</v>
      </c>
      <c r="E38">
        <v>30.19</v>
      </c>
      <c r="F38">
        <v>-1</v>
      </c>
      <c r="G38" t="str">
        <f t="shared" si="5"/>
        <v>short</v>
      </c>
    </row>
    <row r="39" spans="1:7" x14ac:dyDescent="0.25">
      <c r="A39" s="2">
        <v>42866</v>
      </c>
      <c r="B39" s="2">
        <v>42874</v>
      </c>
      <c r="C39">
        <f t="shared" si="3"/>
        <v>2017</v>
      </c>
      <c r="D39">
        <f t="shared" si="4"/>
        <v>8</v>
      </c>
      <c r="E39">
        <v>16.43</v>
      </c>
      <c r="F39">
        <v>-1</v>
      </c>
      <c r="G39" t="str">
        <f t="shared" si="5"/>
        <v>short</v>
      </c>
    </row>
    <row r="40" spans="1:7" x14ac:dyDescent="0.25">
      <c r="A40" s="2">
        <v>42881</v>
      </c>
      <c r="B40" s="2">
        <v>42895</v>
      </c>
      <c r="C40">
        <f t="shared" si="3"/>
        <v>2017</v>
      </c>
      <c r="D40">
        <f t="shared" si="4"/>
        <v>14</v>
      </c>
      <c r="E40">
        <v>-38.78</v>
      </c>
      <c r="F40">
        <v>-1</v>
      </c>
      <c r="G40" t="str">
        <f t="shared" si="5"/>
        <v>short</v>
      </c>
    </row>
    <row r="41" spans="1:7" x14ac:dyDescent="0.25">
      <c r="A41" s="2">
        <v>42898</v>
      </c>
      <c r="B41" s="2">
        <v>42899</v>
      </c>
      <c r="C41">
        <f t="shared" si="3"/>
        <v>2017</v>
      </c>
      <c r="D41">
        <f t="shared" si="4"/>
        <v>1</v>
      </c>
      <c r="E41">
        <v>0.85</v>
      </c>
      <c r="F41">
        <v>-1</v>
      </c>
      <c r="G41" t="str">
        <f t="shared" si="5"/>
        <v>short</v>
      </c>
    </row>
    <row r="42" spans="1:7" x14ac:dyDescent="0.25">
      <c r="A42" s="2">
        <v>42922</v>
      </c>
      <c r="B42" s="2">
        <v>42950</v>
      </c>
      <c r="C42">
        <f t="shared" si="3"/>
        <v>2017</v>
      </c>
      <c r="D42">
        <f t="shared" si="4"/>
        <v>28</v>
      </c>
      <c r="E42">
        <v>-330.3</v>
      </c>
      <c r="F42">
        <v>-1</v>
      </c>
      <c r="G42" t="str">
        <f t="shared" si="5"/>
        <v>short</v>
      </c>
    </row>
    <row r="43" spans="1:7" x14ac:dyDescent="0.25">
      <c r="A43" s="2">
        <v>42976</v>
      </c>
      <c r="B43" s="2">
        <v>42984</v>
      </c>
      <c r="C43">
        <f t="shared" si="3"/>
        <v>2017</v>
      </c>
      <c r="D43">
        <f t="shared" si="4"/>
        <v>8</v>
      </c>
      <c r="E43">
        <v>-86.52</v>
      </c>
      <c r="F43">
        <v>-1</v>
      </c>
      <c r="G43" t="str">
        <f t="shared" si="5"/>
        <v>short</v>
      </c>
    </row>
    <row r="44" spans="1:7" x14ac:dyDescent="0.25">
      <c r="A44" s="2">
        <v>42990</v>
      </c>
      <c r="B44" s="2">
        <v>42999</v>
      </c>
      <c r="C44">
        <f t="shared" si="3"/>
        <v>2017</v>
      </c>
      <c r="D44">
        <f t="shared" si="4"/>
        <v>9</v>
      </c>
      <c r="E44">
        <v>27.36</v>
      </c>
      <c r="F44">
        <v>-1</v>
      </c>
      <c r="G44" t="str">
        <f t="shared" si="5"/>
        <v>short</v>
      </c>
    </row>
    <row r="45" spans="1:7" x14ac:dyDescent="0.25">
      <c r="A45" s="2">
        <v>43017</v>
      </c>
      <c r="B45" s="2">
        <v>43046</v>
      </c>
      <c r="C45">
        <f t="shared" si="3"/>
        <v>2017</v>
      </c>
      <c r="D45">
        <f t="shared" si="4"/>
        <v>29</v>
      </c>
      <c r="E45">
        <v>-374.99</v>
      </c>
      <c r="F45">
        <v>-1</v>
      </c>
      <c r="G45" t="str">
        <f t="shared" si="5"/>
        <v>short</v>
      </c>
    </row>
    <row r="46" spans="1:7" x14ac:dyDescent="0.25">
      <c r="A46" s="2">
        <v>43061</v>
      </c>
      <c r="B46" s="2">
        <v>43069</v>
      </c>
      <c r="C46">
        <f t="shared" si="3"/>
        <v>2017</v>
      </c>
      <c r="D46">
        <f t="shared" si="4"/>
        <v>8</v>
      </c>
      <c r="E46">
        <v>9.6</v>
      </c>
      <c r="F46">
        <v>-1</v>
      </c>
      <c r="G46" t="str">
        <f t="shared" si="5"/>
        <v>short</v>
      </c>
    </row>
    <row r="47" spans="1:7" x14ac:dyDescent="0.25">
      <c r="A47" s="2">
        <v>43081</v>
      </c>
      <c r="B47" s="2">
        <v>43082</v>
      </c>
      <c r="C47">
        <f t="shared" si="3"/>
        <v>2017</v>
      </c>
      <c r="D47">
        <f t="shared" si="4"/>
        <v>1</v>
      </c>
      <c r="E47">
        <v>40.700000000000003</v>
      </c>
      <c r="F47">
        <v>-1</v>
      </c>
      <c r="G47" t="str">
        <f t="shared" si="5"/>
        <v>short</v>
      </c>
    </row>
    <row r="48" spans="1:7" x14ac:dyDescent="0.25">
      <c r="A48" s="2">
        <v>43087</v>
      </c>
      <c r="B48" s="2">
        <v>43102</v>
      </c>
      <c r="C48">
        <f t="shared" si="3"/>
        <v>2018</v>
      </c>
      <c r="D48">
        <f t="shared" si="4"/>
        <v>15</v>
      </c>
      <c r="E48">
        <v>-70.599999999999994</v>
      </c>
      <c r="F48">
        <v>-1</v>
      </c>
      <c r="G48" t="str">
        <f t="shared" si="5"/>
        <v>short</v>
      </c>
    </row>
    <row r="49" spans="1:7" x14ac:dyDescent="0.25">
      <c r="A49" s="2">
        <v>43108</v>
      </c>
      <c r="B49" s="2">
        <v>43132</v>
      </c>
      <c r="C49">
        <f t="shared" si="3"/>
        <v>2018</v>
      </c>
      <c r="D49">
        <f t="shared" si="4"/>
        <v>24</v>
      </c>
      <c r="E49">
        <v>-367.75</v>
      </c>
      <c r="F49">
        <v>-1</v>
      </c>
      <c r="G49" t="str">
        <f t="shared" si="5"/>
        <v>short</v>
      </c>
    </row>
    <row r="50" spans="1:7" x14ac:dyDescent="0.25">
      <c r="A50" s="2">
        <v>43158</v>
      </c>
      <c r="B50" s="2">
        <v>43159</v>
      </c>
      <c r="C50">
        <f t="shared" si="3"/>
        <v>2018</v>
      </c>
      <c r="D50">
        <f t="shared" si="4"/>
        <v>1</v>
      </c>
      <c r="E50">
        <v>89.74</v>
      </c>
      <c r="F50">
        <v>-1</v>
      </c>
      <c r="G50" t="str">
        <f t="shared" si="5"/>
        <v>short</v>
      </c>
    </row>
    <row r="51" spans="1:7" x14ac:dyDescent="0.25">
      <c r="A51" s="2">
        <v>43193</v>
      </c>
      <c r="B51" s="2">
        <v>43194</v>
      </c>
      <c r="C51">
        <f t="shared" si="3"/>
        <v>2018</v>
      </c>
      <c r="D51">
        <f t="shared" si="4"/>
        <v>1</v>
      </c>
      <c r="E51">
        <v>107.81</v>
      </c>
      <c r="F51">
        <v>-1</v>
      </c>
      <c r="G51" t="str">
        <f t="shared" si="5"/>
        <v>short</v>
      </c>
    </row>
    <row r="52" spans="1:7" x14ac:dyDescent="0.25">
      <c r="A52" s="2">
        <v>43196</v>
      </c>
      <c r="B52" s="2">
        <v>43224</v>
      </c>
      <c r="C52">
        <f t="shared" si="3"/>
        <v>2018</v>
      </c>
      <c r="D52">
        <f t="shared" si="4"/>
        <v>28</v>
      </c>
      <c r="E52">
        <v>-303.01</v>
      </c>
      <c r="F52">
        <v>-1</v>
      </c>
      <c r="G52" t="str">
        <f t="shared" si="5"/>
        <v>short</v>
      </c>
    </row>
    <row r="53" spans="1:7" x14ac:dyDescent="0.25">
      <c r="A53" s="2">
        <v>43228</v>
      </c>
      <c r="B53" s="2">
        <v>43236</v>
      </c>
      <c r="C53">
        <f t="shared" si="3"/>
        <v>2018</v>
      </c>
      <c r="D53">
        <f t="shared" si="4"/>
        <v>8</v>
      </c>
      <c r="E53">
        <v>-14.44</v>
      </c>
      <c r="F53">
        <v>-1</v>
      </c>
      <c r="G53" t="str">
        <f t="shared" si="5"/>
        <v>short</v>
      </c>
    </row>
    <row r="54" spans="1:7" x14ac:dyDescent="0.25">
      <c r="A54" s="2">
        <v>43252</v>
      </c>
      <c r="B54" s="2">
        <v>43256</v>
      </c>
      <c r="C54">
        <f t="shared" si="3"/>
        <v>2018</v>
      </c>
      <c r="D54">
        <f t="shared" si="4"/>
        <v>4</v>
      </c>
      <c r="E54">
        <v>87.88</v>
      </c>
      <c r="F54">
        <v>-1</v>
      </c>
      <c r="G54" t="str">
        <f t="shared" si="5"/>
        <v>short</v>
      </c>
    </row>
    <row r="55" spans="1:7" x14ac:dyDescent="0.25">
      <c r="A55" s="2">
        <v>43259</v>
      </c>
      <c r="B55" s="2">
        <v>43270</v>
      </c>
      <c r="C55">
        <f t="shared" si="3"/>
        <v>2018</v>
      </c>
      <c r="D55">
        <f t="shared" si="4"/>
        <v>11</v>
      </c>
      <c r="E55">
        <v>-4.9400000000000004</v>
      </c>
      <c r="F55">
        <v>-1</v>
      </c>
      <c r="G55" t="str">
        <f t="shared" si="5"/>
        <v>short</v>
      </c>
    </row>
    <row r="56" spans="1:7" x14ac:dyDescent="0.25">
      <c r="A56" s="2">
        <v>43291</v>
      </c>
      <c r="B56" s="2">
        <v>43325</v>
      </c>
      <c r="C56">
        <f t="shared" si="3"/>
        <v>2018</v>
      </c>
      <c r="D56">
        <f t="shared" si="4"/>
        <v>34</v>
      </c>
      <c r="E56">
        <v>-422.35</v>
      </c>
      <c r="F56">
        <v>-1</v>
      </c>
      <c r="G56" t="str">
        <f t="shared" si="5"/>
        <v>short</v>
      </c>
    </row>
    <row r="57" spans="1:7" x14ac:dyDescent="0.25">
      <c r="A57" s="2">
        <v>43332</v>
      </c>
      <c r="B57" s="2">
        <v>43346</v>
      </c>
      <c r="C57">
        <f t="shared" si="3"/>
        <v>2018</v>
      </c>
      <c r="D57">
        <f t="shared" si="4"/>
        <v>14</v>
      </c>
      <c r="E57">
        <v>-69.540000000000006</v>
      </c>
      <c r="F57">
        <v>-1</v>
      </c>
      <c r="G57" t="str">
        <f t="shared" si="5"/>
        <v>short</v>
      </c>
    </row>
    <row r="58" spans="1:7" x14ac:dyDescent="0.25">
      <c r="A58" s="2">
        <v>43405</v>
      </c>
      <c r="B58" s="2">
        <v>43417</v>
      </c>
      <c r="C58">
        <f t="shared" si="3"/>
        <v>2018</v>
      </c>
      <c r="D58">
        <f t="shared" si="4"/>
        <v>12</v>
      </c>
      <c r="E58">
        <v>-68.459999999999994</v>
      </c>
      <c r="F58">
        <v>-1</v>
      </c>
      <c r="G58" t="str">
        <f t="shared" si="5"/>
        <v>short</v>
      </c>
    </row>
    <row r="59" spans="1:7" x14ac:dyDescent="0.25">
      <c r="A59" s="2">
        <v>43420</v>
      </c>
      <c r="B59" s="2">
        <v>43425</v>
      </c>
      <c r="C59">
        <f t="shared" si="3"/>
        <v>2018</v>
      </c>
      <c r="D59">
        <f t="shared" si="4"/>
        <v>5</v>
      </c>
      <c r="E59">
        <v>74.89</v>
      </c>
      <c r="F59">
        <v>-1</v>
      </c>
      <c r="G59" t="str">
        <f t="shared" si="5"/>
        <v>short</v>
      </c>
    </row>
    <row r="60" spans="1:7" x14ac:dyDescent="0.25">
      <c r="A60" s="2">
        <v>43433</v>
      </c>
      <c r="B60" s="2">
        <v>43440</v>
      </c>
      <c r="C60">
        <f t="shared" si="3"/>
        <v>2018</v>
      </c>
      <c r="D60">
        <f t="shared" si="4"/>
        <v>7</v>
      </c>
      <c r="E60">
        <v>140.55000000000001</v>
      </c>
      <c r="F60">
        <v>-1</v>
      </c>
      <c r="G60" t="str">
        <f t="shared" si="5"/>
        <v>short</v>
      </c>
    </row>
    <row r="61" spans="1:7" x14ac:dyDescent="0.25">
      <c r="A61" s="2">
        <v>43452</v>
      </c>
      <c r="B61" s="2">
        <v>43455</v>
      </c>
      <c r="C61">
        <f t="shared" si="3"/>
        <v>2018</v>
      </c>
      <c r="D61">
        <f t="shared" si="4"/>
        <v>3</v>
      </c>
      <c r="E61">
        <v>130.51</v>
      </c>
      <c r="F61">
        <v>-1</v>
      </c>
      <c r="G61" t="str">
        <f t="shared" si="5"/>
        <v>short</v>
      </c>
    </row>
    <row r="62" spans="1:7" x14ac:dyDescent="0.25">
      <c r="A62" s="2">
        <v>43475</v>
      </c>
      <c r="B62" s="2">
        <v>43476</v>
      </c>
      <c r="C62">
        <f t="shared" si="3"/>
        <v>2019</v>
      </c>
      <c r="D62">
        <f t="shared" si="4"/>
        <v>1</v>
      </c>
      <c r="E62">
        <v>27.09</v>
      </c>
      <c r="F62">
        <v>-1</v>
      </c>
      <c r="G62" t="str">
        <f t="shared" si="5"/>
        <v>short</v>
      </c>
    </row>
    <row r="63" spans="1:7" x14ac:dyDescent="0.25">
      <c r="A63" s="2">
        <v>43481</v>
      </c>
      <c r="B63" s="2">
        <v>43488</v>
      </c>
      <c r="C63">
        <f t="shared" si="3"/>
        <v>2019</v>
      </c>
      <c r="D63">
        <f t="shared" si="4"/>
        <v>7</v>
      </c>
      <c r="E63">
        <v>21.99</v>
      </c>
      <c r="F63">
        <v>-1</v>
      </c>
      <c r="G63" t="str">
        <f t="shared" si="5"/>
        <v>short</v>
      </c>
    </row>
    <row r="64" spans="1:7" x14ac:dyDescent="0.25">
      <c r="A64" s="2">
        <v>43501</v>
      </c>
      <c r="B64" s="2">
        <v>43507</v>
      </c>
      <c r="C64">
        <f t="shared" si="3"/>
        <v>2019</v>
      </c>
      <c r="D64">
        <f t="shared" si="4"/>
        <v>6</v>
      </c>
      <c r="E64">
        <v>73.13</v>
      </c>
      <c r="F64">
        <v>-1</v>
      </c>
      <c r="G64" t="str">
        <f t="shared" si="5"/>
        <v>short</v>
      </c>
    </row>
    <row r="65" spans="1:7" x14ac:dyDescent="0.25">
      <c r="A65" s="2">
        <v>43522</v>
      </c>
      <c r="B65" s="2">
        <v>43523</v>
      </c>
      <c r="C65">
        <f t="shared" si="3"/>
        <v>2019</v>
      </c>
      <c r="D65">
        <f t="shared" si="4"/>
        <v>1</v>
      </c>
      <c r="E65">
        <v>77.349999999999994</v>
      </c>
      <c r="F65">
        <v>-1</v>
      </c>
      <c r="G65" t="str">
        <f t="shared" si="5"/>
        <v>short</v>
      </c>
    </row>
    <row r="66" spans="1:7" x14ac:dyDescent="0.25">
      <c r="A66" s="2">
        <v>43529</v>
      </c>
      <c r="B66" s="2">
        <v>43549</v>
      </c>
      <c r="C66">
        <f t="shared" si="3"/>
        <v>2019</v>
      </c>
      <c r="D66">
        <f t="shared" si="4"/>
        <v>20</v>
      </c>
      <c r="E66">
        <v>-371.45</v>
      </c>
      <c r="F66">
        <v>-1</v>
      </c>
      <c r="G66" t="str">
        <f t="shared" si="5"/>
        <v>short</v>
      </c>
    </row>
    <row r="67" spans="1:7" x14ac:dyDescent="0.25">
      <c r="A67" s="2">
        <v>43556</v>
      </c>
      <c r="B67" s="2">
        <v>43563</v>
      </c>
      <c r="C67">
        <f t="shared" si="3"/>
        <v>2019</v>
      </c>
      <c r="D67">
        <f t="shared" si="4"/>
        <v>7</v>
      </c>
      <c r="E67">
        <v>109.18</v>
      </c>
      <c r="F67">
        <v>-1</v>
      </c>
      <c r="G67" t="str">
        <f t="shared" si="5"/>
        <v>short</v>
      </c>
    </row>
    <row r="68" spans="1:7" x14ac:dyDescent="0.25">
      <c r="A68" s="2">
        <v>43571</v>
      </c>
      <c r="B68" s="2">
        <v>43577</v>
      </c>
      <c r="C68">
        <f t="shared" si="3"/>
        <v>2019</v>
      </c>
      <c r="D68">
        <f t="shared" si="4"/>
        <v>6</v>
      </c>
      <c r="E68">
        <v>127.64</v>
      </c>
      <c r="F68">
        <v>-1</v>
      </c>
      <c r="G68" t="str">
        <f t="shared" si="5"/>
        <v>short</v>
      </c>
    </row>
    <row r="69" spans="1:7" x14ac:dyDescent="0.25">
      <c r="A69" s="2">
        <v>43585</v>
      </c>
      <c r="B69" s="2">
        <v>43588</v>
      </c>
      <c r="C69">
        <f t="shared" si="3"/>
        <v>2019</v>
      </c>
      <c r="D69">
        <f t="shared" si="4"/>
        <v>3</v>
      </c>
      <c r="E69">
        <v>48.53</v>
      </c>
      <c r="F69">
        <v>-1</v>
      </c>
      <c r="G69" t="str">
        <f t="shared" si="5"/>
        <v>short</v>
      </c>
    </row>
    <row r="70" spans="1:7" x14ac:dyDescent="0.25">
      <c r="A70" s="2">
        <v>43606</v>
      </c>
      <c r="B70" s="2">
        <v>43622</v>
      </c>
      <c r="C70">
        <f t="shared" si="3"/>
        <v>2019</v>
      </c>
      <c r="D70">
        <f t="shared" si="4"/>
        <v>16</v>
      </c>
      <c r="E70">
        <v>-184.16</v>
      </c>
      <c r="F70">
        <v>-1</v>
      </c>
      <c r="G70" t="str">
        <f t="shared" si="5"/>
        <v>short</v>
      </c>
    </row>
    <row r="71" spans="1:7" x14ac:dyDescent="0.25">
      <c r="A71" s="2">
        <v>43644</v>
      </c>
      <c r="B71" s="2">
        <v>43651</v>
      </c>
      <c r="C71">
        <f t="shared" si="3"/>
        <v>2019</v>
      </c>
      <c r="D71">
        <f t="shared" si="4"/>
        <v>7</v>
      </c>
      <c r="E71">
        <v>-44.91</v>
      </c>
      <c r="F71">
        <v>-1</v>
      </c>
      <c r="G71" t="str">
        <f t="shared" si="5"/>
        <v>short</v>
      </c>
    </row>
    <row r="72" spans="1:7" x14ac:dyDescent="0.25">
      <c r="A72" s="2">
        <v>43705</v>
      </c>
      <c r="B72" s="2">
        <v>43706</v>
      </c>
      <c r="C72">
        <f t="shared" si="3"/>
        <v>2019</v>
      </c>
      <c r="D72">
        <f t="shared" si="4"/>
        <v>1</v>
      </c>
      <c r="E72">
        <v>61.42</v>
      </c>
      <c r="F72">
        <v>-1</v>
      </c>
      <c r="G72" t="str">
        <f t="shared" si="5"/>
        <v>short</v>
      </c>
    </row>
    <row r="73" spans="1:7" x14ac:dyDescent="0.25">
      <c r="A73" s="2">
        <v>43724</v>
      </c>
      <c r="B73" s="2">
        <v>43725</v>
      </c>
      <c r="C73">
        <f t="shared" si="3"/>
        <v>2019</v>
      </c>
      <c r="D73">
        <f t="shared" si="4"/>
        <v>1</v>
      </c>
      <c r="E73">
        <v>47.41</v>
      </c>
      <c r="F73">
        <v>-1</v>
      </c>
      <c r="G73" t="str">
        <f t="shared" si="5"/>
        <v>short</v>
      </c>
    </row>
    <row r="74" spans="1:7" x14ac:dyDescent="0.25">
      <c r="A74" s="2">
        <v>43731</v>
      </c>
      <c r="B74" s="2">
        <v>43739</v>
      </c>
      <c r="C74">
        <f t="shared" si="3"/>
        <v>2019</v>
      </c>
      <c r="D74">
        <f t="shared" si="4"/>
        <v>8</v>
      </c>
      <c r="E74">
        <v>317.81</v>
      </c>
      <c r="F74">
        <v>-1</v>
      </c>
      <c r="G74" t="str">
        <f t="shared" si="5"/>
        <v>short</v>
      </c>
    </row>
    <row r="75" spans="1:7" x14ac:dyDescent="0.25">
      <c r="A75" s="2">
        <v>43754</v>
      </c>
      <c r="B75" s="2">
        <v>43780</v>
      </c>
      <c r="C75">
        <f t="shared" si="3"/>
        <v>2019</v>
      </c>
      <c r="D75">
        <f t="shared" si="4"/>
        <v>26</v>
      </c>
      <c r="E75">
        <v>-408.76</v>
      </c>
      <c r="F75">
        <v>-1</v>
      </c>
      <c r="G75" t="str">
        <f t="shared" si="5"/>
        <v>short</v>
      </c>
    </row>
    <row r="76" spans="1:7" x14ac:dyDescent="0.25">
      <c r="A76" s="2">
        <v>43790</v>
      </c>
      <c r="B76" s="2">
        <v>43791</v>
      </c>
      <c r="C76">
        <f t="shared" si="3"/>
        <v>2019</v>
      </c>
      <c r="D76">
        <f t="shared" si="4"/>
        <v>1</v>
      </c>
      <c r="E76">
        <v>45.02</v>
      </c>
      <c r="F76">
        <v>-1</v>
      </c>
      <c r="G76" t="str">
        <f t="shared" si="5"/>
        <v>short</v>
      </c>
    </row>
    <row r="77" spans="1:7" x14ac:dyDescent="0.25">
      <c r="A77" s="2">
        <v>43795</v>
      </c>
      <c r="B77" s="2">
        <v>43802</v>
      </c>
      <c r="C77">
        <f t="shared" si="3"/>
        <v>2019</v>
      </c>
      <c r="D77">
        <f t="shared" si="4"/>
        <v>7</v>
      </c>
      <c r="E77">
        <v>8.75</v>
      </c>
      <c r="F77">
        <v>-1</v>
      </c>
      <c r="G77" t="str">
        <f t="shared" si="5"/>
        <v>short</v>
      </c>
    </row>
    <row r="78" spans="1:7" x14ac:dyDescent="0.25">
      <c r="A78" s="2">
        <v>43815</v>
      </c>
      <c r="B78" s="2">
        <v>43825</v>
      </c>
      <c r="C78">
        <f t="shared" si="3"/>
        <v>2019</v>
      </c>
      <c r="D78">
        <f t="shared" si="4"/>
        <v>10</v>
      </c>
      <c r="E78">
        <v>-87.85</v>
      </c>
      <c r="F78">
        <v>-1</v>
      </c>
      <c r="G78" t="str">
        <f t="shared" si="5"/>
        <v>short</v>
      </c>
    </row>
  </sheetData>
  <mergeCells count="2">
    <mergeCell ref="N2:N5"/>
    <mergeCell ref="N10:N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D810-73A2-4AEB-9DC9-C599A72CD88A}">
  <dimension ref="A3:B19"/>
  <sheetViews>
    <sheetView tabSelected="1" workbookViewId="0">
      <selection activeCell="F39" sqref="F39"/>
    </sheetView>
  </sheetViews>
  <sheetFormatPr defaultRowHeight="15" x14ac:dyDescent="0.25"/>
  <cols>
    <col min="1" max="1" width="13.140625" bestFit="1" customWidth="1"/>
    <col min="2" max="2" width="24.28515625" bestFit="1" customWidth="1"/>
  </cols>
  <sheetData>
    <row r="3" spans="1:2" x14ac:dyDescent="0.25">
      <c r="A3" s="8" t="s">
        <v>12</v>
      </c>
      <c r="B3" t="s">
        <v>37</v>
      </c>
    </row>
    <row r="4" spans="1:2" x14ac:dyDescent="0.25">
      <c r="A4" s="9">
        <v>1</v>
      </c>
      <c r="B4" s="3">
        <v>10</v>
      </c>
    </row>
    <row r="5" spans="1:2" x14ac:dyDescent="0.25">
      <c r="A5" s="9">
        <v>2</v>
      </c>
      <c r="B5" s="3">
        <v>4</v>
      </c>
    </row>
    <row r="6" spans="1:2" x14ac:dyDescent="0.25">
      <c r="A6" s="9">
        <v>3</v>
      </c>
      <c r="B6" s="3">
        <v>5</v>
      </c>
    </row>
    <row r="7" spans="1:2" x14ac:dyDescent="0.25">
      <c r="A7" s="9">
        <v>4</v>
      </c>
      <c r="B7" s="3">
        <v>4</v>
      </c>
    </row>
    <row r="8" spans="1:2" x14ac:dyDescent="0.25">
      <c r="A8" s="9">
        <v>5</v>
      </c>
      <c r="B8" s="3">
        <v>5</v>
      </c>
    </row>
    <row r="9" spans="1:2" x14ac:dyDescent="0.25">
      <c r="A9" s="9">
        <v>6</v>
      </c>
      <c r="B9" s="3">
        <v>1</v>
      </c>
    </row>
    <row r="10" spans="1:2" x14ac:dyDescent="0.25">
      <c r="A10" s="9">
        <v>7</v>
      </c>
      <c r="B10" s="3">
        <v>3</v>
      </c>
    </row>
    <row r="11" spans="1:2" x14ac:dyDescent="0.25">
      <c r="A11" s="9">
        <v>8</v>
      </c>
      <c r="B11" s="3">
        <v>5</v>
      </c>
    </row>
    <row r="12" spans="1:2" x14ac:dyDescent="0.25">
      <c r="A12" s="9">
        <v>9</v>
      </c>
      <c r="B12" s="3">
        <v>3</v>
      </c>
    </row>
    <row r="13" spans="1:2" x14ac:dyDescent="0.25">
      <c r="A13" s="9">
        <v>10</v>
      </c>
      <c r="B13" s="3">
        <v>1</v>
      </c>
    </row>
    <row r="14" spans="1:2" x14ac:dyDescent="0.25">
      <c r="A14" s="9">
        <v>11</v>
      </c>
      <c r="B14" s="3">
        <v>1</v>
      </c>
    </row>
    <row r="15" spans="1:2" x14ac:dyDescent="0.25">
      <c r="A15" s="9">
        <v>14</v>
      </c>
      <c r="B15" s="3">
        <v>2</v>
      </c>
    </row>
    <row r="16" spans="1:2" x14ac:dyDescent="0.25">
      <c r="A16" s="9">
        <v>19</v>
      </c>
      <c r="B16" s="3">
        <v>1</v>
      </c>
    </row>
    <row r="17" spans="1:2" x14ac:dyDescent="0.25">
      <c r="A17" s="9">
        <v>20</v>
      </c>
      <c r="B17" s="3">
        <v>1</v>
      </c>
    </row>
    <row r="18" spans="1:2" x14ac:dyDescent="0.25">
      <c r="A18" s="9">
        <v>22</v>
      </c>
      <c r="B18" s="3">
        <v>1</v>
      </c>
    </row>
    <row r="19" spans="1:2" x14ac:dyDescent="0.25">
      <c r="A19" s="9" t="s">
        <v>13</v>
      </c>
      <c r="B19" s="3">
        <v>47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8517-4B50-4DE7-B4FC-18D99F7E5E79}">
  <dimension ref="A3:B19"/>
  <sheetViews>
    <sheetView workbookViewId="0">
      <selection activeCell="D38" sqref="D38"/>
    </sheetView>
  </sheetViews>
  <sheetFormatPr defaultRowHeight="15" x14ac:dyDescent="0.25"/>
  <cols>
    <col min="1" max="1" width="13.140625" bestFit="1" customWidth="1"/>
    <col min="2" max="2" width="24.28515625" bestFit="1" customWidth="1"/>
  </cols>
  <sheetData>
    <row r="3" spans="1:2" x14ac:dyDescent="0.25">
      <c r="A3" s="8" t="s">
        <v>12</v>
      </c>
      <c r="B3" t="s">
        <v>37</v>
      </c>
    </row>
    <row r="4" spans="1:2" x14ac:dyDescent="0.25">
      <c r="A4" s="9">
        <v>1</v>
      </c>
      <c r="B4" s="3">
        <v>10</v>
      </c>
    </row>
    <row r="5" spans="1:2" x14ac:dyDescent="0.25">
      <c r="A5" s="9">
        <v>2</v>
      </c>
      <c r="B5" s="3">
        <v>4</v>
      </c>
    </row>
    <row r="6" spans="1:2" x14ac:dyDescent="0.25">
      <c r="A6" s="9">
        <v>3</v>
      </c>
      <c r="B6" s="3">
        <v>5</v>
      </c>
    </row>
    <row r="7" spans="1:2" x14ac:dyDescent="0.25">
      <c r="A7" s="9">
        <v>4</v>
      </c>
      <c r="B7" s="3">
        <v>4</v>
      </c>
    </row>
    <row r="8" spans="1:2" x14ac:dyDescent="0.25">
      <c r="A8" s="9">
        <v>5</v>
      </c>
      <c r="B8" s="3">
        <v>5</v>
      </c>
    </row>
    <row r="9" spans="1:2" x14ac:dyDescent="0.25">
      <c r="A9" s="9">
        <v>6</v>
      </c>
      <c r="B9" s="3">
        <v>1</v>
      </c>
    </row>
    <row r="10" spans="1:2" x14ac:dyDescent="0.25">
      <c r="A10" s="9">
        <v>7</v>
      </c>
      <c r="B10" s="3">
        <v>3</v>
      </c>
    </row>
    <row r="11" spans="1:2" x14ac:dyDescent="0.25">
      <c r="A11" s="9">
        <v>8</v>
      </c>
      <c r="B11" s="3">
        <v>5</v>
      </c>
    </row>
    <row r="12" spans="1:2" x14ac:dyDescent="0.25">
      <c r="A12" s="9">
        <v>9</v>
      </c>
      <c r="B12" s="3">
        <v>3</v>
      </c>
    </row>
    <row r="13" spans="1:2" x14ac:dyDescent="0.25">
      <c r="A13" s="9">
        <v>10</v>
      </c>
      <c r="B13" s="3">
        <v>1</v>
      </c>
    </row>
    <row r="14" spans="1:2" x14ac:dyDescent="0.25">
      <c r="A14" s="9">
        <v>11</v>
      </c>
      <c r="B14" s="3">
        <v>1</v>
      </c>
    </row>
    <row r="15" spans="1:2" x14ac:dyDescent="0.25">
      <c r="A15" s="9">
        <v>14</v>
      </c>
      <c r="B15" s="3">
        <v>2</v>
      </c>
    </row>
    <row r="16" spans="1:2" x14ac:dyDescent="0.25">
      <c r="A16" s="9">
        <v>19</v>
      </c>
      <c r="B16" s="3">
        <v>1</v>
      </c>
    </row>
    <row r="17" spans="1:2" x14ac:dyDescent="0.25">
      <c r="A17" s="9">
        <v>20</v>
      </c>
      <c r="B17" s="3">
        <v>1</v>
      </c>
    </row>
    <row r="18" spans="1:2" x14ac:dyDescent="0.25">
      <c r="A18" s="9">
        <v>22</v>
      </c>
      <c r="B18" s="3">
        <v>1</v>
      </c>
    </row>
    <row r="19" spans="1:2" x14ac:dyDescent="0.25">
      <c r="A19" s="9" t="s">
        <v>13</v>
      </c>
      <c r="B19" s="3">
        <v>47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65D8-5EFC-4CCD-B287-A6DE9A2F9477}">
  <dimension ref="A1:P48"/>
  <sheetViews>
    <sheetView workbookViewId="0">
      <selection activeCell="D1" sqref="D1:D48"/>
    </sheetView>
  </sheetViews>
  <sheetFormatPr defaultRowHeight="15" x14ac:dyDescent="0.25"/>
  <cols>
    <col min="1" max="2" width="10.7109375" bestFit="1" customWidth="1"/>
    <col min="4" max="4" width="16" bestFit="1" customWidth="1"/>
    <col min="15" max="15" width="17" bestFit="1" customWidth="1"/>
  </cols>
  <sheetData>
    <row r="1" spans="1:16" x14ac:dyDescent="0.25">
      <c r="A1" t="s">
        <v>5</v>
      </c>
      <c r="B1" t="s">
        <v>6</v>
      </c>
      <c r="C1" t="s">
        <v>8</v>
      </c>
      <c r="D1" t="s">
        <v>24</v>
      </c>
      <c r="E1" t="s">
        <v>10</v>
      </c>
      <c r="F1" t="s">
        <v>7</v>
      </c>
      <c r="G1" t="s">
        <v>11</v>
      </c>
      <c r="N1" s="10"/>
      <c r="O1" s="11" t="s">
        <v>36</v>
      </c>
      <c r="P1" s="12"/>
    </row>
    <row r="2" spans="1:16" x14ac:dyDescent="0.25">
      <c r="A2" s="2">
        <v>42040</v>
      </c>
      <c r="B2" s="2">
        <v>42047</v>
      </c>
      <c r="C2">
        <f>YEAR(B2)</f>
        <v>2015</v>
      </c>
      <c r="D2">
        <f>B2-A2</f>
        <v>7</v>
      </c>
      <c r="E2">
        <v>1.39</v>
      </c>
      <c r="F2">
        <v>1</v>
      </c>
      <c r="G2" t="str">
        <f>IF(F2=-1,"short",IF(F2=1,"long", 0 ))</f>
        <v>long</v>
      </c>
      <c r="N2" s="13" t="s">
        <v>25</v>
      </c>
      <c r="O2" s="14" t="s">
        <v>21</v>
      </c>
      <c r="P2" s="15">
        <f>AVERAGE(E2:E78)</f>
        <v>35.817659574468074</v>
      </c>
    </row>
    <row r="3" spans="1:16" x14ac:dyDescent="0.25">
      <c r="A3" s="2">
        <v>42062</v>
      </c>
      <c r="B3" s="2">
        <v>42065</v>
      </c>
      <c r="C3">
        <f>YEAR(B3)</f>
        <v>2015</v>
      </c>
      <c r="D3">
        <f>B3-A3</f>
        <v>3</v>
      </c>
      <c r="E3">
        <v>109.25</v>
      </c>
      <c r="F3">
        <v>1</v>
      </c>
      <c r="G3" t="str">
        <f>IF(F3=-1,"short",IF(F3=1,"long", 0 ))</f>
        <v>long</v>
      </c>
      <c r="N3" s="13"/>
      <c r="O3" s="14" t="s">
        <v>22</v>
      </c>
      <c r="P3" s="15">
        <f>_xlfn.STDEV.S(E2:E78)</f>
        <v>122.50104399222863</v>
      </c>
    </row>
    <row r="4" spans="1:16" x14ac:dyDescent="0.25">
      <c r="A4" s="2">
        <v>42074</v>
      </c>
      <c r="B4" s="2">
        <v>42076</v>
      </c>
      <c r="C4">
        <f>YEAR(B4)</f>
        <v>2015</v>
      </c>
      <c r="D4">
        <f>B4-A4</f>
        <v>2</v>
      </c>
      <c r="E4">
        <v>144.1</v>
      </c>
      <c r="F4">
        <v>1</v>
      </c>
      <c r="G4" t="str">
        <f>IF(F4=-1,"short",IF(F4=1,"long", 0 ))</f>
        <v>long</v>
      </c>
      <c r="N4" s="13"/>
      <c r="O4" s="14" t="s">
        <v>34</v>
      </c>
      <c r="P4" s="15">
        <f>MIN(E2:E78)</f>
        <v>-494.1</v>
      </c>
    </row>
    <row r="5" spans="1:16" ht="15.75" thickBot="1" x14ac:dyDescent="0.3">
      <c r="A5" s="2">
        <v>42079</v>
      </c>
      <c r="B5" s="2">
        <v>42082</v>
      </c>
      <c r="C5">
        <f>YEAR(B5)</f>
        <v>2015</v>
      </c>
      <c r="D5">
        <f>B5-A5</f>
        <v>3</v>
      </c>
      <c r="E5">
        <v>116.38</v>
      </c>
      <c r="F5">
        <v>1</v>
      </c>
      <c r="G5" t="str">
        <f>IF(F5=-1,"short",IF(F5=1,"long", 0 ))</f>
        <v>long</v>
      </c>
      <c r="N5" s="17"/>
      <c r="O5" s="18" t="s">
        <v>35</v>
      </c>
      <c r="P5" s="19">
        <f>MAX(E2:E78)</f>
        <v>226.89</v>
      </c>
    </row>
    <row r="6" spans="1:16" x14ac:dyDescent="0.25">
      <c r="A6" s="2">
        <v>42083</v>
      </c>
      <c r="B6" s="2">
        <v>42094</v>
      </c>
      <c r="C6">
        <f>YEAR(B6)</f>
        <v>2015</v>
      </c>
      <c r="D6">
        <f>B6-A6</f>
        <v>11</v>
      </c>
      <c r="E6">
        <v>-29.38</v>
      </c>
      <c r="F6">
        <v>1</v>
      </c>
      <c r="G6" t="str">
        <f>IF(F6=-1,"short",IF(F6=1,"long", 0 ))</f>
        <v>long</v>
      </c>
      <c r="N6" s="16"/>
      <c r="O6" s="14"/>
      <c r="P6" s="15"/>
    </row>
    <row r="7" spans="1:16" x14ac:dyDescent="0.25">
      <c r="A7" s="2">
        <v>42115</v>
      </c>
      <c r="B7" s="2">
        <v>42129</v>
      </c>
      <c r="C7">
        <f>YEAR(B7)</f>
        <v>2015</v>
      </c>
      <c r="D7">
        <f>B7-A7</f>
        <v>14</v>
      </c>
      <c r="E7">
        <v>-39.35</v>
      </c>
      <c r="F7">
        <v>1</v>
      </c>
      <c r="G7" t="str">
        <f>IF(F7=-1,"short",IF(F7=1,"long", 0 ))</f>
        <v>long</v>
      </c>
      <c r="N7" s="16"/>
      <c r="O7" s="14"/>
      <c r="P7" s="15"/>
    </row>
    <row r="8" spans="1:16" x14ac:dyDescent="0.25">
      <c r="A8" s="2">
        <v>42131</v>
      </c>
      <c r="B8" s="2">
        <v>42135</v>
      </c>
      <c r="C8">
        <f>YEAR(B8)</f>
        <v>2015</v>
      </c>
      <c r="D8">
        <f>B8-A8</f>
        <v>4</v>
      </c>
      <c r="E8">
        <v>185.9</v>
      </c>
      <c r="F8">
        <v>1</v>
      </c>
      <c r="G8" t="str">
        <f>IF(F8=-1,"short",IF(F8=1,"long", 0 ))</f>
        <v>long</v>
      </c>
      <c r="N8" s="16"/>
      <c r="O8" s="14"/>
      <c r="P8" s="15"/>
    </row>
    <row r="9" spans="1:16" ht="15.75" thickBot="1" x14ac:dyDescent="0.3">
      <c r="A9" s="2">
        <v>42158</v>
      </c>
      <c r="B9" s="2">
        <v>42172</v>
      </c>
      <c r="C9">
        <f>YEAR(B9)</f>
        <v>2015</v>
      </c>
      <c r="D9">
        <f>B9-A9</f>
        <v>14</v>
      </c>
      <c r="E9">
        <v>-50.9</v>
      </c>
      <c r="F9">
        <v>1</v>
      </c>
      <c r="G9" t="str">
        <f>IF(F9=-1,"short",IF(F9=1,"long", 0 ))</f>
        <v>long</v>
      </c>
      <c r="N9" s="16"/>
      <c r="O9" s="14"/>
      <c r="P9" s="15"/>
    </row>
    <row r="10" spans="1:16" x14ac:dyDescent="0.25">
      <c r="A10" s="2">
        <v>42195</v>
      </c>
      <c r="B10" s="2">
        <v>42198</v>
      </c>
      <c r="C10">
        <f>YEAR(B10)</f>
        <v>2015</v>
      </c>
      <c r="D10">
        <f>B10-A10</f>
        <v>3</v>
      </c>
      <c r="E10">
        <v>54.93</v>
      </c>
      <c r="F10">
        <v>1</v>
      </c>
      <c r="G10" t="str">
        <f>IF(F10=-1,"short",IF(F10=1,"long", 0 ))</f>
        <v>long</v>
      </c>
      <c r="N10" s="20" t="s">
        <v>26</v>
      </c>
      <c r="O10" s="11" t="s">
        <v>27</v>
      </c>
      <c r="P10" s="21">
        <f>AVERAGE(D2:D78)</f>
        <v>5.9148936170212769</v>
      </c>
    </row>
    <row r="11" spans="1:16" x14ac:dyDescent="0.25">
      <c r="A11" s="2">
        <v>42213</v>
      </c>
      <c r="B11" s="2">
        <v>42216</v>
      </c>
      <c r="C11">
        <f>YEAR(B11)</f>
        <v>2015</v>
      </c>
      <c r="D11">
        <f>B11-A11</f>
        <v>3</v>
      </c>
      <c r="E11">
        <v>161.24</v>
      </c>
      <c r="F11">
        <v>1</v>
      </c>
      <c r="G11" t="str">
        <f>IF(F11=-1,"short",IF(F11=1,"long", 0 ))</f>
        <v>long</v>
      </c>
      <c r="N11" s="13"/>
      <c r="O11" s="14" t="s">
        <v>28</v>
      </c>
      <c r="P11" s="22">
        <f>_xlfn.STDEV.S(D2:D78)</f>
        <v>5.1492075677130318</v>
      </c>
    </row>
    <row r="12" spans="1:16" x14ac:dyDescent="0.25">
      <c r="A12" s="2">
        <v>42229</v>
      </c>
      <c r="B12" s="2">
        <v>42230</v>
      </c>
      <c r="C12">
        <f>YEAR(B12)</f>
        <v>2015</v>
      </c>
      <c r="D12">
        <f>B12-A12</f>
        <v>1</v>
      </c>
      <c r="E12">
        <v>144.88</v>
      </c>
      <c r="F12">
        <v>1</v>
      </c>
      <c r="G12" t="str">
        <f>IF(F12=-1,"short",IF(F12=1,"long", 0 ))</f>
        <v>long</v>
      </c>
      <c r="N12" s="13"/>
      <c r="O12" s="14" t="s">
        <v>34</v>
      </c>
      <c r="P12" s="15">
        <f>MIN(D2:D78)</f>
        <v>1</v>
      </c>
    </row>
    <row r="13" spans="1:16" ht="15.75" thickBot="1" x14ac:dyDescent="0.3">
      <c r="A13" s="2">
        <v>42237</v>
      </c>
      <c r="B13" s="2">
        <v>42256</v>
      </c>
      <c r="C13">
        <f>YEAR(B13)</f>
        <v>2015</v>
      </c>
      <c r="D13">
        <f>B13-A13</f>
        <v>19</v>
      </c>
      <c r="E13">
        <v>-494.1</v>
      </c>
      <c r="F13">
        <v>1</v>
      </c>
      <c r="G13" t="str">
        <f>IF(F13=-1,"short",IF(F13=1,"long", 0 ))</f>
        <v>long</v>
      </c>
      <c r="N13" s="17"/>
      <c r="O13" s="18" t="s">
        <v>35</v>
      </c>
      <c r="P13" s="19">
        <f>MAX(D2:D78)</f>
        <v>22</v>
      </c>
    </row>
    <row r="14" spans="1:16" x14ac:dyDescent="0.25">
      <c r="A14" s="2">
        <v>42276</v>
      </c>
      <c r="B14" s="2">
        <v>42277</v>
      </c>
      <c r="C14">
        <f>YEAR(B14)</f>
        <v>2015</v>
      </c>
      <c r="D14">
        <f>B14-A14</f>
        <v>1</v>
      </c>
      <c r="E14">
        <v>80.95</v>
      </c>
      <c r="F14">
        <v>1</v>
      </c>
      <c r="G14" t="str">
        <f>IF(F14=-1,"short",IF(F14=1,"long", 0 ))</f>
        <v>long</v>
      </c>
    </row>
    <row r="15" spans="1:16" x14ac:dyDescent="0.25">
      <c r="A15" s="2">
        <v>42306</v>
      </c>
      <c r="B15" s="2">
        <v>42328</v>
      </c>
      <c r="C15">
        <f>YEAR(B15)</f>
        <v>2015</v>
      </c>
      <c r="D15">
        <f>B15-A15</f>
        <v>22</v>
      </c>
      <c r="E15">
        <v>-248.81</v>
      </c>
      <c r="F15">
        <v>1</v>
      </c>
      <c r="G15" t="str">
        <f>IF(F15=-1,"short",IF(F15=1,"long", 0 ))</f>
        <v>long</v>
      </c>
    </row>
    <row r="16" spans="1:16" x14ac:dyDescent="0.25">
      <c r="A16" s="2">
        <v>42345</v>
      </c>
      <c r="B16" s="2">
        <v>42354</v>
      </c>
      <c r="C16">
        <f>YEAR(B16)</f>
        <v>2015</v>
      </c>
      <c r="D16">
        <f>B16-A16</f>
        <v>9</v>
      </c>
      <c r="E16">
        <v>-35.229999999999997</v>
      </c>
      <c r="F16">
        <v>1</v>
      </c>
      <c r="G16" t="str">
        <f>IF(F16=-1,"short",IF(F16=1,"long", 0 ))</f>
        <v>long</v>
      </c>
    </row>
    <row r="17" spans="1:7" x14ac:dyDescent="0.25">
      <c r="A17" s="2">
        <v>42374</v>
      </c>
      <c r="B17" s="2">
        <v>42394</v>
      </c>
      <c r="C17">
        <f>YEAR(B17)</f>
        <v>2016</v>
      </c>
      <c r="D17">
        <f>B17-A17</f>
        <v>20</v>
      </c>
      <c r="E17">
        <v>-315.89999999999998</v>
      </c>
      <c r="F17">
        <v>1</v>
      </c>
      <c r="G17" t="str">
        <f>IF(F17=-1,"short",IF(F17=1,"long", 0 ))</f>
        <v>long</v>
      </c>
    </row>
    <row r="18" spans="1:7" x14ac:dyDescent="0.25">
      <c r="A18" s="2">
        <v>42409</v>
      </c>
      <c r="B18" s="2">
        <v>42418</v>
      </c>
      <c r="C18">
        <f>YEAR(B18)</f>
        <v>2016</v>
      </c>
      <c r="D18">
        <f>B18-A18</f>
        <v>9</v>
      </c>
      <c r="E18">
        <v>-91.08</v>
      </c>
      <c r="F18">
        <v>1</v>
      </c>
      <c r="G18" t="str">
        <f>IF(F18=-1,"short",IF(F18=1,"long", 0 ))</f>
        <v>long</v>
      </c>
    </row>
    <row r="19" spans="1:7" x14ac:dyDescent="0.25">
      <c r="A19" s="2">
        <v>42426</v>
      </c>
      <c r="B19" s="2">
        <v>42430</v>
      </c>
      <c r="C19">
        <f>YEAR(B19)</f>
        <v>2016</v>
      </c>
      <c r="D19">
        <f>B19-A19</f>
        <v>4</v>
      </c>
      <c r="E19">
        <v>61.19</v>
      </c>
      <c r="F19">
        <v>1</v>
      </c>
      <c r="G19" t="str">
        <f>IF(F19=-1,"short",IF(F19=1,"long", 0 ))</f>
        <v>long</v>
      </c>
    </row>
    <row r="20" spans="1:7" x14ac:dyDescent="0.25">
      <c r="A20" s="2">
        <v>42466</v>
      </c>
      <c r="B20" s="2">
        <v>42471</v>
      </c>
      <c r="C20">
        <f>YEAR(B20)</f>
        <v>2016</v>
      </c>
      <c r="D20">
        <f>B20-A20</f>
        <v>5</v>
      </c>
      <c r="E20">
        <v>33.32</v>
      </c>
      <c r="F20">
        <v>1</v>
      </c>
      <c r="G20" t="str">
        <f>IF(F20=-1,"short",IF(F20=1,"long", 0 ))</f>
        <v>long</v>
      </c>
    </row>
    <row r="21" spans="1:7" x14ac:dyDescent="0.25">
      <c r="A21" s="2">
        <v>42492</v>
      </c>
      <c r="B21" s="2">
        <v>42499</v>
      </c>
      <c r="C21">
        <f>YEAR(B21)</f>
        <v>2016</v>
      </c>
      <c r="D21">
        <f>B21-A21</f>
        <v>7</v>
      </c>
      <c r="E21">
        <v>16.41</v>
      </c>
      <c r="F21">
        <v>1</v>
      </c>
      <c r="G21" t="str">
        <f>IF(F21=-1,"short",IF(F21=1,"long", 0 ))</f>
        <v>long</v>
      </c>
    </row>
    <row r="22" spans="1:7" x14ac:dyDescent="0.25">
      <c r="A22" s="2">
        <v>42510</v>
      </c>
      <c r="B22" s="2">
        <v>42515</v>
      </c>
      <c r="C22">
        <f>YEAR(B22)</f>
        <v>2016</v>
      </c>
      <c r="D22">
        <f>B22-A22</f>
        <v>5</v>
      </c>
      <c r="E22">
        <v>70.180000000000007</v>
      </c>
      <c r="F22">
        <v>1</v>
      </c>
      <c r="G22" t="str">
        <f>IF(F22=-1,"short",IF(F22=1,"long", 0 ))</f>
        <v>long</v>
      </c>
    </row>
    <row r="23" spans="1:7" x14ac:dyDescent="0.25">
      <c r="A23" s="2">
        <v>42534</v>
      </c>
      <c r="B23" s="2">
        <v>42536</v>
      </c>
      <c r="C23">
        <f>YEAR(B23)</f>
        <v>2016</v>
      </c>
      <c r="D23">
        <f>B23-A23</f>
        <v>2</v>
      </c>
      <c r="E23">
        <v>84.74</v>
      </c>
      <c r="F23">
        <v>1</v>
      </c>
      <c r="G23" t="str">
        <f>IF(F23=-1,"short",IF(F23=1,"long", 0 ))</f>
        <v>long</v>
      </c>
    </row>
    <row r="24" spans="1:7" x14ac:dyDescent="0.25">
      <c r="A24" s="2">
        <v>42549</v>
      </c>
      <c r="B24" s="2">
        <v>42550</v>
      </c>
      <c r="C24">
        <f>YEAR(B24)</f>
        <v>2016</v>
      </c>
      <c r="D24">
        <f>B24-A24</f>
        <v>1</v>
      </c>
      <c r="E24">
        <v>48.27</v>
      </c>
      <c r="F24">
        <v>1</v>
      </c>
      <c r="G24" t="str">
        <f>IF(F24=-1,"short",IF(F24=1,"long", 0 ))</f>
        <v>long</v>
      </c>
    </row>
    <row r="25" spans="1:7" x14ac:dyDescent="0.25">
      <c r="A25" s="2">
        <v>42586</v>
      </c>
      <c r="B25" s="2">
        <v>42587</v>
      </c>
      <c r="C25">
        <f>YEAR(B25)</f>
        <v>2016</v>
      </c>
      <c r="D25">
        <f>B25-A25</f>
        <v>1</v>
      </c>
      <c r="E25">
        <v>53.25</v>
      </c>
      <c r="F25">
        <v>1</v>
      </c>
      <c r="G25" t="str">
        <f>IF(F25=-1,"short",IF(F25=1,"long", 0 ))</f>
        <v>long</v>
      </c>
    </row>
    <row r="26" spans="1:7" x14ac:dyDescent="0.25">
      <c r="A26" s="2">
        <v>42593</v>
      </c>
      <c r="B26" s="2">
        <v>42598</v>
      </c>
      <c r="C26">
        <f>YEAR(B26)</f>
        <v>2016</v>
      </c>
      <c r="D26">
        <f>B26-A26</f>
        <v>5</v>
      </c>
      <c r="E26">
        <v>78.099999999999994</v>
      </c>
      <c r="F26">
        <v>1</v>
      </c>
      <c r="G26" t="str">
        <f>IF(F26=-1,"short",IF(F26=1,"long", 0 ))</f>
        <v>long</v>
      </c>
    </row>
    <row r="27" spans="1:7" x14ac:dyDescent="0.25">
      <c r="A27" s="2">
        <v>42608</v>
      </c>
      <c r="B27" s="2">
        <v>42612</v>
      </c>
      <c r="C27">
        <f>YEAR(B27)</f>
        <v>2016</v>
      </c>
      <c r="D27">
        <f>B27-A27</f>
        <v>4</v>
      </c>
      <c r="E27">
        <v>74.2</v>
      </c>
      <c r="F27">
        <v>1</v>
      </c>
      <c r="G27" t="str">
        <f>IF(F27=-1,"short",IF(F27=1,"long", 0 ))</f>
        <v>long</v>
      </c>
    </row>
    <row r="28" spans="1:7" x14ac:dyDescent="0.25">
      <c r="A28" s="2">
        <v>42628</v>
      </c>
      <c r="B28" s="2">
        <v>42629</v>
      </c>
      <c r="C28">
        <f>YEAR(B28)</f>
        <v>2016</v>
      </c>
      <c r="D28">
        <f>B28-A28</f>
        <v>1</v>
      </c>
      <c r="E28">
        <v>80.989999999999995</v>
      </c>
      <c r="F28">
        <v>1</v>
      </c>
      <c r="G28" t="str">
        <f>IF(F28=-1,"short",IF(F28=1,"long", 0 ))</f>
        <v>long</v>
      </c>
    </row>
    <row r="29" spans="1:7" x14ac:dyDescent="0.25">
      <c r="A29" s="2">
        <v>42640</v>
      </c>
      <c r="B29" s="2">
        <v>42642</v>
      </c>
      <c r="C29">
        <f>YEAR(B29)</f>
        <v>2016</v>
      </c>
      <c r="D29">
        <f>B29-A29</f>
        <v>2</v>
      </c>
      <c r="E29">
        <v>86.3</v>
      </c>
      <c r="F29">
        <v>1</v>
      </c>
      <c r="G29" t="str">
        <f>IF(F29=-1,"short",IF(F29=1,"long", 0 ))</f>
        <v>long</v>
      </c>
    </row>
    <row r="30" spans="1:7" x14ac:dyDescent="0.25">
      <c r="A30" s="2">
        <v>42643</v>
      </c>
      <c r="B30" s="2">
        <v>42646</v>
      </c>
      <c r="C30">
        <f>YEAR(B30)</f>
        <v>2016</v>
      </c>
      <c r="D30">
        <f>B30-A30</f>
        <v>3</v>
      </c>
      <c r="E30">
        <v>132.59</v>
      </c>
      <c r="F30">
        <v>1</v>
      </c>
      <c r="G30" t="str">
        <f>IF(F30=-1,"short",IF(F30=1,"long", 0 ))</f>
        <v>long</v>
      </c>
    </row>
    <row r="31" spans="1:7" x14ac:dyDescent="0.25">
      <c r="A31" s="2">
        <v>42657</v>
      </c>
      <c r="B31" s="2">
        <v>42661</v>
      </c>
      <c r="C31">
        <f>YEAR(B31)</f>
        <v>2016</v>
      </c>
      <c r="D31">
        <f>B31-A31</f>
        <v>4</v>
      </c>
      <c r="E31">
        <v>82.15</v>
      </c>
      <c r="F31">
        <v>1</v>
      </c>
      <c r="G31" t="str">
        <f>IF(F31=-1,"short",IF(F31=1,"long", 0 ))</f>
        <v>long</v>
      </c>
    </row>
    <row r="32" spans="1:7" x14ac:dyDescent="0.25">
      <c r="A32" s="2">
        <v>42676</v>
      </c>
      <c r="B32" s="2">
        <v>42684</v>
      </c>
      <c r="C32">
        <f>YEAR(B32)</f>
        <v>2016</v>
      </c>
      <c r="D32">
        <f>B32-A32</f>
        <v>8</v>
      </c>
      <c r="E32">
        <v>41.6</v>
      </c>
      <c r="F32">
        <v>1</v>
      </c>
      <c r="G32" t="str">
        <f>IF(F32=-1,"short",IF(F32=1,"long", 0 ))</f>
        <v>long</v>
      </c>
    </row>
    <row r="33" spans="1:7" x14ac:dyDescent="0.25">
      <c r="A33" s="2">
        <v>42689</v>
      </c>
      <c r="B33" s="2">
        <v>42699</v>
      </c>
      <c r="C33">
        <f>YEAR(B33)</f>
        <v>2016</v>
      </c>
      <c r="D33">
        <f>B33-A33</f>
        <v>10</v>
      </c>
      <c r="E33">
        <v>4.1900000000000004</v>
      </c>
      <c r="F33">
        <v>1</v>
      </c>
      <c r="G33" t="str">
        <f>IF(F33=-1,"short",IF(F33=1,"long", 0 ))</f>
        <v>long</v>
      </c>
    </row>
    <row r="34" spans="1:7" x14ac:dyDescent="0.25">
      <c r="A34" s="2">
        <v>42724</v>
      </c>
      <c r="B34" s="2">
        <v>42732</v>
      </c>
      <c r="C34">
        <f>YEAR(B34)</f>
        <v>2016</v>
      </c>
      <c r="D34">
        <f>B34-A34</f>
        <v>8</v>
      </c>
      <c r="E34">
        <v>-19.45</v>
      </c>
      <c r="F34">
        <v>1</v>
      </c>
      <c r="G34" t="str">
        <f>IF(F34=-1,"short",IF(F34=1,"long", 0 ))</f>
        <v>long</v>
      </c>
    </row>
    <row r="35" spans="1:7" x14ac:dyDescent="0.25">
      <c r="A35" s="2">
        <v>42782</v>
      </c>
      <c r="B35" s="2">
        <v>42783</v>
      </c>
      <c r="C35">
        <f>YEAR(B35)</f>
        <v>2017</v>
      </c>
      <c r="D35">
        <f>B35-A35</f>
        <v>1</v>
      </c>
      <c r="E35">
        <v>105.7</v>
      </c>
      <c r="F35">
        <v>1</v>
      </c>
      <c r="G35" t="str">
        <f>IF(F35=-1,"short",IF(F35=1,"long", 0 ))</f>
        <v>long</v>
      </c>
    </row>
    <row r="36" spans="1:7" x14ac:dyDescent="0.25">
      <c r="A36" s="2">
        <v>42822</v>
      </c>
      <c r="B36" s="2">
        <v>42823</v>
      </c>
      <c r="C36">
        <f>YEAR(B36)</f>
        <v>2017</v>
      </c>
      <c r="D36">
        <f>B36-A36</f>
        <v>1</v>
      </c>
      <c r="E36">
        <v>27.9</v>
      </c>
      <c r="F36">
        <v>1</v>
      </c>
      <c r="G36" t="str">
        <f>IF(F36=-1,"short",IF(F36=1,"long", 0 ))</f>
        <v>long</v>
      </c>
    </row>
    <row r="37" spans="1:7" x14ac:dyDescent="0.25">
      <c r="A37" s="2">
        <v>42842</v>
      </c>
      <c r="B37" s="2">
        <v>42843</v>
      </c>
      <c r="C37">
        <f>YEAR(B37)</f>
        <v>2017</v>
      </c>
      <c r="D37">
        <f>B37-A37</f>
        <v>1</v>
      </c>
      <c r="E37">
        <v>65.599999999999994</v>
      </c>
      <c r="F37">
        <v>1</v>
      </c>
      <c r="G37" t="str">
        <f>IF(F37=-1,"short",IF(F37=1,"long", 0 ))</f>
        <v>long</v>
      </c>
    </row>
    <row r="38" spans="1:7" x14ac:dyDescent="0.25">
      <c r="A38" s="2">
        <v>42844</v>
      </c>
      <c r="B38" s="2">
        <v>42846</v>
      </c>
      <c r="C38">
        <f>YEAR(B38)</f>
        <v>2017</v>
      </c>
      <c r="D38">
        <f>B38-A38</f>
        <v>2</v>
      </c>
      <c r="E38">
        <v>75.599999999999994</v>
      </c>
      <c r="F38">
        <v>1</v>
      </c>
      <c r="G38" t="str">
        <f>IF(F38=-1,"short",IF(F38=1,"long", 0 ))</f>
        <v>long</v>
      </c>
    </row>
    <row r="39" spans="1:7" x14ac:dyDescent="0.25">
      <c r="A39" s="2">
        <v>42879</v>
      </c>
      <c r="B39" s="2">
        <v>42880</v>
      </c>
      <c r="C39">
        <f>YEAR(B39)</f>
        <v>2017</v>
      </c>
      <c r="D39">
        <f>B39-A39</f>
        <v>1</v>
      </c>
      <c r="E39">
        <v>74.349999999999994</v>
      </c>
      <c r="F39">
        <v>1</v>
      </c>
      <c r="G39" t="str">
        <f>IF(F39=-1,"short",IF(F39=1,"long", 0 ))</f>
        <v>long</v>
      </c>
    </row>
    <row r="40" spans="1:7" x14ac:dyDescent="0.25">
      <c r="A40" s="2">
        <v>42900</v>
      </c>
      <c r="B40" s="2">
        <v>42905</v>
      </c>
      <c r="C40">
        <f>YEAR(B40)</f>
        <v>2017</v>
      </c>
      <c r="D40">
        <f>B40-A40</f>
        <v>5</v>
      </c>
      <c r="E40">
        <v>11.77</v>
      </c>
      <c r="F40">
        <v>1</v>
      </c>
      <c r="G40" t="str">
        <f>IF(F40=-1,"short",IF(F40=1,"long", 0 ))</f>
        <v>long</v>
      </c>
    </row>
    <row r="41" spans="1:7" x14ac:dyDescent="0.25">
      <c r="A41" s="2">
        <v>42913</v>
      </c>
      <c r="B41" s="2">
        <v>42919</v>
      </c>
      <c r="C41">
        <f>YEAR(B41)</f>
        <v>2017</v>
      </c>
      <c r="D41">
        <f>B41-A41</f>
        <v>6</v>
      </c>
      <c r="E41">
        <v>76.55</v>
      </c>
      <c r="F41">
        <v>1</v>
      </c>
      <c r="G41" t="str">
        <f>IF(F41=-1,"short",IF(F41=1,"long", 0 ))</f>
        <v>long</v>
      </c>
    </row>
    <row r="42" spans="1:7" x14ac:dyDescent="0.25">
      <c r="A42" s="2">
        <v>42956</v>
      </c>
      <c r="B42" s="2">
        <v>42964</v>
      </c>
      <c r="C42">
        <f>YEAR(B42)</f>
        <v>2017</v>
      </c>
      <c r="D42">
        <f>B42-A42</f>
        <v>8</v>
      </c>
      <c r="E42">
        <v>37.5</v>
      </c>
      <c r="F42">
        <v>1</v>
      </c>
      <c r="G42" t="str">
        <f>IF(F42=-1,"short",IF(F42=1,"long", 0 ))</f>
        <v>long</v>
      </c>
    </row>
    <row r="43" spans="1:7" x14ac:dyDescent="0.25">
      <c r="A43" s="2">
        <v>42969</v>
      </c>
      <c r="B43" s="2">
        <v>42970</v>
      </c>
      <c r="C43">
        <f>YEAR(B43)</f>
        <v>2017</v>
      </c>
      <c r="D43">
        <f>B43-A43</f>
        <v>1</v>
      </c>
      <c r="E43">
        <v>71.5</v>
      </c>
      <c r="F43">
        <v>1</v>
      </c>
      <c r="G43" t="str">
        <f>IF(F43=-1,"short",IF(F43=1,"long", 0 ))</f>
        <v>long</v>
      </c>
    </row>
    <row r="44" spans="1:7" x14ac:dyDescent="0.25">
      <c r="A44" s="2">
        <v>43003</v>
      </c>
      <c r="B44" s="2">
        <v>43012</v>
      </c>
      <c r="C44">
        <f>YEAR(B44)</f>
        <v>2017</v>
      </c>
      <c r="D44">
        <f>B44-A44</f>
        <v>9</v>
      </c>
      <c r="E44">
        <v>54.59</v>
      </c>
      <c r="F44">
        <v>1</v>
      </c>
      <c r="G44" t="str">
        <f>IF(F44=-1,"short",IF(F44=1,"long", 0 ))</f>
        <v>long</v>
      </c>
    </row>
    <row r="45" spans="1:7" x14ac:dyDescent="0.25">
      <c r="A45" s="2">
        <v>43048</v>
      </c>
      <c r="B45" s="2">
        <v>43056</v>
      </c>
      <c r="C45">
        <f>YEAR(B45)</f>
        <v>2017</v>
      </c>
      <c r="D45">
        <f>B45-A45</f>
        <v>8</v>
      </c>
      <c r="E45">
        <v>15.6</v>
      </c>
      <c r="F45">
        <v>1</v>
      </c>
      <c r="G45" t="str">
        <f>IF(F45=-1,"short",IF(F45=1,"long", 0 ))</f>
        <v>long</v>
      </c>
    </row>
    <row r="46" spans="1:7" x14ac:dyDescent="0.25">
      <c r="A46" s="2">
        <v>43070</v>
      </c>
      <c r="B46" s="2">
        <v>43077</v>
      </c>
      <c r="C46">
        <f>YEAR(B46)</f>
        <v>2017</v>
      </c>
      <c r="D46">
        <f>B46-A46</f>
        <v>7</v>
      </c>
      <c r="E46">
        <v>110.8</v>
      </c>
      <c r="F46">
        <v>1</v>
      </c>
      <c r="G46" t="str">
        <f>IF(F46=-1,"short",IF(F46=1,"long", 0 ))</f>
        <v>long</v>
      </c>
    </row>
    <row r="47" spans="1:7" x14ac:dyDescent="0.25">
      <c r="A47" s="2">
        <v>43166</v>
      </c>
      <c r="B47" s="2">
        <v>43171</v>
      </c>
      <c r="C47">
        <f>YEAR(B47)</f>
        <v>2018</v>
      </c>
      <c r="D47">
        <f>B47-A47</f>
        <v>5</v>
      </c>
      <c r="E47">
        <v>226.89</v>
      </c>
      <c r="F47">
        <v>1</v>
      </c>
      <c r="G47" t="str">
        <f>IF(F47=-1,"short",IF(F47=1,"long", 0 ))</f>
        <v>long</v>
      </c>
    </row>
    <row r="48" spans="1:7" x14ac:dyDescent="0.25">
      <c r="A48" s="2">
        <v>43178</v>
      </c>
      <c r="B48" s="2">
        <v>43186</v>
      </c>
      <c r="C48">
        <f>YEAR(B48)</f>
        <v>2018</v>
      </c>
      <c r="D48">
        <f>B48-A48</f>
        <v>8</v>
      </c>
      <c r="E48">
        <v>106.78</v>
      </c>
      <c r="F48">
        <v>1</v>
      </c>
      <c r="G48" t="str">
        <f>IF(F48=-1,"short",IF(F48=1,"long", 0 ))</f>
        <v>long</v>
      </c>
    </row>
  </sheetData>
  <sortState xmlns:xlrd2="http://schemas.microsoft.com/office/spreadsheetml/2017/richdata2" ref="A2:G48">
    <sortCondition ref="A2:A48"/>
  </sortState>
  <mergeCells count="2">
    <mergeCell ref="N2:N5"/>
    <mergeCell ref="N10:N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 tuner</vt:lpstr>
      <vt:lpstr>number of short and buy (trade)</vt:lpstr>
      <vt:lpstr>execution</vt:lpstr>
      <vt:lpstr>Sell trade summary</vt:lpstr>
      <vt:lpstr>Buy trade Summary</vt:lpstr>
      <vt:lpstr>sell trade</vt:lpstr>
      <vt:lpstr>Sheet10</vt:lpstr>
      <vt:lpstr>Sheet11</vt:lpstr>
      <vt:lpstr>buy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</dc:creator>
  <cp:lastModifiedBy>wann</cp:lastModifiedBy>
  <dcterms:created xsi:type="dcterms:W3CDTF">2021-02-22T02:56:00Z</dcterms:created>
  <dcterms:modified xsi:type="dcterms:W3CDTF">2021-02-22T06:11:01Z</dcterms:modified>
</cp:coreProperties>
</file>