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874b6e6d3086f9/Desktop/"/>
    </mc:Choice>
  </mc:AlternateContent>
  <xr:revisionPtr revIDLastSave="0" documentId="8_{C8DE3AB7-6098-48AF-BB53-B07E57DF9C54}" xr6:coauthVersionLast="47" xr6:coauthVersionMax="47" xr10:uidLastSave="{00000000-0000-0000-0000-000000000000}"/>
  <bookViews>
    <workbookView xWindow="-108" yWindow="-108" windowWidth="23256" windowHeight="12576" xr2:uid="{79191679-85E2-4688-8C3D-E3CACF156953}"/>
  </bookViews>
  <sheets>
    <sheet name="October' 22 Attand" sheetId="1" r:id="rId1"/>
  </sheets>
  <externalReferences>
    <externalReference r:id="rId2"/>
  </externalReferences>
  <definedNames>
    <definedName name="_xlnm._FilterDatabase" localSheetId="0" hidden="1">'October'' 22 Attand'!$A$4:$BK$84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77" i="1" l="1"/>
  <c r="BF77" i="1"/>
  <c r="BE77" i="1"/>
  <c r="BD77" i="1"/>
  <c r="BC77" i="1"/>
  <c r="BB77" i="1"/>
  <c r="BA77" i="1"/>
  <c r="AZ76" i="1"/>
  <c r="AY76" i="1"/>
  <c r="AU76" i="1"/>
  <c r="AT76" i="1"/>
  <c r="AS76" i="1"/>
  <c r="AR76" i="1"/>
  <c r="AW76" i="1" s="1"/>
  <c r="AX76" i="1" s="1"/>
  <c r="AQ76" i="1"/>
  <c r="AP76" i="1"/>
  <c r="AZ75" i="1"/>
  <c r="AY75" i="1"/>
  <c r="AU75" i="1"/>
  <c r="AT75" i="1"/>
  <c r="AS75" i="1"/>
  <c r="AR75" i="1"/>
  <c r="AW75" i="1" s="1"/>
  <c r="AX75" i="1" s="1"/>
  <c r="AQ75" i="1"/>
  <c r="AP75" i="1"/>
  <c r="AZ74" i="1"/>
  <c r="AY74" i="1"/>
  <c r="AU74" i="1"/>
  <c r="AT74" i="1"/>
  <c r="AS74" i="1"/>
  <c r="AR74" i="1"/>
  <c r="AW74" i="1" s="1"/>
  <c r="AX74" i="1" s="1"/>
  <c r="AQ74" i="1"/>
  <c r="AP74" i="1"/>
  <c r="AZ73" i="1"/>
  <c r="AY73" i="1"/>
  <c r="AU73" i="1"/>
  <c r="AW73" i="1" s="1"/>
  <c r="AX73" i="1" s="1"/>
  <c r="AT73" i="1"/>
  <c r="AS73" i="1"/>
  <c r="AR73" i="1"/>
  <c r="AQ73" i="1"/>
  <c r="AP73" i="1"/>
  <c r="AZ72" i="1"/>
  <c r="AY72" i="1"/>
  <c r="AU72" i="1"/>
  <c r="AT72" i="1"/>
  <c r="AS72" i="1"/>
  <c r="AR72" i="1"/>
  <c r="AW72" i="1" s="1"/>
  <c r="AX72" i="1" s="1"/>
  <c r="AQ72" i="1"/>
  <c r="AP72" i="1"/>
  <c r="AZ71" i="1"/>
  <c r="AY71" i="1"/>
  <c r="AU71" i="1"/>
  <c r="AW71" i="1" s="1"/>
  <c r="AX71" i="1" s="1"/>
  <c r="AT71" i="1"/>
  <c r="AS71" i="1"/>
  <c r="AR71" i="1"/>
  <c r="AQ71" i="1"/>
  <c r="AP71" i="1"/>
  <c r="AZ70" i="1"/>
  <c r="AY70" i="1"/>
  <c r="AU70" i="1"/>
  <c r="AT70" i="1"/>
  <c r="AS70" i="1"/>
  <c r="AR70" i="1"/>
  <c r="AW70" i="1" s="1"/>
  <c r="AX70" i="1" s="1"/>
  <c r="AQ70" i="1"/>
  <c r="AP70" i="1"/>
  <c r="AZ69" i="1"/>
  <c r="AY69" i="1"/>
  <c r="AU69" i="1"/>
  <c r="AW69" i="1" s="1"/>
  <c r="AX69" i="1" s="1"/>
  <c r="AT69" i="1"/>
  <c r="AS69" i="1"/>
  <c r="AR69" i="1"/>
  <c r="AQ69" i="1"/>
  <c r="AP69" i="1"/>
  <c r="AZ68" i="1"/>
  <c r="AY68" i="1"/>
  <c r="AU68" i="1"/>
  <c r="AT68" i="1"/>
  <c r="AS68" i="1"/>
  <c r="AR68" i="1"/>
  <c r="AW68" i="1" s="1"/>
  <c r="AX68" i="1" s="1"/>
  <c r="AQ68" i="1"/>
  <c r="AP68" i="1"/>
  <c r="AZ67" i="1"/>
  <c r="AY67" i="1"/>
  <c r="AU67" i="1"/>
  <c r="AW67" i="1" s="1"/>
  <c r="AX67" i="1" s="1"/>
  <c r="AT67" i="1"/>
  <c r="AS67" i="1"/>
  <c r="AR67" i="1"/>
  <c r="AQ67" i="1"/>
  <c r="AP67" i="1"/>
  <c r="AZ66" i="1"/>
  <c r="AY66" i="1"/>
  <c r="AU66" i="1"/>
  <c r="AT66" i="1"/>
  <c r="AS66" i="1"/>
  <c r="AR66" i="1"/>
  <c r="AW66" i="1" s="1"/>
  <c r="AX66" i="1" s="1"/>
  <c r="AQ66" i="1"/>
  <c r="AP66" i="1"/>
  <c r="AZ65" i="1"/>
  <c r="AY65" i="1"/>
  <c r="AU65" i="1"/>
  <c r="AW65" i="1" s="1"/>
  <c r="AX65" i="1" s="1"/>
  <c r="AT65" i="1"/>
  <c r="AS65" i="1"/>
  <c r="AR65" i="1"/>
  <c r="AQ65" i="1"/>
  <c r="AP65" i="1"/>
  <c r="AZ64" i="1"/>
  <c r="AY64" i="1"/>
  <c r="AU64" i="1"/>
  <c r="AT64" i="1"/>
  <c r="AS64" i="1"/>
  <c r="AR64" i="1"/>
  <c r="AW64" i="1" s="1"/>
  <c r="AX64" i="1" s="1"/>
  <c r="AQ64" i="1"/>
  <c r="AP64" i="1"/>
  <c r="AZ63" i="1"/>
  <c r="AY63" i="1"/>
  <c r="AU63" i="1"/>
  <c r="AW63" i="1" s="1"/>
  <c r="AX63" i="1" s="1"/>
  <c r="AT63" i="1"/>
  <c r="AS63" i="1"/>
  <c r="AR63" i="1"/>
  <c r="AQ63" i="1"/>
  <c r="AP63" i="1"/>
  <c r="AZ62" i="1"/>
  <c r="AY62" i="1"/>
  <c r="AU62" i="1"/>
  <c r="AT62" i="1"/>
  <c r="AS62" i="1"/>
  <c r="AR62" i="1"/>
  <c r="AW62" i="1" s="1"/>
  <c r="AX62" i="1" s="1"/>
  <c r="AQ62" i="1"/>
  <c r="AP62" i="1"/>
  <c r="AZ61" i="1"/>
  <c r="AY61" i="1"/>
  <c r="AU61" i="1"/>
  <c r="AW61" i="1" s="1"/>
  <c r="AX61" i="1" s="1"/>
  <c r="AT61" i="1"/>
  <c r="AS61" i="1"/>
  <c r="AR61" i="1"/>
  <c r="AQ61" i="1"/>
  <c r="AP61" i="1"/>
  <c r="AZ60" i="1"/>
  <c r="AY60" i="1"/>
  <c r="AU60" i="1"/>
  <c r="AT60" i="1"/>
  <c r="AS60" i="1"/>
  <c r="AR60" i="1"/>
  <c r="AW60" i="1" s="1"/>
  <c r="AX60" i="1" s="1"/>
  <c r="AQ60" i="1"/>
  <c r="AP60" i="1"/>
  <c r="AZ59" i="1"/>
  <c r="AY59" i="1"/>
  <c r="AU59" i="1"/>
  <c r="AW59" i="1" s="1"/>
  <c r="AX59" i="1" s="1"/>
  <c r="AT59" i="1"/>
  <c r="AS59" i="1"/>
  <c r="AR59" i="1"/>
  <c r="AQ59" i="1"/>
  <c r="AP59" i="1"/>
  <c r="AZ58" i="1"/>
  <c r="AY58" i="1"/>
  <c r="AU58" i="1"/>
  <c r="AT58" i="1"/>
  <c r="AS58" i="1"/>
  <c r="AR58" i="1"/>
  <c r="AW58" i="1" s="1"/>
  <c r="AX58" i="1" s="1"/>
  <c r="AQ58" i="1"/>
  <c r="AP58" i="1"/>
  <c r="AZ57" i="1"/>
  <c r="AY57" i="1"/>
  <c r="AU57" i="1"/>
  <c r="AW57" i="1" s="1"/>
  <c r="AX57" i="1" s="1"/>
  <c r="AT57" i="1"/>
  <c r="AS57" i="1"/>
  <c r="AR57" i="1"/>
  <c r="AQ57" i="1"/>
  <c r="AP57" i="1"/>
  <c r="AZ56" i="1"/>
  <c r="AY56" i="1"/>
  <c r="AU56" i="1"/>
  <c r="AT56" i="1"/>
  <c r="AS56" i="1"/>
  <c r="AR56" i="1"/>
  <c r="AW56" i="1" s="1"/>
  <c r="AX56" i="1" s="1"/>
  <c r="AQ56" i="1"/>
  <c r="AP56" i="1"/>
  <c r="AZ55" i="1"/>
  <c r="AY55" i="1"/>
  <c r="AU55" i="1"/>
  <c r="AW55" i="1" s="1"/>
  <c r="AX55" i="1" s="1"/>
  <c r="AT55" i="1"/>
  <c r="AS55" i="1"/>
  <c r="AR55" i="1"/>
  <c r="AQ55" i="1"/>
  <c r="AP55" i="1"/>
  <c r="AZ54" i="1"/>
  <c r="AY54" i="1"/>
  <c r="AU54" i="1"/>
  <c r="AT54" i="1"/>
  <c r="AS54" i="1"/>
  <c r="AR54" i="1"/>
  <c r="AW54" i="1" s="1"/>
  <c r="AX54" i="1" s="1"/>
  <c r="AQ54" i="1"/>
  <c r="AP54" i="1"/>
  <c r="AZ53" i="1"/>
  <c r="AY53" i="1"/>
  <c r="AU53" i="1"/>
  <c r="AW53" i="1" s="1"/>
  <c r="AX53" i="1" s="1"/>
  <c r="AT53" i="1"/>
  <c r="AS53" i="1"/>
  <c r="AR53" i="1"/>
  <c r="AQ53" i="1"/>
  <c r="AP53" i="1"/>
  <c r="AZ52" i="1"/>
  <c r="AY52" i="1"/>
  <c r="AU52" i="1"/>
  <c r="AT52" i="1"/>
  <c r="AS52" i="1"/>
  <c r="AR52" i="1"/>
  <c r="AW52" i="1" s="1"/>
  <c r="AX52" i="1" s="1"/>
  <c r="AQ52" i="1"/>
  <c r="AP52" i="1"/>
  <c r="AZ51" i="1"/>
  <c r="AY51" i="1"/>
  <c r="AU51" i="1"/>
  <c r="AW51" i="1" s="1"/>
  <c r="AX51" i="1" s="1"/>
  <c r="AT51" i="1"/>
  <c r="AS51" i="1"/>
  <c r="AR51" i="1"/>
  <c r="AQ51" i="1"/>
  <c r="AP51" i="1"/>
  <c r="AZ50" i="1"/>
  <c r="AY50" i="1"/>
  <c r="AU50" i="1"/>
  <c r="AT50" i="1"/>
  <c r="AS50" i="1"/>
  <c r="AR50" i="1"/>
  <c r="AW50" i="1" s="1"/>
  <c r="AX50" i="1" s="1"/>
  <c r="AQ50" i="1"/>
  <c r="AP50" i="1"/>
  <c r="AZ49" i="1"/>
  <c r="AY49" i="1"/>
  <c r="AU49" i="1"/>
  <c r="AW49" i="1" s="1"/>
  <c r="AX49" i="1" s="1"/>
  <c r="AT49" i="1"/>
  <c r="AS49" i="1"/>
  <c r="AR49" i="1"/>
  <c r="AQ49" i="1"/>
  <c r="AP49" i="1"/>
  <c r="AZ48" i="1"/>
  <c r="AY48" i="1"/>
  <c r="AU48" i="1"/>
  <c r="AT48" i="1"/>
  <c r="AS48" i="1"/>
  <c r="AR48" i="1"/>
  <c r="AW48" i="1" s="1"/>
  <c r="AX48" i="1" s="1"/>
  <c r="AQ48" i="1"/>
  <c r="AP48" i="1"/>
  <c r="AZ47" i="1"/>
  <c r="AY47" i="1"/>
  <c r="AU47" i="1"/>
  <c r="AW47" i="1" s="1"/>
  <c r="AX47" i="1" s="1"/>
  <c r="AT47" i="1"/>
  <c r="AS47" i="1"/>
  <c r="AR47" i="1"/>
  <c r="AQ47" i="1"/>
  <c r="AP47" i="1"/>
  <c r="AZ46" i="1"/>
  <c r="AY46" i="1"/>
  <c r="AU46" i="1"/>
  <c r="AT46" i="1"/>
  <c r="AS46" i="1"/>
  <c r="AR46" i="1"/>
  <c r="AW46" i="1" s="1"/>
  <c r="AX46" i="1" s="1"/>
  <c r="AQ46" i="1"/>
  <c r="AP46" i="1"/>
  <c r="AZ45" i="1"/>
  <c r="AY45" i="1"/>
  <c r="AU45" i="1"/>
  <c r="AW45" i="1" s="1"/>
  <c r="AX45" i="1" s="1"/>
  <c r="AT45" i="1"/>
  <c r="AS45" i="1"/>
  <c r="AR45" i="1"/>
  <c r="AQ45" i="1"/>
  <c r="AP45" i="1"/>
  <c r="AZ44" i="1"/>
  <c r="AY44" i="1"/>
  <c r="AU44" i="1"/>
  <c r="AT44" i="1"/>
  <c r="AS44" i="1"/>
  <c r="AR44" i="1"/>
  <c r="AW44" i="1" s="1"/>
  <c r="AX44" i="1" s="1"/>
  <c r="AQ44" i="1"/>
  <c r="AP44" i="1"/>
  <c r="AZ43" i="1"/>
  <c r="AY43" i="1"/>
  <c r="AU43" i="1"/>
  <c r="AW43" i="1" s="1"/>
  <c r="AX43" i="1" s="1"/>
  <c r="AT43" i="1"/>
  <c r="AS43" i="1"/>
  <c r="AR43" i="1"/>
  <c r="AQ43" i="1"/>
  <c r="AP43" i="1"/>
  <c r="AZ42" i="1"/>
  <c r="AY42" i="1"/>
  <c r="AU42" i="1"/>
  <c r="AT42" i="1"/>
  <c r="AS42" i="1"/>
  <c r="AR42" i="1"/>
  <c r="AW42" i="1" s="1"/>
  <c r="AX42" i="1" s="1"/>
  <c r="AQ42" i="1"/>
  <c r="AP42" i="1"/>
  <c r="AZ41" i="1"/>
  <c r="AY41" i="1"/>
  <c r="AU41" i="1"/>
  <c r="AW41" i="1" s="1"/>
  <c r="AX41" i="1" s="1"/>
  <c r="AT41" i="1"/>
  <c r="AS41" i="1"/>
  <c r="AR41" i="1"/>
  <c r="AQ41" i="1"/>
  <c r="AP41" i="1"/>
  <c r="AZ40" i="1"/>
  <c r="AY40" i="1"/>
  <c r="AU40" i="1"/>
  <c r="AT40" i="1"/>
  <c r="AS40" i="1"/>
  <c r="AR40" i="1"/>
  <c r="AW40" i="1" s="1"/>
  <c r="AX40" i="1" s="1"/>
  <c r="AQ40" i="1"/>
  <c r="AP40" i="1"/>
  <c r="AZ39" i="1"/>
  <c r="AY39" i="1"/>
  <c r="AU39" i="1"/>
  <c r="AW39" i="1" s="1"/>
  <c r="AX39" i="1" s="1"/>
  <c r="AT39" i="1"/>
  <c r="AS39" i="1"/>
  <c r="AR39" i="1"/>
  <c r="AQ39" i="1"/>
  <c r="AP39" i="1"/>
  <c r="AZ38" i="1"/>
  <c r="AY38" i="1"/>
  <c r="AU38" i="1"/>
  <c r="AT38" i="1"/>
  <c r="AS38" i="1"/>
  <c r="AR38" i="1"/>
  <c r="AW38" i="1" s="1"/>
  <c r="AX38" i="1" s="1"/>
  <c r="AQ38" i="1"/>
  <c r="AP38" i="1"/>
  <c r="AZ37" i="1"/>
  <c r="AY37" i="1"/>
  <c r="AU37" i="1"/>
  <c r="AW37" i="1" s="1"/>
  <c r="AX37" i="1" s="1"/>
  <c r="AT37" i="1"/>
  <c r="AS37" i="1"/>
  <c r="AR37" i="1"/>
  <c r="AQ37" i="1"/>
  <c r="AP37" i="1"/>
  <c r="AZ36" i="1"/>
  <c r="AY36" i="1"/>
  <c r="AU36" i="1"/>
  <c r="AT36" i="1"/>
  <c r="AS36" i="1"/>
  <c r="AR36" i="1"/>
  <c r="AW36" i="1" s="1"/>
  <c r="AX36" i="1" s="1"/>
  <c r="AQ36" i="1"/>
  <c r="AP36" i="1"/>
  <c r="AZ35" i="1"/>
  <c r="AY35" i="1"/>
  <c r="AU35" i="1"/>
  <c r="AW35" i="1" s="1"/>
  <c r="AX35" i="1" s="1"/>
  <c r="AT35" i="1"/>
  <c r="AS35" i="1"/>
  <c r="AR35" i="1"/>
  <c r="AQ35" i="1"/>
  <c r="AP35" i="1"/>
  <c r="AZ34" i="1"/>
  <c r="AY34" i="1"/>
  <c r="AU34" i="1"/>
  <c r="AT34" i="1"/>
  <c r="AS34" i="1"/>
  <c r="AR34" i="1"/>
  <c r="AW34" i="1" s="1"/>
  <c r="AX34" i="1" s="1"/>
  <c r="AQ34" i="1"/>
  <c r="AP34" i="1"/>
  <c r="AZ33" i="1"/>
  <c r="AY33" i="1"/>
  <c r="AU33" i="1"/>
  <c r="AW33" i="1" s="1"/>
  <c r="AX33" i="1" s="1"/>
  <c r="AT33" i="1"/>
  <c r="AS33" i="1"/>
  <c r="AR33" i="1"/>
  <c r="AQ33" i="1"/>
  <c r="AP33" i="1"/>
  <c r="AZ32" i="1"/>
  <c r="AY32" i="1"/>
  <c r="AU32" i="1"/>
  <c r="AT32" i="1"/>
  <c r="AS32" i="1"/>
  <c r="AR32" i="1"/>
  <c r="AW32" i="1" s="1"/>
  <c r="AX32" i="1" s="1"/>
  <c r="AQ32" i="1"/>
  <c r="AP32" i="1"/>
  <c r="AZ31" i="1"/>
  <c r="AY31" i="1"/>
  <c r="AU31" i="1"/>
  <c r="AW31" i="1" s="1"/>
  <c r="AX31" i="1" s="1"/>
  <c r="AT31" i="1"/>
  <c r="AS31" i="1"/>
  <c r="AR31" i="1"/>
  <c r="AQ31" i="1"/>
  <c r="AP31" i="1"/>
  <c r="AZ30" i="1"/>
  <c r="AY30" i="1"/>
  <c r="AU30" i="1"/>
  <c r="AT30" i="1"/>
  <c r="AS30" i="1"/>
  <c r="AR30" i="1"/>
  <c r="AW30" i="1" s="1"/>
  <c r="AX30" i="1" s="1"/>
  <c r="AQ30" i="1"/>
  <c r="AP30" i="1"/>
  <c r="AZ29" i="1"/>
  <c r="AY29" i="1"/>
  <c r="AU29" i="1"/>
  <c r="AW29" i="1" s="1"/>
  <c r="AX29" i="1" s="1"/>
  <c r="AT29" i="1"/>
  <c r="AS29" i="1"/>
  <c r="AR29" i="1"/>
  <c r="AQ29" i="1"/>
  <c r="AP29" i="1"/>
  <c r="AZ28" i="1"/>
  <c r="AY28" i="1"/>
  <c r="AU28" i="1"/>
  <c r="AT28" i="1"/>
  <c r="AS28" i="1"/>
  <c r="AR28" i="1"/>
  <c r="AW28" i="1" s="1"/>
  <c r="AX28" i="1" s="1"/>
  <c r="AQ28" i="1"/>
  <c r="AP28" i="1"/>
  <c r="AZ27" i="1"/>
  <c r="AY27" i="1"/>
  <c r="AU27" i="1"/>
  <c r="AW27" i="1" s="1"/>
  <c r="AX27" i="1" s="1"/>
  <c r="AT27" i="1"/>
  <c r="AS27" i="1"/>
  <c r="AR27" i="1"/>
  <c r="AQ27" i="1"/>
  <c r="AP27" i="1"/>
  <c r="AZ26" i="1"/>
  <c r="AY26" i="1"/>
  <c r="AU26" i="1"/>
  <c r="AT26" i="1"/>
  <c r="AS26" i="1"/>
  <c r="AR26" i="1"/>
  <c r="AW26" i="1" s="1"/>
  <c r="AX26" i="1" s="1"/>
  <c r="AQ26" i="1"/>
  <c r="AP26" i="1"/>
  <c r="AZ25" i="1"/>
  <c r="AY25" i="1"/>
  <c r="AU25" i="1"/>
  <c r="AW25" i="1" s="1"/>
  <c r="AX25" i="1" s="1"/>
  <c r="AT25" i="1"/>
  <c r="AS25" i="1"/>
  <c r="AR25" i="1"/>
  <c r="AQ25" i="1"/>
  <c r="AP25" i="1"/>
  <c r="AZ24" i="1"/>
  <c r="AY24" i="1"/>
  <c r="AU24" i="1"/>
  <c r="AT24" i="1"/>
  <c r="AS24" i="1"/>
  <c r="AR24" i="1"/>
  <c r="AW24" i="1" s="1"/>
  <c r="AX24" i="1" s="1"/>
  <c r="AQ24" i="1"/>
  <c r="AP24" i="1"/>
  <c r="AZ23" i="1"/>
  <c r="AY23" i="1"/>
  <c r="AU23" i="1"/>
  <c r="AW23" i="1" s="1"/>
  <c r="AX23" i="1" s="1"/>
  <c r="AT23" i="1"/>
  <c r="AS23" i="1"/>
  <c r="AR23" i="1"/>
  <c r="AQ23" i="1"/>
  <c r="AP23" i="1"/>
  <c r="AZ22" i="1"/>
  <c r="AY22" i="1"/>
  <c r="AU22" i="1"/>
  <c r="AT22" i="1"/>
  <c r="AS22" i="1"/>
  <c r="AR22" i="1"/>
  <c r="AW22" i="1" s="1"/>
  <c r="AX22" i="1" s="1"/>
  <c r="AQ22" i="1"/>
  <c r="AP22" i="1"/>
  <c r="AZ21" i="1"/>
  <c r="AY21" i="1"/>
  <c r="AU21" i="1"/>
  <c r="AW21" i="1" s="1"/>
  <c r="AX21" i="1" s="1"/>
  <c r="AT21" i="1"/>
  <c r="AS21" i="1"/>
  <c r="AR21" i="1"/>
  <c r="AQ21" i="1"/>
  <c r="AP21" i="1"/>
  <c r="AZ20" i="1"/>
  <c r="AY20" i="1"/>
  <c r="AU20" i="1"/>
  <c r="AT20" i="1"/>
  <c r="AS20" i="1"/>
  <c r="AR20" i="1"/>
  <c r="AW20" i="1" s="1"/>
  <c r="AX20" i="1" s="1"/>
  <c r="AQ20" i="1"/>
  <c r="AP20" i="1"/>
  <c r="AZ19" i="1"/>
  <c r="AY19" i="1"/>
  <c r="AU19" i="1"/>
  <c r="AW19" i="1" s="1"/>
  <c r="AX19" i="1" s="1"/>
  <c r="AT19" i="1"/>
  <c r="AS19" i="1"/>
  <c r="AR19" i="1"/>
  <c r="AQ19" i="1"/>
  <c r="AP19" i="1"/>
  <c r="AZ18" i="1"/>
  <c r="AY18" i="1"/>
  <c r="AU18" i="1"/>
  <c r="AT18" i="1"/>
  <c r="AS18" i="1"/>
  <c r="AR18" i="1"/>
  <c r="AW18" i="1" s="1"/>
  <c r="AX18" i="1" s="1"/>
  <c r="AQ18" i="1"/>
  <c r="AP18" i="1"/>
  <c r="AZ17" i="1"/>
  <c r="AY17" i="1"/>
  <c r="AU17" i="1"/>
  <c r="AW17" i="1" s="1"/>
  <c r="AX17" i="1" s="1"/>
  <c r="AT17" i="1"/>
  <c r="AS17" i="1"/>
  <c r="AR17" i="1"/>
  <c r="AQ17" i="1"/>
  <c r="AP17" i="1"/>
  <c r="AZ16" i="1"/>
  <c r="AY16" i="1"/>
  <c r="AU16" i="1"/>
  <c r="AT16" i="1"/>
  <c r="AS16" i="1"/>
  <c r="AR16" i="1"/>
  <c r="AW16" i="1" s="1"/>
  <c r="AX16" i="1" s="1"/>
  <c r="AQ16" i="1"/>
  <c r="AP16" i="1"/>
  <c r="AZ15" i="1"/>
  <c r="AY15" i="1"/>
  <c r="AU15" i="1"/>
  <c r="AW15" i="1" s="1"/>
  <c r="AX15" i="1" s="1"/>
  <c r="AT15" i="1"/>
  <c r="AS15" i="1"/>
  <c r="AR15" i="1"/>
  <c r="AQ15" i="1"/>
  <c r="AP15" i="1"/>
  <c r="AZ14" i="1"/>
  <c r="AY14" i="1"/>
  <c r="AU14" i="1"/>
  <c r="AT14" i="1"/>
  <c r="AS14" i="1"/>
  <c r="AR14" i="1"/>
  <c r="AW14" i="1" s="1"/>
  <c r="AX14" i="1" s="1"/>
  <c r="AQ14" i="1"/>
  <c r="AP14" i="1"/>
  <c r="AZ13" i="1"/>
  <c r="AY13" i="1"/>
  <c r="AU13" i="1"/>
  <c r="AW13" i="1" s="1"/>
  <c r="AX13" i="1" s="1"/>
  <c r="AT13" i="1"/>
  <c r="AS13" i="1"/>
  <c r="AR13" i="1"/>
  <c r="AQ13" i="1"/>
  <c r="AP13" i="1"/>
  <c r="AZ12" i="1"/>
  <c r="AY12" i="1"/>
  <c r="AU12" i="1"/>
  <c r="AT12" i="1"/>
  <c r="AS12" i="1"/>
  <c r="AR12" i="1"/>
  <c r="AW12" i="1" s="1"/>
  <c r="AX12" i="1" s="1"/>
  <c r="AQ12" i="1"/>
  <c r="AP12" i="1"/>
  <c r="AZ11" i="1"/>
  <c r="AY11" i="1"/>
  <c r="AU11" i="1"/>
  <c r="AW11" i="1" s="1"/>
  <c r="AX11" i="1" s="1"/>
  <c r="AT11" i="1"/>
  <c r="AS11" i="1"/>
  <c r="AR11" i="1"/>
  <c r="AQ11" i="1"/>
  <c r="AP11" i="1"/>
  <c r="AZ10" i="1"/>
  <c r="AY10" i="1"/>
  <c r="AU10" i="1"/>
  <c r="AT10" i="1"/>
  <c r="AS10" i="1"/>
  <c r="AR10" i="1"/>
  <c r="AW10" i="1" s="1"/>
  <c r="AX10" i="1" s="1"/>
  <c r="AQ10" i="1"/>
  <c r="AP10" i="1"/>
  <c r="AZ9" i="1"/>
  <c r="AY9" i="1"/>
  <c r="AU9" i="1"/>
  <c r="AW9" i="1" s="1"/>
  <c r="AX9" i="1" s="1"/>
  <c r="AT9" i="1"/>
  <c r="AS9" i="1"/>
  <c r="AR9" i="1"/>
  <c r="AQ9" i="1"/>
  <c r="AP9" i="1"/>
  <c r="AZ8" i="1"/>
  <c r="AY8" i="1"/>
  <c r="AU8" i="1"/>
  <c r="AT8" i="1"/>
  <c r="AS8" i="1"/>
  <c r="AR8" i="1"/>
  <c r="AW8" i="1" s="1"/>
  <c r="AX8" i="1" s="1"/>
  <c r="AQ8" i="1"/>
  <c r="AP8" i="1"/>
  <c r="AZ7" i="1"/>
  <c r="AY7" i="1"/>
  <c r="AU7" i="1"/>
  <c r="AW7" i="1" s="1"/>
  <c r="AX7" i="1" s="1"/>
  <c r="AT7" i="1"/>
  <c r="AS7" i="1"/>
  <c r="AR7" i="1"/>
  <c r="AQ7" i="1"/>
  <c r="AP7" i="1"/>
  <c r="AZ6" i="1"/>
  <c r="AY6" i="1"/>
  <c r="AU6" i="1"/>
  <c r="AT6" i="1"/>
  <c r="AS6" i="1"/>
  <c r="AR6" i="1"/>
  <c r="AW6" i="1" s="1"/>
  <c r="AX6" i="1" s="1"/>
  <c r="AQ6" i="1"/>
  <c r="AP6" i="1"/>
  <c r="AZ5" i="1"/>
  <c r="AZ77" i="1" s="1"/>
  <c r="AY5" i="1"/>
  <c r="AY77" i="1" s="1"/>
  <c r="AU5" i="1"/>
  <c r="AW5" i="1" s="1"/>
  <c r="AX5" i="1" s="1"/>
  <c r="AX77" i="1" s="1"/>
  <c r="AT5" i="1"/>
  <c r="AS5" i="1"/>
  <c r="AR5" i="1"/>
  <c r="AQ5" i="1"/>
  <c r="AP5" i="1"/>
</calcChain>
</file>

<file path=xl/sharedStrings.xml><?xml version="1.0" encoding="utf-8"?>
<sst xmlns="http://schemas.openxmlformats.org/spreadsheetml/2006/main" count="2533" uniqueCount="220">
  <si>
    <t>Client Name &amp; ID</t>
  </si>
  <si>
    <t>Canvera Digital Technologies Pvt Ltd</t>
  </si>
  <si>
    <t>Location</t>
  </si>
  <si>
    <t>Bangalore</t>
  </si>
  <si>
    <t>Attendance Cycle</t>
  </si>
  <si>
    <t>25-September-2022 to 24-October-2022</t>
  </si>
  <si>
    <t>Sunday</t>
  </si>
  <si>
    <t>Monday</t>
  </si>
  <si>
    <t>Tuesday</t>
  </si>
  <si>
    <t>Wednesday</t>
  </si>
  <si>
    <t>Thursday</t>
  </si>
  <si>
    <t>Friday</t>
  </si>
  <si>
    <t>Saturday</t>
  </si>
  <si>
    <t>S.No.</t>
  </si>
  <si>
    <t>Emp. Code</t>
  </si>
  <si>
    <t>Name</t>
  </si>
  <si>
    <t>DOJ</t>
  </si>
  <si>
    <t>DOR</t>
  </si>
  <si>
    <t>DOL</t>
  </si>
  <si>
    <t>Designation</t>
  </si>
  <si>
    <t>Department</t>
  </si>
  <si>
    <t>Team</t>
  </si>
  <si>
    <t>No Days Present</t>
  </si>
  <si>
    <t>EL</t>
  </si>
  <si>
    <t>W/O</t>
  </si>
  <si>
    <t>Holiday</t>
  </si>
  <si>
    <t>Comp Off</t>
  </si>
  <si>
    <t>LOP</t>
  </si>
  <si>
    <t>LOPR</t>
  </si>
  <si>
    <t>Total Days</t>
  </si>
  <si>
    <t>Days Payable</t>
  </si>
  <si>
    <t>October OT Hours</t>
  </si>
  <si>
    <t>NS Amount</t>
  </si>
  <si>
    <t>Other Pay</t>
  </si>
  <si>
    <t>Company CTC</t>
  </si>
  <si>
    <t>Basic</t>
  </si>
  <si>
    <t>Special Allowance</t>
  </si>
  <si>
    <t>CCA</t>
  </si>
  <si>
    <t>Remarks</t>
  </si>
  <si>
    <t>Status</t>
  </si>
  <si>
    <t>CHS1552</t>
  </si>
  <si>
    <t>Manjunatha</t>
  </si>
  <si>
    <t>Operator</t>
  </si>
  <si>
    <t>Production &amp; Operation</t>
  </si>
  <si>
    <t>PKG</t>
  </si>
  <si>
    <t>WO</t>
  </si>
  <si>
    <t>P</t>
  </si>
  <si>
    <t>H</t>
  </si>
  <si>
    <t>Active</t>
  </si>
  <si>
    <t>CHS1553</t>
  </si>
  <si>
    <t>Adip Rai</t>
  </si>
  <si>
    <t>CHS1554</t>
  </si>
  <si>
    <t>Raj Kumar Khulal</t>
  </si>
  <si>
    <t>BDG</t>
  </si>
  <si>
    <t>CHS1557</t>
  </si>
  <si>
    <t>Sedhruam M</t>
  </si>
  <si>
    <t>LMN</t>
  </si>
  <si>
    <t>CHS1561</t>
  </si>
  <si>
    <t>Maheshwari B</t>
  </si>
  <si>
    <t>INS</t>
  </si>
  <si>
    <t>CHS1568</t>
  </si>
  <si>
    <t>Ravikumara B</t>
  </si>
  <si>
    <t>CHS1574</t>
  </si>
  <si>
    <t>Mahesh P</t>
  </si>
  <si>
    <t>FMT</t>
  </si>
  <si>
    <t>CHS1575</t>
  </si>
  <si>
    <t>Halesh K M</t>
  </si>
  <si>
    <t>SCG</t>
  </si>
  <si>
    <t>CHS1576</t>
  </si>
  <si>
    <t>Subhash M</t>
  </si>
  <si>
    <t>CHS1584</t>
  </si>
  <si>
    <t>R Nagaraja</t>
  </si>
  <si>
    <t>CHS1592</t>
  </si>
  <si>
    <t>Venkatesh Nagaraj Sutrave</t>
  </si>
  <si>
    <t>NUT</t>
  </si>
  <si>
    <t>CHS1593</t>
  </si>
  <si>
    <t>Nagesha M</t>
  </si>
  <si>
    <t>CHS1596</t>
  </si>
  <si>
    <t>Dhanush V</t>
  </si>
  <si>
    <t>CHS1600</t>
  </si>
  <si>
    <t>N Jayarama</t>
  </si>
  <si>
    <t>LTR</t>
  </si>
  <si>
    <t>CHS1602</t>
  </si>
  <si>
    <t>Rukmani Mahanty</t>
  </si>
  <si>
    <t>A</t>
  </si>
  <si>
    <t>CHS1603</t>
  </si>
  <si>
    <t>Kuruba Balaji Kumar</t>
  </si>
  <si>
    <t>CHS1614</t>
  </si>
  <si>
    <t>Parimala</t>
  </si>
  <si>
    <t>CSM</t>
  </si>
  <si>
    <t>CHS1615</t>
  </si>
  <si>
    <t>Kuruba Giriprakash</t>
  </si>
  <si>
    <t>CHS1617</t>
  </si>
  <si>
    <t>M Manikanta</t>
  </si>
  <si>
    <t>FQA</t>
  </si>
  <si>
    <t>CHS1625</t>
  </si>
  <si>
    <t>Geetha G</t>
  </si>
  <si>
    <t>CHS1628</t>
  </si>
  <si>
    <t>Satyabrata Ghosh</t>
  </si>
  <si>
    <t>CHS1634</t>
  </si>
  <si>
    <t>T L Pavan kalyana</t>
  </si>
  <si>
    <t>CHS1635</t>
  </si>
  <si>
    <t>Manjunath M</t>
  </si>
  <si>
    <t>PRO</t>
  </si>
  <si>
    <t>CHS1637</t>
  </si>
  <si>
    <t>Basamma S H</t>
  </si>
  <si>
    <t>Production Staff</t>
  </si>
  <si>
    <t>CHS1644</t>
  </si>
  <si>
    <t>Ramanjanamma</t>
  </si>
  <si>
    <t>DIP</t>
  </si>
  <si>
    <t>CHS1645</t>
  </si>
  <si>
    <t>Gayathri S</t>
  </si>
  <si>
    <t>CHS1649</t>
  </si>
  <si>
    <t>Santhosha A</t>
  </si>
  <si>
    <t>LSR</t>
  </si>
  <si>
    <t>CHS1653</t>
  </si>
  <si>
    <t>Gayathri C</t>
  </si>
  <si>
    <t>CHS1654</t>
  </si>
  <si>
    <t>Kumara k</t>
  </si>
  <si>
    <t>FLS</t>
  </si>
  <si>
    <t>CHS1655</t>
  </si>
  <si>
    <t>Jhili Mukhi</t>
  </si>
  <si>
    <t>GLA</t>
  </si>
  <si>
    <t>CHS1657</t>
  </si>
  <si>
    <t>Savithri C</t>
  </si>
  <si>
    <t>CHS1661</t>
  </si>
  <si>
    <t>Thippeswamy N</t>
  </si>
  <si>
    <t>CHS1662</t>
  </si>
  <si>
    <t>Kabita raha choudhury</t>
  </si>
  <si>
    <t>IND</t>
  </si>
  <si>
    <t>MNL</t>
  </si>
  <si>
    <t>CHS1666</t>
  </si>
  <si>
    <t>Bandi Ambika</t>
  </si>
  <si>
    <t>CHS1667</t>
  </si>
  <si>
    <t>S Manoj</t>
  </si>
  <si>
    <t>CHS1669</t>
  </si>
  <si>
    <t>Chinnappa reddy</t>
  </si>
  <si>
    <t>production &amp; Operation</t>
  </si>
  <si>
    <t>CHS1670</t>
  </si>
  <si>
    <t>Sangitha S</t>
  </si>
  <si>
    <t>CHS1672</t>
  </si>
  <si>
    <t>Aparoopa Kalpana S</t>
  </si>
  <si>
    <t>CHS1673</t>
  </si>
  <si>
    <t>MD FirdosAlam</t>
  </si>
  <si>
    <t>CHS1679</t>
  </si>
  <si>
    <t>Sangeetha</t>
  </si>
  <si>
    <t>CHS1681</t>
  </si>
  <si>
    <t>Md Irfan</t>
  </si>
  <si>
    <t>CHS1683</t>
  </si>
  <si>
    <t>N Sudeep</t>
  </si>
  <si>
    <t>BID</t>
  </si>
  <si>
    <t>CHS1684</t>
  </si>
  <si>
    <t>Mahim Sk</t>
  </si>
  <si>
    <t>CHS1687</t>
  </si>
  <si>
    <t>Manjunatha L</t>
  </si>
  <si>
    <t>CHS1688</t>
  </si>
  <si>
    <t>Sudhanshu Mohanty</t>
  </si>
  <si>
    <t>CHS1689</t>
  </si>
  <si>
    <t>Prasanna</t>
  </si>
  <si>
    <t>CHS1693</t>
  </si>
  <si>
    <t>Sarju gurung</t>
  </si>
  <si>
    <t>CHS1694</t>
  </si>
  <si>
    <t>Shruthi M</t>
  </si>
  <si>
    <t>CHS1695</t>
  </si>
  <si>
    <t>Basavaraj</t>
  </si>
  <si>
    <t>CHS1699</t>
  </si>
  <si>
    <t>Gopal Kumar</t>
  </si>
  <si>
    <t>LTR1</t>
  </si>
  <si>
    <t>CHS1703</t>
  </si>
  <si>
    <t>Shyamlal</t>
  </si>
  <si>
    <t>CHS1706</t>
  </si>
  <si>
    <t>MD Wasif</t>
  </si>
  <si>
    <t>CHS1707</t>
  </si>
  <si>
    <t>Ashok A</t>
  </si>
  <si>
    <t>CHS1708</t>
  </si>
  <si>
    <t>Ajay Surji Banse</t>
  </si>
  <si>
    <t>BIN</t>
  </si>
  <si>
    <t>CHS1710</t>
  </si>
  <si>
    <t>Ayyappa</t>
  </si>
  <si>
    <t>CHS1716</t>
  </si>
  <si>
    <t>Rohan C M</t>
  </si>
  <si>
    <t>BOX</t>
  </si>
  <si>
    <t>CHS1718</t>
  </si>
  <si>
    <t>Siddesha S</t>
  </si>
  <si>
    <t>CHS1721</t>
  </si>
  <si>
    <t>Shivasharana K</t>
  </si>
  <si>
    <t>COM</t>
  </si>
  <si>
    <t>CHS1724</t>
  </si>
  <si>
    <t>P Kartheek</t>
  </si>
  <si>
    <t>CHS1726</t>
  </si>
  <si>
    <t>Geetha V</t>
  </si>
  <si>
    <t>LTR2</t>
  </si>
  <si>
    <t>CHS1727</t>
  </si>
  <si>
    <t>Aswini M L</t>
  </si>
  <si>
    <t>CHS1729</t>
  </si>
  <si>
    <t>B Somasekhar Reddy</t>
  </si>
  <si>
    <t>CO</t>
  </si>
  <si>
    <t>CHS1733</t>
  </si>
  <si>
    <t>Rajiv Kumar</t>
  </si>
  <si>
    <t>CHS1734</t>
  </si>
  <si>
    <t>Sitam Gurung</t>
  </si>
  <si>
    <t>CHS1737</t>
  </si>
  <si>
    <t>Hanamatha</t>
  </si>
  <si>
    <t>CHS1738</t>
  </si>
  <si>
    <t>Shantha Thanthi</t>
  </si>
  <si>
    <t>CHS1739</t>
  </si>
  <si>
    <t>MD Abid</t>
  </si>
  <si>
    <t>CHS1740</t>
  </si>
  <si>
    <t>Sunil A</t>
  </si>
  <si>
    <t>STR</t>
  </si>
  <si>
    <t>CHS1741</t>
  </si>
  <si>
    <t>Muthuraj N</t>
  </si>
  <si>
    <t>Last Working Day 03-Oct-22</t>
  </si>
  <si>
    <t>Absconding</t>
  </si>
  <si>
    <t>CHS1742</t>
  </si>
  <si>
    <t>Satendra Singh</t>
  </si>
  <si>
    <t>CHS1743</t>
  </si>
  <si>
    <t>Sangram Kumar Jena</t>
  </si>
  <si>
    <t>CHS1744</t>
  </si>
  <si>
    <t>Kundan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</si>
</sst>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d\-mmm\-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8">
    <xf numFmtId="0" fontId="0" fillId="0" borderId="0" xfId="0"/>
    <xf numFmtId="0" fontId="4" fillId="0" borderId="0" xfId="1" applyFont="1" applyAlignment="1">
      <alignment horizontal="center" vertical="center" wrapText="1"/>
    </xf>
    <xf numFmtId="49" fontId="5" fillId="0" borderId="0" xfId="1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16" fontId="5" fillId="0" borderId="2" xfId="1" applyNumberFormat="1" applyFont="1" applyBorder="1" applyAlignment="1">
      <alignment horizontal="center" vertical="center" wrapText="1"/>
    </xf>
    <xf numFmtId="16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/>
    <xf numFmtId="165" fontId="3" fillId="0" borderId="3" xfId="0" applyNumberFormat="1" applyFont="1" applyBorder="1" applyAlignment="1">
      <alignment horizontal="right"/>
    </xf>
    <xf numFmtId="0" fontId="3" fillId="2" borderId="3" xfId="0" applyFont="1" applyFill="1" applyBorder="1"/>
    <xf numFmtId="0" fontId="0" fillId="0" borderId="1" xfId="0" applyBorder="1"/>
    <xf numFmtId="15" fontId="3" fillId="2" borderId="3" xfId="0" applyNumberFormat="1" applyFont="1" applyFill="1" applyBorder="1" applyAlignment="1">
      <alignment horizontal="right"/>
    </xf>
    <xf numFmtId="165" fontId="3" fillId="2" borderId="3" xfId="0" applyNumberFormat="1" applyFont="1" applyFill="1" applyBorder="1" applyAlignment="1">
      <alignment horizontal="right"/>
    </xf>
    <xf numFmtId="0" fontId="8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165" fontId="8" fillId="0" borderId="3" xfId="0" applyNumberFormat="1" applyFont="1" applyBorder="1" applyAlignment="1">
      <alignment horizontal="right"/>
    </xf>
    <xf numFmtId="0" fontId="8" fillId="0" borderId="3" xfId="0" applyFont="1" applyBorder="1"/>
    <xf numFmtId="0" fontId="9" fillId="0" borderId="3" xfId="0" applyFont="1" applyBorder="1"/>
    <xf numFmtId="0" fontId="9" fillId="0" borderId="4" xfId="0" applyFont="1" applyBorder="1"/>
    <xf numFmtId="165" fontId="3" fillId="2" borderId="4" xfId="0" applyNumberFormat="1" applyFont="1" applyFill="1" applyBorder="1" applyAlignment="1">
      <alignment horizontal="right"/>
    </xf>
    <xf numFmtId="0" fontId="8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15" fontId="0" fillId="0" borderId="1" xfId="0" applyNumberFormat="1" applyBorder="1"/>
    <xf numFmtId="0" fontId="8" fillId="0" borderId="1" xfId="0" applyFont="1" applyBorder="1"/>
    <xf numFmtId="0" fontId="9" fillId="0" borderId="1" xfId="0" applyFont="1" applyBorder="1"/>
  </cellXfs>
  <cellStyles count="2">
    <cellStyle name="Normal" xfId="0" builtinId="0"/>
    <cellStyle name="Normal 2 2 2" xfId="1" xr:uid="{55A0E14A-6FE2-4D86-8493-AF1125FF43D4}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r/Attendance/Year-2022/October/Canvera/Workings/OT%20Details%20-%20October%20'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esign Services"/>
      <sheetName val="Production &amp; Operations"/>
      <sheetName val="Sales"/>
      <sheetName val="TT Allowance"/>
      <sheetName val="Assembly"/>
      <sheetName val="Others"/>
      <sheetName val="Deduction"/>
    </sheetNames>
    <sheetDataSet>
      <sheetData sheetId="0" refreshError="1"/>
      <sheetData sheetId="1" refreshError="1"/>
      <sheetData sheetId="2" refreshError="1">
        <row r="2">
          <cell r="B2" t="str">
            <v>Emp ID</v>
          </cell>
          <cell r="C2" t="str">
            <v>Name</v>
          </cell>
          <cell r="D2" t="str">
            <v>Designation</v>
          </cell>
          <cell r="E2" t="str">
            <v>Department</v>
          </cell>
          <cell r="F2" t="str">
            <v>OT Sep'22</v>
          </cell>
          <cell r="G2" t="str">
            <v>OT Oct'22</v>
          </cell>
          <cell r="H2" t="str">
            <v>OT Hours Total</v>
          </cell>
          <cell r="I2" t="str">
            <v>NS</v>
          </cell>
          <cell r="J2" t="str">
            <v>OT Amount Double 26 days</v>
          </cell>
          <cell r="K2" t="str">
            <v>Final OT Payable</v>
          </cell>
          <cell r="L2" t="str">
            <v>NS Calculation</v>
          </cell>
        </row>
        <row r="3">
          <cell r="B3">
            <v>10022</v>
          </cell>
          <cell r="C3" t="str">
            <v>Munirajappa A.M</v>
          </cell>
          <cell r="D3" t="str">
            <v>Senior Manager</v>
          </cell>
          <cell r="E3" t="str">
            <v>Production &amp; Operation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492.78846153846155</v>
          </cell>
          <cell r="K3">
            <v>0</v>
          </cell>
          <cell r="L3">
            <v>0</v>
          </cell>
        </row>
        <row r="4">
          <cell r="B4">
            <v>10066</v>
          </cell>
          <cell r="C4" t="str">
            <v>Ramkumar Kotha</v>
          </cell>
          <cell r="D4" t="str">
            <v>Manager</v>
          </cell>
          <cell r="E4" t="str">
            <v>Production &amp; Operation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420.67307692307691</v>
          </cell>
          <cell r="K4">
            <v>0</v>
          </cell>
          <cell r="L4">
            <v>0</v>
          </cell>
        </row>
        <row r="5">
          <cell r="B5">
            <v>10068</v>
          </cell>
          <cell r="C5" t="str">
            <v>Ravi Kumar G</v>
          </cell>
          <cell r="D5" t="str">
            <v>Assistant Manager</v>
          </cell>
          <cell r="E5" t="str">
            <v>Production &amp; Operation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334.03846153846155</v>
          </cell>
          <cell r="K5">
            <v>0</v>
          </cell>
          <cell r="L5">
            <v>0</v>
          </cell>
        </row>
        <row r="6">
          <cell r="B6">
            <v>10097</v>
          </cell>
          <cell r="C6" t="str">
            <v>Mohana G R</v>
          </cell>
          <cell r="D6" t="str">
            <v>Senior Associate - R&amp;D</v>
          </cell>
          <cell r="E6" t="str">
            <v>Production &amp; Operation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209.13942307692307</v>
          </cell>
          <cell r="K6">
            <v>0</v>
          </cell>
          <cell r="L6">
            <v>0</v>
          </cell>
        </row>
        <row r="7">
          <cell r="B7">
            <v>10146</v>
          </cell>
          <cell r="C7" t="str">
            <v>Zaul Haque</v>
          </cell>
          <cell r="D7" t="str">
            <v>Incharge</v>
          </cell>
          <cell r="E7" t="str">
            <v>Production &amp; Operation</v>
          </cell>
          <cell r="F7">
            <v>0</v>
          </cell>
          <cell r="G7">
            <v>8</v>
          </cell>
          <cell r="H7">
            <v>8</v>
          </cell>
          <cell r="I7">
            <v>0</v>
          </cell>
          <cell r="J7">
            <v>192.6875</v>
          </cell>
          <cell r="K7">
            <v>1542</v>
          </cell>
          <cell r="L7">
            <v>0</v>
          </cell>
        </row>
        <row r="8">
          <cell r="B8">
            <v>10216</v>
          </cell>
          <cell r="C8" t="str">
            <v>Ramamurthy G</v>
          </cell>
          <cell r="D8" t="str">
            <v>Senior Associate</v>
          </cell>
          <cell r="E8" t="str">
            <v>Production &amp; Operation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191.73076923076923</v>
          </cell>
          <cell r="K8">
            <v>0</v>
          </cell>
          <cell r="L8">
            <v>0</v>
          </cell>
        </row>
        <row r="9">
          <cell r="B9">
            <v>10217</v>
          </cell>
          <cell r="C9" t="str">
            <v>Nagaraju D R</v>
          </cell>
          <cell r="D9" t="str">
            <v>Senior Incharge</v>
          </cell>
          <cell r="E9" t="str">
            <v>Production &amp; Operation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212.11057692307693</v>
          </cell>
          <cell r="K9">
            <v>0</v>
          </cell>
          <cell r="L9">
            <v>0</v>
          </cell>
        </row>
        <row r="10">
          <cell r="B10">
            <v>10219</v>
          </cell>
          <cell r="C10" t="str">
            <v>Dominic Anthony</v>
          </cell>
          <cell r="D10" t="str">
            <v>Senior Associate</v>
          </cell>
          <cell r="E10" t="str">
            <v>Production &amp; Operation</v>
          </cell>
          <cell r="F10">
            <v>11</v>
          </cell>
          <cell r="G10">
            <v>0</v>
          </cell>
          <cell r="H10">
            <v>11</v>
          </cell>
          <cell r="I10">
            <v>0</v>
          </cell>
          <cell r="J10">
            <v>204.58653846153845</v>
          </cell>
          <cell r="K10">
            <v>2250</v>
          </cell>
          <cell r="L10">
            <v>0</v>
          </cell>
        </row>
        <row r="11">
          <cell r="B11">
            <v>10223</v>
          </cell>
          <cell r="C11" t="str">
            <v>Yarava Sreedhar</v>
          </cell>
          <cell r="D11" t="str">
            <v>Senior Lead</v>
          </cell>
          <cell r="E11" t="str">
            <v>Production &amp; Operation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159.12019230769232</v>
          </cell>
          <cell r="K11">
            <v>0</v>
          </cell>
          <cell r="L11">
            <v>0</v>
          </cell>
        </row>
        <row r="12">
          <cell r="B12">
            <v>10232</v>
          </cell>
          <cell r="C12" t="str">
            <v>Manjunatha Reddy</v>
          </cell>
          <cell r="D12" t="str">
            <v>Senior Quality Checker</v>
          </cell>
          <cell r="E12" t="str">
            <v>Production &amp; Operation</v>
          </cell>
          <cell r="F12">
            <v>26</v>
          </cell>
          <cell r="G12">
            <v>13.5</v>
          </cell>
          <cell r="H12">
            <v>39.5</v>
          </cell>
          <cell r="I12">
            <v>0</v>
          </cell>
          <cell r="J12">
            <v>173.79807692307693</v>
          </cell>
          <cell r="K12">
            <v>6865</v>
          </cell>
          <cell r="L12">
            <v>0</v>
          </cell>
        </row>
        <row r="13">
          <cell r="B13">
            <v>10322</v>
          </cell>
          <cell r="C13" t="str">
            <v>Bhagyamma R</v>
          </cell>
          <cell r="D13" t="str">
            <v>Operator</v>
          </cell>
          <cell r="E13" t="str">
            <v>Production &amp; Operation</v>
          </cell>
          <cell r="F13">
            <v>40</v>
          </cell>
          <cell r="G13">
            <v>23</v>
          </cell>
          <cell r="H13">
            <v>63</v>
          </cell>
          <cell r="I13">
            <v>0</v>
          </cell>
          <cell r="J13">
            <v>197.61538461538461</v>
          </cell>
          <cell r="K13">
            <v>12450</v>
          </cell>
          <cell r="L13">
            <v>0</v>
          </cell>
        </row>
        <row r="14">
          <cell r="B14">
            <v>10403</v>
          </cell>
          <cell r="C14" t="str">
            <v>Raju.B P</v>
          </cell>
          <cell r="D14" t="str">
            <v>Team Lead - Inspection</v>
          </cell>
          <cell r="E14" t="str">
            <v>Production &amp; Operation</v>
          </cell>
          <cell r="F14">
            <v>9</v>
          </cell>
          <cell r="G14">
            <v>0</v>
          </cell>
          <cell r="H14">
            <v>9</v>
          </cell>
          <cell r="I14">
            <v>0</v>
          </cell>
          <cell r="J14">
            <v>119.46153846153847</v>
          </cell>
          <cell r="K14">
            <v>1075</v>
          </cell>
          <cell r="L14">
            <v>0</v>
          </cell>
        </row>
        <row r="15">
          <cell r="B15">
            <v>10414</v>
          </cell>
          <cell r="C15" t="str">
            <v>Channappa B</v>
          </cell>
          <cell r="D15" t="str">
            <v>Senior Operator</v>
          </cell>
          <cell r="E15" t="str">
            <v>Production &amp; Operation</v>
          </cell>
          <cell r="F15">
            <v>74.5</v>
          </cell>
          <cell r="G15">
            <v>16.5</v>
          </cell>
          <cell r="H15">
            <v>91</v>
          </cell>
          <cell r="I15">
            <v>2</v>
          </cell>
          <cell r="J15">
            <v>176.06730769230768</v>
          </cell>
          <cell r="K15">
            <v>16022</v>
          </cell>
          <cell r="L15">
            <v>200</v>
          </cell>
        </row>
        <row r="16">
          <cell r="B16">
            <v>10543</v>
          </cell>
          <cell r="C16" t="str">
            <v>Jessu U</v>
          </cell>
          <cell r="D16" t="str">
            <v>Incharge</v>
          </cell>
          <cell r="E16" t="str">
            <v>Production &amp; Operation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127.17307692307692</v>
          </cell>
          <cell r="K16">
            <v>0</v>
          </cell>
          <cell r="L16">
            <v>0</v>
          </cell>
        </row>
        <row r="17">
          <cell r="B17">
            <v>20271</v>
          </cell>
          <cell r="C17" t="str">
            <v>Mahesh.G</v>
          </cell>
          <cell r="D17" t="str">
            <v>Quality Checker</v>
          </cell>
          <cell r="E17" t="str">
            <v>Production &amp; Operation</v>
          </cell>
          <cell r="F17">
            <v>56</v>
          </cell>
          <cell r="G17">
            <v>39</v>
          </cell>
          <cell r="H17">
            <v>95</v>
          </cell>
          <cell r="I17">
            <v>4</v>
          </cell>
          <cell r="J17">
            <v>176.85576923076923</v>
          </cell>
          <cell r="K17">
            <v>16801</v>
          </cell>
          <cell r="L17">
            <v>400</v>
          </cell>
        </row>
        <row r="18">
          <cell r="B18">
            <v>20497</v>
          </cell>
          <cell r="C18" t="str">
            <v>Abdul Rahim</v>
          </cell>
          <cell r="D18" t="str">
            <v>Associate</v>
          </cell>
          <cell r="E18" t="str">
            <v>Production &amp; Operation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258.75</v>
          </cell>
          <cell r="K18">
            <v>0</v>
          </cell>
          <cell r="L18">
            <v>0</v>
          </cell>
        </row>
        <row r="19">
          <cell r="B19">
            <v>20688</v>
          </cell>
          <cell r="C19" t="str">
            <v>N Durgaprasad</v>
          </cell>
          <cell r="D19" t="str">
            <v>Operator</v>
          </cell>
          <cell r="E19" t="str">
            <v>Production &amp; Operation</v>
          </cell>
          <cell r="F19">
            <v>47</v>
          </cell>
          <cell r="G19">
            <v>0</v>
          </cell>
          <cell r="H19">
            <v>47</v>
          </cell>
          <cell r="I19">
            <v>7</v>
          </cell>
          <cell r="J19">
            <v>176.13461538461539</v>
          </cell>
          <cell r="K19">
            <v>8278</v>
          </cell>
          <cell r="L19">
            <v>700</v>
          </cell>
        </row>
        <row r="20">
          <cell r="B20">
            <v>20693</v>
          </cell>
          <cell r="C20" t="str">
            <v>Mahesha AS</v>
          </cell>
          <cell r="D20" t="str">
            <v>Operator</v>
          </cell>
          <cell r="E20" t="str">
            <v>Production &amp; Operation</v>
          </cell>
          <cell r="F20">
            <v>47.5</v>
          </cell>
          <cell r="G20">
            <v>5</v>
          </cell>
          <cell r="H20">
            <v>52.5</v>
          </cell>
          <cell r="I20">
            <v>15</v>
          </cell>
          <cell r="J20">
            <v>162.70192307692307</v>
          </cell>
          <cell r="K20">
            <v>8542</v>
          </cell>
          <cell r="L20">
            <v>1500</v>
          </cell>
        </row>
        <row r="21">
          <cell r="B21">
            <v>20695</v>
          </cell>
          <cell r="C21" t="str">
            <v>Mahadevaswamy S</v>
          </cell>
          <cell r="D21" t="str">
            <v>Operator</v>
          </cell>
          <cell r="E21" t="str">
            <v>Production &amp; Operation</v>
          </cell>
          <cell r="F21">
            <v>16.5</v>
          </cell>
          <cell r="G21">
            <v>23</v>
          </cell>
          <cell r="H21">
            <v>39.5</v>
          </cell>
          <cell r="I21">
            <v>2</v>
          </cell>
          <cell r="J21">
            <v>162.70192307692307</v>
          </cell>
          <cell r="K21">
            <v>6427</v>
          </cell>
          <cell r="L21">
            <v>200</v>
          </cell>
        </row>
        <row r="22">
          <cell r="B22">
            <v>20704</v>
          </cell>
          <cell r="C22" t="str">
            <v>Chethan MR</v>
          </cell>
          <cell r="D22" t="str">
            <v>Associate</v>
          </cell>
          <cell r="E22" t="str">
            <v>Production &amp; Operation</v>
          </cell>
          <cell r="F22">
            <v>16</v>
          </cell>
          <cell r="G22">
            <v>1</v>
          </cell>
          <cell r="H22">
            <v>17</v>
          </cell>
          <cell r="I22">
            <v>0</v>
          </cell>
          <cell r="J22">
            <v>159.72115384615384</v>
          </cell>
          <cell r="K22">
            <v>2715</v>
          </cell>
          <cell r="L22">
            <v>0</v>
          </cell>
        </row>
        <row r="23">
          <cell r="B23">
            <v>20762</v>
          </cell>
          <cell r="C23" t="str">
            <v>Harish A R</v>
          </cell>
          <cell r="D23" t="str">
            <v>Assistant Manager - Production</v>
          </cell>
          <cell r="E23" t="str">
            <v>Production &amp; Operation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390.625</v>
          </cell>
          <cell r="K23">
            <v>0</v>
          </cell>
          <cell r="L23">
            <v>0</v>
          </cell>
        </row>
        <row r="24">
          <cell r="B24">
            <v>20889</v>
          </cell>
          <cell r="C24" t="str">
            <v>Santhosha O Hubballi</v>
          </cell>
          <cell r="D24" t="str">
            <v>Associate - R&amp;D</v>
          </cell>
          <cell r="E24" t="str">
            <v>Production &amp; Operation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201.92307692307693</v>
          </cell>
          <cell r="K24">
            <v>0</v>
          </cell>
          <cell r="L24">
            <v>0</v>
          </cell>
        </row>
        <row r="25">
          <cell r="B25">
            <v>20933</v>
          </cell>
          <cell r="C25" t="str">
            <v>Taheer Pasha</v>
          </cell>
          <cell r="D25" t="str">
            <v>Associate</v>
          </cell>
          <cell r="E25" t="str">
            <v>Production &amp; Operation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125.21153846153847</v>
          </cell>
          <cell r="K25">
            <v>0</v>
          </cell>
          <cell r="L25">
            <v>0</v>
          </cell>
        </row>
        <row r="26">
          <cell r="B26">
            <v>20934</v>
          </cell>
          <cell r="C26" t="str">
            <v>Madhava Narayanappa</v>
          </cell>
          <cell r="D26" t="str">
            <v>Deputy Manager - MRP</v>
          </cell>
          <cell r="E26" t="str">
            <v>Production &amp; Operation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165.86538461538461</v>
          </cell>
          <cell r="K26">
            <v>0</v>
          </cell>
          <cell r="L26">
            <v>0</v>
          </cell>
        </row>
        <row r="27">
          <cell r="B27">
            <v>20936</v>
          </cell>
          <cell r="C27" t="str">
            <v>Mohammed Ishtiaque</v>
          </cell>
          <cell r="D27" t="str">
            <v>Lead</v>
          </cell>
          <cell r="E27" t="str">
            <v>Production &amp; Operation</v>
          </cell>
          <cell r="F27">
            <v>8.5</v>
          </cell>
          <cell r="G27">
            <v>16.5</v>
          </cell>
          <cell r="H27">
            <v>25</v>
          </cell>
          <cell r="I27">
            <v>0</v>
          </cell>
          <cell r="J27">
            <v>153.84615384615384</v>
          </cell>
          <cell r="K27">
            <v>3846</v>
          </cell>
          <cell r="L27">
            <v>0</v>
          </cell>
        </row>
        <row r="28">
          <cell r="B28">
            <v>20958</v>
          </cell>
          <cell r="C28" t="str">
            <v>Ziaur Rahaman A</v>
          </cell>
          <cell r="D28" t="str">
            <v>Manager - Quality Assurance</v>
          </cell>
          <cell r="E28" t="str">
            <v>Production &amp; Operation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732.62019230769226</v>
          </cell>
          <cell r="K28">
            <v>0</v>
          </cell>
          <cell r="L28">
            <v>0</v>
          </cell>
        </row>
        <row r="29">
          <cell r="B29">
            <v>20963</v>
          </cell>
          <cell r="C29" t="str">
            <v>Sounder Raj Radhakrishnan</v>
          </cell>
          <cell r="D29" t="str">
            <v>Maintenance Technician</v>
          </cell>
          <cell r="E29" t="str">
            <v>Production &amp; Operation</v>
          </cell>
          <cell r="F29">
            <v>5.5</v>
          </cell>
          <cell r="G29">
            <v>1.5</v>
          </cell>
          <cell r="H29">
            <v>7</v>
          </cell>
          <cell r="I29">
            <v>0</v>
          </cell>
          <cell r="J29">
            <v>156.25</v>
          </cell>
          <cell r="K29">
            <v>1094</v>
          </cell>
          <cell r="L29">
            <v>0</v>
          </cell>
        </row>
        <row r="30">
          <cell r="B30">
            <v>20990</v>
          </cell>
          <cell r="C30" t="str">
            <v>Shivaraj Patil G C</v>
          </cell>
          <cell r="D30" t="str">
            <v>Associate - Procurement</v>
          </cell>
          <cell r="E30" t="str">
            <v>Production &amp; Operation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175.85576923076923</v>
          </cell>
          <cell r="K30">
            <v>0</v>
          </cell>
          <cell r="L30">
            <v>0</v>
          </cell>
        </row>
        <row r="31">
          <cell r="B31">
            <v>21021</v>
          </cell>
          <cell r="C31" t="str">
            <v>Ataulla Shariff</v>
          </cell>
          <cell r="D31" t="str">
            <v>Lead - IMQA</v>
          </cell>
          <cell r="E31" t="str">
            <v>Production &amp; Operation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182.17788461538461</v>
          </cell>
          <cell r="K31">
            <v>0</v>
          </cell>
          <cell r="L31">
            <v>0</v>
          </cell>
        </row>
        <row r="32">
          <cell r="B32">
            <v>21061</v>
          </cell>
          <cell r="C32" t="str">
            <v>Rajalakshmi Bai</v>
          </cell>
          <cell r="D32" t="str">
            <v>Operator</v>
          </cell>
          <cell r="E32" t="str">
            <v>Production &amp; Operation</v>
          </cell>
          <cell r="F32">
            <v>11.5</v>
          </cell>
          <cell r="G32">
            <v>0</v>
          </cell>
          <cell r="H32">
            <v>11.5</v>
          </cell>
          <cell r="I32">
            <v>0</v>
          </cell>
          <cell r="J32">
            <v>159.72115384615384</v>
          </cell>
          <cell r="K32">
            <v>1837</v>
          </cell>
          <cell r="L32">
            <v>0</v>
          </cell>
        </row>
        <row r="33">
          <cell r="B33">
            <v>21062</v>
          </cell>
          <cell r="C33" t="str">
            <v>Prem Kumar</v>
          </cell>
          <cell r="D33" t="str">
            <v>Operator</v>
          </cell>
          <cell r="E33" t="str">
            <v>Production &amp; Operation</v>
          </cell>
          <cell r="F33">
            <v>10</v>
          </cell>
          <cell r="G33">
            <v>0</v>
          </cell>
          <cell r="H33">
            <v>10</v>
          </cell>
          <cell r="I33">
            <v>0</v>
          </cell>
          <cell r="J33">
            <v>182.08653846153845</v>
          </cell>
          <cell r="K33">
            <v>1821</v>
          </cell>
          <cell r="L33">
            <v>0</v>
          </cell>
        </row>
        <row r="34">
          <cell r="B34">
            <v>21070</v>
          </cell>
          <cell r="C34" t="str">
            <v>Geethanjali N C</v>
          </cell>
          <cell r="D34" t="str">
            <v>Operator</v>
          </cell>
          <cell r="E34" t="str">
            <v>Production &amp; Operation</v>
          </cell>
          <cell r="F34">
            <v>25.5</v>
          </cell>
          <cell r="G34">
            <v>18.5</v>
          </cell>
          <cell r="H34">
            <v>44</v>
          </cell>
          <cell r="I34">
            <v>0</v>
          </cell>
          <cell r="J34">
            <v>162.70192307692307</v>
          </cell>
          <cell r="K34">
            <v>7159</v>
          </cell>
          <cell r="L34">
            <v>0</v>
          </cell>
        </row>
        <row r="35">
          <cell r="B35">
            <v>21071</v>
          </cell>
          <cell r="C35" t="str">
            <v>Harish N R</v>
          </cell>
          <cell r="D35" t="str">
            <v>Operator</v>
          </cell>
          <cell r="E35" t="str">
            <v>Production &amp; Operation</v>
          </cell>
          <cell r="F35">
            <v>37.5</v>
          </cell>
          <cell r="G35">
            <v>0</v>
          </cell>
          <cell r="H35">
            <v>37.5</v>
          </cell>
          <cell r="I35">
            <v>14</v>
          </cell>
          <cell r="J35">
            <v>186.59615384615384</v>
          </cell>
          <cell r="K35">
            <v>6997</v>
          </cell>
          <cell r="L35">
            <v>1400</v>
          </cell>
        </row>
        <row r="36">
          <cell r="B36">
            <v>21072</v>
          </cell>
          <cell r="C36" t="str">
            <v>Harish B</v>
          </cell>
          <cell r="D36" t="str">
            <v>Operator</v>
          </cell>
          <cell r="E36" t="str">
            <v>Production &amp; Operation</v>
          </cell>
          <cell r="F36">
            <v>30.5</v>
          </cell>
          <cell r="G36">
            <v>2</v>
          </cell>
          <cell r="H36">
            <v>32.5</v>
          </cell>
          <cell r="I36">
            <v>11</v>
          </cell>
          <cell r="J36">
            <v>192.35576923076923</v>
          </cell>
          <cell r="K36">
            <v>6252</v>
          </cell>
          <cell r="L36">
            <v>1100</v>
          </cell>
        </row>
        <row r="37">
          <cell r="B37">
            <v>21143</v>
          </cell>
          <cell r="C37" t="str">
            <v>Malathi S</v>
          </cell>
          <cell r="D37" t="str">
            <v>Operator</v>
          </cell>
          <cell r="E37" t="str">
            <v>Production &amp; Operation</v>
          </cell>
          <cell r="F37">
            <v>30</v>
          </cell>
          <cell r="G37">
            <v>23</v>
          </cell>
          <cell r="H37">
            <v>53</v>
          </cell>
          <cell r="I37">
            <v>0</v>
          </cell>
          <cell r="J37">
            <v>162.70192307692307</v>
          </cell>
          <cell r="K37">
            <v>8623</v>
          </cell>
          <cell r="L37">
            <v>0</v>
          </cell>
        </row>
        <row r="38">
          <cell r="B38">
            <v>21145</v>
          </cell>
          <cell r="C38" t="str">
            <v>Shashikumar G S</v>
          </cell>
          <cell r="D38" t="str">
            <v>Operator</v>
          </cell>
          <cell r="E38" t="str">
            <v>Production &amp; Operation</v>
          </cell>
          <cell r="F38">
            <v>43</v>
          </cell>
          <cell r="G38">
            <v>32</v>
          </cell>
          <cell r="H38">
            <v>75</v>
          </cell>
          <cell r="I38">
            <v>2</v>
          </cell>
          <cell r="J38">
            <v>162.70192307692307</v>
          </cell>
          <cell r="K38">
            <v>12203</v>
          </cell>
          <cell r="L38">
            <v>200</v>
          </cell>
        </row>
        <row r="39">
          <cell r="B39">
            <v>21152</v>
          </cell>
          <cell r="C39" t="str">
            <v>Hemalatha</v>
          </cell>
          <cell r="D39" t="str">
            <v>Operator</v>
          </cell>
          <cell r="E39" t="str">
            <v>Production &amp; Operation</v>
          </cell>
          <cell r="F39">
            <v>13</v>
          </cell>
          <cell r="G39">
            <v>14.5</v>
          </cell>
          <cell r="H39">
            <v>27.5</v>
          </cell>
          <cell r="I39">
            <v>0</v>
          </cell>
          <cell r="J39">
            <v>162.70192307692307</v>
          </cell>
          <cell r="K39">
            <v>4474</v>
          </cell>
          <cell r="L39">
            <v>0</v>
          </cell>
        </row>
        <row r="40">
          <cell r="B40">
            <v>21285</v>
          </cell>
          <cell r="C40" t="str">
            <v>Govinda S</v>
          </cell>
          <cell r="D40" t="str">
            <v>Operator</v>
          </cell>
          <cell r="E40" t="str">
            <v>Production &amp; Operation</v>
          </cell>
          <cell r="F40">
            <v>0</v>
          </cell>
          <cell r="G40">
            <v>14.5</v>
          </cell>
          <cell r="H40">
            <v>14.5</v>
          </cell>
          <cell r="I40">
            <v>0</v>
          </cell>
          <cell r="J40">
            <v>160.95192307692307</v>
          </cell>
          <cell r="K40">
            <v>2334</v>
          </cell>
          <cell r="L40">
            <v>0</v>
          </cell>
        </row>
        <row r="41">
          <cell r="B41">
            <v>21287</v>
          </cell>
          <cell r="C41" t="str">
            <v>Shekh Samirbhai Abbasbhai</v>
          </cell>
          <cell r="D41" t="str">
            <v>Operator</v>
          </cell>
          <cell r="E41" t="str">
            <v>Production &amp; Operation</v>
          </cell>
          <cell r="F41">
            <v>25.5</v>
          </cell>
          <cell r="G41">
            <v>56.5</v>
          </cell>
          <cell r="H41">
            <v>82</v>
          </cell>
          <cell r="I41">
            <v>5</v>
          </cell>
          <cell r="J41">
            <v>158</v>
          </cell>
          <cell r="K41">
            <v>12956</v>
          </cell>
          <cell r="L41">
            <v>500</v>
          </cell>
        </row>
        <row r="42">
          <cell r="B42">
            <v>21288</v>
          </cell>
          <cell r="C42" t="str">
            <v>Shreedhar V</v>
          </cell>
          <cell r="D42" t="str">
            <v>Operator</v>
          </cell>
          <cell r="E42" t="str">
            <v>Production &amp; Operation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160.95192307692307</v>
          </cell>
          <cell r="K42">
            <v>0</v>
          </cell>
          <cell r="L42">
            <v>0</v>
          </cell>
        </row>
        <row r="43">
          <cell r="B43">
            <v>21297</v>
          </cell>
          <cell r="C43" t="str">
            <v>Mahadevu G</v>
          </cell>
          <cell r="D43" t="str">
            <v>Operator</v>
          </cell>
          <cell r="E43" t="str">
            <v>Production &amp; Operation</v>
          </cell>
          <cell r="F43">
            <v>47</v>
          </cell>
          <cell r="G43">
            <v>15</v>
          </cell>
          <cell r="H43">
            <v>62</v>
          </cell>
          <cell r="I43">
            <v>5</v>
          </cell>
          <cell r="J43">
            <v>151.13461538461539</v>
          </cell>
          <cell r="K43">
            <v>9370</v>
          </cell>
          <cell r="L43">
            <v>500</v>
          </cell>
        </row>
        <row r="44">
          <cell r="B44">
            <v>21298</v>
          </cell>
          <cell r="C44" t="str">
            <v>Syed Malik Basha</v>
          </cell>
          <cell r="D44" t="str">
            <v>Operator</v>
          </cell>
          <cell r="E44" t="str">
            <v>Production &amp; Operation</v>
          </cell>
          <cell r="F44">
            <v>32</v>
          </cell>
          <cell r="G44">
            <v>0</v>
          </cell>
          <cell r="H44">
            <v>32</v>
          </cell>
          <cell r="I44">
            <v>0</v>
          </cell>
          <cell r="J44">
            <v>157.28846153846155</v>
          </cell>
          <cell r="K44">
            <v>5033</v>
          </cell>
          <cell r="L44">
            <v>0</v>
          </cell>
        </row>
        <row r="45">
          <cell r="B45">
            <v>21300</v>
          </cell>
          <cell r="C45" t="str">
            <v>Sachin B B</v>
          </cell>
          <cell r="D45" t="str">
            <v>Operator</v>
          </cell>
          <cell r="E45" t="str">
            <v>Production &amp; Operation</v>
          </cell>
          <cell r="F45">
            <v>48</v>
          </cell>
          <cell r="G45">
            <v>8.5</v>
          </cell>
          <cell r="H45">
            <v>56.5</v>
          </cell>
          <cell r="I45">
            <v>11</v>
          </cell>
          <cell r="J45">
            <v>160.95192307692307</v>
          </cell>
          <cell r="K45">
            <v>9094</v>
          </cell>
          <cell r="L45">
            <v>1100</v>
          </cell>
        </row>
        <row r="46">
          <cell r="B46">
            <v>21301</v>
          </cell>
          <cell r="C46" t="str">
            <v>Naveen S</v>
          </cell>
          <cell r="D46" t="str">
            <v>Operator</v>
          </cell>
          <cell r="E46" t="str">
            <v>Production &amp; Operation</v>
          </cell>
          <cell r="F46">
            <v>61</v>
          </cell>
          <cell r="G46">
            <v>43.5</v>
          </cell>
          <cell r="H46">
            <v>104.5</v>
          </cell>
          <cell r="I46">
            <v>14</v>
          </cell>
          <cell r="J46">
            <v>150.44230769230768</v>
          </cell>
          <cell r="K46">
            <v>15721</v>
          </cell>
          <cell r="L46">
            <v>1400</v>
          </cell>
        </row>
        <row r="47">
          <cell r="B47">
            <v>21305</v>
          </cell>
          <cell r="C47" t="str">
            <v>Madhu H S</v>
          </cell>
          <cell r="D47" t="str">
            <v>Operator</v>
          </cell>
          <cell r="E47" t="str">
            <v>Production &amp; Operation</v>
          </cell>
          <cell r="F47">
            <v>32.5</v>
          </cell>
          <cell r="G47">
            <v>46</v>
          </cell>
          <cell r="H47">
            <v>78.5</v>
          </cell>
          <cell r="I47">
            <v>4</v>
          </cell>
          <cell r="J47">
            <v>160.96153846153845</v>
          </cell>
          <cell r="K47">
            <v>12635</v>
          </cell>
          <cell r="L47">
            <v>400</v>
          </cell>
        </row>
        <row r="48">
          <cell r="B48">
            <v>21306</v>
          </cell>
          <cell r="C48" t="str">
            <v>Mahalingappa E</v>
          </cell>
          <cell r="D48" t="str">
            <v>Operator</v>
          </cell>
          <cell r="E48" t="str">
            <v>Production &amp; Operation</v>
          </cell>
          <cell r="F48">
            <v>48.5</v>
          </cell>
          <cell r="G48">
            <v>37</v>
          </cell>
          <cell r="H48">
            <v>85.5</v>
          </cell>
          <cell r="I48">
            <v>3</v>
          </cell>
          <cell r="J48">
            <v>180.28846153846155</v>
          </cell>
          <cell r="K48">
            <v>15415</v>
          </cell>
          <cell r="L48">
            <v>300</v>
          </cell>
        </row>
        <row r="49">
          <cell r="B49">
            <v>21307</v>
          </cell>
          <cell r="C49" t="str">
            <v>Kishor H R</v>
          </cell>
          <cell r="D49" t="str">
            <v>Operator</v>
          </cell>
          <cell r="E49" t="str">
            <v>Production &amp; Operation</v>
          </cell>
          <cell r="F49">
            <v>18.5</v>
          </cell>
          <cell r="G49">
            <v>28.5</v>
          </cell>
          <cell r="H49">
            <v>47</v>
          </cell>
          <cell r="I49">
            <v>4</v>
          </cell>
          <cell r="J49">
            <v>157.28846153846155</v>
          </cell>
          <cell r="K49">
            <v>7393</v>
          </cell>
          <cell r="L49">
            <v>400</v>
          </cell>
        </row>
        <row r="50">
          <cell r="B50">
            <v>21308</v>
          </cell>
          <cell r="C50" t="str">
            <v>Sanjay Dath</v>
          </cell>
          <cell r="D50" t="str">
            <v>Operator</v>
          </cell>
          <cell r="E50" t="str">
            <v>Production &amp; Operation</v>
          </cell>
          <cell r="F50">
            <v>10.5</v>
          </cell>
          <cell r="G50">
            <v>7</v>
          </cell>
          <cell r="H50">
            <v>17.5</v>
          </cell>
          <cell r="I50">
            <v>7</v>
          </cell>
          <cell r="J50">
            <v>150.44230769230768</v>
          </cell>
          <cell r="K50">
            <v>2633</v>
          </cell>
          <cell r="L50">
            <v>700</v>
          </cell>
        </row>
        <row r="51">
          <cell r="B51">
            <v>21314</v>
          </cell>
          <cell r="C51" t="str">
            <v>Kiran M</v>
          </cell>
          <cell r="D51" t="str">
            <v>Operator</v>
          </cell>
          <cell r="E51" t="str">
            <v>Production &amp; Operation</v>
          </cell>
          <cell r="F51">
            <v>9.5</v>
          </cell>
          <cell r="G51">
            <v>23.5</v>
          </cell>
          <cell r="H51">
            <v>33</v>
          </cell>
          <cell r="I51">
            <v>4</v>
          </cell>
          <cell r="J51">
            <v>159.48076923076923</v>
          </cell>
          <cell r="K51">
            <v>5263</v>
          </cell>
          <cell r="L51">
            <v>400</v>
          </cell>
        </row>
        <row r="52">
          <cell r="B52">
            <v>21317</v>
          </cell>
          <cell r="C52" t="str">
            <v>S Velayutham</v>
          </cell>
          <cell r="D52" t="str">
            <v>Operator</v>
          </cell>
          <cell r="E52" t="str">
            <v>Production &amp; Operation</v>
          </cell>
          <cell r="F52">
            <v>62.5</v>
          </cell>
          <cell r="G52">
            <v>15.5</v>
          </cell>
          <cell r="H52">
            <v>78</v>
          </cell>
          <cell r="I52">
            <v>0</v>
          </cell>
          <cell r="J52">
            <v>157.28846153846155</v>
          </cell>
          <cell r="K52">
            <v>12269</v>
          </cell>
          <cell r="L52">
            <v>0</v>
          </cell>
        </row>
        <row r="53">
          <cell r="B53">
            <v>21325</v>
          </cell>
          <cell r="C53" t="str">
            <v>Naveen M</v>
          </cell>
          <cell r="D53" t="str">
            <v>Operator</v>
          </cell>
          <cell r="E53" t="str">
            <v>Production &amp; Operation</v>
          </cell>
          <cell r="F53">
            <v>41</v>
          </cell>
          <cell r="G53">
            <v>57</v>
          </cell>
          <cell r="H53">
            <v>98</v>
          </cell>
          <cell r="I53">
            <v>3</v>
          </cell>
          <cell r="J53">
            <v>160.96153846153845</v>
          </cell>
          <cell r="K53">
            <v>15774</v>
          </cell>
          <cell r="L53">
            <v>300</v>
          </cell>
        </row>
        <row r="54">
          <cell r="B54">
            <v>21328</v>
          </cell>
          <cell r="C54" t="str">
            <v>Sandeep K R</v>
          </cell>
          <cell r="D54" t="str">
            <v>Operator</v>
          </cell>
          <cell r="E54" t="str">
            <v>Production &amp; Operation</v>
          </cell>
          <cell r="F54">
            <v>58</v>
          </cell>
          <cell r="G54">
            <v>2.5</v>
          </cell>
          <cell r="H54">
            <v>60.5</v>
          </cell>
          <cell r="I54">
            <v>0</v>
          </cell>
          <cell r="J54">
            <v>157.28846153846155</v>
          </cell>
          <cell r="K54">
            <v>9516</v>
          </cell>
          <cell r="L54">
            <v>0</v>
          </cell>
        </row>
        <row r="55">
          <cell r="B55">
            <v>21330</v>
          </cell>
          <cell r="C55" t="str">
            <v>Batta Sireesha</v>
          </cell>
          <cell r="D55" t="str">
            <v>Operator</v>
          </cell>
          <cell r="E55" t="str">
            <v>Production &amp; Operation</v>
          </cell>
          <cell r="F55">
            <v>27.5</v>
          </cell>
          <cell r="G55">
            <v>1</v>
          </cell>
          <cell r="H55">
            <v>28.5</v>
          </cell>
          <cell r="I55">
            <v>0</v>
          </cell>
          <cell r="J55">
            <v>161.38461538461539</v>
          </cell>
          <cell r="K55">
            <v>4599</v>
          </cell>
          <cell r="L55">
            <v>0</v>
          </cell>
        </row>
        <row r="56">
          <cell r="B56">
            <v>21331</v>
          </cell>
          <cell r="C56" t="str">
            <v>Barikara Santhosh</v>
          </cell>
          <cell r="D56" t="str">
            <v>Operator</v>
          </cell>
          <cell r="E56" t="str">
            <v>Production &amp; Operation</v>
          </cell>
          <cell r="F56">
            <v>31.5</v>
          </cell>
          <cell r="G56">
            <v>6</v>
          </cell>
          <cell r="H56">
            <v>37.5</v>
          </cell>
          <cell r="I56">
            <v>1</v>
          </cell>
          <cell r="J56">
            <v>157.28846153846155</v>
          </cell>
          <cell r="K56">
            <v>5898</v>
          </cell>
          <cell r="L56">
            <v>100</v>
          </cell>
        </row>
        <row r="57">
          <cell r="B57">
            <v>21378</v>
          </cell>
          <cell r="C57" t="str">
            <v>Manjunatha R N</v>
          </cell>
          <cell r="D57" t="str">
            <v>Operator</v>
          </cell>
          <cell r="E57" t="str">
            <v>Production &amp; Operation</v>
          </cell>
          <cell r="F57">
            <v>4</v>
          </cell>
          <cell r="G57">
            <v>8.5</v>
          </cell>
          <cell r="H57">
            <v>12.5</v>
          </cell>
          <cell r="I57">
            <v>12</v>
          </cell>
          <cell r="J57">
            <v>157.28846153846155</v>
          </cell>
          <cell r="K57">
            <v>1966</v>
          </cell>
          <cell r="L57">
            <v>1200</v>
          </cell>
        </row>
        <row r="58">
          <cell r="B58">
            <v>21382</v>
          </cell>
          <cell r="C58" t="str">
            <v>K Mahadeva</v>
          </cell>
          <cell r="D58" t="str">
            <v>Operator</v>
          </cell>
          <cell r="E58" t="str">
            <v>Production &amp; Operation</v>
          </cell>
          <cell r="F58">
            <v>37</v>
          </cell>
          <cell r="G58">
            <v>27</v>
          </cell>
          <cell r="H58">
            <v>64</v>
          </cell>
          <cell r="I58">
            <v>11</v>
          </cell>
          <cell r="J58">
            <v>157.28846153846155</v>
          </cell>
          <cell r="K58">
            <v>10066</v>
          </cell>
          <cell r="L58">
            <v>1100</v>
          </cell>
        </row>
        <row r="59">
          <cell r="B59">
            <v>21404</v>
          </cell>
          <cell r="C59" t="str">
            <v>J Babu</v>
          </cell>
          <cell r="D59" t="str">
            <v>Maintenance Technician</v>
          </cell>
          <cell r="E59" t="str">
            <v>Production &amp; Operation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192.68269230769232</v>
          </cell>
          <cell r="K59">
            <v>0</v>
          </cell>
          <cell r="L59">
            <v>0</v>
          </cell>
        </row>
        <row r="60">
          <cell r="B60">
            <v>21406</v>
          </cell>
          <cell r="C60" t="str">
            <v>T Azharuddin</v>
          </cell>
          <cell r="D60" t="str">
            <v>Associate- IMQA</v>
          </cell>
          <cell r="E60" t="str">
            <v>Production &amp; Operation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251.80769230769232</v>
          </cell>
          <cell r="K60">
            <v>0</v>
          </cell>
          <cell r="L60">
            <v>0</v>
          </cell>
        </row>
        <row r="61">
          <cell r="B61">
            <v>21423</v>
          </cell>
          <cell r="C61" t="str">
            <v>Sunil S</v>
          </cell>
          <cell r="D61" t="str">
            <v>Operator</v>
          </cell>
          <cell r="E61" t="str">
            <v>Production &amp; Operation</v>
          </cell>
          <cell r="F61">
            <v>32</v>
          </cell>
          <cell r="G61">
            <v>0</v>
          </cell>
          <cell r="H61">
            <v>32</v>
          </cell>
          <cell r="I61">
            <v>1</v>
          </cell>
          <cell r="J61">
            <v>157.28846153846155</v>
          </cell>
          <cell r="K61">
            <v>5033</v>
          </cell>
          <cell r="L61">
            <v>100</v>
          </cell>
        </row>
        <row r="62">
          <cell r="B62">
            <v>21476</v>
          </cell>
          <cell r="C62" t="str">
            <v>M Vasanth Kumar</v>
          </cell>
          <cell r="D62" t="str">
            <v>Operator</v>
          </cell>
          <cell r="E62" t="str">
            <v>Production &amp; Operation</v>
          </cell>
          <cell r="F62">
            <v>56</v>
          </cell>
          <cell r="G62">
            <v>47.5</v>
          </cell>
          <cell r="H62">
            <v>103.5</v>
          </cell>
          <cell r="I62">
            <v>14</v>
          </cell>
          <cell r="J62">
            <v>214.81730769230768</v>
          </cell>
          <cell r="K62">
            <v>22234</v>
          </cell>
          <cell r="L62">
            <v>1400</v>
          </cell>
        </row>
        <row r="63">
          <cell r="B63">
            <v>21607</v>
          </cell>
          <cell r="C63" t="str">
            <v>Sagar Raha</v>
          </cell>
          <cell r="D63" t="str">
            <v>Partner Engagement Executive</v>
          </cell>
          <cell r="E63" t="str">
            <v>Production &amp; Operation</v>
          </cell>
          <cell r="F63">
            <v>16</v>
          </cell>
          <cell r="G63">
            <v>11</v>
          </cell>
          <cell r="H63">
            <v>27</v>
          </cell>
          <cell r="I63">
            <v>0</v>
          </cell>
          <cell r="J63">
            <v>228.92307692307693</v>
          </cell>
          <cell r="K63">
            <v>6181</v>
          </cell>
          <cell r="L63">
            <v>0</v>
          </cell>
        </row>
        <row r="64">
          <cell r="B64">
            <v>21608</v>
          </cell>
          <cell r="C64" t="str">
            <v>Geetha BM</v>
          </cell>
          <cell r="D64" t="str">
            <v>Production Staff</v>
          </cell>
          <cell r="E64" t="str">
            <v>Production &amp; Operation</v>
          </cell>
          <cell r="F64">
            <v>26.5</v>
          </cell>
          <cell r="G64">
            <v>5.5</v>
          </cell>
          <cell r="H64">
            <v>32</v>
          </cell>
          <cell r="I64">
            <v>0</v>
          </cell>
          <cell r="J64">
            <v>141.48076923076923</v>
          </cell>
          <cell r="K64">
            <v>4527</v>
          </cell>
          <cell r="L64">
            <v>0</v>
          </cell>
        </row>
        <row r="65">
          <cell r="B65">
            <v>21610</v>
          </cell>
          <cell r="C65" t="str">
            <v>Vara Prasad</v>
          </cell>
          <cell r="D65" t="str">
            <v>Operator</v>
          </cell>
          <cell r="E65" t="str">
            <v>Production &amp; Operation</v>
          </cell>
          <cell r="F65">
            <v>37</v>
          </cell>
          <cell r="G65">
            <v>17</v>
          </cell>
          <cell r="H65">
            <v>54</v>
          </cell>
          <cell r="I65">
            <v>4</v>
          </cell>
          <cell r="J65">
            <v>129.80769230769232</v>
          </cell>
          <cell r="K65">
            <v>7010</v>
          </cell>
          <cell r="L65">
            <v>400</v>
          </cell>
        </row>
        <row r="66">
          <cell r="B66">
            <v>21612</v>
          </cell>
          <cell r="C66" t="str">
            <v>Santhosh K N</v>
          </cell>
          <cell r="D66" t="str">
            <v>Production Staff</v>
          </cell>
          <cell r="E66" t="str">
            <v>Production &amp; Operation</v>
          </cell>
          <cell r="F66">
            <v>15.5</v>
          </cell>
          <cell r="G66">
            <v>23</v>
          </cell>
          <cell r="H66">
            <v>38.5</v>
          </cell>
          <cell r="I66">
            <v>0</v>
          </cell>
          <cell r="J66">
            <v>129.80769230769232</v>
          </cell>
          <cell r="K66">
            <v>4998</v>
          </cell>
          <cell r="L66">
            <v>0</v>
          </cell>
        </row>
        <row r="67">
          <cell r="B67">
            <v>21613</v>
          </cell>
          <cell r="C67" t="str">
            <v>E Manjunath</v>
          </cell>
          <cell r="D67" t="str">
            <v>Operator</v>
          </cell>
          <cell r="E67" t="str">
            <v>Production &amp; Operation</v>
          </cell>
          <cell r="F67">
            <v>44.5</v>
          </cell>
          <cell r="G67">
            <v>38</v>
          </cell>
          <cell r="H67">
            <v>82.5</v>
          </cell>
          <cell r="I67">
            <v>16</v>
          </cell>
          <cell r="J67">
            <v>129.80769230769232</v>
          </cell>
          <cell r="K67">
            <v>10709</v>
          </cell>
          <cell r="L67">
            <v>1600</v>
          </cell>
        </row>
        <row r="68">
          <cell r="B68">
            <v>21614</v>
          </cell>
          <cell r="C68" t="str">
            <v>C Vinod Kumar</v>
          </cell>
          <cell r="D68" t="str">
            <v>Operator</v>
          </cell>
          <cell r="E68" t="str">
            <v>Production &amp; Operation</v>
          </cell>
          <cell r="F68">
            <v>4.5</v>
          </cell>
          <cell r="G68">
            <v>22</v>
          </cell>
          <cell r="H68">
            <v>26.5</v>
          </cell>
          <cell r="I68">
            <v>19</v>
          </cell>
          <cell r="J68">
            <v>129.80769230769232</v>
          </cell>
          <cell r="K68">
            <v>3440</v>
          </cell>
          <cell r="L68">
            <v>1900</v>
          </cell>
        </row>
        <row r="69">
          <cell r="B69">
            <v>21615</v>
          </cell>
          <cell r="C69" t="str">
            <v>Thippeswamy C</v>
          </cell>
          <cell r="D69" t="str">
            <v>Operator</v>
          </cell>
          <cell r="E69" t="str">
            <v>Production &amp; Operation</v>
          </cell>
          <cell r="F69">
            <v>42.5</v>
          </cell>
          <cell r="G69">
            <v>30</v>
          </cell>
          <cell r="H69">
            <v>72.5</v>
          </cell>
          <cell r="I69">
            <v>13</v>
          </cell>
          <cell r="J69">
            <v>129.80769230769232</v>
          </cell>
          <cell r="K69">
            <v>9411</v>
          </cell>
          <cell r="L69">
            <v>1300</v>
          </cell>
        </row>
        <row r="70">
          <cell r="B70">
            <v>21616</v>
          </cell>
          <cell r="C70" t="str">
            <v>N Rahul</v>
          </cell>
          <cell r="D70" t="str">
            <v>Operator</v>
          </cell>
          <cell r="E70" t="str">
            <v>Production &amp; Operation</v>
          </cell>
          <cell r="F70">
            <v>43.5</v>
          </cell>
          <cell r="G70">
            <v>5.5</v>
          </cell>
          <cell r="H70">
            <v>49</v>
          </cell>
          <cell r="I70">
            <v>1</v>
          </cell>
          <cell r="J70">
            <v>129.80769230769232</v>
          </cell>
          <cell r="K70">
            <v>6361</v>
          </cell>
          <cell r="L70">
            <v>100</v>
          </cell>
        </row>
        <row r="71">
          <cell r="B71">
            <v>21617</v>
          </cell>
          <cell r="C71" t="str">
            <v>Maruthi</v>
          </cell>
          <cell r="D71" t="str">
            <v>Operator</v>
          </cell>
          <cell r="E71" t="str">
            <v>Production &amp; Operation</v>
          </cell>
          <cell r="F71">
            <v>33.5</v>
          </cell>
          <cell r="G71">
            <v>30.5</v>
          </cell>
          <cell r="H71">
            <v>64</v>
          </cell>
          <cell r="I71">
            <v>6</v>
          </cell>
          <cell r="J71">
            <v>129.80769230769232</v>
          </cell>
          <cell r="K71">
            <v>8308</v>
          </cell>
          <cell r="L71">
            <v>600</v>
          </cell>
        </row>
        <row r="72">
          <cell r="B72">
            <v>21637</v>
          </cell>
          <cell r="C72" t="str">
            <v>S Devika</v>
          </cell>
          <cell r="D72" t="str">
            <v>Team Lead</v>
          </cell>
          <cell r="E72" t="str">
            <v>Production &amp; Operation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296.23076923076923</v>
          </cell>
          <cell r="K72">
            <v>0</v>
          </cell>
          <cell r="L72">
            <v>0</v>
          </cell>
        </row>
        <row r="73">
          <cell r="B73">
            <v>21752</v>
          </cell>
          <cell r="C73" t="str">
            <v>H Lokesh</v>
          </cell>
          <cell r="D73" t="str">
            <v>Production Staff</v>
          </cell>
          <cell r="E73" t="str">
            <v>Production &amp; Operation</v>
          </cell>
          <cell r="F73">
            <v>56</v>
          </cell>
          <cell r="G73">
            <v>20.5</v>
          </cell>
          <cell r="H73">
            <v>76.5</v>
          </cell>
          <cell r="I73">
            <v>14</v>
          </cell>
          <cell r="J73">
            <v>162.72115384615384</v>
          </cell>
          <cell r="K73">
            <v>12448</v>
          </cell>
          <cell r="L73">
            <v>1400</v>
          </cell>
        </row>
        <row r="74">
          <cell r="B74">
            <v>21753</v>
          </cell>
          <cell r="C74" t="str">
            <v>Praveen Malagimani</v>
          </cell>
          <cell r="D74" t="str">
            <v>Production Staff</v>
          </cell>
          <cell r="E74" t="str">
            <v>Production &amp; Operation</v>
          </cell>
          <cell r="F74">
            <v>44.5</v>
          </cell>
          <cell r="G74">
            <v>30.5</v>
          </cell>
          <cell r="H74">
            <v>75</v>
          </cell>
          <cell r="I74">
            <v>15</v>
          </cell>
          <cell r="J74">
            <v>161.31730769230768</v>
          </cell>
          <cell r="K74">
            <v>12099</v>
          </cell>
          <cell r="L74">
            <v>1500</v>
          </cell>
        </row>
        <row r="75">
          <cell r="B75">
            <v>21754</v>
          </cell>
          <cell r="C75" t="str">
            <v>Mala Venkatesu</v>
          </cell>
          <cell r="D75" t="str">
            <v>Production Staff</v>
          </cell>
          <cell r="E75" t="str">
            <v>Production &amp; Operation</v>
          </cell>
          <cell r="F75">
            <v>20</v>
          </cell>
          <cell r="G75">
            <v>14</v>
          </cell>
          <cell r="H75">
            <v>34</v>
          </cell>
          <cell r="I75">
            <v>3</v>
          </cell>
          <cell r="J75">
            <v>162.72115384615384</v>
          </cell>
          <cell r="K75">
            <v>5533</v>
          </cell>
          <cell r="L75">
            <v>300</v>
          </cell>
        </row>
        <row r="76">
          <cell r="B76">
            <v>21755</v>
          </cell>
          <cell r="C76" t="str">
            <v>Ramesha T N</v>
          </cell>
          <cell r="D76" t="str">
            <v>Production Staff</v>
          </cell>
          <cell r="E76" t="str">
            <v>Production &amp; Operation</v>
          </cell>
          <cell r="F76">
            <v>11</v>
          </cell>
          <cell r="G76">
            <v>21</v>
          </cell>
          <cell r="H76">
            <v>32</v>
          </cell>
          <cell r="I76">
            <v>4</v>
          </cell>
          <cell r="J76">
            <v>161.31730769230768</v>
          </cell>
          <cell r="K76">
            <v>5162</v>
          </cell>
          <cell r="L76">
            <v>400</v>
          </cell>
        </row>
        <row r="77">
          <cell r="B77">
            <v>21756</v>
          </cell>
          <cell r="C77" t="str">
            <v>Abishek Mylarappa</v>
          </cell>
          <cell r="D77" t="str">
            <v>Production Staff</v>
          </cell>
          <cell r="E77" t="str">
            <v>Production &amp; Operation</v>
          </cell>
          <cell r="F77">
            <v>57</v>
          </cell>
          <cell r="G77">
            <v>21</v>
          </cell>
          <cell r="H77">
            <v>78</v>
          </cell>
          <cell r="I77">
            <v>0</v>
          </cell>
          <cell r="J77">
            <v>161.31730769230768</v>
          </cell>
          <cell r="K77">
            <v>12583</v>
          </cell>
          <cell r="L77">
            <v>0</v>
          </cell>
        </row>
        <row r="78">
          <cell r="B78">
            <v>21757</v>
          </cell>
          <cell r="C78" t="str">
            <v>K C Ramesh kumar</v>
          </cell>
          <cell r="D78" t="str">
            <v>Production Staff</v>
          </cell>
          <cell r="E78" t="str">
            <v>Production &amp; Operation</v>
          </cell>
          <cell r="F78">
            <v>0</v>
          </cell>
          <cell r="G78">
            <v>8</v>
          </cell>
          <cell r="H78">
            <v>8</v>
          </cell>
          <cell r="I78">
            <v>14</v>
          </cell>
          <cell r="J78">
            <v>161.31730769230768</v>
          </cell>
          <cell r="K78">
            <v>5644</v>
          </cell>
          <cell r="L78">
            <v>1400</v>
          </cell>
        </row>
        <row r="79">
          <cell r="B79">
            <v>21758</v>
          </cell>
          <cell r="C79" t="str">
            <v>N Thippeswamy</v>
          </cell>
          <cell r="D79" t="str">
            <v>Production Staff</v>
          </cell>
          <cell r="E79" t="str">
            <v>Production &amp; Operation</v>
          </cell>
          <cell r="F79">
            <v>0</v>
          </cell>
          <cell r="G79">
            <v>0</v>
          </cell>
          <cell r="H79">
            <v>0</v>
          </cell>
          <cell r="I79">
            <v>13</v>
          </cell>
          <cell r="J79">
            <v>161.31730769230768</v>
          </cell>
          <cell r="K79">
            <v>0</v>
          </cell>
          <cell r="L79">
            <v>1300</v>
          </cell>
        </row>
        <row r="80">
          <cell r="B80">
            <v>21759</v>
          </cell>
          <cell r="C80" t="str">
            <v>Narendra Kumar G A</v>
          </cell>
          <cell r="D80" t="str">
            <v>Production Staff</v>
          </cell>
          <cell r="E80" t="str">
            <v>Production &amp; Operation</v>
          </cell>
          <cell r="F80">
            <v>46.5</v>
          </cell>
          <cell r="G80">
            <v>42.5</v>
          </cell>
          <cell r="H80">
            <v>89</v>
          </cell>
          <cell r="I80">
            <v>12</v>
          </cell>
          <cell r="J80">
            <v>165.52884615384616</v>
          </cell>
          <cell r="K80">
            <v>14732</v>
          </cell>
          <cell r="L80">
            <v>1200</v>
          </cell>
        </row>
        <row r="81">
          <cell r="B81">
            <v>21760</v>
          </cell>
          <cell r="C81" t="str">
            <v>Suryakanta Sahu</v>
          </cell>
          <cell r="D81" t="str">
            <v>Production Staff</v>
          </cell>
          <cell r="E81" t="str">
            <v>Production &amp; Operation</v>
          </cell>
          <cell r="F81">
            <v>2.5</v>
          </cell>
          <cell r="G81">
            <v>17.5</v>
          </cell>
          <cell r="H81">
            <v>20</v>
          </cell>
          <cell r="I81">
            <v>0</v>
          </cell>
          <cell r="J81">
            <v>161.31730769230768</v>
          </cell>
          <cell r="K81">
            <v>3226</v>
          </cell>
          <cell r="L81">
            <v>0</v>
          </cell>
        </row>
        <row r="82">
          <cell r="B82">
            <v>21761</v>
          </cell>
          <cell r="C82" t="str">
            <v>Maruti Venkatesh Vaddar</v>
          </cell>
          <cell r="D82" t="str">
            <v>Production Staff</v>
          </cell>
          <cell r="E82" t="str">
            <v>Production &amp; Operation</v>
          </cell>
          <cell r="F82">
            <v>19</v>
          </cell>
          <cell r="G82">
            <v>23</v>
          </cell>
          <cell r="H82">
            <v>42</v>
          </cell>
          <cell r="I82">
            <v>0</v>
          </cell>
          <cell r="J82">
            <v>161.31730769230768</v>
          </cell>
          <cell r="K82">
            <v>6775</v>
          </cell>
          <cell r="L82">
            <v>0</v>
          </cell>
        </row>
        <row r="83">
          <cell r="B83">
            <v>21762</v>
          </cell>
          <cell r="C83" t="str">
            <v>Arpitha A M</v>
          </cell>
          <cell r="D83" t="str">
            <v>Production Staff</v>
          </cell>
          <cell r="E83" t="str">
            <v>Production &amp; Operation</v>
          </cell>
          <cell r="F83">
            <v>36.5</v>
          </cell>
          <cell r="G83">
            <v>14</v>
          </cell>
          <cell r="H83">
            <v>50.5</v>
          </cell>
          <cell r="I83">
            <v>0</v>
          </cell>
          <cell r="J83">
            <v>161.31730769230768</v>
          </cell>
          <cell r="K83">
            <v>8147</v>
          </cell>
          <cell r="L83">
            <v>0</v>
          </cell>
        </row>
        <row r="84">
          <cell r="B84">
            <v>21764</v>
          </cell>
          <cell r="C84" t="str">
            <v>Chandrashekar E</v>
          </cell>
          <cell r="D84" t="str">
            <v>Production Staff</v>
          </cell>
          <cell r="E84" t="str">
            <v>Production &amp; Operation</v>
          </cell>
          <cell r="F84">
            <v>45.5</v>
          </cell>
          <cell r="G84">
            <v>50.5</v>
          </cell>
          <cell r="H84">
            <v>96</v>
          </cell>
          <cell r="I84">
            <v>6</v>
          </cell>
          <cell r="J84">
            <v>162.72115384615384</v>
          </cell>
          <cell r="K84">
            <v>15621</v>
          </cell>
          <cell r="L84">
            <v>600</v>
          </cell>
        </row>
        <row r="85">
          <cell r="B85">
            <v>21765</v>
          </cell>
          <cell r="C85" t="str">
            <v>Sibaram Behera</v>
          </cell>
          <cell r="D85" t="str">
            <v>Production Staff</v>
          </cell>
          <cell r="E85" t="str">
            <v>Production &amp; Operation</v>
          </cell>
          <cell r="F85">
            <v>4.5</v>
          </cell>
          <cell r="G85">
            <v>20.5</v>
          </cell>
          <cell r="H85">
            <v>25</v>
          </cell>
          <cell r="I85">
            <v>0</v>
          </cell>
          <cell r="J85">
            <v>161.31730769230768</v>
          </cell>
          <cell r="K85">
            <v>4033</v>
          </cell>
          <cell r="L85">
            <v>0</v>
          </cell>
        </row>
        <row r="86">
          <cell r="B86" t="str">
            <v>CHS1552</v>
          </cell>
          <cell r="C86" t="str">
            <v>Manjunatha</v>
          </cell>
          <cell r="D86" t="str">
            <v>Operator</v>
          </cell>
          <cell r="E86" t="str">
            <v>Production &amp; Operation</v>
          </cell>
          <cell r="F86">
            <v>63.5</v>
          </cell>
          <cell r="G86">
            <v>9</v>
          </cell>
          <cell r="H86">
            <v>72.5</v>
          </cell>
          <cell r="I86">
            <v>2</v>
          </cell>
          <cell r="J86">
            <v>154.45192307692307</v>
          </cell>
          <cell r="K86">
            <v>11198</v>
          </cell>
          <cell r="L86">
            <v>200</v>
          </cell>
        </row>
        <row r="87">
          <cell r="B87" t="str">
            <v>CHS1553</v>
          </cell>
          <cell r="C87" t="str">
            <v>Adip Rai</v>
          </cell>
          <cell r="D87" t="str">
            <v>Operator</v>
          </cell>
          <cell r="E87" t="str">
            <v>Production &amp; Operation</v>
          </cell>
          <cell r="F87">
            <v>20</v>
          </cell>
          <cell r="G87">
            <v>0</v>
          </cell>
          <cell r="H87">
            <v>20</v>
          </cell>
          <cell r="I87">
            <v>0</v>
          </cell>
          <cell r="J87">
            <v>149.22115384615384</v>
          </cell>
          <cell r="K87">
            <v>2984</v>
          </cell>
          <cell r="L87">
            <v>0</v>
          </cell>
        </row>
        <row r="88">
          <cell r="B88" t="str">
            <v>CHS1554</v>
          </cell>
          <cell r="C88" t="str">
            <v>Raj Kumar Khulal</v>
          </cell>
          <cell r="D88" t="str">
            <v>Operator</v>
          </cell>
          <cell r="E88" t="str">
            <v>Production &amp; Operation</v>
          </cell>
          <cell r="F88">
            <v>25</v>
          </cell>
          <cell r="G88">
            <v>0</v>
          </cell>
          <cell r="H88">
            <v>25</v>
          </cell>
          <cell r="I88">
            <v>0</v>
          </cell>
          <cell r="J88">
            <v>149.22115384615384</v>
          </cell>
          <cell r="K88">
            <v>3731</v>
          </cell>
          <cell r="L88">
            <v>0</v>
          </cell>
        </row>
        <row r="89">
          <cell r="B89" t="str">
            <v>CHS1557</v>
          </cell>
          <cell r="C89" t="str">
            <v>Sedhruam M</v>
          </cell>
          <cell r="D89" t="str">
            <v>Operator</v>
          </cell>
          <cell r="E89" t="str">
            <v>Production &amp; Operation</v>
          </cell>
          <cell r="F89">
            <v>10.5</v>
          </cell>
          <cell r="G89">
            <v>0</v>
          </cell>
          <cell r="H89">
            <v>10.5</v>
          </cell>
          <cell r="I89">
            <v>6</v>
          </cell>
          <cell r="J89">
            <v>149.19230769230768</v>
          </cell>
          <cell r="K89">
            <v>1567</v>
          </cell>
          <cell r="L89">
            <v>600</v>
          </cell>
        </row>
        <row r="90">
          <cell r="B90" t="str">
            <v>CHS1561</v>
          </cell>
          <cell r="C90" t="str">
            <v>Maheshwari B</v>
          </cell>
          <cell r="D90" t="str">
            <v>Operator</v>
          </cell>
          <cell r="E90" t="str">
            <v>Production &amp; Operation</v>
          </cell>
          <cell r="F90">
            <v>55</v>
          </cell>
          <cell r="G90">
            <v>28</v>
          </cell>
          <cell r="H90">
            <v>83</v>
          </cell>
          <cell r="I90">
            <v>0</v>
          </cell>
          <cell r="J90">
            <v>150.52884615384616</v>
          </cell>
          <cell r="K90">
            <v>12494</v>
          </cell>
          <cell r="L90">
            <v>0</v>
          </cell>
        </row>
        <row r="91">
          <cell r="B91" t="str">
            <v>CHS1568</v>
          </cell>
          <cell r="C91" t="str">
            <v>Ravikumara B</v>
          </cell>
          <cell r="D91" t="str">
            <v>Operator</v>
          </cell>
          <cell r="E91" t="str">
            <v>Production &amp; Operation</v>
          </cell>
          <cell r="F91">
            <v>41</v>
          </cell>
          <cell r="G91">
            <v>38.5</v>
          </cell>
          <cell r="H91">
            <v>79.5</v>
          </cell>
          <cell r="I91">
            <v>14</v>
          </cell>
          <cell r="J91">
            <v>150.52884615384616</v>
          </cell>
          <cell r="K91">
            <v>11967</v>
          </cell>
          <cell r="L91">
            <v>1400</v>
          </cell>
        </row>
        <row r="92">
          <cell r="B92" t="str">
            <v>CHS1574</v>
          </cell>
          <cell r="C92" t="str">
            <v>Mahesh P</v>
          </cell>
          <cell r="D92" t="str">
            <v>Operator</v>
          </cell>
          <cell r="E92" t="str">
            <v>Production &amp; Operation</v>
          </cell>
          <cell r="F92">
            <v>72</v>
          </cell>
          <cell r="G92">
            <v>24</v>
          </cell>
          <cell r="H92">
            <v>96</v>
          </cell>
          <cell r="I92">
            <v>11</v>
          </cell>
          <cell r="J92">
            <v>147.91346153846155</v>
          </cell>
          <cell r="K92">
            <v>14200</v>
          </cell>
          <cell r="L92">
            <v>1100</v>
          </cell>
        </row>
        <row r="93">
          <cell r="B93" t="str">
            <v>CHS1575</v>
          </cell>
          <cell r="C93" t="str">
            <v>Halesh K M</v>
          </cell>
          <cell r="D93" t="str">
            <v>Operator</v>
          </cell>
          <cell r="E93" t="str">
            <v>Production &amp; Operation</v>
          </cell>
          <cell r="F93">
            <v>35</v>
          </cell>
          <cell r="G93">
            <v>31.1</v>
          </cell>
          <cell r="H93">
            <v>66.099999999999994</v>
          </cell>
          <cell r="I93">
            <v>15</v>
          </cell>
          <cell r="J93">
            <v>147.91346153846155</v>
          </cell>
          <cell r="K93">
            <v>9777</v>
          </cell>
          <cell r="L93">
            <v>1500</v>
          </cell>
        </row>
        <row r="94">
          <cell r="B94" t="str">
            <v>CHS1576</v>
          </cell>
          <cell r="C94" t="str">
            <v>Subhash M</v>
          </cell>
          <cell r="D94" t="str">
            <v>Operator</v>
          </cell>
          <cell r="E94" t="str">
            <v>Production &amp; Operation</v>
          </cell>
          <cell r="F94">
            <v>41</v>
          </cell>
          <cell r="G94">
            <v>3</v>
          </cell>
          <cell r="H94">
            <v>44</v>
          </cell>
          <cell r="I94">
            <v>1</v>
          </cell>
          <cell r="J94">
            <v>147.91346153846155</v>
          </cell>
          <cell r="K94">
            <v>6508</v>
          </cell>
          <cell r="L94">
            <v>100</v>
          </cell>
        </row>
        <row r="95">
          <cell r="B95" t="str">
            <v>CHS1584</v>
          </cell>
          <cell r="C95" t="str">
            <v>R Nagaraja</v>
          </cell>
          <cell r="D95" t="str">
            <v>Operator</v>
          </cell>
          <cell r="E95" t="str">
            <v>Production &amp; Operation</v>
          </cell>
          <cell r="F95">
            <v>61.5</v>
          </cell>
          <cell r="G95">
            <v>6.5</v>
          </cell>
          <cell r="H95">
            <v>68</v>
          </cell>
          <cell r="I95">
            <v>4</v>
          </cell>
          <cell r="J95">
            <v>147.91346153846155</v>
          </cell>
          <cell r="K95">
            <v>10058</v>
          </cell>
          <cell r="L95">
            <v>400</v>
          </cell>
        </row>
        <row r="96">
          <cell r="B96" t="str">
            <v>CHS1592</v>
          </cell>
          <cell r="C96" t="str">
            <v>Venkatesh Nagaraj Sutrave</v>
          </cell>
          <cell r="D96" t="str">
            <v>Operator</v>
          </cell>
          <cell r="E96" t="str">
            <v>Production &amp; Operation</v>
          </cell>
          <cell r="F96">
            <v>44</v>
          </cell>
          <cell r="G96">
            <v>67.5</v>
          </cell>
          <cell r="H96">
            <v>111.5</v>
          </cell>
          <cell r="I96">
            <v>14</v>
          </cell>
          <cell r="J96">
            <v>147.91346153846155</v>
          </cell>
          <cell r="K96">
            <v>16492</v>
          </cell>
          <cell r="L96">
            <v>1400</v>
          </cell>
        </row>
        <row r="97">
          <cell r="B97" t="str">
            <v>CHS1593</v>
          </cell>
          <cell r="C97" t="str">
            <v>Nagesha M</v>
          </cell>
          <cell r="D97" t="str">
            <v>Operator</v>
          </cell>
          <cell r="E97" t="str">
            <v>Production &amp; Operation</v>
          </cell>
          <cell r="F97">
            <v>82.5</v>
          </cell>
          <cell r="G97">
            <v>31.5</v>
          </cell>
          <cell r="H97">
            <v>114</v>
          </cell>
          <cell r="I97">
            <v>14</v>
          </cell>
          <cell r="J97">
            <v>147.91346153846155</v>
          </cell>
          <cell r="K97">
            <v>16862</v>
          </cell>
          <cell r="L97">
            <v>1400</v>
          </cell>
        </row>
        <row r="98">
          <cell r="B98" t="str">
            <v>CHS1596</v>
          </cell>
          <cell r="C98" t="str">
            <v>Dhanush V</v>
          </cell>
          <cell r="D98" t="str">
            <v>Operator</v>
          </cell>
          <cell r="E98" t="str">
            <v>Production &amp; Operation</v>
          </cell>
          <cell r="F98">
            <v>21</v>
          </cell>
          <cell r="G98">
            <v>36</v>
          </cell>
          <cell r="H98">
            <v>57</v>
          </cell>
          <cell r="I98">
            <v>19</v>
          </cell>
          <cell r="J98">
            <v>147.91346153846155</v>
          </cell>
          <cell r="K98">
            <v>8431</v>
          </cell>
          <cell r="L98">
            <v>1900</v>
          </cell>
        </row>
        <row r="99">
          <cell r="B99" t="str">
            <v>CHS1600</v>
          </cell>
          <cell r="C99" t="str">
            <v>N Jayarama</v>
          </cell>
          <cell r="D99" t="str">
            <v>Operator</v>
          </cell>
          <cell r="E99" t="str">
            <v>Production &amp; Operation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147.91346153846155</v>
          </cell>
          <cell r="K99">
            <v>0</v>
          </cell>
          <cell r="L99">
            <v>0</v>
          </cell>
        </row>
        <row r="100">
          <cell r="B100" t="str">
            <v>CHS1602</v>
          </cell>
          <cell r="C100" t="str">
            <v>Rukmani Mahanty</v>
          </cell>
          <cell r="D100" t="str">
            <v>Operator</v>
          </cell>
          <cell r="E100" t="str">
            <v>Production &amp; Operation</v>
          </cell>
          <cell r="F100">
            <v>39</v>
          </cell>
          <cell r="G100">
            <v>0</v>
          </cell>
          <cell r="H100">
            <v>39</v>
          </cell>
          <cell r="I100">
            <v>0</v>
          </cell>
          <cell r="J100">
            <v>147.91346153846155</v>
          </cell>
          <cell r="K100">
            <v>5769</v>
          </cell>
          <cell r="L100">
            <v>0</v>
          </cell>
        </row>
        <row r="101">
          <cell r="B101" t="str">
            <v>CHS1603</v>
          </cell>
          <cell r="C101" t="str">
            <v>Kuruba Balaji Kumar</v>
          </cell>
          <cell r="D101" t="str">
            <v>Operator</v>
          </cell>
          <cell r="E101" t="str">
            <v>Production &amp; Operation</v>
          </cell>
          <cell r="F101">
            <v>71</v>
          </cell>
          <cell r="G101">
            <v>15.5</v>
          </cell>
          <cell r="H101">
            <v>86.5</v>
          </cell>
          <cell r="I101">
            <v>5</v>
          </cell>
          <cell r="J101">
            <v>130.89423076923077</v>
          </cell>
          <cell r="K101">
            <v>11322</v>
          </cell>
          <cell r="L101">
            <v>500</v>
          </cell>
        </row>
        <row r="102">
          <cell r="B102" t="str">
            <v>CHS1614</v>
          </cell>
          <cell r="C102" t="str">
            <v>Parimala</v>
          </cell>
          <cell r="D102" t="str">
            <v>Operator</v>
          </cell>
          <cell r="E102" t="str">
            <v>Production &amp; Operation</v>
          </cell>
          <cell r="F102">
            <v>11</v>
          </cell>
          <cell r="G102">
            <v>0</v>
          </cell>
          <cell r="H102">
            <v>11</v>
          </cell>
          <cell r="I102">
            <v>0</v>
          </cell>
          <cell r="J102">
            <v>130.89423076923077</v>
          </cell>
          <cell r="K102">
            <v>1440</v>
          </cell>
          <cell r="L102">
            <v>0</v>
          </cell>
        </row>
        <row r="103">
          <cell r="B103" t="str">
            <v>CHS1615</v>
          </cell>
          <cell r="C103" t="str">
            <v>Kuruba Giriprakash</v>
          </cell>
          <cell r="D103" t="str">
            <v>Operator</v>
          </cell>
          <cell r="E103" t="str">
            <v>Production &amp; Operation</v>
          </cell>
          <cell r="F103">
            <v>33</v>
          </cell>
          <cell r="G103">
            <v>23</v>
          </cell>
          <cell r="H103">
            <v>56</v>
          </cell>
          <cell r="I103">
            <v>5</v>
          </cell>
          <cell r="J103">
            <v>130.89423076923077</v>
          </cell>
          <cell r="K103">
            <v>7330</v>
          </cell>
          <cell r="L103">
            <v>500</v>
          </cell>
        </row>
        <row r="104">
          <cell r="B104" t="str">
            <v>CHS1617</v>
          </cell>
          <cell r="C104" t="str">
            <v>M Manikanta</v>
          </cell>
          <cell r="D104" t="str">
            <v>Operator</v>
          </cell>
          <cell r="E104" t="str">
            <v>Production &amp; Operation</v>
          </cell>
          <cell r="F104">
            <v>38.5</v>
          </cell>
          <cell r="G104">
            <v>34</v>
          </cell>
          <cell r="H104">
            <v>72.5</v>
          </cell>
          <cell r="I104">
            <v>4</v>
          </cell>
          <cell r="J104">
            <v>130.89423076923077</v>
          </cell>
          <cell r="K104">
            <v>9490</v>
          </cell>
          <cell r="L104">
            <v>400</v>
          </cell>
        </row>
        <row r="105">
          <cell r="B105" t="str">
            <v>CHS1625</v>
          </cell>
          <cell r="C105" t="str">
            <v>Geetha G</v>
          </cell>
          <cell r="D105" t="str">
            <v>Operator</v>
          </cell>
          <cell r="E105" t="str">
            <v>Production &amp; Operation</v>
          </cell>
          <cell r="F105">
            <v>40</v>
          </cell>
          <cell r="G105">
            <v>27.5</v>
          </cell>
          <cell r="H105">
            <v>67.5</v>
          </cell>
          <cell r="I105">
            <v>0</v>
          </cell>
          <cell r="J105">
            <v>130.89423076923077</v>
          </cell>
          <cell r="K105">
            <v>8835</v>
          </cell>
          <cell r="L105">
            <v>0</v>
          </cell>
        </row>
        <row r="106">
          <cell r="B106" t="str">
            <v>CHS1628</v>
          </cell>
          <cell r="C106" t="str">
            <v>Satyabrata Ghosh</v>
          </cell>
          <cell r="D106" t="str">
            <v>Operator</v>
          </cell>
          <cell r="E106" t="str">
            <v>Production &amp; Operation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130.89423076923077</v>
          </cell>
          <cell r="K106">
            <v>0</v>
          </cell>
          <cell r="L106">
            <v>0</v>
          </cell>
        </row>
        <row r="107">
          <cell r="B107" t="str">
            <v>CHS1634</v>
          </cell>
          <cell r="C107" t="str">
            <v>T L Pavan kalyana</v>
          </cell>
          <cell r="D107" t="str">
            <v>Operator</v>
          </cell>
          <cell r="E107" t="str">
            <v>Production &amp; Operation</v>
          </cell>
          <cell r="F107">
            <v>6</v>
          </cell>
          <cell r="G107">
            <v>26.5</v>
          </cell>
          <cell r="H107">
            <v>32.5</v>
          </cell>
          <cell r="I107">
            <v>3</v>
          </cell>
          <cell r="J107">
            <v>130.89423076923077</v>
          </cell>
          <cell r="K107">
            <v>4254</v>
          </cell>
          <cell r="L107">
            <v>300</v>
          </cell>
        </row>
        <row r="108">
          <cell r="B108" t="str">
            <v>CHS1635</v>
          </cell>
          <cell r="C108" t="str">
            <v>Manjunath M</v>
          </cell>
          <cell r="D108" t="str">
            <v>Operator</v>
          </cell>
          <cell r="E108" t="str">
            <v>Production &amp; Operation</v>
          </cell>
          <cell r="F108">
            <v>16.5</v>
          </cell>
          <cell r="G108">
            <v>11</v>
          </cell>
          <cell r="H108">
            <v>27.5</v>
          </cell>
          <cell r="I108">
            <v>13</v>
          </cell>
          <cell r="J108">
            <v>130.89423076923077</v>
          </cell>
          <cell r="K108">
            <v>3600</v>
          </cell>
          <cell r="L108">
            <v>1300</v>
          </cell>
        </row>
        <row r="109">
          <cell r="B109" t="str">
            <v>CHS1637</v>
          </cell>
          <cell r="C109" t="str">
            <v>Basamma S H</v>
          </cell>
          <cell r="D109" t="str">
            <v>Production Staff</v>
          </cell>
          <cell r="E109" t="str">
            <v>Production &amp; Operation</v>
          </cell>
          <cell r="F109">
            <v>0</v>
          </cell>
          <cell r="G109">
            <v>8</v>
          </cell>
          <cell r="H109">
            <v>8</v>
          </cell>
          <cell r="I109">
            <v>0</v>
          </cell>
          <cell r="J109">
            <v>130.89423076923077</v>
          </cell>
          <cell r="K109">
            <v>1047</v>
          </cell>
          <cell r="L109">
            <v>0</v>
          </cell>
        </row>
        <row r="110">
          <cell r="B110" t="str">
            <v>CHS1644</v>
          </cell>
          <cell r="C110" t="str">
            <v>Ramanjanamma</v>
          </cell>
          <cell r="D110" t="str">
            <v>Operator</v>
          </cell>
          <cell r="E110" t="str">
            <v>Production &amp; Operation</v>
          </cell>
          <cell r="F110">
            <v>18</v>
          </cell>
          <cell r="G110">
            <v>14</v>
          </cell>
          <cell r="H110">
            <v>32</v>
          </cell>
          <cell r="I110">
            <v>0</v>
          </cell>
          <cell r="J110">
            <v>130.89423076923077</v>
          </cell>
          <cell r="K110">
            <v>4189</v>
          </cell>
          <cell r="L110">
            <v>0</v>
          </cell>
        </row>
        <row r="111">
          <cell r="B111" t="str">
            <v>CHS1645</v>
          </cell>
          <cell r="C111" t="str">
            <v>Gayathri S</v>
          </cell>
          <cell r="D111" t="str">
            <v>Operator</v>
          </cell>
          <cell r="E111" t="str">
            <v>Production &amp; Operation</v>
          </cell>
          <cell r="F111">
            <v>7.5</v>
          </cell>
          <cell r="G111">
            <v>0</v>
          </cell>
          <cell r="H111">
            <v>7.5</v>
          </cell>
          <cell r="I111">
            <v>0</v>
          </cell>
          <cell r="J111">
            <v>130.89423076923077</v>
          </cell>
          <cell r="K111">
            <v>982</v>
          </cell>
          <cell r="L111">
            <v>0</v>
          </cell>
        </row>
        <row r="112">
          <cell r="B112" t="str">
            <v>CHS1649</v>
          </cell>
          <cell r="C112" t="str">
            <v>Santhosha A</v>
          </cell>
          <cell r="D112" t="str">
            <v>Operator</v>
          </cell>
          <cell r="E112" t="str">
            <v>Production &amp; Operation</v>
          </cell>
          <cell r="F112">
            <v>17</v>
          </cell>
          <cell r="G112">
            <v>20.5</v>
          </cell>
          <cell r="H112">
            <v>37.5</v>
          </cell>
          <cell r="I112">
            <v>25</v>
          </cell>
          <cell r="J112">
            <v>130.89423076923077</v>
          </cell>
          <cell r="K112">
            <v>4909</v>
          </cell>
          <cell r="L112">
            <v>2500</v>
          </cell>
        </row>
        <row r="113">
          <cell r="B113" t="str">
            <v>CHS1653</v>
          </cell>
          <cell r="C113" t="str">
            <v>Gayathri C</v>
          </cell>
          <cell r="D113" t="str">
            <v>Operator</v>
          </cell>
          <cell r="E113" t="str">
            <v>Production &amp; Operation</v>
          </cell>
          <cell r="F113">
            <v>31.5</v>
          </cell>
          <cell r="G113">
            <v>2</v>
          </cell>
          <cell r="H113">
            <v>33.5</v>
          </cell>
          <cell r="I113">
            <v>0</v>
          </cell>
          <cell r="J113">
            <v>155.40384615384616</v>
          </cell>
          <cell r="K113">
            <v>5206</v>
          </cell>
          <cell r="L113">
            <v>0</v>
          </cell>
        </row>
        <row r="114">
          <cell r="B114" t="str">
            <v>CHS1654</v>
          </cell>
          <cell r="C114" t="str">
            <v>Kumara k</v>
          </cell>
          <cell r="D114" t="str">
            <v>Operator</v>
          </cell>
          <cell r="E114" t="str">
            <v>Production &amp; Operation</v>
          </cell>
          <cell r="F114">
            <v>72</v>
          </cell>
          <cell r="G114">
            <v>10.5</v>
          </cell>
          <cell r="H114">
            <v>82.5</v>
          </cell>
          <cell r="I114">
            <v>5</v>
          </cell>
          <cell r="J114">
            <v>130.89423076923077</v>
          </cell>
          <cell r="K114">
            <v>10799</v>
          </cell>
          <cell r="L114">
            <v>500</v>
          </cell>
        </row>
        <row r="115">
          <cell r="B115" t="str">
            <v>CHS1655</v>
          </cell>
          <cell r="C115" t="str">
            <v>Jhili Mukhi</v>
          </cell>
          <cell r="D115" t="str">
            <v>Operator</v>
          </cell>
          <cell r="E115" t="str">
            <v>Production &amp; Operation</v>
          </cell>
          <cell r="F115">
            <v>1</v>
          </cell>
          <cell r="G115">
            <v>25</v>
          </cell>
          <cell r="H115">
            <v>26</v>
          </cell>
          <cell r="I115">
            <v>0</v>
          </cell>
          <cell r="J115">
            <v>130.89423076923077</v>
          </cell>
          <cell r="K115">
            <v>3403</v>
          </cell>
          <cell r="L115">
            <v>0</v>
          </cell>
        </row>
        <row r="116">
          <cell r="B116" t="str">
            <v>CHS1657</v>
          </cell>
          <cell r="C116" t="str">
            <v>Savithri C</v>
          </cell>
          <cell r="D116" t="str">
            <v>Operator</v>
          </cell>
          <cell r="E116" t="str">
            <v>Production &amp; Operation</v>
          </cell>
          <cell r="F116">
            <v>67</v>
          </cell>
          <cell r="G116">
            <v>52</v>
          </cell>
          <cell r="H116">
            <v>119</v>
          </cell>
          <cell r="I116">
            <v>0</v>
          </cell>
          <cell r="J116">
            <v>130.89423076923077</v>
          </cell>
          <cell r="K116">
            <v>15576</v>
          </cell>
          <cell r="L116">
            <v>0</v>
          </cell>
        </row>
        <row r="117">
          <cell r="B117" t="str">
            <v>CHS1661</v>
          </cell>
          <cell r="C117" t="str">
            <v>Thippeswamy N</v>
          </cell>
          <cell r="D117" t="str">
            <v>Operator</v>
          </cell>
          <cell r="E117" t="str">
            <v>Production &amp; Operation</v>
          </cell>
          <cell r="F117">
            <v>16.5</v>
          </cell>
          <cell r="G117">
            <v>31.5</v>
          </cell>
          <cell r="H117">
            <v>48</v>
          </cell>
          <cell r="I117">
            <v>18</v>
          </cell>
          <cell r="J117">
            <v>130.89423076923077</v>
          </cell>
          <cell r="K117">
            <v>6283</v>
          </cell>
          <cell r="L117">
            <v>1800</v>
          </cell>
        </row>
        <row r="118">
          <cell r="B118" t="str">
            <v>CHS1662</v>
          </cell>
          <cell r="C118" t="str">
            <v>Kabita raha choudhury</v>
          </cell>
          <cell r="D118" t="str">
            <v>Operator</v>
          </cell>
          <cell r="E118" t="str">
            <v>Production &amp; Operation</v>
          </cell>
          <cell r="F118">
            <v>44</v>
          </cell>
          <cell r="G118">
            <v>17.5</v>
          </cell>
          <cell r="H118">
            <v>61.5</v>
          </cell>
          <cell r="I118">
            <v>0</v>
          </cell>
          <cell r="J118">
            <v>130.89423076923077</v>
          </cell>
          <cell r="K118">
            <v>8050</v>
          </cell>
          <cell r="L118">
            <v>0</v>
          </cell>
        </row>
        <row r="119">
          <cell r="B119" t="str">
            <v>CHS1666</v>
          </cell>
          <cell r="C119" t="str">
            <v>Bandi Ambika</v>
          </cell>
          <cell r="D119" t="str">
            <v>Operator</v>
          </cell>
          <cell r="E119" t="str">
            <v>Production &amp; Operation</v>
          </cell>
          <cell r="F119">
            <v>27</v>
          </cell>
          <cell r="G119">
            <v>15</v>
          </cell>
          <cell r="H119">
            <v>42</v>
          </cell>
          <cell r="I119">
            <v>0</v>
          </cell>
          <cell r="J119">
            <v>130.89423076923077</v>
          </cell>
          <cell r="K119">
            <v>5498</v>
          </cell>
          <cell r="L119">
            <v>0</v>
          </cell>
        </row>
        <row r="120">
          <cell r="B120" t="str">
            <v>CHS1667</v>
          </cell>
          <cell r="C120" t="str">
            <v>S Manoj</v>
          </cell>
          <cell r="D120" t="str">
            <v>Operator</v>
          </cell>
          <cell r="E120" t="str">
            <v>Production &amp; Operation</v>
          </cell>
          <cell r="F120">
            <v>57</v>
          </cell>
          <cell r="G120">
            <v>30.5</v>
          </cell>
          <cell r="H120">
            <v>87.5</v>
          </cell>
          <cell r="I120">
            <v>13</v>
          </cell>
          <cell r="J120">
            <v>130.89423076923077</v>
          </cell>
          <cell r="K120">
            <v>11453</v>
          </cell>
          <cell r="L120">
            <v>1300</v>
          </cell>
        </row>
        <row r="121">
          <cell r="B121" t="str">
            <v>CHS1669</v>
          </cell>
          <cell r="C121" t="str">
            <v>Chinnappa reddy</v>
          </cell>
          <cell r="D121" t="str">
            <v>Operator</v>
          </cell>
          <cell r="E121" t="str">
            <v>production &amp; Operation</v>
          </cell>
          <cell r="F121">
            <v>1</v>
          </cell>
          <cell r="G121">
            <v>0</v>
          </cell>
          <cell r="H121">
            <v>1</v>
          </cell>
          <cell r="I121">
            <v>0</v>
          </cell>
          <cell r="J121">
            <v>173.07692307692307</v>
          </cell>
          <cell r="K121">
            <v>173</v>
          </cell>
          <cell r="L121">
            <v>0</v>
          </cell>
        </row>
        <row r="122">
          <cell r="B122" t="str">
            <v>CHS1670</v>
          </cell>
          <cell r="C122" t="str">
            <v>Sangitha S</v>
          </cell>
          <cell r="D122" t="str">
            <v>Operator</v>
          </cell>
          <cell r="E122" t="str">
            <v>production &amp; Operation</v>
          </cell>
          <cell r="F122">
            <v>12</v>
          </cell>
          <cell r="G122">
            <v>2</v>
          </cell>
          <cell r="H122">
            <v>14</v>
          </cell>
          <cell r="I122">
            <v>0</v>
          </cell>
          <cell r="J122">
            <v>130.89423076923077</v>
          </cell>
          <cell r="K122">
            <v>1833</v>
          </cell>
          <cell r="L122">
            <v>0</v>
          </cell>
        </row>
        <row r="123">
          <cell r="B123" t="str">
            <v>CHS1672</v>
          </cell>
          <cell r="C123" t="str">
            <v>Aparoopa Kalpana S</v>
          </cell>
          <cell r="D123" t="str">
            <v>Operator</v>
          </cell>
          <cell r="E123" t="str">
            <v>production &amp; Operation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140.27884615384616</v>
          </cell>
          <cell r="K123">
            <v>0</v>
          </cell>
          <cell r="L123">
            <v>0</v>
          </cell>
        </row>
        <row r="124">
          <cell r="B124" t="str">
            <v>CHS1673</v>
          </cell>
          <cell r="C124" t="str">
            <v>MD FirdosAlam</v>
          </cell>
          <cell r="D124" t="str">
            <v>Operator</v>
          </cell>
          <cell r="E124" t="str">
            <v>production &amp; Operation</v>
          </cell>
          <cell r="F124">
            <v>27</v>
          </cell>
          <cell r="G124">
            <v>27</v>
          </cell>
          <cell r="H124">
            <v>54</v>
          </cell>
          <cell r="I124">
            <v>0</v>
          </cell>
          <cell r="J124">
            <v>192.50961538461539</v>
          </cell>
          <cell r="K124">
            <v>10396</v>
          </cell>
          <cell r="L124">
            <v>0</v>
          </cell>
        </row>
        <row r="125">
          <cell r="B125" t="str">
            <v>CHS1679</v>
          </cell>
          <cell r="C125" t="str">
            <v>Sangeetha</v>
          </cell>
          <cell r="D125" t="str">
            <v>Operator</v>
          </cell>
          <cell r="E125" t="str">
            <v>production &amp; Operation</v>
          </cell>
          <cell r="F125">
            <v>27</v>
          </cell>
          <cell r="G125">
            <v>27</v>
          </cell>
          <cell r="H125">
            <v>54</v>
          </cell>
          <cell r="I125">
            <v>0</v>
          </cell>
          <cell r="J125">
            <v>130.89423076923077</v>
          </cell>
          <cell r="K125">
            <v>7068</v>
          </cell>
          <cell r="L125">
            <v>0</v>
          </cell>
        </row>
        <row r="126">
          <cell r="B126" t="str">
            <v>CHS1681</v>
          </cell>
          <cell r="C126" t="str">
            <v>Md Irfan</v>
          </cell>
          <cell r="D126" t="str">
            <v>Operator</v>
          </cell>
          <cell r="E126" t="str">
            <v>production &amp; Operation</v>
          </cell>
          <cell r="F126">
            <v>27.5</v>
          </cell>
          <cell r="G126">
            <v>9.5</v>
          </cell>
          <cell r="H126">
            <v>37</v>
          </cell>
          <cell r="I126">
            <v>0</v>
          </cell>
          <cell r="J126">
            <v>192.50961538461539</v>
          </cell>
          <cell r="K126">
            <v>7123</v>
          </cell>
          <cell r="L126">
            <v>0</v>
          </cell>
        </row>
        <row r="127">
          <cell r="B127" t="str">
            <v>CHS1683</v>
          </cell>
          <cell r="C127" t="str">
            <v>N Sudeep</v>
          </cell>
          <cell r="D127" t="str">
            <v>Operator</v>
          </cell>
          <cell r="E127" t="str">
            <v>production &amp; Operation</v>
          </cell>
          <cell r="F127">
            <v>43.5</v>
          </cell>
          <cell r="G127">
            <v>1.5</v>
          </cell>
          <cell r="H127">
            <v>45</v>
          </cell>
          <cell r="I127">
            <v>1</v>
          </cell>
          <cell r="J127">
            <v>130.89423076923077</v>
          </cell>
          <cell r="K127">
            <v>5890</v>
          </cell>
          <cell r="L127">
            <v>100</v>
          </cell>
        </row>
        <row r="128">
          <cell r="B128" t="str">
            <v>CHS1684</v>
          </cell>
          <cell r="C128" t="str">
            <v>Mahim Sk</v>
          </cell>
          <cell r="D128" t="str">
            <v>Operator</v>
          </cell>
          <cell r="E128" t="str">
            <v>production &amp; Operation</v>
          </cell>
          <cell r="F128">
            <v>27.5</v>
          </cell>
          <cell r="G128">
            <v>28.5</v>
          </cell>
          <cell r="H128">
            <v>56</v>
          </cell>
          <cell r="I128">
            <v>0</v>
          </cell>
          <cell r="J128">
            <v>192.50961538461539</v>
          </cell>
          <cell r="K128">
            <v>10781</v>
          </cell>
          <cell r="L128">
            <v>0</v>
          </cell>
        </row>
        <row r="129">
          <cell r="B129" t="str">
            <v>CHS1687</v>
          </cell>
          <cell r="C129" t="str">
            <v>Manjunatha L</v>
          </cell>
          <cell r="D129" t="str">
            <v>Operator</v>
          </cell>
          <cell r="E129" t="str">
            <v>production &amp; Operation</v>
          </cell>
          <cell r="F129">
            <v>38.5</v>
          </cell>
          <cell r="G129">
            <v>5.5</v>
          </cell>
          <cell r="H129">
            <v>44</v>
          </cell>
          <cell r="I129">
            <v>0</v>
          </cell>
          <cell r="J129">
            <v>130.89423076923077</v>
          </cell>
          <cell r="K129">
            <v>5759</v>
          </cell>
          <cell r="L129">
            <v>0</v>
          </cell>
        </row>
        <row r="130">
          <cell r="B130" t="str">
            <v>CHS1688</v>
          </cell>
          <cell r="C130" t="str">
            <v>Sudhanshu Mohanty</v>
          </cell>
          <cell r="D130" t="str">
            <v>Operator</v>
          </cell>
          <cell r="E130" t="str">
            <v>production &amp; Operation</v>
          </cell>
          <cell r="F130">
            <v>18.5</v>
          </cell>
          <cell r="G130">
            <v>0</v>
          </cell>
          <cell r="H130">
            <v>18.5</v>
          </cell>
          <cell r="I130">
            <v>0</v>
          </cell>
          <cell r="J130">
            <v>130.89423076923077</v>
          </cell>
          <cell r="K130">
            <v>2422</v>
          </cell>
          <cell r="L130">
            <v>0</v>
          </cell>
        </row>
        <row r="131">
          <cell r="B131" t="str">
            <v>CHS1689</v>
          </cell>
          <cell r="C131" t="str">
            <v>Prasanna</v>
          </cell>
          <cell r="D131" t="str">
            <v>Operator</v>
          </cell>
          <cell r="E131" t="str">
            <v>production &amp; Operation</v>
          </cell>
          <cell r="F131">
            <v>17.5</v>
          </cell>
          <cell r="G131">
            <v>0</v>
          </cell>
          <cell r="H131">
            <v>17.5</v>
          </cell>
          <cell r="I131">
            <v>0</v>
          </cell>
          <cell r="J131">
            <v>130.89423076923077</v>
          </cell>
          <cell r="K131">
            <v>2291</v>
          </cell>
          <cell r="L131">
            <v>0</v>
          </cell>
        </row>
        <row r="132">
          <cell r="B132" t="str">
            <v>CHS1693</v>
          </cell>
          <cell r="C132" t="str">
            <v>Sarju gurung</v>
          </cell>
          <cell r="D132" t="str">
            <v>Operator</v>
          </cell>
          <cell r="E132" t="str">
            <v>production &amp; Operation</v>
          </cell>
          <cell r="F132">
            <v>22</v>
          </cell>
          <cell r="G132">
            <v>0</v>
          </cell>
          <cell r="H132">
            <v>22</v>
          </cell>
          <cell r="I132">
            <v>0</v>
          </cell>
          <cell r="J132">
            <v>130.89423076923077</v>
          </cell>
          <cell r="K132">
            <v>2880</v>
          </cell>
          <cell r="L132">
            <v>0</v>
          </cell>
        </row>
        <row r="133">
          <cell r="B133" t="str">
            <v>CHS1694</v>
          </cell>
          <cell r="C133" t="str">
            <v>Shruthi M</v>
          </cell>
          <cell r="D133" t="str">
            <v>Operator</v>
          </cell>
          <cell r="E133" t="str">
            <v>production &amp; Operation</v>
          </cell>
          <cell r="F133">
            <v>29.5</v>
          </cell>
          <cell r="G133">
            <v>18</v>
          </cell>
          <cell r="H133">
            <v>47.5</v>
          </cell>
          <cell r="I133">
            <v>0</v>
          </cell>
          <cell r="J133">
            <v>130.89423076923077</v>
          </cell>
          <cell r="K133">
            <v>6217</v>
          </cell>
          <cell r="L133">
            <v>0</v>
          </cell>
        </row>
        <row r="134">
          <cell r="B134" t="str">
            <v>CHS1695</v>
          </cell>
          <cell r="C134" t="str">
            <v>Basavaraj</v>
          </cell>
          <cell r="D134" t="str">
            <v>Operator</v>
          </cell>
          <cell r="E134" t="str">
            <v>production &amp; Operation</v>
          </cell>
          <cell r="F134">
            <v>9</v>
          </cell>
          <cell r="G134">
            <v>0</v>
          </cell>
          <cell r="H134">
            <v>9</v>
          </cell>
          <cell r="I134">
            <v>0</v>
          </cell>
          <cell r="J134">
            <v>130.89423076923077</v>
          </cell>
          <cell r="K134">
            <v>1178</v>
          </cell>
          <cell r="L134">
            <v>0</v>
          </cell>
        </row>
        <row r="135">
          <cell r="B135" t="str">
            <v>CHS1699</v>
          </cell>
          <cell r="C135" t="str">
            <v>Gopal Kumar</v>
          </cell>
          <cell r="D135" t="str">
            <v>Operator</v>
          </cell>
          <cell r="E135" t="str">
            <v>production &amp; Operation</v>
          </cell>
          <cell r="F135">
            <v>4.5</v>
          </cell>
          <cell r="G135">
            <v>21</v>
          </cell>
          <cell r="H135">
            <v>25.5</v>
          </cell>
          <cell r="I135">
            <v>0</v>
          </cell>
          <cell r="J135">
            <v>130.89423076923077</v>
          </cell>
          <cell r="K135">
            <v>3338</v>
          </cell>
          <cell r="L135">
            <v>0</v>
          </cell>
        </row>
        <row r="136">
          <cell r="B136" t="str">
            <v>CHS1703</v>
          </cell>
          <cell r="C136" t="str">
            <v>Shyamlal</v>
          </cell>
          <cell r="D136" t="str">
            <v>Operator</v>
          </cell>
          <cell r="E136" t="str">
            <v>production &amp; Operation</v>
          </cell>
          <cell r="F136">
            <v>27.5</v>
          </cell>
          <cell r="G136">
            <v>1.5</v>
          </cell>
          <cell r="H136">
            <v>29</v>
          </cell>
          <cell r="I136">
            <v>1</v>
          </cell>
          <cell r="J136">
            <v>130.89423076923077</v>
          </cell>
          <cell r="K136">
            <v>3796</v>
          </cell>
          <cell r="L136">
            <v>100</v>
          </cell>
        </row>
        <row r="137">
          <cell r="B137" t="str">
            <v>CHS1706</v>
          </cell>
          <cell r="C137" t="str">
            <v>MD Wasif</v>
          </cell>
          <cell r="D137" t="str">
            <v>Operator</v>
          </cell>
          <cell r="E137" t="str">
            <v>production &amp; Operation</v>
          </cell>
          <cell r="F137">
            <v>57.5</v>
          </cell>
          <cell r="G137">
            <v>41.5</v>
          </cell>
          <cell r="H137">
            <v>99</v>
          </cell>
          <cell r="I137">
            <v>1</v>
          </cell>
          <cell r="J137">
            <v>130.89423076923077</v>
          </cell>
          <cell r="K137">
            <v>12959</v>
          </cell>
          <cell r="L137">
            <v>100</v>
          </cell>
        </row>
        <row r="138">
          <cell r="B138" t="str">
            <v>CHS1707</v>
          </cell>
          <cell r="C138" t="str">
            <v>Ashok A</v>
          </cell>
          <cell r="D138" t="str">
            <v>Operator</v>
          </cell>
          <cell r="E138" t="str">
            <v>production &amp; Operation</v>
          </cell>
          <cell r="F138">
            <v>14.5</v>
          </cell>
          <cell r="G138">
            <v>0</v>
          </cell>
          <cell r="H138">
            <v>14.5</v>
          </cell>
          <cell r="I138">
            <v>7</v>
          </cell>
          <cell r="J138">
            <v>130.89423076923077</v>
          </cell>
          <cell r="K138">
            <v>1898</v>
          </cell>
          <cell r="L138">
            <v>700</v>
          </cell>
        </row>
        <row r="139">
          <cell r="B139" t="str">
            <v>CHS1708</v>
          </cell>
          <cell r="C139" t="str">
            <v>Ajay Surji Banse</v>
          </cell>
          <cell r="D139" t="str">
            <v>Operator</v>
          </cell>
          <cell r="E139" t="str">
            <v>production &amp; Operation</v>
          </cell>
          <cell r="F139">
            <v>27</v>
          </cell>
          <cell r="G139">
            <v>0</v>
          </cell>
          <cell r="H139">
            <v>27</v>
          </cell>
          <cell r="I139">
            <v>0</v>
          </cell>
          <cell r="J139">
            <v>130.89423076923077</v>
          </cell>
          <cell r="K139">
            <v>3534</v>
          </cell>
          <cell r="L139">
            <v>0</v>
          </cell>
        </row>
        <row r="140">
          <cell r="B140" t="str">
            <v>CHS1710</v>
          </cell>
          <cell r="C140" t="str">
            <v>Ayyappa</v>
          </cell>
          <cell r="D140" t="str">
            <v>Operator</v>
          </cell>
          <cell r="E140" t="str">
            <v>production &amp; Operation</v>
          </cell>
          <cell r="F140">
            <v>37</v>
          </cell>
          <cell r="G140">
            <v>27</v>
          </cell>
          <cell r="H140">
            <v>64</v>
          </cell>
          <cell r="I140">
            <v>4</v>
          </cell>
          <cell r="J140">
            <v>0</v>
          </cell>
          <cell r="K140">
            <v>0</v>
          </cell>
          <cell r="L140">
            <v>400</v>
          </cell>
        </row>
        <row r="141">
          <cell r="B141" t="str">
            <v>CHS1716</v>
          </cell>
          <cell r="C141" t="str">
            <v>Rohan C M</v>
          </cell>
          <cell r="D141" t="str">
            <v>Operator</v>
          </cell>
          <cell r="E141" t="str">
            <v>production &amp; Operation</v>
          </cell>
          <cell r="F141">
            <v>19</v>
          </cell>
          <cell r="G141">
            <v>22</v>
          </cell>
          <cell r="H141">
            <v>41</v>
          </cell>
          <cell r="I141">
            <v>4</v>
          </cell>
          <cell r="J141">
            <v>130.89423076923077</v>
          </cell>
          <cell r="K141">
            <v>5367</v>
          </cell>
          <cell r="L141">
            <v>400</v>
          </cell>
        </row>
        <row r="142">
          <cell r="B142" t="str">
            <v>CHS1718</v>
          </cell>
          <cell r="C142" t="str">
            <v>Siddesha S</v>
          </cell>
          <cell r="D142" t="str">
            <v>Operator</v>
          </cell>
          <cell r="E142" t="str">
            <v>production &amp; Operation</v>
          </cell>
          <cell r="F142">
            <v>9</v>
          </cell>
          <cell r="G142">
            <v>0</v>
          </cell>
          <cell r="H142">
            <v>9</v>
          </cell>
          <cell r="I142">
            <v>0</v>
          </cell>
          <cell r="J142">
            <v>130.89423076923077</v>
          </cell>
          <cell r="K142">
            <v>1178</v>
          </cell>
          <cell r="L142">
            <v>0</v>
          </cell>
        </row>
        <row r="143">
          <cell r="B143" t="str">
            <v>CHS1721</v>
          </cell>
          <cell r="C143" t="str">
            <v>Shivasharana K</v>
          </cell>
          <cell r="D143" t="str">
            <v>Operator</v>
          </cell>
          <cell r="E143" t="str">
            <v>production &amp; Operation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130.89423076923077</v>
          </cell>
          <cell r="K143">
            <v>0</v>
          </cell>
          <cell r="L143">
            <v>0</v>
          </cell>
        </row>
        <row r="144">
          <cell r="B144" t="str">
            <v>CHS1724</v>
          </cell>
          <cell r="C144" t="str">
            <v>P Kartheek</v>
          </cell>
          <cell r="D144" t="str">
            <v>Operator</v>
          </cell>
          <cell r="E144" t="str">
            <v>production &amp; Operation</v>
          </cell>
          <cell r="F144">
            <v>31.5</v>
          </cell>
          <cell r="G144">
            <v>33.5</v>
          </cell>
          <cell r="H144">
            <v>65</v>
          </cell>
          <cell r="I144">
            <v>20</v>
          </cell>
          <cell r="J144">
            <v>130.89423076923077</v>
          </cell>
          <cell r="K144">
            <v>8508</v>
          </cell>
          <cell r="L144">
            <v>2000</v>
          </cell>
        </row>
        <row r="145">
          <cell r="B145" t="str">
            <v>CHS1726</v>
          </cell>
          <cell r="C145" t="str">
            <v>Geetha V</v>
          </cell>
          <cell r="D145" t="str">
            <v>Operator</v>
          </cell>
          <cell r="E145" t="str">
            <v>production &amp; Operation</v>
          </cell>
          <cell r="F145">
            <v>16.5</v>
          </cell>
          <cell r="G145">
            <v>22</v>
          </cell>
          <cell r="H145">
            <v>38.5</v>
          </cell>
          <cell r="I145">
            <v>0</v>
          </cell>
          <cell r="J145">
            <v>130.89423076923077</v>
          </cell>
          <cell r="K145">
            <v>5039</v>
          </cell>
          <cell r="L145">
            <v>0</v>
          </cell>
        </row>
        <row r="146">
          <cell r="B146" t="str">
            <v>CHS1727</v>
          </cell>
          <cell r="C146" t="str">
            <v>Aswini M L</v>
          </cell>
          <cell r="D146" t="str">
            <v>Operator</v>
          </cell>
          <cell r="E146" t="str">
            <v>production &amp; Operation</v>
          </cell>
          <cell r="F146">
            <v>20</v>
          </cell>
          <cell r="G146">
            <v>14</v>
          </cell>
          <cell r="H146">
            <v>34</v>
          </cell>
          <cell r="I146">
            <v>0</v>
          </cell>
          <cell r="J146">
            <v>130.89423076923077</v>
          </cell>
          <cell r="K146">
            <v>4450</v>
          </cell>
          <cell r="L146">
            <v>0</v>
          </cell>
        </row>
        <row r="147">
          <cell r="B147" t="str">
            <v>CHS1729</v>
          </cell>
          <cell r="C147" t="str">
            <v>B Somasekhar Reddy</v>
          </cell>
          <cell r="D147" t="str">
            <v>Operator</v>
          </cell>
          <cell r="E147" t="str">
            <v>production &amp; Operation</v>
          </cell>
          <cell r="F147">
            <v>44</v>
          </cell>
          <cell r="G147">
            <v>41.5</v>
          </cell>
          <cell r="H147">
            <v>85.5</v>
          </cell>
          <cell r="I147">
            <v>21</v>
          </cell>
          <cell r="J147">
            <v>130.89423076923077</v>
          </cell>
          <cell r="K147">
            <v>11191</v>
          </cell>
          <cell r="L147">
            <v>2100</v>
          </cell>
        </row>
        <row r="148">
          <cell r="B148" t="str">
            <v>CHS1733</v>
          </cell>
          <cell r="C148" t="str">
            <v>Rajiv Kumar</v>
          </cell>
          <cell r="D148" t="str">
            <v>Operator</v>
          </cell>
          <cell r="E148" t="str">
            <v>production &amp; Operation</v>
          </cell>
          <cell r="F148">
            <v>27.5</v>
          </cell>
          <cell r="G148">
            <v>23.5</v>
          </cell>
          <cell r="H148">
            <v>51</v>
          </cell>
          <cell r="I148">
            <v>0</v>
          </cell>
          <cell r="J148">
            <v>130.89423076923077</v>
          </cell>
          <cell r="K148">
            <v>6676</v>
          </cell>
          <cell r="L148">
            <v>0</v>
          </cell>
        </row>
        <row r="149">
          <cell r="B149" t="str">
            <v>CHS1734</v>
          </cell>
          <cell r="C149" t="str">
            <v>Sitam Gurung</v>
          </cell>
          <cell r="D149" t="str">
            <v>Operator</v>
          </cell>
          <cell r="E149" t="str">
            <v>production &amp; Operation</v>
          </cell>
          <cell r="F149">
            <v>1</v>
          </cell>
          <cell r="G149">
            <v>9.5</v>
          </cell>
          <cell r="H149">
            <v>10.5</v>
          </cell>
          <cell r="I149">
            <v>0</v>
          </cell>
          <cell r="J149">
            <v>130.89423076923077</v>
          </cell>
          <cell r="K149">
            <v>1374</v>
          </cell>
          <cell r="L149">
            <v>0</v>
          </cell>
        </row>
        <row r="150">
          <cell r="B150" t="str">
            <v>CHS1737</v>
          </cell>
          <cell r="C150" t="str">
            <v>Hanamatha</v>
          </cell>
          <cell r="D150" t="str">
            <v>Operator</v>
          </cell>
          <cell r="E150" t="str">
            <v>production &amp; Operation</v>
          </cell>
          <cell r="F150">
            <v>28</v>
          </cell>
          <cell r="G150">
            <v>3</v>
          </cell>
          <cell r="H150">
            <v>31</v>
          </cell>
          <cell r="I150">
            <v>1</v>
          </cell>
          <cell r="J150">
            <v>130.89423076923077</v>
          </cell>
          <cell r="K150">
            <v>4058</v>
          </cell>
          <cell r="L150">
            <v>100</v>
          </cell>
        </row>
        <row r="151">
          <cell r="B151" t="str">
            <v>CHS1738</v>
          </cell>
          <cell r="C151" t="str">
            <v>Shantha Thanthi</v>
          </cell>
          <cell r="D151" t="str">
            <v>Operator</v>
          </cell>
          <cell r="E151" t="str">
            <v>production &amp; Operation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130.89423076923077</v>
          </cell>
          <cell r="K151">
            <v>0</v>
          </cell>
          <cell r="L151">
            <v>0</v>
          </cell>
        </row>
        <row r="152">
          <cell r="B152" t="str">
            <v>CHS1739</v>
          </cell>
          <cell r="C152" t="str">
            <v>MD Abid</v>
          </cell>
          <cell r="D152" t="str">
            <v>Operator</v>
          </cell>
          <cell r="E152" t="str">
            <v>production &amp; Operation</v>
          </cell>
          <cell r="F152">
            <v>27</v>
          </cell>
          <cell r="G152">
            <v>28</v>
          </cell>
          <cell r="H152">
            <v>55</v>
          </cell>
          <cell r="I152">
            <v>0</v>
          </cell>
          <cell r="J152">
            <v>196.25961538461539</v>
          </cell>
          <cell r="K152">
            <v>10794</v>
          </cell>
          <cell r="L152">
            <v>0</v>
          </cell>
        </row>
        <row r="153">
          <cell r="B153" t="str">
            <v>CHS1740</v>
          </cell>
          <cell r="C153" t="str">
            <v>Sunil A</v>
          </cell>
          <cell r="D153" t="str">
            <v>Operator</v>
          </cell>
          <cell r="E153" t="str">
            <v>production &amp; Operation</v>
          </cell>
          <cell r="F153">
            <v>0</v>
          </cell>
          <cell r="G153">
            <v>4</v>
          </cell>
          <cell r="H153">
            <v>4</v>
          </cell>
          <cell r="I153">
            <v>0</v>
          </cell>
          <cell r="J153">
            <v>130.89423076923077</v>
          </cell>
          <cell r="K153">
            <v>524</v>
          </cell>
          <cell r="L153">
            <v>0</v>
          </cell>
        </row>
        <row r="154">
          <cell r="B154" t="str">
            <v>CHS1741</v>
          </cell>
          <cell r="C154" t="str">
            <v>Muthuraj N</v>
          </cell>
          <cell r="D154" t="str">
            <v>Operator</v>
          </cell>
          <cell r="E154" t="str">
            <v>production &amp; Operation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144.23076923076923</v>
          </cell>
          <cell r="K154">
            <v>0</v>
          </cell>
          <cell r="L154">
            <v>0</v>
          </cell>
        </row>
        <row r="155">
          <cell r="B155" t="str">
            <v>CHS1742</v>
          </cell>
          <cell r="C155" t="str">
            <v>Satendra Singh</v>
          </cell>
          <cell r="D155" t="str">
            <v>Operator</v>
          </cell>
          <cell r="E155" t="str">
            <v>production &amp; Operation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151.32692307692307</v>
          </cell>
          <cell r="K155">
            <v>0</v>
          </cell>
          <cell r="L155">
            <v>0</v>
          </cell>
        </row>
        <row r="156">
          <cell r="B156" t="str">
            <v>CHS1743</v>
          </cell>
          <cell r="C156" t="str">
            <v>Sangram Kumar Jena</v>
          </cell>
          <cell r="D156" t="str">
            <v>Operator</v>
          </cell>
          <cell r="E156" t="str">
            <v>production &amp; Operation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151.32692307692307</v>
          </cell>
          <cell r="K156">
            <v>0</v>
          </cell>
          <cell r="L156">
            <v>0</v>
          </cell>
        </row>
        <row r="157">
          <cell r="B157" t="str">
            <v>CHS1744</v>
          </cell>
          <cell r="C157" t="str">
            <v>Kundan Kumar</v>
          </cell>
          <cell r="D157" t="str">
            <v>Operator</v>
          </cell>
          <cell r="E157" t="str">
            <v>production &amp; Operation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151.32692307692307</v>
          </cell>
          <cell r="K157">
            <v>0</v>
          </cell>
          <cell r="L157">
            <v>0</v>
          </cell>
        </row>
        <row r="158">
          <cell r="B158" t="str">
            <v>CHS1745</v>
          </cell>
          <cell r="C158" t="str">
            <v>Suryadevara Sree Baba</v>
          </cell>
          <cell r="D158" t="str">
            <v>Operator</v>
          </cell>
          <cell r="E158" t="str">
            <v>production &amp; Operation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151.32692307692307</v>
          </cell>
          <cell r="K158">
            <v>0</v>
          </cell>
          <cell r="L158">
            <v>0</v>
          </cell>
        </row>
        <row r="159">
          <cell r="B159" t="str">
            <v>UIC1001</v>
          </cell>
          <cell r="C159" t="str">
            <v>Vsima Ahamad</v>
          </cell>
          <cell r="D159" t="str">
            <v>Production Staff</v>
          </cell>
          <cell r="E159" t="str">
            <v>Production &amp; Operation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151.32692307692307</v>
          </cell>
          <cell r="K159">
            <v>0</v>
          </cell>
          <cell r="L159">
            <v>0</v>
          </cell>
        </row>
        <row r="160">
          <cell r="B160" t="str">
            <v>UIC1002</v>
          </cell>
          <cell r="C160" t="str">
            <v>Shasanka Sekher Mahapatra</v>
          </cell>
          <cell r="D160" t="str">
            <v>Production Staff</v>
          </cell>
          <cell r="E160" t="str">
            <v>Production &amp; Operation</v>
          </cell>
          <cell r="F160">
            <v>22.5</v>
          </cell>
          <cell r="G160">
            <v>26.5</v>
          </cell>
          <cell r="H160">
            <v>49</v>
          </cell>
          <cell r="I160">
            <v>0</v>
          </cell>
          <cell r="J160">
            <v>151.32692307692307</v>
          </cell>
          <cell r="K160">
            <v>7415</v>
          </cell>
          <cell r="L160">
            <v>0</v>
          </cell>
        </row>
        <row r="161">
          <cell r="B161" t="str">
            <v>UIC1003</v>
          </cell>
          <cell r="C161" t="str">
            <v>Kavya K N</v>
          </cell>
          <cell r="D161" t="str">
            <v>Production Staff</v>
          </cell>
          <cell r="E161" t="str">
            <v>Production &amp; Operation</v>
          </cell>
          <cell r="F161">
            <v>0</v>
          </cell>
          <cell r="G161">
            <v>7</v>
          </cell>
          <cell r="H161">
            <v>7</v>
          </cell>
          <cell r="I161">
            <v>0</v>
          </cell>
          <cell r="J161">
            <v>151.32692307692307</v>
          </cell>
          <cell r="K161">
            <v>1059</v>
          </cell>
          <cell r="L161">
            <v>0</v>
          </cell>
        </row>
        <row r="162">
          <cell r="B162" t="str">
            <v>UIC1004</v>
          </cell>
          <cell r="C162" t="str">
            <v>Priyadarshi Jyoti Prasad</v>
          </cell>
          <cell r="D162" t="str">
            <v>Production Staff</v>
          </cell>
          <cell r="E162" t="str">
            <v>Production &amp; Operation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151.32692307692307</v>
          </cell>
          <cell r="K162">
            <v>0</v>
          </cell>
          <cell r="L162">
            <v>0</v>
          </cell>
        </row>
        <row r="163">
          <cell r="B163" t="str">
            <v>INT17083</v>
          </cell>
          <cell r="C163" t="str">
            <v>Shiva Shankar P</v>
          </cell>
          <cell r="D163" t="str">
            <v>Trainee</v>
          </cell>
          <cell r="E163" t="str">
            <v>Production &amp; Operation</v>
          </cell>
          <cell r="F163">
            <v>7.5</v>
          </cell>
          <cell r="G163">
            <v>21</v>
          </cell>
          <cell r="H163">
            <v>28.5</v>
          </cell>
          <cell r="I163">
            <v>14</v>
          </cell>
          <cell r="J163">
            <v>125</v>
          </cell>
          <cell r="K163">
            <v>3563</v>
          </cell>
          <cell r="L163">
            <v>1400</v>
          </cell>
        </row>
        <row r="164">
          <cell r="B164" t="str">
            <v>INT17087</v>
          </cell>
          <cell r="C164" t="str">
            <v>Rupa V</v>
          </cell>
          <cell r="D164" t="str">
            <v>Trainee</v>
          </cell>
          <cell r="E164" t="str">
            <v>Production &amp; Operation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115.38461538461539</v>
          </cell>
          <cell r="K164">
            <v>0</v>
          </cell>
          <cell r="L164">
            <v>0</v>
          </cell>
        </row>
        <row r="165">
          <cell r="F165">
            <v>3755</v>
          </cell>
          <cell r="G165">
            <v>2252.1</v>
          </cell>
          <cell r="H165">
            <v>6007.1</v>
          </cell>
          <cell r="I165">
            <v>561</v>
          </cell>
          <cell r="K165">
            <v>905859</v>
          </cell>
          <cell r="L165">
            <v>56100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3DFD-A4FA-4ACD-82CA-7EE401C7AE46}">
  <dimension ref="A1:BJ77"/>
  <sheetViews>
    <sheetView tabSelected="1" workbookViewId="0">
      <selection activeCell="H3" sqref="H3"/>
    </sheetView>
  </sheetViews>
  <sheetFormatPr defaultColWidth="9.109375" defaultRowHeight="14.4" x14ac:dyDescent="0.3"/>
  <cols>
    <col min="1" max="1" width="5.109375" style="4" bestFit="1" customWidth="1"/>
    <col min="2" max="2" width="15.44140625" style="4" bestFit="1" customWidth="1"/>
    <col min="3" max="3" width="36" style="4" customWidth="1"/>
    <col min="4" max="4" width="9.6640625" style="4" bestFit="1" customWidth="1"/>
    <col min="5" max="5" width="4.5546875" style="4" bestFit="1" customWidth="1"/>
    <col min="6" max="6" width="4.33203125" style="4" bestFit="1" customWidth="1"/>
    <col min="7" max="7" width="14.33203125" style="4" bestFit="1" customWidth="1"/>
    <col min="8" max="8" width="20.88671875" style="4" bestFit="1" customWidth="1"/>
    <col min="9" max="9" width="5.44140625" style="4" bestFit="1" customWidth="1"/>
    <col min="10" max="10" width="12" style="4" customWidth="1"/>
    <col min="11" max="11" width="6.88671875" style="4" bestFit="1" customWidth="1"/>
    <col min="12" max="13" width="7.6640625" style="4" bestFit="1" customWidth="1"/>
    <col min="14" max="14" width="10.5546875" style="4" bestFit="1" customWidth="1"/>
    <col min="15" max="15" width="8.5546875" style="4" bestFit="1" customWidth="1"/>
    <col min="16" max="16" width="6.44140625" style="4" bestFit="1" customWidth="1"/>
    <col min="17" max="17" width="8.109375" style="4" bestFit="1" customWidth="1"/>
    <col min="18" max="18" width="6.88671875" style="4" bestFit="1" customWidth="1"/>
    <col min="19" max="20" width="7.6640625" style="4" bestFit="1" customWidth="1"/>
    <col min="21" max="21" width="10.5546875" style="4" bestFit="1" customWidth="1"/>
    <col min="22" max="22" width="8.5546875" style="4" bestFit="1" customWidth="1"/>
    <col min="23" max="23" width="6.44140625" style="4" bestFit="1" customWidth="1"/>
    <col min="24" max="24" width="8.109375" style="4" bestFit="1" customWidth="1"/>
    <col min="25" max="25" width="6.88671875" style="4" bestFit="1" customWidth="1"/>
    <col min="26" max="27" width="7.6640625" style="4" bestFit="1" customWidth="1"/>
    <col min="28" max="28" width="10.5546875" style="4" bestFit="1" customWidth="1"/>
    <col min="29" max="29" width="8.5546875" style="4" bestFit="1" customWidth="1"/>
    <col min="30" max="30" width="6.44140625" style="4" bestFit="1" customWidth="1"/>
    <col min="31" max="31" width="8.109375" style="4" bestFit="1" customWidth="1"/>
    <col min="32" max="32" width="6.88671875" style="4" bestFit="1" customWidth="1"/>
    <col min="33" max="34" width="7.6640625" style="4" bestFit="1" customWidth="1"/>
    <col min="35" max="35" width="10.5546875" style="4" bestFit="1" customWidth="1"/>
    <col min="36" max="36" width="8.5546875" style="4" bestFit="1" customWidth="1"/>
    <col min="37" max="37" width="6.44140625" style="4" bestFit="1" customWidth="1"/>
    <col min="38" max="38" width="8.109375" style="4" bestFit="1" customWidth="1"/>
    <col min="39" max="39" width="6.88671875" style="4" bestFit="1" customWidth="1"/>
    <col min="40" max="40" width="7.6640625" style="4" bestFit="1" customWidth="1"/>
    <col min="41" max="41" width="6.44140625" style="4" bestFit="1" customWidth="1"/>
    <col min="42" max="42" width="7.5546875" style="4" bestFit="1" customWidth="1"/>
    <col min="43" max="43" width="2.5546875" style="4" bestFit="1" customWidth="1"/>
    <col min="44" max="44" width="4.88671875" style="4" bestFit="1" customWidth="1"/>
    <col min="45" max="45" width="7.109375" style="4" bestFit="1" customWidth="1"/>
    <col min="46" max="46" width="8.88671875" style="4" bestFit="1" customWidth="1"/>
    <col min="47" max="47" width="4.109375" style="4" bestFit="1" customWidth="1"/>
    <col min="48" max="48" width="5.109375" style="4" bestFit="1" customWidth="1"/>
    <col min="49" max="49" width="9.5546875" style="4" bestFit="1" customWidth="1"/>
    <col min="50" max="50" width="11.88671875" style="4" bestFit="1" customWidth="1"/>
    <col min="51" max="51" width="16" style="4" bestFit="1" customWidth="1"/>
    <col min="52" max="52" width="10.33203125" style="4" bestFit="1" customWidth="1"/>
    <col min="53" max="53" width="9.109375" style="4" bestFit="1" customWidth="1"/>
    <col min="54" max="54" width="8.6640625" style="4" bestFit="1" customWidth="1"/>
    <col min="55" max="55" width="7" style="4" bestFit="1" customWidth="1"/>
    <col min="56" max="56" width="9.44140625" style="4" bestFit="1" customWidth="1"/>
    <col min="57" max="57" width="5.109375" style="4" bestFit="1" customWidth="1"/>
    <col min="58" max="58" width="8.109375" style="4" customWidth="1"/>
    <col min="59" max="59" width="10.44140625" style="4" bestFit="1" customWidth="1"/>
    <col min="60" max="16384" width="9.109375" style="4"/>
  </cols>
  <sheetData>
    <row r="1" spans="1:62" x14ac:dyDescent="0.3">
      <c r="A1" s="1"/>
      <c r="B1" s="2" t="s">
        <v>0</v>
      </c>
      <c r="C1" s="3" t="s">
        <v>1</v>
      </c>
    </row>
    <row r="2" spans="1:62" x14ac:dyDescent="0.3">
      <c r="A2" s="1"/>
      <c r="B2" s="2" t="s">
        <v>2</v>
      </c>
      <c r="C2" s="3" t="s">
        <v>3</v>
      </c>
    </row>
    <row r="3" spans="1:62" ht="28.8" x14ac:dyDescent="0.3">
      <c r="A3" s="1"/>
      <c r="B3" s="2" t="s">
        <v>4</v>
      </c>
      <c r="C3" s="5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6" t="s">
        <v>10</v>
      </c>
      <c r="P3" s="6" t="s">
        <v>11</v>
      </c>
      <c r="Q3" s="6" t="s">
        <v>12</v>
      </c>
      <c r="R3" s="6" t="s">
        <v>6</v>
      </c>
      <c r="S3" s="6" t="s">
        <v>7</v>
      </c>
      <c r="T3" s="6" t="s">
        <v>8</v>
      </c>
      <c r="U3" s="6" t="s">
        <v>9</v>
      </c>
      <c r="V3" s="6" t="s">
        <v>10</v>
      </c>
      <c r="W3" s="6" t="s">
        <v>11</v>
      </c>
      <c r="X3" s="6" t="s">
        <v>12</v>
      </c>
      <c r="Y3" s="6" t="s">
        <v>6</v>
      </c>
      <c r="Z3" s="6" t="s">
        <v>7</v>
      </c>
      <c r="AA3" s="6" t="s">
        <v>8</v>
      </c>
      <c r="AB3" s="6" t="s">
        <v>9</v>
      </c>
      <c r="AC3" s="6" t="s">
        <v>10</v>
      </c>
      <c r="AD3" s="6" t="s">
        <v>11</v>
      </c>
      <c r="AE3" s="6" t="s">
        <v>12</v>
      </c>
      <c r="AF3" s="6" t="s">
        <v>6</v>
      </c>
      <c r="AG3" s="6" t="s">
        <v>7</v>
      </c>
      <c r="AH3" s="6" t="s">
        <v>8</v>
      </c>
      <c r="AI3" s="6" t="s">
        <v>9</v>
      </c>
      <c r="AJ3" s="6" t="s">
        <v>10</v>
      </c>
      <c r="AK3" s="6" t="s">
        <v>11</v>
      </c>
      <c r="AL3" s="6" t="s">
        <v>12</v>
      </c>
      <c r="AM3" s="6" t="s">
        <v>6</v>
      </c>
      <c r="AN3" s="6" t="s">
        <v>7</v>
      </c>
    </row>
    <row r="4" spans="1:62" ht="43.2" x14ac:dyDescent="0.3">
      <c r="A4" s="7" t="s">
        <v>13</v>
      </c>
      <c r="B4" s="8" t="s">
        <v>14</v>
      </c>
      <c r="C4" s="8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9"/>
      <c r="K4" s="10">
        <v>44829</v>
      </c>
      <c r="L4" s="10">
        <v>44830</v>
      </c>
      <c r="M4" s="10">
        <v>44831</v>
      </c>
      <c r="N4" s="10">
        <v>44832</v>
      </c>
      <c r="O4" s="10">
        <v>44833</v>
      </c>
      <c r="P4" s="10">
        <v>44834</v>
      </c>
      <c r="Q4" s="10">
        <v>44835</v>
      </c>
      <c r="R4" s="10">
        <v>44836</v>
      </c>
      <c r="S4" s="10">
        <v>44837</v>
      </c>
      <c r="T4" s="10">
        <v>44838</v>
      </c>
      <c r="U4" s="10">
        <v>44839</v>
      </c>
      <c r="V4" s="10">
        <v>44840</v>
      </c>
      <c r="W4" s="10">
        <v>44841</v>
      </c>
      <c r="X4" s="10">
        <v>44842</v>
      </c>
      <c r="Y4" s="10">
        <v>44843</v>
      </c>
      <c r="Z4" s="10">
        <v>44844</v>
      </c>
      <c r="AA4" s="10">
        <v>44845</v>
      </c>
      <c r="AB4" s="10">
        <v>44846</v>
      </c>
      <c r="AC4" s="10">
        <v>44847</v>
      </c>
      <c r="AD4" s="10">
        <v>44848</v>
      </c>
      <c r="AE4" s="10">
        <v>44849</v>
      </c>
      <c r="AF4" s="10">
        <v>44850</v>
      </c>
      <c r="AG4" s="10">
        <v>44851</v>
      </c>
      <c r="AH4" s="10">
        <v>44852</v>
      </c>
      <c r="AI4" s="10">
        <v>44853</v>
      </c>
      <c r="AJ4" s="10">
        <v>44854</v>
      </c>
      <c r="AK4" s="10">
        <v>44855</v>
      </c>
      <c r="AL4" s="10">
        <v>44856</v>
      </c>
      <c r="AM4" s="10">
        <v>44857</v>
      </c>
      <c r="AN4" s="10">
        <v>44858</v>
      </c>
      <c r="AO4" s="10"/>
      <c r="AP4" s="7" t="s">
        <v>22</v>
      </c>
      <c r="AQ4" s="7" t="s">
        <v>23</v>
      </c>
      <c r="AR4" s="7" t="s">
        <v>24</v>
      </c>
      <c r="AS4" s="7" t="s">
        <v>25</v>
      </c>
      <c r="AT4" s="7" t="s">
        <v>26</v>
      </c>
      <c r="AU4" s="7" t="s">
        <v>27</v>
      </c>
      <c r="AV4" s="11" t="s">
        <v>28</v>
      </c>
      <c r="AW4" s="7" t="s">
        <v>29</v>
      </c>
      <c r="AX4" s="7" t="s">
        <v>30</v>
      </c>
      <c r="AY4" s="12" t="s">
        <v>31</v>
      </c>
      <c r="AZ4" s="13" t="s">
        <v>32</v>
      </c>
      <c r="BA4" s="13" t="s">
        <v>33</v>
      </c>
      <c r="BB4" s="13" t="s">
        <v>34</v>
      </c>
      <c r="BC4" s="13" t="s">
        <v>35</v>
      </c>
      <c r="BD4" s="13" t="s">
        <v>36</v>
      </c>
      <c r="BE4" s="13" t="s">
        <v>37</v>
      </c>
      <c r="BF4" s="14" t="s">
        <v>38</v>
      </c>
      <c r="BG4" s="14" t="s">
        <v>39</v>
      </c>
      <c r="BI4" s="15"/>
      <c r="BJ4" s="15"/>
    </row>
    <row r="5" spans="1:62" x14ac:dyDescent="0.3">
      <c r="A5" s="16">
        <v>1</v>
      </c>
      <c r="B5" s="17" t="s">
        <v>40</v>
      </c>
      <c r="C5" s="18" t="s">
        <v>41</v>
      </c>
      <c r="D5" s="19">
        <v>44053</v>
      </c>
      <c r="E5" s="20"/>
      <c r="F5" s="20"/>
      <c r="G5" s="20" t="s">
        <v>42</v>
      </c>
      <c r="H5" s="20" t="s">
        <v>43</v>
      </c>
      <c r="I5" s="20" t="s">
        <v>44</v>
      </c>
      <c r="K5" s="21" t="s">
        <v>45</v>
      </c>
      <c r="L5" s="21" t="s">
        <v>46</v>
      </c>
      <c r="M5" s="21" t="s">
        <v>46</v>
      </c>
      <c r="N5" s="21" t="s">
        <v>46</v>
      </c>
      <c r="O5" s="21" t="s">
        <v>46</v>
      </c>
      <c r="P5" s="21" t="s">
        <v>46</v>
      </c>
      <c r="Q5" s="21" t="s">
        <v>46</v>
      </c>
      <c r="R5" s="21" t="s">
        <v>47</v>
      </c>
      <c r="S5" s="21" t="s">
        <v>46</v>
      </c>
      <c r="T5" s="21" t="s">
        <v>46</v>
      </c>
      <c r="U5" s="21" t="s">
        <v>47</v>
      </c>
      <c r="V5" s="21" t="s">
        <v>46</v>
      </c>
      <c r="W5" s="21" t="s">
        <v>46</v>
      </c>
      <c r="X5" s="21" t="s">
        <v>46</v>
      </c>
      <c r="Y5" s="21" t="s">
        <v>45</v>
      </c>
      <c r="Z5" s="21" t="s">
        <v>23</v>
      </c>
      <c r="AA5" s="21" t="s">
        <v>23</v>
      </c>
      <c r="AB5" s="21" t="s">
        <v>46</v>
      </c>
      <c r="AC5" s="21" t="s">
        <v>46</v>
      </c>
      <c r="AD5" s="21" t="s">
        <v>46</v>
      </c>
      <c r="AE5" s="21" t="s">
        <v>46</v>
      </c>
      <c r="AF5" s="21" t="s">
        <v>45</v>
      </c>
      <c r="AG5" s="21" t="s">
        <v>46</v>
      </c>
      <c r="AH5" s="21" t="s">
        <v>46</v>
      </c>
      <c r="AI5" s="21" t="s">
        <v>46</v>
      </c>
      <c r="AJ5" s="21" t="s">
        <v>46</v>
      </c>
      <c r="AK5" s="21" t="s">
        <v>46</v>
      </c>
      <c r="AL5" s="21" t="s">
        <v>46</v>
      </c>
      <c r="AM5" s="21" t="s">
        <v>45</v>
      </c>
      <c r="AN5" s="21" t="s">
        <v>46</v>
      </c>
      <c r="AP5" s="16">
        <f t="shared" ref="AP5:AP68" si="0">COUNTIF(K5:AN5, "P")</f>
        <v>22</v>
      </c>
      <c r="AQ5" s="16">
        <f t="shared" ref="AQ5:AQ68" si="1">COUNTIF(K5:AN5, "EL")</f>
        <v>2</v>
      </c>
      <c r="AR5" s="16">
        <f t="shared" ref="AR5:AR68" si="2">COUNTIF(K5:AN5, "WO")</f>
        <v>4</v>
      </c>
      <c r="AS5" s="16">
        <f t="shared" ref="AS5:AS68" si="3">COUNTIF(K5:AN5, "H")</f>
        <v>2</v>
      </c>
      <c r="AT5" s="16">
        <f t="shared" ref="AT5:AT68" si="4">COUNTIF(K5:AN5, "CO")</f>
        <v>0</v>
      </c>
      <c r="AU5" s="16">
        <f t="shared" ref="AU5:AU68" si="5">COUNTIF(K5:AN5, "A")</f>
        <v>0</v>
      </c>
      <c r="AV5" s="16"/>
      <c r="AW5" s="16">
        <f>AU5+AS5+AR5+AQ5+AP5+AT5</f>
        <v>30</v>
      </c>
      <c r="AX5" s="16">
        <f>AW5-AU5+AV5</f>
        <v>30</v>
      </c>
      <c r="AY5" s="16">
        <f>VLOOKUP($B5,'[1]Production &amp; Operations'!$B$2:$H$166,7,0)</f>
        <v>72.5</v>
      </c>
      <c r="AZ5" s="16">
        <f>VLOOKUP($B5,'[1]Production &amp; Operations'!$B$2:$L$166,11,0)</f>
        <v>200</v>
      </c>
      <c r="BA5" s="16"/>
      <c r="BB5" s="16">
        <v>16063</v>
      </c>
      <c r="BC5" s="16">
        <v>11710</v>
      </c>
      <c r="BD5" s="16">
        <v>2373</v>
      </c>
      <c r="BE5" s="16">
        <v>0</v>
      </c>
      <c r="BF5" s="16"/>
      <c r="BG5" s="16" t="s">
        <v>48</v>
      </c>
    </row>
    <row r="6" spans="1:62" x14ac:dyDescent="0.3">
      <c r="A6" s="16">
        <v>2</v>
      </c>
      <c r="B6" s="17" t="s">
        <v>49</v>
      </c>
      <c r="C6" s="18" t="s">
        <v>50</v>
      </c>
      <c r="D6" s="19">
        <v>44054</v>
      </c>
      <c r="E6" s="20"/>
      <c r="F6" s="20"/>
      <c r="G6" s="20" t="s">
        <v>42</v>
      </c>
      <c r="H6" s="20" t="s">
        <v>43</v>
      </c>
      <c r="I6" s="20" t="s">
        <v>44</v>
      </c>
      <c r="K6" s="21" t="s">
        <v>45</v>
      </c>
      <c r="L6" s="21" t="s">
        <v>46</v>
      </c>
      <c r="M6" s="21" t="s">
        <v>46</v>
      </c>
      <c r="N6" s="21" t="s">
        <v>46</v>
      </c>
      <c r="O6" s="21" t="s">
        <v>46</v>
      </c>
      <c r="P6" s="21" t="s">
        <v>46</v>
      </c>
      <c r="Q6" s="21" t="s">
        <v>46</v>
      </c>
      <c r="R6" s="21" t="s">
        <v>47</v>
      </c>
      <c r="S6" s="21" t="s">
        <v>46</v>
      </c>
      <c r="T6" s="21" t="s">
        <v>46</v>
      </c>
      <c r="U6" s="21" t="s">
        <v>47</v>
      </c>
      <c r="V6" s="21" t="s">
        <v>46</v>
      </c>
      <c r="W6" s="21" t="s">
        <v>46</v>
      </c>
      <c r="X6" s="21" t="s">
        <v>46</v>
      </c>
      <c r="Y6" s="21" t="s">
        <v>45</v>
      </c>
      <c r="Z6" s="21" t="s">
        <v>46</v>
      </c>
      <c r="AA6" s="21" t="s">
        <v>23</v>
      </c>
      <c r="AB6" s="21" t="s">
        <v>23</v>
      </c>
      <c r="AC6" s="21" t="s">
        <v>46</v>
      </c>
      <c r="AD6" s="21" t="s">
        <v>46</v>
      </c>
      <c r="AE6" s="21" t="s">
        <v>46</v>
      </c>
      <c r="AF6" s="21" t="s">
        <v>45</v>
      </c>
      <c r="AG6" s="21" t="s">
        <v>46</v>
      </c>
      <c r="AH6" s="21" t="s">
        <v>46</v>
      </c>
      <c r="AI6" s="21" t="s">
        <v>46</v>
      </c>
      <c r="AJ6" s="21" t="s">
        <v>46</v>
      </c>
      <c r="AK6" s="21" t="s">
        <v>46</v>
      </c>
      <c r="AL6" s="21" t="s">
        <v>46</v>
      </c>
      <c r="AM6" s="21" t="s">
        <v>45</v>
      </c>
      <c r="AN6" s="21" t="s">
        <v>46</v>
      </c>
      <c r="AP6" s="16">
        <f t="shared" si="0"/>
        <v>22</v>
      </c>
      <c r="AQ6" s="16">
        <f t="shared" si="1"/>
        <v>2</v>
      </c>
      <c r="AR6" s="16">
        <f t="shared" si="2"/>
        <v>4</v>
      </c>
      <c r="AS6" s="16">
        <f t="shared" si="3"/>
        <v>2</v>
      </c>
      <c r="AT6" s="16">
        <f t="shared" si="4"/>
        <v>0</v>
      </c>
      <c r="AU6" s="16">
        <f t="shared" si="5"/>
        <v>0</v>
      </c>
      <c r="AV6" s="16"/>
      <c r="AW6" s="16">
        <f t="shared" ref="AW6:AW69" si="6">AU6+AS6+AR6+AQ6+AP6+AT6</f>
        <v>30</v>
      </c>
      <c r="AX6" s="16">
        <f t="shared" ref="AX6:AX69" si="7">AW6-AU6+AV6</f>
        <v>30</v>
      </c>
      <c r="AY6" s="16">
        <f>VLOOKUP($B6,'[1]Production &amp; Operations'!$B$2:$H$166,7,0)</f>
        <v>20</v>
      </c>
      <c r="AZ6" s="16">
        <f>VLOOKUP($B6,'[1]Production &amp; Operations'!$B$2:$L$166,11,0)</f>
        <v>0</v>
      </c>
      <c r="BA6" s="16">
        <v>2000</v>
      </c>
      <c r="BB6" s="16">
        <v>15519</v>
      </c>
      <c r="BC6" s="16">
        <v>11710</v>
      </c>
      <c r="BD6" s="16">
        <v>1846</v>
      </c>
      <c r="BE6" s="16">
        <v>0</v>
      </c>
      <c r="BF6" s="16"/>
      <c r="BG6" s="16" t="s">
        <v>48</v>
      </c>
    </row>
    <row r="7" spans="1:62" x14ac:dyDescent="0.3">
      <c r="A7" s="16">
        <v>3</v>
      </c>
      <c r="B7" s="17" t="s">
        <v>51</v>
      </c>
      <c r="C7" s="18" t="s">
        <v>52</v>
      </c>
      <c r="D7" s="19">
        <v>44054</v>
      </c>
      <c r="E7" s="20"/>
      <c r="F7" s="20"/>
      <c r="G7" s="20" t="s">
        <v>42</v>
      </c>
      <c r="H7" s="20" t="s">
        <v>43</v>
      </c>
      <c r="I7" s="20" t="s">
        <v>53</v>
      </c>
      <c r="K7" s="21" t="s">
        <v>45</v>
      </c>
      <c r="L7" s="21" t="s">
        <v>46</v>
      </c>
      <c r="M7" s="21" t="s">
        <v>46</v>
      </c>
      <c r="N7" s="21" t="s">
        <v>46</v>
      </c>
      <c r="O7" s="21" t="s">
        <v>46</v>
      </c>
      <c r="P7" s="21" t="s">
        <v>46</v>
      </c>
      <c r="Q7" s="21" t="s">
        <v>46</v>
      </c>
      <c r="R7" s="21" t="s">
        <v>47</v>
      </c>
      <c r="S7" s="21" t="s">
        <v>46</v>
      </c>
      <c r="T7" s="21" t="s">
        <v>46</v>
      </c>
      <c r="U7" s="21" t="s">
        <v>47</v>
      </c>
      <c r="V7" s="21" t="s">
        <v>46</v>
      </c>
      <c r="W7" s="21" t="s">
        <v>46</v>
      </c>
      <c r="X7" s="21" t="s">
        <v>23</v>
      </c>
      <c r="Y7" s="21" t="s">
        <v>45</v>
      </c>
      <c r="Z7" s="21" t="s">
        <v>46</v>
      </c>
      <c r="AA7" s="21" t="s">
        <v>46</v>
      </c>
      <c r="AB7" s="21" t="s">
        <v>46</v>
      </c>
      <c r="AC7" s="21" t="s">
        <v>46</v>
      </c>
      <c r="AD7" s="21" t="s">
        <v>46</v>
      </c>
      <c r="AE7" s="21" t="s">
        <v>46</v>
      </c>
      <c r="AF7" s="21" t="s">
        <v>45</v>
      </c>
      <c r="AG7" s="21" t="s">
        <v>46</v>
      </c>
      <c r="AH7" s="21" t="s">
        <v>46</v>
      </c>
      <c r="AI7" s="21" t="s">
        <v>46</v>
      </c>
      <c r="AJ7" s="21" t="s">
        <v>46</v>
      </c>
      <c r="AK7" s="21" t="s">
        <v>46</v>
      </c>
      <c r="AL7" s="21" t="s">
        <v>46</v>
      </c>
      <c r="AM7" s="21" t="s">
        <v>45</v>
      </c>
      <c r="AN7" s="21" t="s">
        <v>46</v>
      </c>
      <c r="AP7" s="16">
        <f t="shared" si="0"/>
        <v>23</v>
      </c>
      <c r="AQ7" s="16">
        <f t="shared" si="1"/>
        <v>1</v>
      </c>
      <c r="AR7" s="16">
        <f t="shared" si="2"/>
        <v>4</v>
      </c>
      <c r="AS7" s="16">
        <f t="shared" si="3"/>
        <v>2</v>
      </c>
      <c r="AT7" s="16">
        <f t="shared" si="4"/>
        <v>0</v>
      </c>
      <c r="AU7" s="16">
        <f t="shared" si="5"/>
        <v>0</v>
      </c>
      <c r="AV7" s="16"/>
      <c r="AW7" s="16">
        <f t="shared" si="6"/>
        <v>30</v>
      </c>
      <c r="AX7" s="16">
        <f t="shared" si="7"/>
        <v>30</v>
      </c>
      <c r="AY7" s="16">
        <f>VLOOKUP($B7,'[1]Production &amp; Operations'!$B$2:$H$166,7,0)</f>
        <v>25</v>
      </c>
      <c r="AZ7" s="16">
        <f>VLOOKUP($B7,'[1]Production &amp; Operations'!$B$2:$L$166,11,0)</f>
        <v>0</v>
      </c>
      <c r="BA7" s="16">
        <v>2000</v>
      </c>
      <c r="BB7" s="16">
        <v>15519</v>
      </c>
      <c r="BC7" s="16">
        <v>11710</v>
      </c>
      <c r="BD7" s="16">
        <v>1846</v>
      </c>
      <c r="BE7" s="16">
        <v>0</v>
      </c>
      <c r="BF7" s="16"/>
      <c r="BG7" s="16" t="s">
        <v>48</v>
      </c>
    </row>
    <row r="8" spans="1:62" x14ac:dyDescent="0.3">
      <c r="A8" s="16">
        <v>4</v>
      </c>
      <c r="B8" s="17" t="s">
        <v>54</v>
      </c>
      <c r="C8" s="18" t="s">
        <v>55</v>
      </c>
      <c r="D8" s="19">
        <v>44054</v>
      </c>
      <c r="E8" s="20"/>
      <c r="F8" s="20"/>
      <c r="G8" s="20" t="s">
        <v>42</v>
      </c>
      <c r="H8" s="20" t="s">
        <v>43</v>
      </c>
      <c r="I8" s="20" t="s">
        <v>56</v>
      </c>
      <c r="K8" s="21" t="s">
        <v>45</v>
      </c>
      <c r="L8" s="21" t="s">
        <v>46</v>
      </c>
      <c r="M8" s="21" t="s">
        <v>46</v>
      </c>
      <c r="N8" s="21" t="s">
        <v>46</v>
      </c>
      <c r="O8" s="21" t="s">
        <v>46</v>
      </c>
      <c r="P8" s="21" t="s">
        <v>46</v>
      </c>
      <c r="Q8" s="21" t="s">
        <v>46</v>
      </c>
      <c r="R8" s="21" t="s">
        <v>47</v>
      </c>
      <c r="S8" s="21" t="s">
        <v>46</v>
      </c>
      <c r="T8" s="21" t="s">
        <v>46</v>
      </c>
      <c r="U8" s="21" t="s">
        <v>47</v>
      </c>
      <c r="V8" s="21" t="s">
        <v>46</v>
      </c>
      <c r="W8" s="21" t="s">
        <v>46</v>
      </c>
      <c r="X8" s="21" t="s">
        <v>46</v>
      </c>
      <c r="Y8" s="21" t="s">
        <v>45</v>
      </c>
      <c r="Z8" s="21" t="s">
        <v>46</v>
      </c>
      <c r="AA8" s="21" t="s">
        <v>46</v>
      </c>
      <c r="AB8" s="21" t="s">
        <v>46</v>
      </c>
      <c r="AC8" s="21" t="s">
        <v>46</v>
      </c>
      <c r="AD8" s="21" t="s">
        <v>46</v>
      </c>
      <c r="AE8" s="21" t="s">
        <v>46</v>
      </c>
      <c r="AF8" s="21" t="s">
        <v>45</v>
      </c>
      <c r="AG8" s="21" t="s">
        <v>46</v>
      </c>
      <c r="AH8" s="21" t="s">
        <v>46</v>
      </c>
      <c r="AI8" s="21" t="s">
        <v>46</v>
      </c>
      <c r="AJ8" s="21" t="s">
        <v>46</v>
      </c>
      <c r="AK8" s="21" t="s">
        <v>46</v>
      </c>
      <c r="AL8" s="21" t="s">
        <v>46</v>
      </c>
      <c r="AM8" s="21" t="s">
        <v>45</v>
      </c>
      <c r="AN8" s="21" t="s">
        <v>46</v>
      </c>
      <c r="AP8" s="16">
        <f t="shared" si="0"/>
        <v>24</v>
      </c>
      <c r="AQ8" s="16">
        <f t="shared" si="1"/>
        <v>0</v>
      </c>
      <c r="AR8" s="16">
        <f t="shared" si="2"/>
        <v>4</v>
      </c>
      <c r="AS8" s="16">
        <f t="shared" si="3"/>
        <v>2</v>
      </c>
      <c r="AT8" s="16">
        <f t="shared" si="4"/>
        <v>0</v>
      </c>
      <c r="AU8" s="16">
        <f t="shared" si="5"/>
        <v>0</v>
      </c>
      <c r="AV8" s="16"/>
      <c r="AW8" s="16">
        <f t="shared" si="6"/>
        <v>30</v>
      </c>
      <c r="AX8" s="16">
        <f t="shared" si="7"/>
        <v>30</v>
      </c>
      <c r="AY8" s="16">
        <f>VLOOKUP($B8,'[1]Production &amp; Operations'!$B$2:$H$166,7,0)</f>
        <v>10.5</v>
      </c>
      <c r="AZ8" s="16">
        <f>VLOOKUP($B8,'[1]Production &amp; Operations'!$B$2:$L$166,11,0)</f>
        <v>600</v>
      </c>
      <c r="BA8" s="16"/>
      <c r="BB8" s="16">
        <v>15516</v>
      </c>
      <c r="BC8" s="16">
        <v>11710</v>
      </c>
      <c r="BD8" s="16">
        <v>1843</v>
      </c>
      <c r="BE8" s="16">
        <v>0</v>
      </c>
      <c r="BF8" s="16"/>
      <c r="BG8" s="16" t="s">
        <v>48</v>
      </c>
    </row>
    <row r="9" spans="1:62" x14ac:dyDescent="0.3">
      <c r="A9" s="16">
        <v>5</v>
      </c>
      <c r="B9" s="17" t="s">
        <v>57</v>
      </c>
      <c r="C9" s="20" t="s">
        <v>58</v>
      </c>
      <c r="D9" s="22">
        <v>44139</v>
      </c>
      <c r="E9" s="20"/>
      <c r="F9" s="18"/>
      <c r="G9" s="20" t="s">
        <v>42</v>
      </c>
      <c r="H9" s="20" t="s">
        <v>43</v>
      </c>
      <c r="I9" s="20" t="s">
        <v>59</v>
      </c>
      <c r="K9" s="21" t="s">
        <v>45</v>
      </c>
      <c r="L9" s="21" t="s">
        <v>46</v>
      </c>
      <c r="M9" s="21" t="s">
        <v>46</v>
      </c>
      <c r="N9" s="21" t="s">
        <v>46</v>
      </c>
      <c r="O9" s="21" t="s">
        <v>46</v>
      </c>
      <c r="P9" s="21" t="s">
        <v>46</v>
      </c>
      <c r="Q9" s="21" t="s">
        <v>46</v>
      </c>
      <c r="R9" s="21" t="s">
        <v>47</v>
      </c>
      <c r="S9" s="21" t="s">
        <v>23</v>
      </c>
      <c r="T9" s="21" t="s">
        <v>23</v>
      </c>
      <c r="U9" s="21" t="s">
        <v>47</v>
      </c>
      <c r="V9" s="21" t="s">
        <v>46</v>
      </c>
      <c r="W9" s="21" t="s">
        <v>46</v>
      </c>
      <c r="X9" s="21" t="s">
        <v>46</v>
      </c>
      <c r="Y9" s="21" t="s">
        <v>45</v>
      </c>
      <c r="Z9" s="21" t="s">
        <v>46</v>
      </c>
      <c r="AA9" s="21" t="s">
        <v>46</v>
      </c>
      <c r="AB9" s="21" t="s">
        <v>46</v>
      </c>
      <c r="AC9" s="21" t="s">
        <v>46</v>
      </c>
      <c r="AD9" s="21" t="s">
        <v>46</v>
      </c>
      <c r="AE9" s="21" t="s">
        <v>46</v>
      </c>
      <c r="AF9" s="21" t="s">
        <v>45</v>
      </c>
      <c r="AG9" s="21" t="s">
        <v>46</v>
      </c>
      <c r="AH9" s="21" t="s">
        <v>46</v>
      </c>
      <c r="AI9" s="21" t="s">
        <v>46</v>
      </c>
      <c r="AJ9" s="21" t="s">
        <v>46</v>
      </c>
      <c r="AK9" s="21" t="s">
        <v>46</v>
      </c>
      <c r="AL9" s="21" t="s">
        <v>46</v>
      </c>
      <c r="AM9" s="21" t="s">
        <v>45</v>
      </c>
      <c r="AN9" s="21" t="s">
        <v>46</v>
      </c>
      <c r="AP9" s="16">
        <f t="shared" si="0"/>
        <v>22</v>
      </c>
      <c r="AQ9" s="16">
        <f t="shared" si="1"/>
        <v>2</v>
      </c>
      <c r="AR9" s="16">
        <f t="shared" si="2"/>
        <v>4</v>
      </c>
      <c r="AS9" s="16">
        <f t="shared" si="3"/>
        <v>2</v>
      </c>
      <c r="AT9" s="16">
        <f t="shared" si="4"/>
        <v>0</v>
      </c>
      <c r="AU9" s="16">
        <f t="shared" si="5"/>
        <v>0</v>
      </c>
      <c r="AV9" s="16"/>
      <c r="AW9" s="16">
        <f t="shared" si="6"/>
        <v>30</v>
      </c>
      <c r="AX9" s="16">
        <f t="shared" si="7"/>
        <v>30</v>
      </c>
      <c r="AY9" s="16">
        <f>VLOOKUP($B9,'[1]Production &amp; Operations'!$B$2:$H$166,7,0)</f>
        <v>83</v>
      </c>
      <c r="AZ9" s="16">
        <f>VLOOKUP($B9,'[1]Production &amp; Operations'!$B$2:$L$166,11,0)</f>
        <v>0</v>
      </c>
      <c r="BA9" s="16"/>
      <c r="BB9" s="16">
        <v>15655</v>
      </c>
      <c r="BC9" s="16">
        <v>11710</v>
      </c>
      <c r="BD9" s="16">
        <v>1978</v>
      </c>
      <c r="BE9" s="16">
        <v>0</v>
      </c>
      <c r="BF9" s="16"/>
      <c r="BG9" s="16" t="s">
        <v>48</v>
      </c>
    </row>
    <row r="10" spans="1:62" x14ac:dyDescent="0.3">
      <c r="A10" s="16">
        <v>6</v>
      </c>
      <c r="B10" s="17" t="s">
        <v>60</v>
      </c>
      <c r="C10" s="20" t="s">
        <v>61</v>
      </c>
      <c r="D10" s="23">
        <v>44145</v>
      </c>
      <c r="E10" s="20"/>
      <c r="F10" s="20"/>
      <c r="G10" s="20" t="s">
        <v>42</v>
      </c>
      <c r="H10" s="20" t="s">
        <v>43</v>
      </c>
      <c r="I10" s="20" t="s">
        <v>56</v>
      </c>
      <c r="K10" s="21" t="s">
        <v>45</v>
      </c>
      <c r="L10" s="21" t="s">
        <v>46</v>
      </c>
      <c r="M10" s="21" t="s">
        <v>46</v>
      </c>
      <c r="N10" s="21" t="s">
        <v>46</v>
      </c>
      <c r="O10" s="21" t="s">
        <v>46</v>
      </c>
      <c r="P10" s="21" t="s">
        <v>46</v>
      </c>
      <c r="Q10" s="21" t="s">
        <v>23</v>
      </c>
      <c r="R10" s="21" t="s">
        <v>47</v>
      </c>
      <c r="S10" s="21" t="s">
        <v>46</v>
      </c>
      <c r="T10" s="21" t="s">
        <v>46</v>
      </c>
      <c r="U10" s="21" t="s">
        <v>47</v>
      </c>
      <c r="V10" s="21" t="s">
        <v>46</v>
      </c>
      <c r="W10" s="21" t="s">
        <v>46</v>
      </c>
      <c r="X10" s="21" t="s">
        <v>46</v>
      </c>
      <c r="Y10" s="21" t="s">
        <v>45</v>
      </c>
      <c r="Z10" s="21" t="s">
        <v>46</v>
      </c>
      <c r="AA10" s="21" t="s">
        <v>46</v>
      </c>
      <c r="AB10" s="21" t="s">
        <v>46</v>
      </c>
      <c r="AC10" s="21" t="s">
        <v>46</v>
      </c>
      <c r="AD10" s="21" t="s">
        <v>46</v>
      </c>
      <c r="AE10" s="21" t="s">
        <v>46</v>
      </c>
      <c r="AF10" s="21" t="s">
        <v>45</v>
      </c>
      <c r="AG10" s="21" t="s">
        <v>46</v>
      </c>
      <c r="AH10" s="21" t="s">
        <v>46</v>
      </c>
      <c r="AI10" s="21" t="s">
        <v>46</v>
      </c>
      <c r="AJ10" s="21" t="s">
        <v>46</v>
      </c>
      <c r="AK10" s="21" t="s">
        <v>46</v>
      </c>
      <c r="AL10" s="21" t="s">
        <v>46</v>
      </c>
      <c r="AM10" s="21" t="s">
        <v>45</v>
      </c>
      <c r="AN10" s="21" t="s">
        <v>46</v>
      </c>
      <c r="AP10" s="16">
        <f t="shared" si="0"/>
        <v>23</v>
      </c>
      <c r="AQ10" s="16">
        <f t="shared" si="1"/>
        <v>1</v>
      </c>
      <c r="AR10" s="16">
        <f t="shared" si="2"/>
        <v>4</v>
      </c>
      <c r="AS10" s="16">
        <f t="shared" si="3"/>
        <v>2</v>
      </c>
      <c r="AT10" s="16">
        <f t="shared" si="4"/>
        <v>0</v>
      </c>
      <c r="AU10" s="16">
        <f t="shared" si="5"/>
        <v>0</v>
      </c>
      <c r="AV10" s="16"/>
      <c r="AW10" s="16">
        <f t="shared" si="6"/>
        <v>30</v>
      </c>
      <c r="AX10" s="16">
        <f t="shared" si="7"/>
        <v>30</v>
      </c>
      <c r="AY10" s="16">
        <f>VLOOKUP($B10,'[1]Production &amp; Operations'!$B$2:$H$166,7,0)</f>
        <v>79.5</v>
      </c>
      <c r="AZ10" s="16">
        <f>VLOOKUP($B10,'[1]Production &amp; Operations'!$B$2:$L$166,11,0)</f>
        <v>1400</v>
      </c>
      <c r="BA10" s="16"/>
      <c r="BB10" s="16">
        <v>15655</v>
      </c>
      <c r="BC10" s="16">
        <v>11710</v>
      </c>
      <c r="BD10" s="16">
        <v>1978</v>
      </c>
      <c r="BE10" s="16">
        <v>0</v>
      </c>
      <c r="BF10" s="16"/>
      <c r="BG10" s="16" t="s">
        <v>48</v>
      </c>
    </row>
    <row r="11" spans="1:62" x14ac:dyDescent="0.3">
      <c r="A11" s="16">
        <v>7</v>
      </c>
      <c r="B11" s="17" t="s">
        <v>62</v>
      </c>
      <c r="C11" s="18" t="s">
        <v>63</v>
      </c>
      <c r="D11" s="22">
        <v>44204</v>
      </c>
      <c r="E11" s="20"/>
      <c r="F11" s="20"/>
      <c r="G11" s="18" t="s">
        <v>42</v>
      </c>
      <c r="H11" s="18" t="s">
        <v>43</v>
      </c>
      <c r="I11" s="18" t="s">
        <v>64</v>
      </c>
      <c r="K11" s="21" t="s">
        <v>45</v>
      </c>
      <c r="L11" s="21" t="s">
        <v>46</v>
      </c>
      <c r="M11" s="21" t="s">
        <v>46</v>
      </c>
      <c r="N11" s="21" t="s">
        <v>46</v>
      </c>
      <c r="O11" s="21" t="s">
        <v>46</v>
      </c>
      <c r="P11" s="21" t="s">
        <v>46</v>
      </c>
      <c r="Q11" s="21" t="s">
        <v>46</v>
      </c>
      <c r="R11" s="21" t="s">
        <v>47</v>
      </c>
      <c r="S11" s="21" t="s">
        <v>46</v>
      </c>
      <c r="T11" s="21" t="s">
        <v>46</v>
      </c>
      <c r="U11" s="21" t="s">
        <v>47</v>
      </c>
      <c r="V11" s="21" t="s">
        <v>46</v>
      </c>
      <c r="W11" s="21" t="s">
        <v>46</v>
      </c>
      <c r="X11" s="21" t="s">
        <v>46</v>
      </c>
      <c r="Y11" s="21" t="s">
        <v>45</v>
      </c>
      <c r="Z11" s="21" t="s">
        <v>46</v>
      </c>
      <c r="AA11" s="21" t="s">
        <v>46</v>
      </c>
      <c r="AB11" s="21" t="s">
        <v>46</v>
      </c>
      <c r="AC11" s="21" t="s">
        <v>46</v>
      </c>
      <c r="AD11" s="21" t="s">
        <v>46</v>
      </c>
      <c r="AE11" s="21" t="s">
        <v>46</v>
      </c>
      <c r="AF11" s="21" t="s">
        <v>45</v>
      </c>
      <c r="AG11" s="21" t="s">
        <v>46</v>
      </c>
      <c r="AH11" s="21" t="s">
        <v>46</v>
      </c>
      <c r="AI11" s="21" t="s">
        <v>46</v>
      </c>
      <c r="AJ11" s="21" t="s">
        <v>46</v>
      </c>
      <c r="AK11" s="21" t="s">
        <v>46</v>
      </c>
      <c r="AL11" s="21" t="s">
        <v>46</v>
      </c>
      <c r="AM11" s="21" t="s">
        <v>45</v>
      </c>
      <c r="AN11" s="21" t="s">
        <v>46</v>
      </c>
      <c r="AP11" s="16">
        <f t="shared" si="0"/>
        <v>24</v>
      </c>
      <c r="AQ11" s="16">
        <f t="shared" si="1"/>
        <v>0</v>
      </c>
      <c r="AR11" s="16">
        <f t="shared" si="2"/>
        <v>4</v>
      </c>
      <c r="AS11" s="16">
        <f t="shared" si="3"/>
        <v>2</v>
      </c>
      <c r="AT11" s="16">
        <f t="shared" si="4"/>
        <v>0</v>
      </c>
      <c r="AU11" s="16">
        <f t="shared" si="5"/>
        <v>0</v>
      </c>
      <c r="AV11" s="16"/>
      <c r="AW11" s="16">
        <f t="shared" si="6"/>
        <v>30</v>
      </c>
      <c r="AX11" s="16">
        <f t="shared" si="7"/>
        <v>30</v>
      </c>
      <c r="AY11" s="16">
        <f>VLOOKUP($B11,'[1]Production &amp; Operations'!$B$2:$H$166,7,0)</f>
        <v>96</v>
      </c>
      <c r="AZ11" s="16">
        <f>VLOOKUP($B11,'[1]Production &amp; Operations'!$B$2:$L$166,11,0)</f>
        <v>1100</v>
      </c>
      <c r="BA11" s="16"/>
      <c r="BB11" s="16">
        <v>15383</v>
      </c>
      <c r="BC11" s="16">
        <v>11710</v>
      </c>
      <c r="BD11" s="16">
        <v>1714</v>
      </c>
      <c r="BE11" s="16">
        <v>0</v>
      </c>
      <c r="BF11" s="16"/>
      <c r="BG11" s="16" t="s">
        <v>48</v>
      </c>
    </row>
    <row r="12" spans="1:62" x14ac:dyDescent="0.3">
      <c r="A12" s="16">
        <v>8</v>
      </c>
      <c r="B12" s="17" t="s">
        <v>65</v>
      </c>
      <c r="C12" s="20" t="s">
        <v>66</v>
      </c>
      <c r="D12" s="22">
        <v>44204</v>
      </c>
      <c r="E12" s="20"/>
      <c r="F12" s="20"/>
      <c r="G12" s="18" t="s">
        <v>42</v>
      </c>
      <c r="H12" s="18" t="s">
        <v>43</v>
      </c>
      <c r="I12" s="18" t="s">
        <v>67</v>
      </c>
      <c r="K12" s="21" t="s">
        <v>45</v>
      </c>
      <c r="L12" s="21" t="s">
        <v>46</v>
      </c>
      <c r="M12" s="21" t="s">
        <v>46</v>
      </c>
      <c r="N12" s="21" t="s">
        <v>46</v>
      </c>
      <c r="O12" s="21" t="s">
        <v>46</v>
      </c>
      <c r="P12" s="21" t="s">
        <v>46</v>
      </c>
      <c r="Q12" s="21" t="s">
        <v>23</v>
      </c>
      <c r="R12" s="21" t="s">
        <v>47</v>
      </c>
      <c r="S12" s="21" t="s">
        <v>46</v>
      </c>
      <c r="T12" s="21" t="s">
        <v>46</v>
      </c>
      <c r="U12" s="21" t="s">
        <v>47</v>
      </c>
      <c r="V12" s="21" t="s">
        <v>46</v>
      </c>
      <c r="W12" s="21" t="s">
        <v>46</v>
      </c>
      <c r="X12" s="21" t="s">
        <v>46</v>
      </c>
      <c r="Y12" s="21" t="s">
        <v>45</v>
      </c>
      <c r="Z12" s="21" t="s">
        <v>46</v>
      </c>
      <c r="AA12" s="21" t="s">
        <v>46</v>
      </c>
      <c r="AB12" s="21" t="s">
        <v>46</v>
      </c>
      <c r="AC12" s="21" t="s">
        <v>46</v>
      </c>
      <c r="AD12" s="21" t="s">
        <v>46</v>
      </c>
      <c r="AE12" s="21" t="s">
        <v>46</v>
      </c>
      <c r="AF12" s="21" t="s">
        <v>45</v>
      </c>
      <c r="AG12" s="21" t="s">
        <v>46</v>
      </c>
      <c r="AH12" s="21" t="s">
        <v>46</v>
      </c>
      <c r="AI12" s="21" t="s">
        <v>46</v>
      </c>
      <c r="AJ12" s="21" t="s">
        <v>46</v>
      </c>
      <c r="AK12" s="21" t="s">
        <v>46</v>
      </c>
      <c r="AL12" s="21" t="s">
        <v>46</v>
      </c>
      <c r="AM12" s="21" t="s">
        <v>45</v>
      </c>
      <c r="AN12" s="21" t="s">
        <v>46</v>
      </c>
      <c r="AP12" s="16">
        <f t="shared" si="0"/>
        <v>23</v>
      </c>
      <c r="AQ12" s="16">
        <f t="shared" si="1"/>
        <v>1</v>
      </c>
      <c r="AR12" s="16">
        <f t="shared" si="2"/>
        <v>4</v>
      </c>
      <c r="AS12" s="16">
        <f t="shared" si="3"/>
        <v>2</v>
      </c>
      <c r="AT12" s="16">
        <f t="shared" si="4"/>
        <v>0</v>
      </c>
      <c r="AU12" s="16">
        <f t="shared" si="5"/>
        <v>0</v>
      </c>
      <c r="AV12" s="16"/>
      <c r="AW12" s="16">
        <f t="shared" si="6"/>
        <v>30</v>
      </c>
      <c r="AX12" s="16">
        <f t="shared" si="7"/>
        <v>30</v>
      </c>
      <c r="AY12" s="16">
        <f>VLOOKUP($B12,'[1]Production &amp; Operations'!$B$2:$H$166,7,0)</f>
        <v>66.099999999999994</v>
      </c>
      <c r="AZ12" s="16">
        <f>VLOOKUP($B12,'[1]Production &amp; Operations'!$B$2:$L$166,11,0)</f>
        <v>1500</v>
      </c>
      <c r="BA12" s="16"/>
      <c r="BB12" s="16">
        <v>15383</v>
      </c>
      <c r="BC12" s="16">
        <v>11710</v>
      </c>
      <c r="BD12" s="16">
        <v>1714</v>
      </c>
      <c r="BE12" s="16">
        <v>0</v>
      </c>
      <c r="BF12" s="16"/>
      <c r="BG12" s="16" t="s">
        <v>48</v>
      </c>
    </row>
    <row r="13" spans="1:62" x14ac:dyDescent="0.3">
      <c r="A13" s="16">
        <v>9</v>
      </c>
      <c r="B13" s="17" t="s">
        <v>68</v>
      </c>
      <c r="C13" s="20" t="s">
        <v>69</v>
      </c>
      <c r="D13" s="23">
        <v>44207</v>
      </c>
      <c r="E13" s="20"/>
      <c r="F13" s="20"/>
      <c r="G13" s="18" t="s">
        <v>42</v>
      </c>
      <c r="H13" s="18" t="s">
        <v>43</v>
      </c>
      <c r="I13" s="18" t="s">
        <v>53</v>
      </c>
      <c r="K13" s="21" t="s">
        <v>45</v>
      </c>
      <c r="L13" s="21" t="s">
        <v>46</v>
      </c>
      <c r="M13" s="21" t="s">
        <v>46</v>
      </c>
      <c r="N13" s="21" t="s">
        <v>46</v>
      </c>
      <c r="O13" s="21" t="s">
        <v>46</v>
      </c>
      <c r="P13" s="21" t="s">
        <v>46</v>
      </c>
      <c r="Q13" s="21" t="s">
        <v>46</v>
      </c>
      <c r="R13" s="21" t="s">
        <v>47</v>
      </c>
      <c r="S13" s="21" t="s">
        <v>46</v>
      </c>
      <c r="T13" s="21" t="s">
        <v>46</v>
      </c>
      <c r="U13" s="21" t="s">
        <v>47</v>
      </c>
      <c r="V13" s="21" t="s">
        <v>46</v>
      </c>
      <c r="W13" s="21" t="s">
        <v>46</v>
      </c>
      <c r="X13" s="21" t="s">
        <v>46</v>
      </c>
      <c r="Y13" s="21" t="s">
        <v>45</v>
      </c>
      <c r="Z13" s="21" t="s">
        <v>46</v>
      </c>
      <c r="AA13" s="21" t="s">
        <v>46</v>
      </c>
      <c r="AB13" s="21" t="s">
        <v>46</v>
      </c>
      <c r="AC13" s="21" t="s">
        <v>46</v>
      </c>
      <c r="AD13" s="21" t="s">
        <v>46</v>
      </c>
      <c r="AE13" s="21" t="s">
        <v>46</v>
      </c>
      <c r="AF13" s="21" t="s">
        <v>45</v>
      </c>
      <c r="AG13" s="21" t="s">
        <v>46</v>
      </c>
      <c r="AH13" s="21" t="s">
        <v>46</v>
      </c>
      <c r="AI13" s="21" t="s">
        <v>46</v>
      </c>
      <c r="AJ13" s="21" t="s">
        <v>46</v>
      </c>
      <c r="AK13" s="21" t="s">
        <v>46</v>
      </c>
      <c r="AL13" s="21" t="s">
        <v>46</v>
      </c>
      <c r="AM13" s="21" t="s">
        <v>45</v>
      </c>
      <c r="AN13" s="21" t="s">
        <v>23</v>
      </c>
      <c r="AP13" s="16">
        <f t="shared" si="0"/>
        <v>23</v>
      </c>
      <c r="AQ13" s="16">
        <f t="shared" si="1"/>
        <v>1</v>
      </c>
      <c r="AR13" s="16">
        <f t="shared" si="2"/>
        <v>4</v>
      </c>
      <c r="AS13" s="16">
        <f t="shared" si="3"/>
        <v>2</v>
      </c>
      <c r="AT13" s="16">
        <f t="shared" si="4"/>
        <v>0</v>
      </c>
      <c r="AU13" s="16">
        <f t="shared" si="5"/>
        <v>0</v>
      </c>
      <c r="AV13" s="16"/>
      <c r="AW13" s="16">
        <f t="shared" si="6"/>
        <v>30</v>
      </c>
      <c r="AX13" s="16">
        <f t="shared" si="7"/>
        <v>30</v>
      </c>
      <c r="AY13" s="16">
        <f>VLOOKUP($B13,'[1]Production &amp; Operations'!$B$2:$H$166,7,0)</f>
        <v>44</v>
      </c>
      <c r="AZ13" s="16">
        <f>VLOOKUP($B13,'[1]Production &amp; Operations'!$B$2:$L$166,11,0)</f>
        <v>100</v>
      </c>
      <c r="BA13" s="16"/>
      <c r="BB13" s="16">
        <v>15383</v>
      </c>
      <c r="BC13" s="16">
        <v>11710</v>
      </c>
      <c r="BD13" s="16">
        <v>1714</v>
      </c>
      <c r="BE13" s="16">
        <v>0</v>
      </c>
      <c r="BF13" s="16"/>
      <c r="BG13" s="16" t="s">
        <v>48</v>
      </c>
    </row>
    <row r="14" spans="1:62" x14ac:dyDescent="0.3">
      <c r="A14" s="16">
        <v>10</v>
      </c>
      <c r="B14" s="17" t="s">
        <v>70</v>
      </c>
      <c r="C14" s="20" t="s">
        <v>71</v>
      </c>
      <c r="D14" s="22">
        <v>44231</v>
      </c>
      <c r="E14" s="20"/>
      <c r="F14" s="20"/>
      <c r="G14" s="18" t="s">
        <v>42</v>
      </c>
      <c r="H14" s="18" t="s">
        <v>43</v>
      </c>
      <c r="I14" s="18" t="s">
        <v>44</v>
      </c>
      <c r="K14" s="21" t="s">
        <v>45</v>
      </c>
      <c r="L14" s="21" t="s">
        <v>46</v>
      </c>
      <c r="M14" s="21" t="s">
        <v>46</v>
      </c>
      <c r="N14" s="21" t="s">
        <v>46</v>
      </c>
      <c r="O14" s="21" t="s">
        <v>46</v>
      </c>
      <c r="P14" s="21" t="s">
        <v>46</v>
      </c>
      <c r="Q14" s="21" t="s">
        <v>46</v>
      </c>
      <c r="R14" s="21" t="s">
        <v>47</v>
      </c>
      <c r="S14" s="21" t="s">
        <v>23</v>
      </c>
      <c r="T14" s="21" t="s">
        <v>46</v>
      </c>
      <c r="U14" s="21" t="s">
        <v>47</v>
      </c>
      <c r="V14" s="21" t="s">
        <v>46</v>
      </c>
      <c r="W14" s="21" t="s">
        <v>46</v>
      </c>
      <c r="X14" s="21" t="s">
        <v>46</v>
      </c>
      <c r="Y14" s="21" t="s">
        <v>45</v>
      </c>
      <c r="Z14" s="21" t="s">
        <v>46</v>
      </c>
      <c r="AA14" s="21" t="s">
        <v>46</v>
      </c>
      <c r="AB14" s="21" t="s">
        <v>23</v>
      </c>
      <c r="AC14" s="21" t="s">
        <v>46</v>
      </c>
      <c r="AD14" s="21" t="s">
        <v>46</v>
      </c>
      <c r="AE14" s="21" t="s">
        <v>46</v>
      </c>
      <c r="AF14" s="21" t="s">
        <v>45</v>
      </c>
      <c r="AG14" s="21" t="s">
        <v>46</v>
      </c>
      <c r="AH14" s="21" t="s">
        <v>46</v>
      </c>
      <c r="AI14" s="21" t="s">
        <v>46</v>
      </c>
      <c r="AJ14" s="21" t="s">
        <v>46</v>
      </c>
      <c r="AK14" s="21" t="s">
        <v>46</v>
      </c>
      <c r="AL14" s="21" t="s">
        <v>46</v>
      </c>
      <c r="AM14" s="21" t="s">
        <v>45</v>
      </c>
      <c r="AN14" s="21" t="s">
        <v>46</v>
      </c>
      <c r="AP14" s="16">
        <f t="shared" si="0"/>
        <v>22</v>
      </c>
      <c r="AQ14" s="16">
        <f t="shared" si="1"/>
        <v>2</v>
      </c>
      <c r="AR14" s="16">
        <f t="shared" si="2"/>
        <v>4</v>
      </c>
      <c r="AS14" s="16">
        <f t="shared" si="3"/>
        <v>2</v>
      </c>
      <c r="AT14" s="16">
        <f t="shared" si="4"/>
        <v>0</v>
      </c>
      <c r="AU14" s="16">
        <f t="shared" si="5"/>
        <v>0</v>
      </c>
      <c r="AV14" s="16"/>
      <c r="AW14" s="16">
        <f t="shared" si="6"/>
        <v>30</v>
      </c>
      <c r="AX14" s="16">
        <f t="shared" si="7"/>
        <v>30</v>
      </c>
      <c r="AY14" s="16">
        <f>VLOOKUP($B14,'[1]Production &amp; Operations'!$B$2:$H$166,7,0)</f>
        <v>68</v>
      </c>
      <c r="AZ14" s="16">
        <f>VLOOKUP($B14,'[1]Production &amp; Operations'!$B$2:$L$166,11,0)</f>
        <v>400</v>
      </c>
      <c r="BA14" s="16"/>
      <c r="BB14" s="16">
        <v>15383</v>
      </c>
      <c r="BC14" s="16">
        <v>11710</v>
      </c>
      <c r="BD14" s="16">
        <v>1714</v>
      </c>
      <c r="BE14" s="16">
        <v>0</v>
      </c>
      <c r="BF14" s="16"/>
      <c r="BG14" s="16" t="s">
        <v>48</v>
      </c>
    </row>
    <row r="15" spans="1:62" x14ac:dyDescent="0.3">
      <c r="A15" s="16">
        <v>11</v>
      </c>
      <c r="B15" s="17" t="s">
        <v>72</v>
      </c>
      <c r="C15" s="20" t="s">
        <v>73</v>
      </c>
      <c r="D15" s="22">
        <v>44259</v>
      </c>
      <c r="E15" s="20"/>
      <c r="F15" s="20"/>
      <c r="G15" s="18" t="s">
        <v>42</v>
      </c>
      <c r="H15" s="18" t="s">
        <v>43</v>
      </c>
      <c r="I15" s="18" t="s">
        <v>74</v>
      </c>
      <c r="K15" s="21" t="s">
        <v>45</v>
      </c>
      <c r="L15" s="21" t="s">
        <v>46</v>
      </c>
      <c r="M15" s="21" t="s">
        <v>46</v>
      </c>
      <c r="N15" s="21" t="s">
        <v>46</v>
      </c>
      <c r="O15" s="21" t="s">
        <v>46</v>
      </c>
      <c r="P15" s="21" t="s">
        <v>46</v>
      </c>
      <c r="Q15" s="21" t="s">
        <v>46</v>
      </c>
      <c r="R15" s="21" t="s">
        <v>47</v>
      </c>
      <c r="S15" s="21" t="s">
        <v>46</v>
      </c>
      <c r="T15" s="21" t="s">
        <v>46</v>
      </c>
      <c r="U15" s="21" t="s">
        <v>47</v>
      </c>
      <c r="V15" s="21" t="s">
        <v>46</v>
      </c>
      <c r="W15" s="21" t="s">
        <v>46</v>
      </c>
      <c r="X15" s="21" t="s">
        <v>46</v>
      </c>
      <c r="Y15" s="21" t="s">
        <v>45</v>
      </c>
      <c r="Z15" s="21" t="s">
        <v>46</v>
      </c>
      <c r="AA15" s="21" t="s">
        <v>46</v>
      </c>
      <c r="AB15" s="21" t="s">
        <v>46</v>
      </c>
      <c r="AC15" s="21" t="s">
        <v>46</v>
      </c>
      <c r="AD15" s="21" t="s">
        <v>46</v>
      </c>
      <c r="AE15" s="21" t="s">
        <v>46</v>
      </c>
      <c r="AF15" s="21" t="s">
        <v>45</v>
      </c>
      <c r="AG15" s="21" t="s">
        <v>46</v>
      </c>
      <c r="AH15" s="21" t="s">
        <v>46</v>
      </c>
      <c r="AI15" s="21" t="s">
        <v>46</v>
      </c>
      <c r="AJ15" s="21" t="s">
        <v>46</v>
      </c>
      <c r="AK15" s="21" t="s">
        <v>46</v>
      </c>
      <c r="AL15" s="21" t="s">
        <v>46</v>
      </c>
      <c r="AM15" s="21" t="s">
        <v>45</v>
      </c>
      <c r="AN15" s="21" t="s">
        <v>46</v>
      </c>
      <c r="AP15" s="16">
        <f t="shared" si="0"/>
        <v>24</v>
      </c>
      <c r="AQ15" s="16">
        <f t="shared" si="1"/>
        <v>0</v>
      </c>
      <c r="AR15" s="16">
        <f t="shared" si="2"/>
        <v>4</v>
      </c>
      <c r="AS15" s="16">
        <f t="shared" si="3"/>
        <v>2</v>
      </c>
      <c r="AT15" s="16">
        <f t="shared" si="4"/>
        <v>0</v>
      </c>
      <c r="AU15" s="16">
        <f t="shared" si="5"/>
        <v>0</v>
      </c>
      <c r="AV15" s="16"/>
      <c r="AW15" s="16">
        <f t="shared" si="6"/>
        <v>30</v>
      </c>
      <c r="AX15" s="16">
        <f t="shared" si="7"/>
        <v>30</v>
      </c>
      <c r="AY15" s="16">
        <f>VLOOKUP($B15,'[1]Production &amp; Operations'!$B$2:$H$166,7,0)</f>
        <v>111.5</v>
      </c>
      <c r="AZ15" s="16">
        <f>VLOOKUP($B15,'[1]Production &amp; Operations'!$B$2:$L$166,11,0)</f>
        <v>1400</v>
      </c>
      <c r="BA15" s="16"/>
      <c r="BB15" s="16">
        <v>15383</v>
      </c>
      <c r="BC15" s="16">
        <v>11710</v>
      </c>
      <c r="BD15" s="16">
        <v>1714</v>
      </c>
      <c r="BE15" s="16">
        <v>0</v>
      </c>
      <c r="BF15" s="16"/>
      <c r="BG15" s="16" t="s">
        <v>48</v>
      </c>
    </row>
    <row r="16" spans="1:62" x14ac:dyDescent="0.3">
      <c r="A16" s="16">
        <v>12</v>
      </c>
      <c r="B16" s="17" t="s">
        <v>75</v>
      </c>
      <c r="C16" s="20" t="s">
        <v>76</v>
      </c>
      <c r="D16" s="22">
        <v>44264</v>
      </c>
      <c r="E16" s="20"/>
      <c r="F16" s="20"/>
      <c r="G16" s="18" t="s">
        <v>42</v>
      </c>
      <c r="H16" s="18" t="s">
        <v>43</v>
      </c>
      <c r="I16" s="18" t="s">
        <v>64</v>
      </c>
      <c r="K16" s="21" t="s">
        <v>45</v>
      </c>
      <c r="L16" s="21" t="s">
        <v>46</v>
      </c>
      <c r="M16" s="21" t="s">
        <v>46</v>
      </c>
      <c r="N16" s="21" t="s">
        <v>46</v>
      </c>
      <c r="O16" s="21" t="s">
        <v>46</v>
      </c>
      <c r="P16" s="21" t="s">
        <v>46</v>
      </c>
      <c r="Q16" s="21" t="s">
        <v>46</v>
      </c>
      <c r="R16" s="21" t="s">
        <v>47</v>
      </c>
      <c r="S16" s="21" t="s">
        <v>46</v>
      </c>
      <c r="T16" s="21" t="s">
        <v>46</v>
      </c>
      <c r="U16" s="21" t="s">
        <v>47</v>
      </c>
      <c r="V16" s="21" t="s">
        <v>46</v>
      </c>
      <c r="W16" s="21" t="s">
        <v>46</v>
      </c>
      <c r="X16" s="21" t="s">
        <v>46</v>
      </c>
      <c r="Y16" s="21" t="s">
        <v>45</v>
      </c>
      <c r="Z16" s="21" t="s">
        <v>46</v>
      </c>
      <c r="AA16" s="21" t="s">
        <v>46</v>
      </c>
      <c r="AB16" s="21" t="s">
        <v>46</v>
      </c>
      <c r="AC16" s="21" t="s">
        <v>46</v>
      </c>
      <c r="AD16" s="21" t="s">
        <v>46</v>
      </c>
      <c r="AE16" s="21" t="s">
        <v>46</v>
      </c>
      <c r="AF16" s="21" t="s">
        <v>45</v>
      </c>
      <c r="AG16" s="21" t="s">
        <v>46</v>
      </c>
      <c r="AH16" s="21" t="s">
        <v>46</v>
      </c>
      <c r="AI16" s="21" t="s">
        <v>46</v>
      </c>
      <c r="AJ16" s="21" t="s">
        <v>46</v>
      </c>
      <c r="AK16" s="21" t="s">
        <v>46</v>
      </c>
      <c r="AL16" s="21" t="s">
        <v>46</v>
      </c>
      <c r="AM16" s="21" t="s">
        <v>45</v>
      </c>
      <c r="AN16" s="21" t="s">
        <v>46</v>
      </c>
      <c r="AP16" s="16">
        <f t="shared" si="0"/>
        <v>24</v>
      </c>
      <c r="AQ16" s="16">
        <f t="shared" si="1"/>
        <v>0</v>
      </c>
      <c r="AR16" s="16">
        <f t="shared" si="2"/>
        <v>4</v>
      </c>
      <c r="AS16" s="16">
        <f t="shared" si="3"/>
        <v>2</v>
      </c>
      <c r="AT16" s="16">
        <f t="shared" si="4"/>
        <v>0</v>
      </c>
      <c r="AU16" s="16">
        <f t="shared" si="5"/>
        <v>0</v>
      </c>
      <c r="AV16" s="16"/>
      <c r="AW16" s="16">
        <f t="shared" si="6"/>
        <v>30</v>
      </c>
      <c r="AX16" s="16">
        <f t="shared" si="7"/>
        <v>30</v>
      </c>
      <c r="AY16" s="16">
        <f>VLOOKUP($B16,'[1]Production &amp; Operations'!$B$2:$H$166,7,0)</f>
        <v>114</v>
      </c>
      <c r="AZ16" s="16">
        <f>VLOOKUP($B16,'[1]Production &amp; Operations'!$B$2:$L$166,11,0)</f>
        <v>1400</v>
      </c>
      <c r="BA16" s="16"/>
      <c r="BB16" s="16">
        <v>15383</v>
      </c>
      <c r="BC16" s="16">
        <v>11710</v>
      </c>
      <c r="BD16" s="16">
        <v>1714</v>
      </c>
      <c r="BE16" s="16">
        <v>0</v>
      </c>
      <c r="BF16" s="16"/>
      <c r="BG16" s="16" t="s">
        <v>48</v>
      </c>
    </row>
    <row r="17" spans="1:59" x14ac:dyDescent="0.3">
      <c r="A17" s="16">
        <v>13</v>
      </c>
      <c r="B17" s="17" t="s">
        <v>77</v>
      </c>
      <c r="C17" s="20" t="s">
        <v>78</v>
      </c>
      <c r="D17" s="22">
        <v>44288</v>
      </c>
      <c r="E17" s="20"/>
      <c r="F17" s="20"/>
      <c r="G17" s="18" t="s">
        <v>42</v>
      </c>
      <c r="H17" s="18" t="s">
        <v>43</v>
      </c>
      <c r="I17" s="18" t="s">
        <v>56</v>
      </c>
      <c r="K17" s="21" t="s">
        <v>45</v>
      </c>
      <c r="L17" s="21" t="s">
        <v>46</v>
      </c>
      <c r="M17" s="21" t="s">
        <v>46</v>
      </c>
      <c r="N17" s="21" t="s">
        <v>46</v>
      </c>
      <c r="O17" s="21" t="s">
        <v>46</v>
      </c>
      <c r="P17" s="21" t="s">
        <v>46</v>
      </c>
      <c r="Q17" s="21" t="s">
        <v>46</v>
      </c>
      <c r="R17" s="21" t="s">
        <v>47</v>
      </c>
      <c r="S17" s="21" t="s">
        <v>46</v>
      </c>
      <c r="T17" s="21" t="s">
        <v>23</v>
      </c>
      <c r="U17" s="21" t="s">
        <v>47</v>
      </c>
      <c r="V17" s="21" t="s">
        <v>46</v>
      </c>
      <c r="W17" s="21" t="s">
        <v>46</v>
      </c>
      <c r="X17" s="21" t="s">
        <v>46</v>
      </c>
      <c r="Y17" s="21" t="s">
        <v>45</v>
      </c>
      <c r="Z17" s="21" t="s">
        <v>46</v>
      </c>
      <c r="AA17" s="21" t="s">
        <v>46</v>
      </c>
      <c r="AB17" s="21" t="s">
        <v>46</v>
      </c>
      <c r="AC17" s="21" t="s">
        <v>46</v>
      </c>
      <c r="AD17" s="21" t="s">
        <v>46</v>
      </c>
      <c r="AE17" s="21" t="s">
        <v>46</v>
      </c>
      <c r="AF17" s="21" t="s">
        <v>45</v>
      </c>
      <c r="AG17" s="21" t="s">
        <v>46</v>
      </c>
      <c r="AH17" s="21" t="s">
        <v>46</v>
      </c>
      <c r="AI17" s="21" t="s">
        <v>46</v>
      </c>
      <c r="AJ17" s="21" t="s">
        <v>46</v>
      </c>
      <c r="AK17" s="21" t="s">
        <v>46</v>
      </c>
      <c r="AL17" s="21" t="s">
        <v>46</v>
      </c>
      <c r="AM17" s="21" t="s">
        <v>45</v>
      </c>
      <c r="AN17" s="21" t="s">
        <v>46</v>
      </c>
      <c r="AP17" s="16">
        <f t="shared" si="0"/>
        <v>23</v>
      </c>
      <c r="AQ17" s="16">
        <f t="shared" si="1"/>
        <v>1</v>
      </c>
      <c r="AR17" s="16">
        <f t="shared" si="2"/>
        <v>4</v>
      </c>
      <c r="AS17" s="16">
        <f t="shared" si="3"/>
        <v>2</v>
      </c>
      <c r="AT17" s="16">
        <f t="shared" si="4"/>
        <v>0</v>
      </c>
      <c r="AU17" s="16">
        <f t="shared" si="5"/>
        <v>0</v>
      </c>
      <c r="AV17" s="16"/>
      <c r="AW17" s="16">
        <f t="shared" si="6"/>
        <v>30</v>
      </c>
      <c r="AX17" s="16">
        <f t="shared" si="7"/>
        <v>30</v>
      </c>
      <c r="AY17" s="16">
        <f>VLOOKUP($B17,'[1]Production &amp; Operations'!$B$2:$H$166,7,0)</f>
        <v>57</v>
      </c>
      <c r="AZ17" s="16">
        <f>VLOOKUP($B17,'[1]Production &amp; Operations'!$B$2:$L$166,11,0)</f>
        <v>1900</v>
      </c>
      <c r="BA17" s="16"/>
      <c r="BB17" s="16">
        <v>15383</v>
      </c>
      <c r="BC17" s="16">
        <v>11710</v>
      </c>
      <c r="BD17" s="16">
        <v>1714</v>
      </c>
      <c r="BE17" s="16">
        <v>0</v>
      </c>
      <c r="BF17" s="16"/>
      <c r="BG17" s="16" t="s">
        <v>48</v>
      </c>
    </row>
    <row r="18" spans="1:59" x14ac:dyDescent="0.3">
      <c r="A18" s="16">
        <v>14</v>
      </c>
      <c r="B18" s="17" t="s">
        <v>79</v>
      </c>
      <c r="C18" s="20" t="s">
        <v>80</v>
      </c>
      <c r="D18" s="23">
        <v>44306</v>
      </c>
      <c r="E18" s="20"/>
      <c r="F18" s="20"/>
      <c r="G18" s="18" t="s">
        <v>42</v>
      </c>
      <c r="H18" s="18" t="s">
        <v>43</v>
      </c>
      <c r="I18" s="18" t="s">
        <v>81</v>
      </c>
      <c r="K18" s="21" t="s">
        <v>45</v>
      </c>
      <c r="L18" s="21" t="s">
        <v>46</v>
      </c>
      <c r="M18" s="21" t="s">
        <v>46</v>
      </c>
      <c r="N18" s="21" t="s">
        <v>46</v>
      </c>
      <c r="O18" s="21" t="s">
        <v>46</v>
      </c>
      <c r="P18" s="21" t="s">
        <v>46</v>
      </c>
      <c r="Q18" s="21" t="s">
        <v>46</v>
      </c>
      <c r="R18" s="21" t="s">
        <v>47</v>
      </c>
      <c r="S18" s="21" t="s">
        <v>46</v>
      </c>
      <c r="T18" s="21" t="s">
        <v>46</v>
      </c>
      <c r="U18" s="21" t="s">
        <v>47</v>
      </c>
      <c r="V18" s="21" t="s">
        <v>46</v>
      </c>
      <c r="W18" s="21" t="s">
        <v>46</v>
      </c>
      <c r="X18" s="21" t="s">
        <v>23</v>
      </c>
      <c r="Y18" s="21" t="s">
        <v>45</v>
      </c>
      <c r="Z18" s="21" t="s">
        <v>23</v>
      </c>
      <c r="AA18" s="21" t="s">
        <v>46</v>
      </c>
      <c r="AB18" s="21" t="s">
        <v>46</v>
      </c>
      <c r="AC18" s="21" t="s">
        <v>46</v>
      </c>
      <c r="AD18" s="21" t="s">
        <v>46</v>
      </c>
      <c r="AE18" s="21" t="s">
        <v>46</v>
      </c>
      <c r="AF18" s="21" t="s">
        <v>45</v>
      </c>
      <c r="AG18" s="21" t="s">
        <v>46</v>
      </c>
      <c r="AH18" s="21" t="s">
        <v>46</v>
      </c>
      <c r="AI18" s="21" t="s">
        <v>46</v>
      </c>
      <c r="AJ18" s="21" t="s">
        <v>46</v>
      </c>
      <c r="AK18" s="21" t="s">
        <v>46</v>
      </c>
      <c r="AL18" s="21" t="s">
        <v>46</v>
      </c>
      <c r="AM18" s="21" t="s">
        <v>45</v>
      </c>
      <c r="AN18" s="21" t="s">
        <v>46</v>
      </c>
      <c r="AP18" s="16">
        <f t="shared" si="0"/>
        <v>22</v>
      </c>
      <c r="AQ18" s="16">
        <f t="shared" si="1"/>
        <v>2</v>
      </c>
      <c r="AR18" s="16">
        <f t="shared" si="2"/>
        <v>4</v>
      </c>
      <c r="AS18" s="16">
        <f t="shared" si="3"/>
        <v>2</v>
      </c>
      <c r="AT18" s="16">
        <f t="shared" si="4"/>
        <v>0</v>
      </c>
      <c r="AU18" s="16">
        <f t="shared" si="5"/>
        <v>0</v>
      </c>
      <c r="AV18" s="16"/>
      <c r="AW18" s="16">
        <f t="shared" si="6"/>
        <v>30</v>
      </c>
      <c r="AX18" s="16">
        <f t="shared" si="7"/>
        <v>30</v>
      </c>
      <c r="AY18" s="16">
        <f>VLOOKUP($B18,'[1]Production &amp; Operations'!$B$2:$H$166,7,0)</f>
        <v>0</v>
      </c>
      <c r="AZ18" s="16">
        <f>VLOOKUP($B18,'[1]Production &amp; Operations'!$B$2:$L$166,11,0)</f>
        <v>0</v>
      </c>
      <c r="BA18" s="16"/>
      <c r="BB18" s="16">
        <v>15383</v>
      </c>
      <c r="BC18" s="16">
        <v>11710</v>
      </c>
      <c r="BD18" s="16">
        <v>1714</v>
      </c>
      <c r="BE18" s="16">
        <v>0</v>
      </c>
      <c r="BF18" s="16"/>
      <c r="BG18" s="16" t="s">
        <v>48</v>
      </c>
    </row>
    <row r="19" spans="1:59" x14ac:dyDescent="0.3">
      <c r="A19" s="16">
        <v>15</v>
      </c>
      <c r="B19" s="17" t="s">
        <v>82</v>
      </c>
      <c r="C19" s="20" t="s">
        <v>83</v>
      </c>
      <c r="D19" s="23">
        <v>44314</v>
      </c>
      <c r="E19" s="20"/>
      <c r="F19" s="20"/>
      <c r="G19" s="18" t="s">
        <v>42</v>
      </c>
      <c r="H19" s="18" t="s">
        <v>43</v>
      </c>
      <c r="I19" s="20" t="s">
        <v>59</v>
      </c>
      <c r="K19" s="21" t="s">
        <v>45</v>
      </c>
      <c r="L19" s="21" t="s">
        <v>46</v>
      </c>
      <c r="M19" s="21" t="s">
        <v>46</v>
      </c>
      <c r="N19" s="21" t="s">
        <v>84</v>
      </c>
      <c r="O19" s="21" t="s">
        <v>46</v>
      </c>
      <c r="P19" s="21" t="s">
        <v>46</v>
      </c>
      <c r="Q19" s="21" t="s">
        <v>84</v>
      </c>
      <c r="R19" s="21" t="s">
        <v>47</v>
      </c>
      <c r="S19" s="21" t="s">
        <v>84</v>
      </c>
      <c r="T19" s="21" t="s">
        <v>84</v>
      </c>
      <c r="U19" s="21" t="s">
        <v>47</v>
      </c>
      <c r="V19" s="21" t="s">
        <v>84</v>
      </c>
      <c r="W19" s="21" t="s">
        <v>84</v>
      </c>
      <c r="X19" s="21" t="s">
        <v>84</v>
      </c>
      <c r="Y19" s="21" t="s">
        <v>45</v>
      </c>
      <c r="Z19" s="21" t="s">
        <v>84</v>
      </c>
      <c r="AA19" s="21" t="s">
        <v>84</v>
      </c>
      <c r="AB19" s="21" t="s">
        <v>84</v>
      </c>
      <c r="AC19" s="21" t="s">
        <v>84</v>
      </c>
      <c r="AD19" s="21" t="s">
        <v>84</v>
      </c>
      <c r="AE19" s="21" t="s">
        <v>84</v>
      </c>
      <c r="AF19" s="21" t="s">
        <v>45</v>
      </c>
      <c r="AG19" s="21" t="s">
        <v>84</v>
      </c>
      <c r="AH19" s="21" t="s">
        <v>84</v>
      </c>
      <c r="AI19" s="21" t="s">
        <v>84</v>
      </c>
      <c r="AJ19" s="21" t="s">
        <v>84</v>
      </c>
      <c r="AK19" s="21" t="s">
        <v>84</v>
      </c>
      <c r="AL19" s="21" t="s">
        <v>84</v>
      </c>
      <c r="AM19" s="21" t="s">
        <v>45</v>
      </c>
      <c r="AN19" s="21" t="s">
        <v>84</v>
      </c>
      <c r="AP19" s="16">
        <f t="shared" si="0"/>
        <v>4</v>
      </c>
      <c r="AQ19" s="16">
        <f t="shared" si="1"/>
        <v>0</v>
      </c>
      <c r="AR19" s="16">
        <f t="shared" si="2"/>
        <v>4</v>
      </c>
      <c r="AS19" s="16">
        <f t="shared" si="3"/>
        <v>2</v>
      </c>
      <c r="AT19" s="16">
        <f t="shared" si="4"/>
        <v>0</v>
      </c>
      <c r="AU19" s="16">
        <f t="shared" si="5"/>
        <v>20</v>
      </c>
      <c r="AV19" s="16"/>
      <c r="AW19" s="16">
        <f t="shared" si="6"/>
        <v>30</v>
      </c>
      <c r="AX19" s="16">
        <f t="shared" si="7"/>
        <v>10</v>
      </c>
      <c r="AY19" s="16">
        <f>VLOOKUP($B19,'[1]Production &amp; Operations'!$B$2:$H$166,7,0)</f>
        <v>39</v>
      </c>
      <c r="AZ19" s="16">
        <f>VLOOKUP($B19,'[1]Production &amp; Operations'!$B$2:$L$166,11,0)</f>
        <v>0</v>
      </c>
      <c r="BA19" s="16"/>
      <c r="BB19" s="16">
        <v>15383</v>
      </c>
      <c r="BC19" s="16">
        <v>11710</v>
      </c>
      <c r="BD19" s="16">
        <v>1714</v>
      </c>
      <c r="BE19" s="16">
        <v>0</v>
      </c>
      <c r="BF19" s="16"/>
      <c r="BG19" s="16" t="s">
        <v>48</v>
      </c>
    </row>
    <row r="20" spans="1:59" x14ac:dyDescent="0.3">
      <c r="A20" s="16">
        <v>16</v>
      </c>
      <c r="B20" s="17" t="s">
        <v>85</v>
      </c>
      <c r="C20" s="20" t="s">
        <v>86</v>
      </c>
      <c r="D20" s="22">
        <v>44384</v>
      </c>
      <c r="E20" s="18"/>
      <c r="F20" s="20"/>
      <c r="G20" s="18" t="s">
        <v>42</v>
      </c>
      <c r="H20" s="18" t="s">
        <v>43</v>
      </c>
      <c r="I20" s="20" t="s">
        <v>64</v>
      </c>
      <c r="K20" s="21" t="s">
        <v>45</v>
      </c>
      <c r="L20" s="21" t="s">
        <v>46</v>
      </c>
      <c r="M20" s="21" t="s">
        <v>46</v>
      </c>
      <c r="N20" s="21" t="s">
        <v>46</v>
      </c>
      <c r="O20" s="21" t="s">
        <v>46</v>
      </c>
      <c r="P20" s="21" t="s">
        <v>46</v>
      </c>
      <c r="Q20" s="21" t="s">
        <v>46</v>
      </c>
      <c r="R20" s="21" t="s">
        <v>47</v>
      </c>
      <c r="S20" s="21" t="s">
        <v>46</v>
      </c>
      <c r="T20" s="21" t="s">
        <v>46</v>
      </c>
      <c r="U20" s="21" t="s">
        <v>47</v>
      </c>
      <c r="V20" s="21" t="s">
        <v>23</v>
      </c>
      <c r="W20" s="21" t="s">
        <v>23</v>
      </c>
      <c r="X20" s="21" t="s">
        <v>46</v>
      </c>
      <c r="Y20" s="21" t="s">
        <v>45</v>
      </c>
      <c r="Z20" s="21" t="s">
        <v>46</v>
      </c>
      <c r="AA20" s="21" t="s">
        <v>46</v>
      </c>
      <c r="AB20" s="21" t="s">
        <v>46</v>
      </c>
      <c r="AC20" s="21" t="s">
        <v>46</v>
      </c>
      <c r="AD20" s="21" t="s">
        <v>46</v>
      </c>
      <c r="AE20" s="21" t="s">
        <v>46</v>
      </c>
      <c r="AF20" s="21" t="s">
        <v>45</v>
      </c>
      <c r="AG20" s="21" t="s">
        <v>46</v>
      </c>
      <c r="AH20" s="21" t="s">
        <v>46</v>
      </c>
      <c r="AI20" s="21" t="s">
        <v>46</v>
      </c>
      <c r="AJ20" s="21" t="s">
        <v>46</v>
      </c>
      <c r="AK20" s="21" t="s">
        <v>46</v>
      </c>
      <c r="AL20" s="21" t="s">
        <v>46</v>
      </c>
      <c r="AM20" s="21" t="s">
        <v>45</v>
      </c>
      <c r="AN20" s="21" t="s">
        <v>46</v>
      </c>
      <c r="AP20" s="16">
        <f t="shared" si="0"/>
        <v>22</v>
      </c>
      <c r="AQ20" s="16">
        <f t="shared" si="1"/>
        <v>2</v>
      </c>
      <c r="AR20" s="16">
        <f t="shared" si="2"/>
        <v>4</v>
      </c>
      <c r="AS20" s="16">
        <f t="shared" si="3"/>
        <v>2</v>
      </c>
      <c r="AT20" s="16">
        <f t="shared" si="4"/>
        <v>0</v>
      </c>
      <c r="AU20" s="16">
        <f t="shared" si="5"/>
        <v>0</v>
      </c>
      <c r="AV20" s="16"/>
      <c r="AW20" s="16">
        <f t="shared" si="6"/>
        <v>30</v>
      </c>
      <c r="AX20" s="16">
        <f t="shared" si="7"/>
        <v>30</v>
      </c>
      <c r="AY20" s="16">
        <f>VLOOKUP($B20,'[1]Production &amp; Operations'!$B$2:$H$166,7,0)</f>
        <v>86.5</v>
      </c>
      <c r="AZ20" s="16">
        <f>VLOOKUP($B20,'[1]Production &amp; Operations'!$B$2:$L$166,11,0)</f>
        <v>500</v>
      </c>
      <c r="BA20" s="16"/>
      <c r="BB20" s="16">
        <v>13613</v>
      </c>
      <c r="BC20" s="16">
        <v>11710</v>
      </c>
      <c r="BD20" s="16">
        <v>0</v>
      </c>
      <c r="BE20" s="16">
        <v>0</v>
      </c>
      <c r="BF20" s="16"/>
      <c r="BG20" s="16" t="s">
        <v>48</v>
      </c>
    </row>
    <row r="21" spans="1:59" x14ac:dyDescent="0.3">
      <c r="A21" s="16">
        <v>17</v>
      </c>
      <c r="B21" s="17" t="s">
        <v>87</v>
      </c>
      <c r="C21" s="18" t="s">
        <v>88</v>
      </c>
      <c r="D21" s="23">
        <v>44403</v>
      </c>
      <c r="E21" s="20"/>
      <c r="F21" s="20"/>
      <c r="G21" s="18" t="s">
        <v>42</v>
      </c>
      <c r="H21" s="18" t="s">
        <v>43</v>
      </c>
      <c r="I21" s="20" t="s">
        <v>89</v>
      </c>
      <c r="K21" s="21" t="s">
        <v>45</v>
      </c>
      <c r="L21" s="21" t="s">
        <v>46</v>
      </c>
      <c r="M21" s="21" t="s">
        <v>46</v>
      </c>
      <c r="N21" s="21" t="s">
        <v>46</v>
      </c>
      <c r="O21" s="21" t="s">
        <v>46</v>
      </c>
      <c r="P21" s="21" t="s">
        <v>46</v>
      </c>
      <c r="Q21" s="21" t="s">
        <v>46</v>
      </c>
      <c r="R21" s="21" t="s">
        <v>47</v>
      </c>
      <c r="S21" s="21" t="s">
        <v>46</v>
      </c>
      <c r="T21" s="21" t="s">
        <v>46</v>
      </c>
      <c r="U21" s="21" t="s">
        <v>47</v>
      </c>
      <c r="V21" s="21" t="s">
        <v>46</v>
      </c>
      <c r="W21" s="21" t="s">
        <v>46</v>
      </c>
      <c r="X21" s="21" t="s">
        <v>46</v>
      </c>
      <c r="Y21" s="21" t="s">
        <v>45</v>
      </c>
      <c r="Z21" s="21" t="s">
        <v>23</v>
      </c>
      <c r="AA21" s="21" t="s">
        <v>46</v>
      </c>
      <c r="AB21" s="21" t="s">
        <v>46</v>
      </c>
      <c r="AC21" s="21" t="s">
        <v>46</v>
      </c>
      <c r="AD21" s="21" t="s">
        <v>46</v>
      </c>
      <c r="AE21" s="21" t="s">
        <v>46</v>
      </c>
      <c r="AF21" s="21" t="s">
        <v>45</v>
      </c>
      <c r="AG21" s="21" t="s">
        <v>23</v>
      </c>
      <c r="AH21" s="21" t="s">
        <v>46</v>
      </c>
      <c r="AI21" s="21" t="s">
        <v>46</v>
      </c>
      <c r="AJ21" s="21" t="s">
        <v>46</v>
      </c>
      <c r="AK21" s="21" t="s">
        <v>46</v>
      </c>
      <c r="AL21" s="21" t="s">
        <v>46</v>
      </c>
      <c r="AM21" s="21" t="s">
        <v>45</v>
      </c>
      <c r="AN21" s="21" t="s">
        <v>46</v>
      </c>
      <c r="AP21" s="16">
        <f t="shared" si="0"/>
        <v>22</v>
      </c>
      <c r="AQ21" s="16">
        <f t="shared" si="1"/>
        <v>2</v>
      </c>
      <c r="AR21" s="16">
        <f t="shared" si="2"/>
        <v>4</v>
      </c>
      <c r="AS21" s="16">
        <f t="shared" si="3"/>
        <v>2</v>
      </c>
      <c r="AT21" s="16">
        <f t="shared" si="4"/>
        <v>0</v>
      </c>
      <c r="AU21" s="16">
        <f t="shared" si="5"/>
        <v>0</v>
      </c>
      <c r="AV21" s="16"/>
      <c r="AW21" s="16">
        <f t="shared" si="6"/>
        <v>30</v>
      </c>
      <c r="AX21" s="16">
        <f t="shared" si="7"/>
        <v>30</v>
      </c>
      <c r="AY21" s="16">
        <f>VLOOKUP($B21,'[1]Production &amp; Operations'!$B$2:$H$166,7,0)</f>
        <v>11</v>
      </c>
      <c r="AZ21" s="16">
        <f>VLOOKUP($B21,'[1]Production &amp; Operations'!$B$2:$L$166,11,0)</f>
        <v>0</v>
      </c>
      <c r="BA21" s="16"/>
      <c r="BB21" s="16">
        <v>13613</v>
      </c>
      <c r="BC21" s="16">
        <v>11710</v>
      </c>
      <c r="BD21" s="16">
        <v>0</v>
      </c>
      <c r="BE21" s="16">
        <v>0</v>
      </c>
      <c r="BF21" s="16"/>
      <c r="BG21" s="16" t="s">
        <v>48</v>
      </c>
    </row>
    <row r="22" spans="1:59" x14ac:dyDescent="0.3">
      <c r="A22" s="16">
        <v>18</v>
      </c>
      <c r="B22" s="17" t="s">
        <v>90</v>
      </c>
      <c r="C22" s="18" t="s">
        <v>91</v>
      </c>
      <c r="D22" s="23">
        <v>44405</v>
      </c>
      <c r="E22" s="20"/>
      <c r="F22" s="20"/>
      <c r="G22" s="18" t="s">
        <v>42</v>
      </c>
      <c r="H22" s="18" t="s">
        <v>43</v>
      </c>
      <c r="I22" s="20" t="s">
        <v>89</v>
      </c>
      <c r="K22" s="21" t="s">
        <v>45</v>
      </c>
      <c r="L22" s="21" t="s">
        <v>46</v>
      </c>
      <c r="M22" s="21" t="s">
        <v>46</v>
      </c>
      <c r="N22" s="21" t="s">
        <v>46</v>
      </c>
      <c r="O22" s="21" t="s">
        <v>46</v>
      </c>
      <c r="P22" s="21" t="s">
        <v>46</v>
      </c>
      <c r="Q22" s="21" t="s">
        <v>23</v>
      </c>
      <c r="R22" s="21" t="s">
        <v>47</v>
      </c>
      <c r="S22" s="21" t="s">
        <v>46</v>
      </c>
      <c r="T22" s="21" t="s">
        <v>46</v>
      </c>
      <c r="U22" s="21" t="s">
        <v>47</v>
      </c>
      <c r="V22" s="21" t="s">
        <v>46</v>
      </c>
      <c r="W22" s="21" t="s">
        <v>46</v>
      </c>
      <c r="X22" s="21" t="s">
        <v>46</v>
      </c>
      <c r="Y22" s="21" t="s">
        <v>45</v>
      </c>
      <c r="Z22" s="21" t="s">
        <v>46</v>
      </c>
      <c r="AA22" s="21" t="s">
        <v>46</v>
      </c>
      <c r="AB22" s="21" t="s">
        <v>46</v>
      </c>
      <c r="AC22" s="21" t="s">
        <v>46</v>
      </c>
      <c r="AD22" s="21" t="s">
        <v>23</v>
      </c>
      <c r="AE22" s="21" t="s">
        <v>46</v>
      </c>
      <c r="AF22" s="21" t="s">
        <v>45</v>
      </c>
      <c r="AG22" s="21" t="s">
        <v>46</v>
      </c>
      <c r="AH22" s="21" t="s">
        <v>46</v>
      </c>
      <c r="AI22" s="21" t="s">
        <v>46</v>
      </c>
      <c r="AJ22" s="21" t="s">
        <v>46</v>
      </c>
      <c r="AK22" s="21" t="s">
        <v>46</v>
      </c>
      <c r="AL22" s="21" t="s">
        <v>46</v>
      </c>
      <c r="AM22" s="21" t="s">
        <v>45</v>
      </c>
      <c r="AN22" s="21" t="s">
        <v>46</v>
      </c>
      <c r="AP22" s="16">
        <f t="shared" si="0"/>
        <v>22</v>
      </c>
      <c r="AQ22" s="16">
        <f t="shared" si="1"/>
        <v>2</v>
      </c>
      <c r="AR22" s="16">
        <f t="shared" si="2"/>
        <v>4</v>
      </c>
      <c r="AS22" s="16">
        <f t="shared" si="3"/>
        <v>2</v>
      </c>
      <c r="AT22" s="16">
        <f t="shared" si="4"/>
        <v>0</v>
      </c>
      <c r="AU22" s="16">
        <f t="shared" si="5"/>
        <v>0</v>
      </c>
      <c r="AV22" s="16"/>
      <c r="AW22" s="16">
        <f t="shared" si="6"/>
        <v>30</v>
      </c>
      <c r="AX22" s="16">
        <f t="shared" si="7"/>
        <v>30</v>
      </c>
      <c r="AY22" s="16">
        <f>VLOOKUP($B22,'[1]Production &amp; Operations'!$B$2:$H$166,7,0)</f>
        <v>56</v>
      </c>
      <c r="AZ22" s="16">
        <f>VLOOKUP($B22,'[1]Production &amp; Operations'!$B$2:$L$166,11,0)</f>
        <v>500</v>
      </c>
      <c r="BA22" s="16"/>
      <c r="BB22" s="16">
        <v>13613</v>
      </c>
      <c r="BC22" s="16">
        <v>11710</v>
      </c>
      <c r="BD22" s="16">
        <v>0</v>
      </c>
      <c r="BE22" s="16">
        <v>0</v>
      </c>
      <c r="BF22" s="16"/>
      <c r="BG22" s="16" t="s">
        <v>48</v>
      </c>
    </row>
    <row r="23" spans="1:59" x14ac:dyDescent="0.3">
      <c r="A23" s="16">
        <v>19</v>
      </c>
      <c r="B23" s="17" t="s">
        <v>92</v>
      </c>
      <c r="C23" s="18" t="s">
        <v>93</v>
      </c>
      <c r="D23" s="23">
        <v>44406</v>
      </c>
      <c r="E23" s="20"/>
      <c r="F23" s="20"/>
      <c r="G23" s="18" t="s">
        <v>42</v>
      </c>
      <c r="H23" s="18" t="s">
        <v>43</v>
      </c>
      <c r="I23" s="20" t="s">
        <v>94</v>
      </c>
      <c r="K23" s="21" t="s">
        <v>45</v>
      </c>
      <c r="L23" s="21" t="s">
        <v>46</v>
      </c>
      <c r="M23" s="21" t="s">
        <v>46</v>
      </c>
      <c r="N23" s="21" t="s">
        <v>46</v>
      </c>
      <c r="O23" s="21" t="s">
        <v>46</v>
      </c>
      <c r="P23" s="21" t="s">
        <v>46</v>
      </c>
      <c r="Q23" s="21" t="s">
        <v>46</v>
      </c>
      <c r="R23" s="21" t="s">
        <v>47</v>
      </c>
      <c r="S23" s="21" t="s">
        <v>23</v>
      </c>
      <c r="T23" s="21" t="s">
        <v>23</v>
      </c>
      <c r="U23" s="21" t="s">
        <v>47</v>
      </c>
      <c r="V23" s="21" t="s">
        <v>23</v>
      </c>
      <c r="W23" s="21" t="s">
        <v>46</v>
      </c>
      <c r="X23" s="21" t="s">
        <v>46</v>
      </c>
      <c r="Y23" s="21" t="s">
        <v>45</v>
      </c>
      <c r="Z23" s="21" t="s">
        <v>46</v>
      </c>
      <c r="AA23" s="21" t="s">
        <v>46</v>
      </c>
      <c r="AB23" s="21" t="s">
        <v>46</v>
      </c>
      <c r="AC23" s="21" t="s">
        <v>46</v>
      </c>
      <c r="AD23" s="21" t="s">
        <v>46</v>
      </c>
      <c r="AE23" s="21" t="s">
        <v>46</v>
      </c>
      <c r="AF23" s="21" t="s">
        <v>45</v>
      </c>
      <c r="AG23" s="21" t="s">
        <v>46</v>
      </c>
      <c r="AH23" s="21" t="s">
        <v>46</v>
      </c>
      <c r="AI23" s="21" t="s">
        <v>46</v>
      </c>
      <c r="AJ23" s="21" t="s">
        <v>46</v>
      </c>
      <c r="AK23" s="21" t="s">
        <v>46</v>
      </c>
      <c r="AL23" s="21" t="s">
        <v>46</v>
      </c>
      <c r="AM23" s="21" t="s">
        <v>45</v>
      </c>
      <c r="AN23" s="21" t="s">
        <v>46</v>
      </c>
      <c r="AP23" s="16">
        <f t="shared" si="0"/>
        <v>21</v>
      </c>
      <c r="AQ23" s="16">
        <f t="shared" si="1"/>
        <v>3</v>
      </c>
      <c r="AR23" s="16">
        <f t="shared" si="2"/>
        <v>4</v>
      </c>
      <c r="AS23" s="16">
        <f t="shared" si="3"/>
        <v>2</v>
      </c>
      <c r="AT23" s="16">
        <f t="shared" si="4"/>
        <v>0</v>
      </c>
      <c r="AU23" s="16">
        <f t="shared" si="5"/>
        <v>0</v>
      </c>
      <c r="AV23" s="16"/>
      <c r="AW23" s="16">
        <f t="shared" si="6"/>
        <v>30</v>
      </c>
      <c r="AX23" s="16">
        <f t="shared" si="7"/>
        <v>30</v>
      </c>
      <c r="AY23" s="16">
        <f>VLOOKUP($B23,'[1]Production &amp; Operations'!$B$2:$H$166,7,0)</f>
        <v>72.5</v>
      </c>
      <c r="AZ23" s="16">
        <f>VLOOKUP($B23,'[1]Production &amp; Operations'!$B$2:$L$166,11,0)</f>
        <v>400</v>
      </c>
      <c r="BA23" s="16"/>
      <c r="BB23" s="16">
        <v>13613</v>
      </c>
      <c r="BC23" s="16">
        <v>11710</v>
      </c>
      <c r="BD23" s="16">
        <v>0</v>
      </c>
      <c r="BE23" s="16">
        <v>0</v>
      </c>
      <c r="BF23" s="16"/>
      <c r="BG23" s="16" t="s">
        <v>48</v>
      </c>
    </row>
    <row r="24" spans="1:59" x14ac:dyDescent="0.3">
      <c r="A24" s="16">
        <v>20</v>
      </c>
      <c r="B24" s="17" t="s">
        <v>95</v>
      </c>
      <c r="C24" s="18" t="s">
        <v>96</v>
      </c>
      <c r="D24" s="19">
        <v>44429</v>
      </c>
      <c r="E24" s="20"/>
      <c r="F24" s="20"/>
      <c r="G24" s="18" t="s">
        <v>42</v>
      </c>
      <c r="H24" s="18" t="s">
        <v>43</v>
      </c>
      <c r="I24" s="20" t="s">
        <v>74</v>
      </c>
      <c r="K24" s="21" t="s">
        <v>45</v>
      </c>
      <c r="L24" s="21" t="s">
        <v>46</v>
      </c>
      <c r="M24" s="21" t="s">
        <v>46</v>
      </c>
      <c r="N24" s="21" t="s">
        <v>46</v>
      </c>
      <c r="O24" s="21" t="s">
        <v>46</v>
      </c>
      <c r="P24" s="21" t="s">
        <v>46</v>
      </c>
      <c r="Q24" s="21" t="s">
        <v>46</v>
      </c>
      <c r="R24" s="21" t="s">
        <v>47</v>
      </c>
      <c r="S24" s="21" t="s">
        <v>46</v>
      </c>
      <c r="T24" s="21" t="s">
        <v>46</v>
      </c>
      <c r="U24" s="21" t="s">
        <v>47</v>
      </c>
      <c r="V24" s="21" t="s">
        <v>46</v>
      </c>
      <c r="W24" s="21" t="s">
        <v>46</v>
      </c>
      <c r="X24" s="21" t="s">
        <v>46</v>
      </c>
      <c r="Y24" s="21" t="s">
        <v>45</v>
      </c>
      <c r="Z24" s="21" t="s">
        <v>46</v>
      </c>
      <c r="AA24" s="21" t="s">
        <v>46</v>
      </c>
      <c r="AB24" s="21" t="s">
        <v>46</v>
      </c>
      <c r="AC24" s="21" t="s">
        <v>46</v>
      </c>
      <c r="AD24" s="21" t="s">
        <v>46</v>
      </c>
      <c r="AE24" s="21" t="s">
        <v>46</v>
      </c>
      <c r="AF24" s="21" t="s">
        <v>45</v>
      </c>
      <c r="AG24" s="21" t="s">
        <v>46</v>
      </c>
      <c r="AH24" s="21" t="s">
        <v>46</v>
      </c>
      <c r="AI24" s="21" t="s">
        <v>46</v>
      </c>
      <c r="AJ24" s="21" t="s">
        <v>46</v>
      </c>
      <c r="AK24" s="21" t="s">
        <v>46</v>
      </c>
      <c r="AL24" s="21" t="s">
        <v>46</v>
      </c>
      <c r="AM24" s="21" t="s">
        <v>45</v>
      </c>
      <c r="AN24" s="21" t="s">
        <v>46</v>
      </c>
      <c r="AP24" s="16">
        <f t="shared" si="0"/>
        <v>24</v>
      </c>
      <c r="AQ24" s="16">
        <f t="shared" si="1"/>
        <v>0</v>
      </c>
      <c r="AR24" s="16">
        <f t="shared" si="2"/>
        <v>4</v>
      </c>
      <c r="AS24" s="16">
        <f t="shared" si="3"/>
        <v>2</v>
      </c>
      <c r="AT24" s="16">
        <f t="shared" si="4"/>
        <v>0</v>
      </c>
      <c r="AU24" s="16">
        <f t="shared" si="5"/>
        <v>0</v>
      </c>
      <c r="AV24" s="16"/>
      <c r="AW24" s="16">
        <f t="shared" si="6"/>
        <v>30</v>
      </c>
      <c r="AX24" s="16">
        <f t="shared" si="7"/>
        <v>30</v>
      </c>
      <c r="AY24" s="16">
        <f>VLOOKUP($B24,'[1]Production &amp; Operations'!$B$2:$H$166,7,0)</f>
        <v>67.5</v>
      </c>
      <c r="AZ24" s="16">
        <f>VLOOKUP($B24,'[1]Production &amp; Operations'!$B$2:$L$166,11,0)</f>
        <v>0</v>
      </c>
      <c r="BA24" s="16"/>
      <c r="BB24" s="16">
        <v>13613</v>
      </c>
      <c r="BC24" s="16">
        <v>11710</v>
      </c>
      <c r="BD24" s="16">
        <v>0</v>
      </c>
      <c r="BE24" s="16">
        <v>0</v>
      </c>
      <c r="BF24" s="6"/>
      <c r="BG24" s="16" t="s">
        <v>48</v>
      </c>
    </row>
    <row r="25" spans="1:59" x14ac:dyDescent="0.3">
      <c r="A25" s="16">
        <v>21</v>
      </c>
      <c r="B25" s="24" t="s">
        <v>97</v>
      </c>
      <c r="C25" s="18" t="s">
        <v>98</v>
      </c>
      <c r="D25" s="19">
        <v>44440</v>
      </c>
      <c r="E25" s="20"/>
      <c r="F25" s="20"/>
      <c r="G25" s="18" t="s">
        <v>42</v>
      </c>
      <c r="H25" s="18" t="s">
        <v>43</v>
      </c>
      <c r="I25" s="20" t="s">
        <v>59</v>
      </c>
      <c r="K25" s="21" t="s">
        <v>45</v>
      </c>
      <c r="L25" s="21" t="s">
        <v>46</v>
      </c>
      <c r="M25" s="21" t="s">
        <v>46</v>
      </c>
      <c r="N25" s="21" t="s">
        <v>46</v>
      </c>
      <c r="O25" s="21" t="s">
        <v>46</v>
      </c>
      <c r="P25" s="21" t="s">
        <v>46</v>
      </c>
      <c r="Q25" s="21" t="s">
        <v>46</v>
      </c>
      <c r="R25" s="21" t="s">
        <v>47</v>
      </c>
      <c r="S25" s="21" t="s">
        <v>46</v>
      </c>
      <c r="T25" s="21" t="s">
        <v>46</v>
      </c>
      <c r="U25" s="21" t="s">
        <v>47</v>
      </c>
      <c r="V25" s="21" t="s">
        <v>46</v>
      </c>
      <c r="W25" s="21" t="s">
        <v>46</v>
      </c>
      <c r="X25" s="21" t="s">
        <v>46</v>
      </c>
      <c r="Y25" s="21" t="s">
        <v>45</v>
      </c>
      <c r="Z25" s="21" t="s">
        <v>46</v>
      </c>
      <c r="AA25" s="21" t="s">
        <v>46</v>
      </c>
      <c r="AB25" s="21" t="s">
        <v>46</v>
      </c>
      <c r="AC25" s="21" t="s">
        <v>46</v>
      </c>
      <c r="AD25" s="21" t="s">
        <v>46</v>
      </c>
      <c r="AE25" s="21" t="s">
        <v>46</v>
      </c>
      <c r="AF25" s="21" t="s">
        <v>45</v>
      </c>
      <c r="AG25" s="21" t="s">
        <v>46</v>
      </c>
      <c r="AH25" s="21" t="s">
        <v>46</v>
      </c>
      <c r="AI25" s="21" t="s">
        <v>46</v>
      </c>
      <c r="AJ25" s="21" t="s">
        <v>46</v>
      </c>
      <c r="AK25" s="21" t="s">
        <v>46</v>
      </c>
      <c r="AL25" s="21" t="s">
        <v>46</v>
      </c>
      <c r="AM25" s="21" t="s">
        <v>45</v>
      </c>
      <c r="AN25" s="21" t="s">
        <v>46</v>
      </c>
      <c r="AP25" s="16">
        <f t="shared" si="0"/>
        <v>24</v>
      </c>
      <c r="AQ25" s="16">
        <f t="shared" si="1"/>
        <v>0</v>
      </c>
      <c r="AR25" s="16">
        <f t="shared" si="2"/>
        <v>4</v>
      </c>
      <c r="AS25" s="16">
        <f t="shared" si="3"/>
        <v>2</v>
      </c>
      <c r="AT25" s="16">
        <f t="shared" si="4"/>
        <v>0</v>
      </c>
      <c r="AU25" s="16">
        <f t="shared" si="5"/>
        <v>0</v>
      </c>
      <c r="AV25" s="16"/>
      <c r="AW25" s="16">
        <f t="shared" si="6"/>
        <v>30</v>
      </c>
      <c r="AX25" s="16">
        <f t="shared" si="7"/>
        <v>30</v>
      </c>
      <c r="AY25" s="16">
        <f>VLOOKUP($B25,'[1]Production &amp; Operations'!$B$2:$H$166,7,0)</f>
        <v>0</v>
      </c>
      <c r="AZ25" s="16">
        <f>VLOOKUP($B25,'[1]Production &amp; Operations'!$B$2:$L$166,11,0)</f>
        <v>0</v>
      </c>
      <c r="BA25" s="16"/>
      <c r="BB25" s="16">
        <v>13613</v>
      </c>
      <c r="BC25" s="16">
        <v>11710</v>
      </c>
      <c r="BD25" s="16">
        <v>0</v>
      </c>
      <c r="BE25" s="16">
        <v>0</v>
      </c>
      <c r="BF25" s="16"/>
      <c r="BG25" s="16" t="s">
        <v>48</v>
      </c>
    </row>
    <row r="26" spans="1:59" x14ac:dyDescent="0.3">
      <c r="A26" s="16">
        <v>22</v>
      </c>
      <c r="B26" s="24" t="s">
        <v>99</v>
      </c>
      <c r="C26" s="18" t="s">
        <v>100</v>
      </c>
      <c r="D26" s="19">
        <v>44456</v>
      </c>
      <c r="E26" s="18"/>
      <c r="F26" s="18"/>
      <c r="G26" s="18" t="s">
        <v>42</v>
      </c>
      <c r="H26" s="18" t="s">
        <v>43</v>
      </c>
      <c r="I26" s="20" t="s">
        <v>44</v>
      </c>
      <c r="K26" s="21" t="s">
        <v>45</v>
      </c>
      <c r="L26" s="21" t="s">
        <v>46</v>
      </c>
      <c r="M26" s="21" t="s">
        <v>46</v>
      </c>
      <c r="N26" s="21" t="s">
        <v>46</v>
      </c>
      <c r="O26" s="21" t="s">
        <v>46</v>
      </c>
      <c r="P26" s="21" t="s">
        <v>46</v>
      </c>
      <c r="Q26" s="21" t="s">
        <v>46</v>
      </c>
      <c r="R26" s="21" t="s">
        <v>47</v>
      </c>
      <c r="S26" s="21" t="s">
        <v>46</v>
      </c>
      <c r="T26" s="21" t="s">
        <v>46</v>
      </c>
      <c r="U26" s="21" t="s">
        <v>47</v>
      </c>
      <c r="V26" s="21" t="s">
        <v>46</v>
      </c>
      <c r="W26" s="21" t="s">
        <v>46</v>
      </c>
      <c r="X26" s="21" t="s">
        <v>46</v>
      </c>
      <c r="Y26" s="21" t="s">
        <v>45</v>
      </c>
      <c r="Z26" s="21" t="s">
        <v>46</v>
      </c>
      <c r="AA26" s="21" t="s">
        <v>46</v>
      </c>
      <c r="AB26" s="21" t="s">
        <v>46</v>
      </c>
      <c r="AC26" s="21" t="s">
        <v>46</v>
      </c>
      <c r="AD26" s="21" t="s">
        <v>46</v>
      </c>
      <c r="AE26" s="21" t="s">
        <v>46</v>
      </c>
      <c r="AF26" s="21" t="s">
        <v>45</v>
      </c>
      <c r="AG26" s="21" t="s">
        <v>46</v>
      </c>
      <c r="AH26" s="21" t="s">
        <v>46</v>
      </c>
      <c r="AI26" s="21" t="s">
        <v>46</v>
      </c>
      <c r="AJ26" s="21" t="s">
        <v>46</v>
      </c>
      <c r="AK26" s="21" t="s">
        <v>46</v>
      </c>
      <c r="AL26" s="21" t="s">
        <v>46</v>
      </c>
      <c r="AM26" s="21" t="s">
        <v>45</v>
      </c>
      <c r="AN26" s="21" t="s">
        <v>46</v>
      </c>
      <c r="AP26" s="16">
        <f t="shared" si="0"/>
        <v>24</v>
      </c>
      <c r="AQ26" s="16">
        <f t="shared" si="1"/>
        <v>0</v>
      </c>
      <c r="AR26" s="16">
        <f t="shared" si="2"/>
        <v>4</v>
      </c>
      <c r="AS26" s="16">
        <f t="shared" si="3"/>
        <v>2</v>
      </c>
      <c r="AT26" s="16">
        <f t="shared" si="4"/>
        <v>0</v>
      </c>
      <c r="AU26" s="16">
        <f t="shared" si="5"/>
        <v>0</v>
      </c>
      <c r="AV26" s="16"/>
      <c r="AW26" s="16">
        <f t="shared" si="6"/>
        <v>30</v>
      </c>
      <c r="AX26" s="16">
        <f t="shared" si="7"/>
        <v>30</v>
      </c>
      <c r="AY26" s="16">
        <f>VLOOKUP($B26,'[1]Production &amp; Operations'!$B$2:$H$166,7,0)</f>
        <v>32.5</v>
      </c>
      <c r="AZ26" s="16">
        <f>VLOOKUP($B26,'[1]Production &amp; Operations'!$B$2:$L$166,11,0)</f>
        <v>300</v>
      </c>
      <c r="BA26" s="16"/>
      <c r="BB26" s="16">
        <v>13613</v>
      </c>
      <c r="BC26" s="16">
        <v>11710</v>
      </c>
      <c r="BD26" s="16">
        <v>0</v>
      </c>
      <c r="BE26" s="16">
        <v>0</v>
      </c>
      <c r="BF26" s="16"/>
      <c r="BG26" s="16" t="s">
        <v>48</v>
      </c>
    </row>
    <row r="27" spans="1:59" x14ac:dyDescent="0.3">
      <c r="A27" s="16">
        <v>23</v>
      </c>
      <c r="B27" s="25" t="s">
        <v>101</v>
      </c>
      <c r="C27" s="20" t="s">
        <v>102</v>
      </c>
      <c r="D27" s="19">
        <v>44480</v>
      </c>
      <c r="E27" s="20"/>
      <c r="F27" s="20"/>
      <c r="G27" s="20" t="s">
        <v>42</v>
      </c>
      <c r="H27" s="20" t="s">
        <v>43</v>
      </c>
      <c r="I27" s="20" t="s">
        <v>103</v>
      </c>
      <c r="K27" s="21" t="s">
        <v>45</v>
      </c>
      <c r="L27" s="21" t="s">
        <v>46</v>
      </c>
      <c r="M27" s="21" t="s">
        <v>46</v>
      </c>
      <c r="N27" s="21" t="s">
        <v>46</v>
      </c>
      <c r="O27" s="21" t="s">
        <v>23</v>
      </c>
      <c r="P27" s="21" t="s">
        <v>23</v>
      </c>
      <c r="Q27" s="21" t="s">
        <v>46</v>
      </c>
      <c r="R27" s="21" t="s">
        <v>47</v>
      </c>
      <c r="S27" s="21" t="s">
        <v>46</v>
      </c>
      <c r="T27" s="21" t="s">
        <v>46</v>
      </c>
      <c r="U27" s="21" t="s">
        <v>47</v>
      </c>
      <c r="V27" s="21" t="s">
        <v>23</v>
      </c>
      <c r="W27" s="21" t="s">
        <v>46</v>
      </c>
      <c r="X27" s="21" t="s">
        <v>46</v>
      </c>
      <c r="Y27" s="21" t="s">
        <v>45</v>
      </c>
      <c r="Z27" s="21" t="s">
        <v>46</v>
      </c>
      <c r="AA27" s="21" t="s">
        <v>46</v>
      </c>
      <c r="AB27" s="21" t="s">
        <v>46</v>
      </c>
      <c r="AC27" s="21" t="s">
        <v>46</v>
      </c>
      <c r="AD27" s="21" t="s">
        <v>46</v>
      </c>
      <c r="AE27" s="21" t="s">
        <v>46</v>
      </c>
      <c r="AF27" s="21" t="s">
        <v>45</v>
      </c>
      <c r="AG27" s="21" t="s">
        <v>46</v>
      </c>
      <c r="AH27" s="21" t="s">
        <v>46</v>
      </c>
      <c r="AI27" s="21" t="s">
        <v>46</v>
      </c>
      <c r="AJ27" s="21" t="s">
        <v>46</v>
      </c>
      <c r="AK27" s="21" t="s">
        <v>46</v>
      </c>
      <c r="AL27" s="21" t="s">
        <v>46</v>
      </c>
      <c r="AM27" s="21" t="s">
        <v>45</v>
      </c>
      <c r="AN27" s="21" t="s">
        <v>46</v>
      </c>
      <c r="AP27" s="16">
        <f t="shared" si="0"/>
        <v>21</v>
      </c>
      <c r="AQ27" s="16">
        <f t="shared" si="1"/>
        <v>3</v>
      </c>
      <c r="AR27" s="16">
        <f t="shared" si="2"/>
        <v>4</v>
      </c>
      <c r="AS27" s="16">
        <f t="shared" si="3"/>
        <v>2</v>
      </c>
      <c r="AT27" s="16">
        <f t="shared" si="4"/>
        <v>0</v>
      </c>
      <c r="AU27" s="16">
        <f t="shared" si="5"/>
        <v>0</v>
      </c>
      <c r="AV27" s="16"/>
      <c r="AW27" s="16">
        <f t="shared" si="6"/>
        <v>30</v>
      </c>
      <c r="AX27" s="16">
        <f t="shared" si="7"/>
        <v>30</v>
      </c>
      <c r="AY27" s="16">
        <f>VLOOKUP($B27,'[1]Production &amp; Operations'!$B$2:$H$166,7,0)</f>
        <v>27.5</v>
      </c>
      <c r="AZ27" s="16">
        <f>VLOOKUP($B27,'[1]Production &amp; Operations'!$B$2:$L$166,11,0)</f>
        <v>1300</v>
      </c>
      <c r="BA27" s="16"/>
      <c r="BB27" s="16">
        <v>13613</v>
      </c>
      <c r="BC27" s="16">
        <v>11710</v>
      </c>
      <c r="BD27" s="16">
        <v>0</v>
      </c>
      <c r="BE27" s="16">
        <v>0</v>
      </c>
      <c r="BF27" s="16"/>
      <c r="BG27" s="16" t="s">
        <v>48</v>
      </c>
    </row>
    <row r="28" spans="1:59" x14ac:dyDescent="0.3">
      <c r="A28" s="16">
        <v>24</v>
      </c>
      <c r="B28" s="25" t="s">
        <v>104</v>
      </c>
      <c r="C28" s="20" t="s">
        <v>105</v>
      </c>
      <c r="D28" s="19">
        <v>44489</v>
      </c>
      <c r="E28" s="20"/>
      <c r="F28" s="20"/>
      <c r="G28" s="20" t="s">
        <v>106</v>
      </c>
      <c r="H28" s="20" t="s">
        <v>43</v>
      </c>
      <c r="I28" s="20" t="s">
        <v>103</v>
      </c>
      <c r="K28" s="21" t="s">
        <v>45</v>
      </c>
      <c r="L28" s="21" t="s">
        <v>23</v>
      </c>
      <c r="M28" s="21" t="s">
        <v>46</v>
      </c>
      <c r="N28" s="21" t="s">
        <v>46</v>
      </c>
      <c r="O28" s="21" t="s">
        <v>46</v>
      </c>
      <c r="P28" s="21" t="s">
        <v>46</v>
      </c>
      <c r="Q28" s="21" t="s">
        <v>46</v>
      </c>
      <c r="R28" s="21" t="s">
        <v>47</v>
      </c>
      <c r="S28" s="21" t="s">
        <v>46</v>
      </c>
      <c r="T28" s="21" t="s">
        <v>46</v>
      </c>
      <c r="U28" s="21" t="s">
        <v>47</v>
      </c>
      <c r="V28" s="21" t="s">
        <v>46</v>
      </c>
      <c r="W28" s="21" t="s">
        <v>46</v>
      </c>
      <c r="X28" s="21" t="s">
        <v>46</v>
      </c>
      <c r="Y28" s="21" t="s">
        <v>45</v>
      </c>
      <c r="Z28" s="21" t="s">
        <v>46</v>
      </c>
      <c r="AA28" s="21" t="s">
        <v>46</v>
      </c>
      <c r="AB28" s="21" t="s">
        <v>46</v>
      </c>
      <c r="AC28" s="21" t="s">
        <v>46</v>
      </c>
      <c r="AD28" s="21" t="s">
        <v>46</v>
      </c>
      <c r="AE28" s="21" t="s">
        <v>46</v>
      </c>
      <c r="AF28" s="21" t="s">
        <v>45</v>
      </c>
      <c r="AG28" s="21" t="s">
        <v>46</v>
      </c>
      <c r="AH28" s="21" t="s">
        <v>46</v>
      </c>
      <c r="AI28" s="21" t="s">
        <v>46</v>
      </c>
      <c r="AJ28" s="21" t="s">
        <v>46</v>
      </c>
      <c r="AK28" s="21" t="s">
        <v>46</v>
      </c>
      <c r="AL28" s="21" t="s">
        <v>46</v>
      </c>
      <c r="AM28" s="21" t="s">
        <v>45</v>
      </c>
      <c r="AN28" s="21" t="s">
        <v>23</v>
      </c>
      <c r="AP28" s="16">
        <f t="shared" si="0"/>
        <v>22</v>
      </c>
      <c r="AQ28" s="16">
        <f t="shared" si="1"/>
        <v>2</v>
      </c>
      <c r="AR28" s="16">
        <f t="shared" si="2"/>
        <v>4</v>
      </c>
      <c r="AS28" s="16">
        <f t="shared" si="3"/>
        <v>2</v>
      </c>
      <c r="AT28" s="16">
        <f t="shared" si="4"/>
        <v>0</v>
      </c>
      <c r="AU28" s="16">
        <f t="shared" si="5"/>
        <v>0</v>
      </c>
      <c r="AV28" s="16"/>
      <c r="AW28" s="16">
        <f t="shared" si="6"/>
        <v>30</v>
      </c>
      <c r="AX28" s="16">
        <f t="shared" si="7"/>
        <v>30</v>
      </c>
      <c r="AY28" s="16">
        <f>VLOOKUP($B28,'[1]Production &amp; Operations'!$B$2:$H$166,7,0)</f>
        <v>8</v>
      </c>
      <c r="AZ28" s="16">
        <f>VLOOKUP($B28,'[1]Production &amp; Operations'!$B$2:$L$166,11,0)</f>
        <v>0</v>
      </c>
      <c r="BA28" s="16"/>
      <c r="BB28" s="16">
        <v>13613</v>
      </c>
      <c r="BC28" s="16">
        <v>11710</v>
      </c>
      <c r="BD28" s="16">
        <v>0</v>
      </c>
      <c r="BE28" s="16">
        <v>0</v>
      </c>
      <c r="BF28" s="16"/>
      <c r="BG28" s="16" t="s">
        <v>48</v>
      </c>
    </row>
    <row r="29" spans="1:59" x14ac:dyDescent="0.3">
      <c r="A29" s="16">
        <v>25</v>
      </c>
      <c r="B29" s="20" t="s">
        <v>107</v>
      </c>
      <c r="C29" s="20" t="s">
        <v>108</v>
      </c>
      <c r="D29" s="26">
        <v>44495</v>
      </c>
      <c r="E29" s="27"/>
      <c r="F29" s="27"/>
      <c r="G29" s="20" t="s">
        <v>42</v>
      </c>
      <c r="H29" s="27" t="s">
        <v>43</v>
      </c>
      <c r="I29" s="27" t="s">
        <v>109</v>
      </c>
      <c r="K29" s="21" t="s">
        <v>45</v>
      </c>
      <c r="L29" s="21" t="s">
        <v>46</v>
      </c>
      <c r="M29" s="21" t="s">
        <v>46</v>
      </c>
      <c r="N29" s="21" t="s">
        <v>46</v>
      </c>
      <c r="O29" s="21" t="s">
        <v>46</v>
      </c>
      <c r="P29" s="21" t="s">
        <v>46</v>
      </c>
      <c r="Q29" s="21" t="s">
        <v>46</v>
      </c>
      <c r="R29" s="21" t="s">
        <v>47</v>
      </c>
      <c r="S29" s="21" t="s">
        <v>46</v>
      </c>
      <c r="T29" s="21" t="s">
        <v>23</v>
      </c>
      <c r="U29" s="21" t="s">
        <v>47</v>
      </c>
      <c r="V29" s="21" t="s">
        <v>46</v>
      </c>
      <c r="W29" s="21" t="s">
        <v>46</v>
      </c>
      <c r="X29" s="21" t="s">
        <v>46</v>
      </c>
      <c r="Y29" s="21" t="s">
        <v>45</v>
      </c>
      <c r="Z29" s="21" t="s">
        <v>46</v>
      </c>
      <c r="AA29" s="21" t="s">
        <v>46</v>
      </c>
      <c r="AB29" s="21" t="s">
        <v>46</v>
      </c>
      <c r="AC29" s="21" t="s">
        <v>46</v>
      </c>
      <c r="AD29" s="21" t="s">
        <v>46</v>
      </c>
      <c r="AE29" s="21" t="s">
        <v>46</v>
      </c>
      <c r="AF29" s="21" t="s">
        <v>45</v>
      </c>
      <c r="AG29" s="21" t="s">
        <v>46</v>
      </c>
      <c r="AH29" s="21" t="s">
        <v>23</v>
      </c>
      <c r="AI29" s="21" t="s">
        <v>46</v>
      </c>
      <c r="AJ29" s="21" t="s">
        <v>46</v>
      </c>
      <c r="AK29" s="21" t="s">
        <v>46</v>
      </c>
      <c r="AL29" s="21" t="s">
        <v>46</v>
      </c>
      <c r="AM29" s="21" t="s">
        <v>45</v>
      </c>
      <c r="AN29" s="21" t="s">
        <v>46</v>
      </c>
      <c r="AP29" s="16">
        <f t="shared" si="0"/>
        <v>22</v>
      </c>
      <c r="AQ29" s="16">
        <f t="shared" si="1"/>
        <v>2</v>
      </c>
      <c r="AR29" s="16">
        <f t="shared" si="2"/>
        <v>4</v>
      </c>
      <c r="AS29" s="16">
        <f t="shared" si="3"/>
        <v>2</v>
      </c>
      <c r="AT29" s="16">
        <f t="shared" si="4"/>
        <v>0</v>
      </c>
      <c r="AU29" s="16">
        <f t="shared" si="5"/>
        <v>0</v>
      </c>
      <c r="AV29" s="16"/>
      <c r="AW29" s="16">
        <f t="shared" si="6"/>
        <v>30</v>
      </c>
      <c r="AX29" s="16">
        <f t="shared" si="7"/>
        <v>30</v>
      </c>
      <c r="AY29" s="16">
        <f>VLOOKUP($B29,'[1]Production &amp; Operations'!$B$2:$H$166,7,0)</f>
        <v>32</v>
      </c>
      <c r="AZ29" s="16">
        <f>VLOOKUP($B29,'[1]Production &amp; Operations'!$B$2:$L$166,11,0)</f>
        <v>0</v>
      </c>
      <c r="BA29" s="16"/>
      <c r="BB29" s="16">
        <v>13613</v>
      </c>
      <c r="BC29" s="16">
        <v>11710</v>
      </c>
      <c r="BD29" s="16">
        <v>0</v>
      </c>
      <c r="BE29" s="16">
        <v>0</v>
      </c>
      <c r="BF29" s="6"/>
      <c r="BG29" s="16" t="s">
        <v>48</v>
      </c>
    </row>
    <row r="30" spans="1:59" x14ac:dyDescent="0.3">
      <c r="A30" s="16">
        <v>26</v>
      </c>
      <c r="B30" s="20" t="s">
        <v>110</v>
      </c>
      <c r="C30" s="20" t="s">
        <v>111</v>
      </c>
      <c r="D30" s="26">
        <v>44495</v>
      </c>
      <c r="E30" s="27"/>
      <c r="F30" s="27"/>
      <c r="G30" s="20" t="s">
        <v>42</v>
      </c>
      <c r="H30" s="27" t="s">
        <v>43</v>
      </c>
      <c r="I30" s="27" t="s">
        <v>89</v>
      </c>
      <c r="K30" s="21" t="s">
        <v>45</v>
      </c>
      <c r="L30" s="21" t="s">
        <v>23</v>
      </c>
      <c r="M30" s="21" t="s">
        <v>46</v>
      </c>
      <c r="N30" s="21" t="s">
        <v>46</v>
      </c>
      <c r="O30" s="21" t="s">
        <v>46</v>
      </c>
      <c r="P30" s="21" t="s">
        <v>46</v>
      </c>
      <c r="Q30" s="21" t="s">
        <v>46</v>
      </c>
      <c r="R30" s="21" t="s">
        <v>47</v>
      </c>
      <c r="S30" s="21" t="s">
        <v>23</v>
      </c>
      <c r="T30" s="21" t="s">
        <v>23</v>
      </c>
      <c r="U30" s="21" t="s">
        <v>47</v>
      </c>
      <c r="V30" s="21" t="s">
        <v>23</v>
      </c>
      <c r="W30" s="21" t="s">
        <v>46</v>
      </c>
      <c r="X30" s="21" t="s">
        <v>46</v>
      </c>
      <c r="Y30" s="21" t="s">
        <v>45</v>
      </c>
      <c r="Z30" s="21" t="s">
        <v>46</v>
      </c>
      <c r="AA30" s="21" t="s">
        <v>46</v>
      </c>
      <c r="AB30" s="21" t="s">
        <v>46</v>
      </c>
      <c r="AC30" s="21" t="s">
        <v>46</v>
      </c>
      <c r="AD30" s="21" t="s">
        <v>46</v>
      </c>
      <c r="AE30" s="21" t="s">
        <v>46</v>
      </c>
      <c r="AF30" s="21" t="s">
        <v>45</v>
      </c>
      <c r="AG30" s="21" t="s">
        <v>46</v>
      </c>
      <c r="AH30" s="21" t="s">
        <v>46</v>
      </c>
      <c r="AI30" s="21" t="s">
        <v>46</v>
      </c>
      <c r="AJ30" s="21" t="s">
        <v>46</v>
      </c>
      <c r="AK30" s="21" t="s">
        <v>46</v>
      </c>
      <c r="AL30" s="21" t="s">
        <v>46</v>
      </c>
      <c r="AM30" s="21" t="s">
        <v>45</v>
      </c>
      <c r="AN30" s="21" t="s">
        <v>23</v>
      </c>
      <c r="AP30" s="16">
        <f t="shared" si="0"/>
        <v>19</v>
      </c>
      <c r="AQ30" s="16">
        <f t="shared" si="1"/>
        <v>5</v>
      </c>
      <c r="AR30" s="16">
        <f t="shared" si="2"/>
        <v>4</v>
      </c>
      <c r="AS30" s="16">
        <f t="shared" si="3"/>
        <v>2</v>
      </c>
      <c r="AT30" s="16">
        <f t="shared" si="4"/>
        <v>0</v>
      </c>
      <c r="AU30" s="16">
        <f t="shared" si="5"/>
        <v>0</v>
      </c>
      <c r="AV30" s="16"/>
      <c r="AW30" s="16">
        <f t="shared" si="6"/>
        <v>30</v>
      </c>
      <c r="AX30" s="16">
        <f t="shared" si="7"/>
        <v>30</v>
      </c>
      <c r="AY30" s="16">
        <f>VLOOKUP($B30,'[1]Production &amp; Operations'!$B$2:$H$166,7,0)</f>
        <v>7.5</v>
      </c>
      <c r="AZ30" s="16">
        <f>VLOOKUP($B30,'[1]Production &amp; Operations'!$B$2:$L$166,11,0)</f>
        <v>0</v>
      </c>
      <c r="BA30" s="16"/>
      <c r="BB30" s="16">
        <v>13613</v>
      </c>
      <c r="BC30" s="16">
        <v>11710</v>
      </c>
      <c r="BD30" s="16">
        <v>0</v>
      </c>
      <c r="BE30" s="16">
        <v>0</v>
      </c>
      <c r="BF30" s="16"/>
      <c r="BG30" s="16" t="s">
        <v>48</v>
      </c>
    </row>
    <row r="31" spans="1:59" x14ac:dyDescent="0.3">
      <c r="A31" s="16">
        <v>27</v>
      </c>
      <c r="B31" s="20" t="s">
        <v>112</v>
      </c>
      <c r="C31" s="20" t="s">
        <v>113</v>
      </c>
      <c r="D31" s="26">
        <v>44508</v>
      </c>
      <c r="E31" s="27"/>
      <c r="F31" s="27"/>
      <c r="G31" s="20" t="s">
        <v>42</v>
      </c>
      <c r="H31" s="27" t="s">
        <v>43</v>
      </c>
      <c r="I31" s="27" t="s">
        <v>114</v>
      </c>
      <c r="K31" s="21" t="s">
        <v>45</v>
      </c>
      <c r="L31" s="21" t="s">
        <v>46</v>
      </c>
      <c r="M31" s="21" t="s">
        <v>46</v>
      </c>
      <c r="N31" s="21" t="s">
        <v>46</v>
      </c>
      <c r="O31" s="21" t="s">
        <v>46</v>
      </c>
      <c r="P31" s="21" t="s">
        <v>46</v>
      </c>
      <c r="Q31" s="21" t="s">
        <v>46</v>
      </c>
      <c r="R31" s="21" t="s">
        <v>47</v>
      </c>
      <c r="S31" s="21" t="s">
        <v>46</v>
      </c>
      <c r="T31" s="21" t="s">
        <v>46</v>
      </c>
      <c r="U31" s="21" t="s">
        <v>47</v>
      </c>
      <c r="V31" s="21" t="s">
        <v>46</v>
      </c>
      <c r="W31" s="21" t="s">
        <v>46</v>
      </c>
      <c r="X31" s="21" t="s">
        <v>46</v>
      </c>
      <c r="Y31" s="21" t="s">
        <v>45</v>
      </c>
      <c r="Z31" s="21" t="s">
        <v>46</v>
      </c>
      <c r="AA31" s="21" t="s">
        <v>46</v>
      </c>
      <c r="AB31" s="21" t="s">
        <v>46</v>
      </c>
      <c r="AC31" s="21" t="s">
        <v>46</v>
      </c>
      <c r="AD31" s="21" t="s">
        <v>46</v>
      </c>
      <c r="AE31" s="21" t="s">
        <v>46</v>
      </c>
      <c r="AF31" s="21" t="s">
        <v>45</v>
      </c>
      <c r="AG31" s="21" t="s">
        <v>46</v>
      </c>
      <c r="AH31" s="21" t="s">
        <v>46</v>
      </c>
      <c r="AI31" s="21" t="s">
        <v>46</v>
      </c>
      <c r="AJ31" s="21" t="s">
        <v>46</v>
      </c>
      <c r="AK31" s="21" t="s">
        <v>46</v>
      </c>
      <c r="AL31" s="21" t="s">
        <v>46</v>
      </c>
      <c r="AM31" s="21" t="s">
        <v>45</v>
      </c>
      <c r="AN31" s="21" t="s">
        <v>46</v>
      </c>
      <c r="AP31" s="16">
        <f t="shared" si="0"/>
        <v>24</v>
      </c>
      <c r="AQ31" s="16">
        <f t="shared" si="1"/>
        <v>0</v>
      </c>
      <c r="AR31" s="16">
        <f t="shared" si="2"/>
        <v>4</v>
      </c>
      <c r="AS31" s="16">
        <f t="shared" si="3"/>
        <v>2</v>
      </c>
      <c r="AT31" s="16">
        <f t="shared" si="4"/>
        <v>0</v>
      </c>
      <c r="AU31" s="16">
        <f t="shared" si="5"/>
        <v>0</v>
      </c>
      <c r="AV31" s="16"/>
      <c r="AW31" s="16">
        <f t="shared" si="6"/>
        <v>30</v>
      </c>
      <c r="AX31" s="16">
        <f t="shared" si="7"/>
        <v>30</v>
      </c>
      <c r="AY31" s="16">
        <f>VLOOKUP($B31,'[1]Production &amp; Operations'!$B$2:$H$166,7,0)</f>
        <v>37.5</v>
      </c>
      <c r="AZ31" s="16">
        <f>VLOOKUP($B31,'[1]Production &amp; Operations'!$B$2:$L$166,11,0)</f>
        <v>2500</v>
      </c>
      <c r="BA31" s="16"/>
      <c r="BB31" s="16">
        <v>13613</v>
      </c>
      <c r="BC31" s="16">
        <v>11710</v>
      </c>
      <c r="BD31" s="16">
        <v>0</v>
      </c>
      <c r="BE31" s="16">
        <v>0</v>
      </c>
      <c r="BF31" s="16"/>
      <c r="BG31" s="16" t="s">
        <v>48</v>
      </c>
    </row>
    <row r="32" spans="1:59" x14ac:dyDescent="0.3">
      <c r="A32" s="16">
        <v>28</v>
      </c>
      <c r="B32" s="20" t="s">
        <v>115</v>
      </c>
      <c r="C32" s="20" t="s">
        <v>116</v>
      </c>
      <c r="D32" s="26">
        <v>44497</v>
      </c>
      <c r="E32" s="27"/>
      <c r="F32" s="27"/>
      <c r="G32" s="20" t="s">
        <v>42</v>
      </c>
      <c r="H32" s="27" t="s">
        <v>43</v>
      </c>
      <c r="I32" s="27" t="s">
        <v>81</v>
      </c>
      <c r="K32" s="21" t="s">
        <v>45</v>
      </c>
      <c r="L32" s="21" t="s">
        <v>46</v>
      </c>
      <c r="M32" s="21" t="s">
        <v>46</v>
      </c>
      <c r="N32" s="21" t="s">
        <v>46</v>
      </c>
      <c r="O32" s="21" t="s">
        <v>46</v>
      </c>
      <c r="P32" s="21" t="s">
        <v>46</v>
      </c>
      <c r="Q32" s="21" t="s">
        <v>46</v>
      </c>
      <c r="R32" s="21" t="s">
        <v>47</v>
      </c>
      <c r="S32" s="21" t="s">
        <v>46</v>
      </c>
      <c r="T32" s="21" t="s">
        <v>46</v>
      </c>
      <c r="U32" s="21" t="s">
        <v>47</v>
      </c>
      <c r="V32" s="21" t="s">
        <v>46</v>
      </c>
      <c r="W32" s="21" t="s">
        <v>23</v>
      </c>
      <c r="X32" s="21" t="s">
        <v>46</v>
      </c>
      <c r="Y32" s="21" t="s">
        <v>45</v>
      </c>
      <c r="Z32" s="21" t="s">
        <v>46</v>
      </c>
      <c r="AA32" s="21" t="s">
        <v>46</v>
      </c>
      <c r="AB32" s="21" t="s">
        <v>46</v>
      </c>
      <c r="AC32" s="21" t="s">
        <v>46</v>
      </c>
      <c r="AD32" s="21" t="s">
        <v>46</v>
      </c>
      <c r="AE32" s="21" t="s">
        <v>46</v>
      </c>
      <c r="AF32" s="21" t="s">
        <v>45</v>
      </c>
      <c r="AG32" s="21" t="s">
        <v>46</v>
      </c>
      <c r="AH32" s="21" t="s">
        <v>46</v>
      </c>
      <c r="AI32" s="21" t="s">
        <v>46</v>
      </c>
      <c r="AJ32" s="21" t="s">
        <v>46</v>
      </c>
      <c r="AK32" s="21" t="s">
        <v>46</v>
      </c>
      <c r="AL32" s="21" t="s">
        <v>46</v>
      </c>
      <c r="AM32" s="21" t="s">
        <v>45</v>
      </c>
      <c r="AN32" s="21" t="s">
        <v>46</v>
      </c>
      <c r="AP32" s="16">
        <f t="shared" si="0"/>
        <v>23</v>
      </c>
      <c r="AQ32" s="16">
        <f t="shared" si="1"/>
        <v>1</v>
      </c>
      <c r="AR32" s="16">
        <f t="shared" si="2"/>
        <v>4</v>
      </c>
      <c r="AS32" s="16">
        <f t="shared" si="3"/>
        <v>2</v>
      </c>
      <c r="AT32" s="16">
        <f t="shared" si="4"/>
        <v>0</v>
      </c>
      <c r="AU32" s="16">
        <f t="shared" si="5"/>
        <v>0</v>
      </c>
      <c r="AV32" s="16"/>
      <c r="AW32" s="16">
        <f t="shared" si="6"/>
        <v>30</v>
      </c>
      <c r="AX32" s="16">
        <f t="shared" si="7"/>
        <v>30</v>
      </c>
      <c r="AY32" s="16">
        <f>VLOOKUP($B32,'[1]Production &amp; Operations'!$B$2:$H$166,7,0)</f>
        <v>33.5</v>
      </c>
      <c r="AZ32" s="16">
        <f>VLOOKUP($B32,'[1]Production &amp; Operations'!$B$2:$L$166,11,0)</f>
        <v>0</v>
      </c>
      <c r="BA32" s="16"/>
      <c r="BB32" s="16">
        <v>16162</v>
      </c>
      <c r="BC32" s="16">
        <v>13903</v>
      </c>
      <c r="BD32" s="16">
        <v>0</v>
      </c>
      <c r="BE32" s="16">
        <v>0</v>
      </c>
      <c r="BF32" s="16"/>
      <c r="BG32" s="16" t="s">
        <v>48</v>
      </c>
    </row>
    <row r="33" spans="1:59" x14ac:dyDescent="0.3">
      <c r="A33" s="16">
        <v>29</v>
      </c>
      <c r="B33" s="20" t="s">
        <v>117</v>
      </c>
      <c r="C33" s="20" t="s">
        <v>118</v>
      </c>
      <c r="D33" s="26">
        <v>44516</v>
      </c>
      <c r="E33" s="27"/>
      <c r="F33" s="27"/>
      <c r="G33" s="20" t="s">
        <v>42</v>
      </c>
      <c r="H33" s="27" t="s">
        <v>43</v>
      </c>
      <c r="I33" s="27" t="s">
        <v>119</v>
      </c>
      <c r="K33" s="21" t="s">
        <v>45</v>
      </c>
      <c r="L33" s="21" t="s">
        <v>46</v>
      </c>
      <c r="M33" s="21" t="s">
        <v>46</v>
      </c>
      <c r="N33" s="21" t="s">
        <v>46</v>
      </c>
      <c r="O33" s="21" t="s">
        <v>46</v>
      </c>
      <c r="P33" s="21" t="s">
        <v>46</v>
      </c>
      <c r="Q33" s="21" t="s">
        <v>46</v>
      </c>
      <c r="R33" s="21" t="s">
        <v>47</v>
      </c>
      <c r="S33" s="21" t="s">
        <v>46</v>
      </c>
      <c r="T33" s="21" t="s">
        <v>46</v>
      </c>
      <c r="U33" s="21" t="s">
        <v>47</v>
      </c>
      <c r="V33" s="21" t="s">
        <v>23</v>
      </c>
      <c r="W33" s="21" t="s">
        <v>23</v>
      </c>
      <c r="X33" s="21" t="s">
        <v>23</v>
      </c>
      <c r="Y33" s="21" t="s">
        <v>45</v>
      </c>
      <c r="Z33" s="21" t="s">
        <v>46</v>
      </c>
      <c r="AA33" s="21" t="s">
        <v>46</v>
      </c>
      <c r="AB33" s="21" t="s">
        <v>46</v>
      </c>
      <c r="AC33" s="21" t="s">
        <v>46</v>
      </c>
      <c r="AD33" s="21" t="s">
        <v>46</v>
      </c>
      <c r="AE33" s="21" t="s">
        <v>46</v>
      </c>
      <c r="AF33" s="21" t="s">
        <v>45</v>
      </c>
      <c r="AG33" s="21" t="s">
        <v>46</v>
      </c>
      <c r="AH33" s="21" t="s">
        <v>46</v>
      </c>
      <c r="AI33" s="21" t="s">
        <v>46</v>
      </c>
      <c r="AJ33" s="21" t="s">
        <v>46</v>
      </c>
      <c r="AK33" s="21" t="s">
        <v>46</v>
      </c>
      <c r="AL33" s="21" t="s">
        <v>46</v>
      </c>
      <c r="AM33" s="21" t="s">
        <v>45</v>
      </c>
      <c r="AN33" s="21" t="s">
        <v>46</v>
      </c>
      <c r="AP33" s="16">
        <f t="shared" si="0"/>
        <v>21</v>
      </c>
      <c r="AQ33" s="16">
        <f t="shared" si="1"/>
        <v>3</v>
      </c>
      <c r="AR33" s="16">
        <f t="shared" si="2"/>
        <v>4</v>
      </c>
      <c r="AS33" s="16">
        <f t="shared" si="3"/>
        <v>2</v>
      </c>
      <c r="AT33" s="16">
        <f t="shared" si="4"/>
        <v>0</v>
      </c>
      <c r="AU33" s="16">
        <f t="shared" si="5"/>
        <v>0</v>
      </c>
      <c r="AV33" s="16"/>
      <c r="AW33" s="16">
        <f t="shared" si="6"/>
        <v>30</v>
      </c>
      <c r="AX33" s="16">
        <f t="shared" si="7"/>
        <v>30</v>
      </c>
      <c r="AY33" s="16">
        <f>VLOOKUP($B33,'[1]Production &amp; Operations'!$B$2:$H$166,7,0)</f>
        <v>82.5</v>
      </c>
      <c r="AZ33" s="16">
        <f>VLOOKUP($B33,'[1]Production &amp; Operations'!$B$2:$L$166,11,0)</f>
        <v>500</v>
      </c>
      <c r="BA33" s="16"/>
      <c r="BB33" s="16">
        <v>13613</v>
      </c>
      <c r="BC33" s="16">
        <v>11710</v>
      </c>
      <c r="BD33" s="16">
        <v>0</v>
      </c>
      <c r="BE33" s="16">
        <v>0</v>
      </c>
      <c r="BF33" s="6"/>
      <c r="BG33" s="16" t="s">
        <v>48</v>
      </c>
    </row>
    <row r="34" spans="1:59" x14ac:dyDescent="0.3">
      <c r="A34" s="16">
        <v>30</v>
      </c>
      <c r="B34" s="20" t="s">
        <v>120</v>
      </c>
      <c r="C34" s="20" t="s">
        <v>121</v>
      </c>
      <c r="D34" s="26">
        <v>44516</v>
      </c>
      <c r="E34" s="27"/>
      <c r="F34" s="27"/>
      <c r="G34" s="20" t="s">
        <v>42</v>
      </c>
      <c r="H34" s="27" t="s">
        <v>43</v>
      </c>
      <c r="I34" s="27" t="s">
        <v>122</v>
      </c>
      <c r="K34" s="21" t="s">
        <v>45</v>
      </c>
      <c r="L34" s="21" t="s">
        <v>46</v>
      </c>
      <c r="M34" s="21" t="s">
        <v>46</v>
      </c>
      <c r="N34" s="21" t="s">
        <v>46</v>
      </c>
      <c r="O34" s="21" t="s">
        <v>46</v>
      </c>
      <c r="P34" s="21" t="s">
        <v>46</v>
      </c>
      <c r="Q34" s="21" t="s">
        <v>23</v>
      </c>
      <c r="R34" s="21" t="s">
        <v>47</v>
      </c>
      <c r="S34" s="21" t="s">
        <v>46</v>
      </c>
      <c r="T34" s="21" t="s">
        <v>46</v>
      </c>
      <c r="U34" s="21" t="s">
        <v>47</v>
      </c>
      <c r="V34" s="21" t="s">
        <v>23</v>
      </c>
      <c r="W34" s="21" t="s">
        <v>46</v>
      </c>
      <c r="X34" s="21" t="s">
        <v>46</v>
      </c>
      <c r="Y34" s="21" t="s">
        <v>45</v>
      </c>
      <c r="Z34" s="21" t="s">
        <v>46</v>
      </c>
      <c r="AA34" s="21" t="s">
        <v>46</v>
      </c>
      <c r="AB34" s="21" t="s">
        <v>46</v>
      </c>
      <c r="AC34" s="21" t="s">
        <v>46</v>
      </c>
      <c r="AD34" s="21" t="s">
        <v>23</v>
      </c>
      <c r="AE34" s="21" t="s">
        <v>46</v>
      </c>
      <c r="AF34" s="21" t="s">
        <v>45</v>
      </c>
      <c r="AG34" s="21" t="s">
        <v>46</v>
      </c>
      <c r="AH34" s="21" t="s">
        <v>46</v>
      </c>
      <c r="AI34" s="21" t="s">
        <v>46</v>
      </c>
      <c r="AJ34" s="21" t="s">
        <v>46</v>
      </c>
      <c r="AK34" s="21" t="s">
        <v>46</v>
      </c>
      <c r="AL34" s="21" t="s">
        <v>23</v>
      </c>
      <c r="AM34" s="21" t="s">
        <v>45</v>
      </c>
      <c r="AN34" s="21" t="s">
        <v>23</v>
      </c>
      <c r="AP34" s="16">
        <f t="shared" si="0"/>
        <v>19</v>
      </c>
      <c r="AQ34" s="16">
        <f t="shared" si="1"/>
        <v>5</v>
      </c>
      <c r="AR34" s="16">
        <f t="shared" si="2"/>
        <v>4</v>
      </c>
      <c r="AS34" s="16">
        <f t="shared" si="3"/>
        <v>2</v>
      </c>
      <c r="AT34" s="16">
        <f t="shared" si="4"/>
        <v>0</v>
      </c>
      <c r="AU34" s="16">
        <f t="shared" si="5"/>
        <v>0</v>
      </c>
      <c r="AV34" s="16"/>
      <c r="AW34" s="16">
        <f t="shared" si="6"/>
        <v>30</v>
      </c>
      <c r="AX34" s="16">
        <f t="shared" si="7"/>
        <v>30</v>
      </c>
      <c r="AY34" s="16">
        <f>VLOOKUP($B34,'[1]Production &amp; Operations'!$B$2:$H$166,7,0)</f>
        <v>26</v>
      </c>
      <c r="AZ34" s="16">
        <f>VLOOKUP($B34,'[1]Production &amp; Operations'!$B$2:$L$166,11,0)</f>
        <v>0</v>
      </c>
      <c r="BA34" s="16"/>
      <c r="BB34" s="16">
        <v>13613</v>
      </c>
      <c r="BC34" s="16">
        <v>11710</v>
      </c>
      <c r="BD34" s="16">
        <v>0</v>
      </c>
      <c r="BE34" s="16">
        <v>0</v>
      </c>
      <c r="BF34" s="16"/>
      <c r="BG34" s="16" t="s">
        <v>48</v>
      </c>
    </row>
    <row r="35" spans="1:59" x14ac:dyDescent="0.3">
      <c r="A35" s="16">
        <v>31</v>
      </c>
      <c r="B35" s="20" t="s">
        <v>123</v>
      </c>
      <c r="C35" s="20" t="s">
        <v>124</v>
      </c>
      <c r="D35" s="26">
        <v>44524</v>
      </c>
      <c r="E35" s="27"/>
      <c r="F35" s="27"/>
      <c r="G35" s="27" t="s">
        <v>42</v>
      </c>
      <c r="H35" s="27" t="s">
        <v>43</v>
      </c>
      <c r="I35" s="27" t="s">
        <v>122</v>
      </c>
      <c r="K35" s="21" t="s">
        <v>45</v>
      </c>
      <c r="L35" s="21" t="s">
        <v>46</v>
      </c>
      <c r="M35" s="21" t="s">
        <v>46</v>
      </c>
      <c r="N35" s="21" t="s">
        <v>46</v>
      </c>
      <c r="O35" s="21" t="s">
        <v>46</v>
      </c>
      <c r="P35" s="21" t="s">
        <v>46</v>
      </c>
      <c r="Q35" s="21" t="s">
        <v>46</v>
      </c>
      <c r="R35" s="21" t="s">
        <v>47</v>
      </c>
      <c r="S35" s="21" t="s">
        <v>46</v>
      </c>
      <c r="T35" s="21" t="s">
        <v>46</v>
      </c>
      <c r="U35" s="21" t="s">
        <v>47</v>
      </c>
      <c r="V35" s="21" t="s">
        <v>46</v>
      </c>
      <c r="W35" s="21" t="s">
        <v>46</v>
      </c>
      <c r="X35" s="21" t="s">
        <v>46</v>
      </c>
      <c r="Y35" s="21" t="s">
        <v>45</v>
      </c>
      <c r="Z35" s="21" t="s">
        <v>23</v>
      </c>
      <c r="AA35" s="21" t="s">
        <v>46</v>
      </c>
      <c r="AB35" s="21" t="s">
        <v>46</v>
      </c>
      <c r="AC35" s="21" t="s">
        <v>46</v>
      </c>
      <c r="AD35" s="21" t="s">
        <v>46</v>
      </c>
      <c r="AE35" s="21" t="s">
        <v>46</v>
      </c>
      <c r="AF35" s="21" t="s">
        <v>45</v>
      </c>
      <c r="AG35" s="21" t="s">
        <v>46</v>
      </c>
      <c r="AH35" s="21" t="s">
        <v>46</v>
      </c>
      <c r="AI35" s="21" t="s">
        <v>46</v>
      </c>
      <c r="AJ35" s="21" t="s">
        <v>46</v>
      </c>
      <c r="AK35" s="21" t="s">
        <v>46</v>
      </c>
      <c r="AL35" s="21" t="s">
        <v>46</v>
      </c>
      <c r="AM35" s="21" t="s">
        <v>45</v>
      </c>
      <c r="AN35" s="21" t="s">
        <v>46</v>
      </c>
      <c r="AP35" s="16">
        <f t="shared" si="0"/>
        <v>23</v>
      </c>
      <c r="AQ35" s="16">
        <f t="shared" si="1"/>
        <v>1</v>
      </c>
      <c r="AR35" s="16">
        <f t="shared" si="2"/>
        <v>4</v>
      </c>
      <c r="AS35" s="16">
        <f t="shared" si="3"/>
        <v>2</v>
      </c>
      <c r="AT35" s="16">
        <f t="shared" si="4"/>
        <v>0</v>
      </c>
      <c r="AU35" s="16">
        <f t="shared" si="5"/>
        <v>0</v>
      </c>
      <c r="AV35" s="16"/>
      <c r="AW35" s="16">
        <f t="shared" si="6"/>
        <v>30</v>
      </c>
      <c r="AX35" s="16">
        <f t="shared" si="7"/>
        <v>30</v>
      </c>
      <c r="AY35" s="16">
        <f>VLOOKUP($B35,'[1]Production &amp; Operations'!$B$2:$H$166,7,0)</f>
        <v>119</v>
      </c>
      <c r="AZ35" s="16">
        <f>VLOOKUP($B35,'[1]Production &amp; Operations'!$B$2:$L$166,11,0)</f>
        <v>0</v>
      </c>
      <c r="BA35" s="16"/>
      <c r="BB35" s="16">
        <v>13613</v>
      </c>
      <c r="BC35" s="16">
        <v>11710</v>
      </c>
      <c r="BD35" s="16">
        <v>0</v>
      </c>
      <c r="BE35" s="16">
        <v>0</v>
      </c>
      <c r="BF35" s="16"/>
      <c r="BG35" s="16" t="s">
        <v>48</v>
      </c>
    </row>
    <row r="36" spans="1:59" x14ac:dyDescent="0.3">
      <c r="A36" s="16">
        <v>32</v>
      </c>
      <c r="B36" s="20" t="s">
        <v>125</v>
      </c>
      <c r="C36" s="20" t="s">
        <v>126</v>
      </c>
      <c r="D36" s="26">
        <v>44545</v>
      </c>
      <c r="E36" s="27"/>
      <c r="F36" s="27"/>
      <c r="G36" s="27" t="s">
        <v>42</v>
      </c>
      <c r="H36" s="27" t="s">
        <v>43</v>
      </c>
      <c r="I36" s="27" t="s">
        <v>59</v>
      </c>
      <c r="K36" s="21" t="s">
        <v>45</v>
      </c>
      <c r="L36" s="21" t="s">
        <v>46</v>
      </c>
      <c r="M36" s="21" t="s">
        <v>46</v>
      </c>
      <c r="N36" s="21" t="s">
        <v>46</v>
      </c>
      <c r="O36" s="21" t="s">
        <v>46</v>
      </c>
      <c r="P36" s="21" t="s">
        <v>46</v>
      </c>
      <c r="Q36" s="21" t="s">
        <v>46</v>
      </c>
      <c r="R36" s="21" t="s">
        <v>47</v>
      </c>
      <c r="S36" s="21" t="s">
        <v>46</v>
      </c>
      <c r="T36" s="21" t="s">
        <v>46</v>
      </c>
      <c r="U36" s="21" t="s">
        <v>47</v>
      </c>
      <c r="V36" s="21" t="s">
        <v>46</v>
      </c>
      <c r="W36" s="21" t="s">
        <v>46</v>
      </c>
      <c r="X36" s="21" t="s">
        <v>46</v>
      </c>
      <c r="Y36" s="21" t="s">
        <v>45</v>
      </c>
      <c r="Z36" s="21" t="s">
        <v>46</v>
      </c>
      <c r="AA36" s="21" t="s">
        <v>23</v>
      </c>
      <c r="AB36" s="21" t="s">
        <v>46</v>
      </c>
      <c r="AC36" s="21" t="s">
        <v>46</v>
      </c>
      <c r="AD36" s="21" t="s">
        <v>46</v>
      </c>
      <c r="AE36" s="21" t="s">
        <v>46</v>
      </c>
      <c r="AF36" s="21" t="s">
        <v>45</v>
      </c>
      <c r="AG36" s="21" t="s">
        <v>46</v>
      </c>
      <c r="AH36" s="21" t="s">
        <v>46</v>
      </c>
      <c r="AI36" s="21" t="s">
        <v>46</v>
      </c>
      <c r="AJ36" s="21" t="s">
        <v>46</v>
      </c>
      <c r="AK36" s="21" t="s">
        <v>46</v>
      </c>
      <c r="AL36" s="21" t="s">
        <v>46</v>
      </c>
      <c r="AM36" s="21" t="s">
        <v>45</v>
      </c>
      <c r="AN36" s="21" t="s">
        <v>46</v>
      </c>
      <c r="AP36" s="16">
        <f t="shared" si="0"/>
        <v>23</v>
      </c>
      <c r="AQ36" s="16">
        <f t="shared" si="1"/>
        <v>1</v>
      </c>
      <c r="AR36" s="16">
        <f t="shared" si="2"/>
        <v>4</v>
      </c>
      <c r="AS36" s="16">
        <f t="shared" si="3"/>
        <v>2</v>
      </c>
      <c r="AT36" s="16">
        <f t="shared" si="4"/>
        <v>0</v>
      </c>
      <c r="AU36" s="16">
        <f t="shared" si="5"/>
        <v>0</v>
      </c>
      <c r="AV36" s="16"/>
      <c r="AW36" s="16">
        <f t="shared" si="6"/>
        <v>30</v>
      </c>
      <c r="AX36" s="16">
        <f t="shared" si="7"/>
        <v>30</v>
      </c>
      <c r="AY36" s="16">
        <f>VLOOKUP($B36,'[1]Production &amp; Operations'!$B$2:$H$166,7,0)</f>
        <v>48</v>
      </c>
      <c r="AZ36" s="16">
        <f>VLOOKUP($B36,'[1]Production &amp; Operations'!$B$2:$L$166,11,0)</f>
        <v>1800</v>
      </c>
      <c r="BA36" s="16"/>
      <c r="BB36" s="16">
        <v>13613</v>
      </c>
      <c r="BC36" s="16">
        <v>11710</v>
      </c>
      <c r="BD36" s="16">
        <v>0</v>
      </c>
      <c r="BE36" s="16">
        <v>0</v>
      </c>
      <c r="BF36" s="16"/>
      <c r="BG36" s="16" t="s">
        <v>48</v>
      </c>
    </row>
    <row r="37" spans="1:59" x14ac:dyDescent="0.3">
      <c r="A37" s="16">
        <v>33</v>
      </c>
      <c r="B37" s="20" t="s">
        <v>127</v>
      </c>
      <c r="C37" s="20" t="s">
        <v>128</v>
      </c>
      <c r="D37" s="26">
        <v>44547</v>
      </c>
      <c r="E37" s="27"/>
      <c r="F37" s="27"/>
      <c r="G37" s="27" t="s">
        <v>42</v>
      </c>
      <c r="H37" s="27" t="s">
        <v>43</v>
      </c>
      <c r="I37" s="27" t="s">
        <v>129</v>
      </c>
      <c r="K37" s="21" t="s">
        <v>45</v>
      </c>
      <c r="L37" s="21" t="s">
        <v>46</v>
      </c>
      <c r="M37" s="21" t="s">
        <v>46</v>
      </c>
      <c r="N37" s="21" t="s">
        <v>46</v>
      </c>
      <c r="O37" s="21" t="s">
        <v>46</v>
      </c>
      <c r="P37" s="21" t="s">
        <v>46</v>
      </c>
      <c r="Q37" s="21" t="s">
        <v>130</v>
      </c>
      <c r="R37" s="21" t="s">
        <v>47</v>
      </c>
      <c r="S37" s="21" t="s">
        <v>46</v>
      </c>
      <c r="T37" s="21" t="s">
        <v>46</v>
      </c>
      <c r="U37" s="21" t="s">
        <v>47</v>
      </c>
      <c r="V37" s="21" t="s">
        <v>46</v>
      </c>
      <c r="W37" s="21" t="s">
        <v>46</v>
      </c>
      <c r="X37" s="21" t="s">
        <v>46</v>
      </c>
      <c r="Y37" s="21" t="s">
        <v>45</v>
      </c>
      <c r="Z37" s="21" t="s">
        <v>46</v>
      </c>
      <c r="AA37" s="21" t="s">
        <v>46</v>
      </c>
      <c r="AB37" s="21" t="s">
        <v>46</v>
      </c>
      <c r="AC37" s="21" t="s">
        <v>46</v>
      </c>
      <c r="AD37" s="21" t="s">
        <v>46</v>
      </c>
      <c r="AE37" s="21" t="s">
        <v>46</v>
      </c>
      <c r="AF37" s="21" t="s">
        <v>45</v>
      </c>
      <c r="AG37" s="21" t="s">
        <v>46</v>
      </c>
      <c r="AH37" s="21" t="s">
        <v>46</v>
      </c>
      <c r="AI37" s="21" t="s">
        <v>46</v>
      </c>
      <c r="AJ37" s="21" t="s">
        <v>46</v>
      </c>
      <c r="AK37" s="21" t="s">
        <v>46</v>
      </c>
      <c r="AL37" s="21" t="s">
        <v>46</v>
      </c>
      <c r="AM37" s="21" t="s">
        <v>45</v>
      </c>
      <c r="AN37" s="21" t="s">
        <v>46</v>
      </c>
      <c r="AP37" s="16">
        <f t="shared" si="0"/>
        <v>23</v>
      </c>
      <c r="AQ37" s="16">
        <f t="shared" si="1"/>
        <v>0</v>
      </c>
      <c r="AR37" s="16">
        <f t="shared" si="2"/>
        <v>4</v>
      </c>
      <c r="AS37" s="16">
        <f t="shared" si="3"/>
        <v>2</v>
      </c>
      <c r="AT37" s="16">
        <f>COUNTIF(K37:AN37, "mnl")</f>
        <v>1</v>
      </c>
      <c r="AU37" s="16">
        <f t="shared" si="5"/>
        <v>0</v>
      </c>
      <c r="AV37" s="16"/>
      <c r="AW37" s="16">
        <f t="shared" si="6"/>
        <v>30</v>
      </c>
      <c r="AX37" s="16">
        <f t="shared" si="7"/>
        <v>30</v>
      </c>
      <c r="AY37" s="16">
        <f>VLOOKUP($B37,'[1]Production &amp; Operations'!$B$2:$H$166,7,0)</f>
        <v>61.5</v>
      </c>
      <c r="AZ37" s="16">
        <f>VLOOKUP($B37,'[1]Production &amp; Operations'!$B$2:$L$166,11,0)</f>
        <v>0</v>
      </c>
      <c r="BA37" s="16"/>
      <c r="BB37" s="16">
        <v>13613</v>
      </c>
      <c r="BC37" s="16">
        <v>11710</v>
      </c>
      <c r="BD37" s="16">
        <v>0</v>
      </c>
      <c r="BE37" s="16">
        <v>0</v>
      </c>
      <c r="BF37" s="16"/>
      <c r="BG37" s="16" t="s">
        <v>48</v>
      </c>
    </row>
    <row r="38" spans="1:59" x14ac:dyDescent="0.3">
      <c r="A38" s="16">
        <v>34</v>
      </c>
      <c r="B38" s="20" t="s">
        <v>131</v>
      </c>
      <c r="C38" s="20" t="s">
        <v>132</v>
      </c>
      <c r="D38" s="26">
        <v>44562</v>
      </c>
      <c r="E38" s="27"/>
      <c r="F38" s="27"/>
      <c r="G38" s="27" t="s">
        <v>42</v>
      </c>
      <c r="H38" s="27" t="s">
        <v>43</v>
      </c>
      <c r="I38" s="27" t="s">
        <v>59</v>
      </c>
      <c r="K38" s="21" t="s">
        <v>45</v>
      </c>
      <c r="L38" s="21" t="s">
        <v>46</v>
      </c>
      <c r="M38" s="21" t="s">
        <v>46</v>
      </c>
      <c r="N38" s="21" t="s">
        <v>46</v>
      </c>
      <c r="O38" s="21" t="s">
        <v>46</v>
      </c>
      <c r="P38" s="21" t="s">
        <v>46</v>
      </c>
      <c r="Q38" s="21" t="s">
        <v>46</v>
      </c>
      <c r="R38" s="21" t="s">
        <v>47</v>
      </c>
      <c r="S38" s="21" t="s">
        <v>23</v>
      </c>
      <c r="T38" s="21" t="s">
        <v>23</v>
      </c>
      <c r="U38" s="21" t="s">
        <v>47</v>
      </c>
      <c r="V38" s="21" t="s">
        <v>23</v>
      </c>
      <c r="W38" s="21" t="s">
        <v>23</v>
      </c>
      <c r="X38" s="21" t="s">
        <v>46</v>
      </c>
      <c r="Y38" s="21" t="s">
        <v>45</v>
      </c>
      <c r="Z38" s="21" t="s">
        <v>46</v>
      </c>
      <c r="AA38" s="21" t="s">
        <v>46</v>
      </c>
      <c r="AB38" s="21" t="s">
        <v>46</v>
      </c>
      <c r="AC38" s="21" t="s">
        <v>46</v>
      </c>
      <c r="AD38" s="21" t="s">
        <v>46</v>
      </c>
      <c r="AE38" s="21" t="s">
        <v>46</v>
      </c>
      <c r="AF38" s="21" t="s">
        <v>45</v>
      </c>
      <c r="AG38" s="21" t="s">
        <v>46</v>
      </c>
      <c r="AH38" s="21" t="s">
        <v>46</v>
      </c>
      <c r="AI38" s="21" t="s">
        <v>46</v>
      </c>
      <c r="AJ38" s="21" t="s">
        <v>46</v>
      </c>
      <c r="AK38" s="21" t="s">
        <v>46</v>
      </c>
      <c r="AL38" s="21" t="s">
        <v>46</v>
      </c>
      <c r="AM38" s="21" t="s">
        <v>45</v>
      </c>
      <c r="AN38" s="21" t="s">
        <v>46</v>
      </c>
      <c r="AP38" s="16">
        <f t="shared" si="0"/>
        <v>20</v>
      </c>
      <c r="AQ38" s="16">
        <f t="shared" si="1"/>
        <v>4</v>
      </c>
      <c r="AR38" s="16">
        <f t="shared" si="2"/>
        <v>4</v>
      </c>
      <c r="AS38" s="16">
        <f t="shared" si="3"/>
        <v>2</v>
      </c>
      <c r="AT38" s="16">
        <f t="shared" si="4"/>
        <v>0</v>
      </c>
      <c r="AU38" s="16">
        <f t="shared" si="5"/>
        <v>0</v>
      </c>
      <c r="AV38" s="16"/>
      <c r="AW38" s="16">
        <f t="shared" si="6"/>
        <v>30</v>
      </c>
      <c r="AX38" s="16">
        <f t="shared" si="7"/>
        <v>30</v>
      </c>
      <c r="AY38" s="16">
        <f>VLOOKUP($B38,'[1]Production &amp; Operations'!$B$2:$H$166,7,0)</f>
        <v>42</v>
      </c>
      <c r="AZ38" s="16">
        <f>VLOOKUP($B38,'[1]Production &amp; Operations'!$B$2:$L$166,11,0)</f>
        <v>0</v>
      </c>
      <c r="BA38" s="16"/>
      <c r="BB38" s="16">
        <v>13613</v>
      </c>
      <c r="BC38" s="16">
        <v>11710</v>
      </c>
      <c r="BD38" s="16">
        <v>0</v>
      </c>
      <c r="BE38" s="16">
        <v>0</v>
      </c>
      <c r="BF38" s="16"/>
      <c r="BG38" s="16" t="s">
        <v>48</v>
      </c>
    </row>
    <row r="39" spans="1:59" x14ac:dyDescent="0.3">
      <c r="A39" s="16">
        <v>35</v>
      </c>
      <c r="B39" s="20" t="s">
        <v>133</v>
      </c>
      <c r="C39" s="20" t="s">
        <v>134</v>
      </c>
      <c r="D39" s="26">
        <v>44562</v>
      </c>
      <c r="E39" s="27"/>
      <c r="F39" s="27"/>
      <c r="G39" s="27" t="s">
        <v>42</v>
      </c>
      <c r="H39" s="27" t="s">
        <v>43</v>
      </c>
      <c r="I39" s="27" t="s">
        <v>89</v>
      </c>
      <c r="K39" s="21" t="s">
        <v>45</v>
      </c>
      <c r="L39" s="21" t="s">
        <v>46</v>
      </c>
      <c r="M39" s="21" t="s">
        <v>46</v>
      </c>
      <c r="N39" s="21" t="s">
        <v>46</v>
      </c>
      <c r="O39" s="21" t="s">
        <v>46</v>
      </c>
      <c r="P39" s="21" t="s">
        <v>46</v>
      </c>
      <c r="Q39" s="21" t="s">
        <v>46</v>
      </c>
      <c r="R39" s="21" t="s">
        <v>47</v>
      </c>
      <c r="S39" s="21" t="s">
        <v>46</v>
      </c>
      <c r="T39" s="21" t="s">
        <v>46</v>
      </c>
      <c r="U39" s="21" t="s">
        <v>47</v>
      </c>
      <c r="V39" s="21" t="s">
        <v>46</v>
      </c>
      <c r="W39" s="21" t="s">
        <v>46</v>
      </c>
      <c r="X39" s="21" t="s">
        <v>46</v>
      </c>
      <c r="Y39" s="21" t="s">
        <v>45</v>
      </c>
      <c r="Z39" s="21" t="s">
        <v>46</v>
      </c>
      <c r="AA39" s="21" t="s">
        <v>46</v>
      </c>
      <c r="AB39" s="21" t="s">
        <v>46</v>
      </c>
      <c r="AC39" s="21" t="s">
        <v>46</v>
      </c>
      <c r="AD39" s="21" t="s">
        <v>46</v>
      </c>
      <c r="AE39" s="21" t="s">
        <v>46</v>
      </c>
      <c r="AF39" s="21" t="s">
        <v>45</v>
      </c>
      <c r="AG39" s="21" t="s">
        <v>46</v>
      </c>
      <c r="AH39" s="21" t="s">
        <v>46</v>
      </c>
      <c r="AI39" s="21" t="s">
        <v>46</v>
      </c>
      <c r="AJ39" s="21" t="s">
        <v>46</v>
      </c>
      <c r="AK39" s="21" t="s">
        <v>46</v>
      </c>
      <c r="AL39" s="21" t="s">
        <v>46</v>
      </c>
      <c r="AM39" s="21" t="s">
        <v>45</v>
      </c>
      <c r="AN39" s="21" t="s">
        <v>46</v>
      </c>
      <c r="AP39" s="16">
        <f t="shared" si="0"/>
        <v>24</v>
      </c>
      <c r="AQ39" s="16">
        <f t="shared" si="1"/>
        <v>0</v>
      </c>
      <c r="AR39" s="16">
        <f t="shared" si="2"/>
        <v>4</v>
      </c>
      <c r="AS39" s="16">
        <f t="shared" si="3"/>
        <v>2</v>
      </c>
      <c r="AT39" s="16">
        <f t="shared" si="4"/>
        <v>0</v>
      </c>
      <c r="AU39" s="16">
        <f t="shared" si="5"/>
        <v>0</v>
      </c>
      <c r="AV39" s="16"/>
      <c r="AW39" s="16">
        <f t="shared" si="6"/>
        <v>30</v>
      </c>
      <c r="AX39" s="16">
        <f t="shared" si="7"/>
        <v>30</v>
      </c>
      <c r="AY39" s="16">
        <f>VLOOKUP($B39,'[1]Production &amp; Operations'!$B$2:$H$166,7,0)</f>
        <v>87.5</v>
      </c>
      <c r="AZ39" s="16">
        <f>VLOOKUP($B39,'[1]Production &amp; Operations'!$B$2:$L$166,11,0)</f>
        <v>1300</v>
      </c>
      <c r="BA39" s="16"/>
      <c r="BB39" s="16">
        <v>13613</v>
      </c>
      <c r="BC39" s="16">
        <v>11710</v>
      </c>
      <c r="BD39" s="16">
        <v>0</v>
      </c>
      <c r="BE39" s="16">
        <v>0</v>
      </c>
      <c r="BF39" s="16"/>
      <c r="BG39" s="16" t="s">
        <v>48</v>
      </c>
    </row>
    <row r="40" spans="1:59" x14ac:dyDescent="0.3">
      <c r="A40" s="16">
        <v>36</v>
      </c>
      <c r="B40" s="20" t="s">
        <v>135</v>
      </c>
      <c r="C40" s="20" t="s">
        <v>136</v>
      </c>
      <c r="D40" s="26">
        <v>44564</v>
      </c>
      <c r="E40" s="27"/>
      <c r="F40" s="27"/>
      <c r="G40" s="27" t="s">
        <v>42</v>
      </c>
      <c r="H40" s="27" t="s">
        <v>137</v>
      </c>
      <c r="I40" s="27" t="s">
        <v>56</v>
      </c>
      <c r="K40" s="21" t="s">
        <v>45</v>
      </c>
      <c r="L40" s="21" t="s">
        <v>46</v>
      </c>
      <c r="M40" s="21" t="s">
        <v>46</v>
      </c>
      <c r="N40" s="21" t="s">
        <v>46</v>
      </c>
      <c r="O40" s="21" t="s">
        <v>46</v>
      </c>
      <c r="P40" s="21" t="s">
        <v>46</v>
      </c>
      <c r="Q40" s="21" t="s">
        <v>46</v>
      </c>
      <c r="R40" s="21" t="s">
        <v>47</v>
      </c>
      <c r="S40" s="21" t="s">
        <v>46</v>
      </c>
      <c r="T40" s="21" t="s">
        <v>46</v>
      </c>
      <c r="U40" s="21" t="s">
        <v>47</v>
      </c>
      <c r="V40" s="21" t="s">
        <v>46</v>
      </c>
      <c r="W40" s="21" t="s">
        <v>46</v>
      </c>
      <c r="X40" s="21" t="s">
        <v>46</v>
      </c>
      <c r="Y40" s="21" t="s">
        <v>45</v>
      </c>
      <c r="Z40" s="21" t="s">
        <v>46</v>
      </c>
      <c r="AA40" s="21" t="s">
        <v>46</v>
      </c>
      <c r="AB40" s="21" t="s">
        <v>46</v>
      </c>
      <c r="AC40" s="21" t="s">
        <v>46</v>
      </c>
      <c r="AD40" s="21" t="s">
        <v>46</v>
      </c>
      <c r="AE40" s="21" t="s">
        <v>46</v>
      </c>
      <c r="AF40" s="21" t="s">
        <v>45</v>
      </c>
      <c r="AG40" s="21" t="s">
        <v>46</v>
      </c>
      <c r="AH40" s="21" t="s">
        <v>46</v>
      </c>
      <c r="AI40" s="21" t="s">
        <v>46</v>
      </c>
      <c r="AJ40" s="21" t="s">
        <v>46</v>
      </c>
      <c r="AK40" s="21" t="s">
        <v>46</v>
      </c>
      <c r="AL40" s="21" t="s">
        <v>46</v>
      </c>
      <c r="AM40" s="21" t="s">
        <v>45</v>
      </c>
      <c r="AN40" s="21" t="s">
        <v>46</v>
      </c>
      <c r="AP40" s="16">
        <f t="shared" si="0"/>
        <v>24</v>
      </c>
      <c r="AQ40" s="16">
        <f t="shared" si="1"/>
        <v>0</v>
      </c>
      <c r="AR40" s="16">
        <f t="shared" si="2"/>
        <v>4</v>
      </c>
      <c r="AS40" s="16">
        <f t="shared" si="3"/>
        <v>2</v>
      </c>
      <c r="AT40" s="16">
        <f t="shared" si="4"/>
        <v>0</v>
      </c>
      <c r="AU40" s="16">
        <f t="shared" si="5"/>
        <v>0</v>
      </c>
      <c r="AV40" s="16"/>
      <c r="AW40" s="16">
        <f t="shared" si="6"/>
        <v>30</v>
      </c>
      <c r="AX40" s="16">
        <f t="shared" si="7"/>
        <v>30</v>
      </c>
      <c r="AY40" s="16">
        <f>VLOOKUP($B40,'[1]Production &amp; Operations'!$B$2:$H$166,7,0)</f>
        <v>1</v>
      </c>
      <c r="AZ40" s="16">
        <f>VLOOKUP($B40,'[1]Production &amp; Operations'!$B$2:$L$166,11,0)</f>
        <v>0</v>
      </c>
      <c r="BA40" s="16"/>
      <c r="BB40" s="16">
        <v>18000</v>
      </c>
      <c r="BC40" s="16">
        <v>14512</v>
      </c>
      <c r="BD40" s="16">
        <v>0</v>
      </c>
      <c r="BE40" s="16">
        <v>1094</v>
      </c>
      <c r="BF40" s="16"/>
      <c r="BG40" s="16" t="s">
        <v>48</v>
      </c>
    </row>
    <row r="41" spans="1:59" x14ac:dyDescent="0.3">
      <c r="A41" s="16">
        <v>37</v>
      </c>
      <c r="B41" s="20" t="s">
        <v>138</v>
      </c>
      <c r="C41" s="20" t="s">
        <v>139</v>
      </c>
      <c r="D41" s="26">
        <v>44585</v>
      </c>
      <c r="E41" s="27"/>
      <c r="F41" s="27"/>
      <c r="G41" s="27" t="s">
        <v>42</v>
      </c>
      <c r="H41" s="27" t="s">
        <v>137</v>
      </c>
      <c r="I41" s="27" t="s">
        <v>94</v>
      </c>
      <c r="K41" s="21" t="s">
        <v>45</v>
      </c>
      <c r="L41" s="21" t="s">
        <v>46</v>
      </c>
      <c r="M41" s="21" t="s">
        <v>23</v>
      </c>
      <c r="N41" s="21" t="s">
        <v>23</v>
      </c>
      <c r="O41" s="21" t="s">
        <v>23</v>
      </c>
      <c r="P41" s="21" t="s">
        <v>23</v>
      </c>
      <c r="Q41" s="21" t="s">
        <v>46</v>
      </c>
      <c r="R41" s="21" t="s">
        <v>47</v>
      </c>
      <c r="S41" s="21" t="s">
        <v>46</v>
      </c>
      <c r="T41" s="21" t="s">
        <v>46</v>
      </c>
      <c r="U41" s="21" t="s">
        <v>47</v>
      </c>
      <c r="V41" s="21" t="s">
        <v>46</v>
      </c>
      <c r="W41" s="21" t="s">
        <v>46</v>
      </c>
      <c r="X41" s="21" t="s">
        <v>46</v>
      </c>
      <c r="Y41" s="21" t="s">
        <v>45</v>
      </c>
      <c r="Z41" s="21" t="s">
        <v>46</v>
      </c>
      <c r="AA41" s="21" t="s">
        <v>46</v>
      </c>
      <c r="AB41" s="21" t="s">
        <v>46</v>
      </c>
      <c r="AC41" s="21" t="s">
        <v>46</v>
      </c>
      <c r="AD41" s="21" t="s">
        <v>46</v>
      </c>
      <c r="AE41" s="21" t="s">
        <v>46</v>
      </c>
      <c r="AF41" s="21" t="s">
        <v>45</v>
      </c>
      <c r="AG41" s="21" t="s">
        <v>46</v>
      </c>
      <c r="AH41" s="21" t="s">
        <v>46</v>
      </c>
      <c r="AI41" s="21" t="s">
        <v>46</v>
      </c>
      <c r="AJ41" s="21" t="s">
        <v>46</v>
      </c>
      <c r="AK41" s="21" t="s">
        <v>46</v>
      </c>
      <c r="AL41" s="21" t="s">
        <v>46</v>
      </c>
      <c r="AM41" s="21" t="s">
        <v>45</v>
      </c>
      <c r="AN41" s="21" t="s">
        <v>46</v>
      </c>
      <c r="AP41" s="16">
        <f t="shared" si="0"/>
        <v>20</v>
      </c>
      <c r="AQ41" s="16">
        <f t="shared" si="1"/>
        <v>4</v>
      </c>
      <c r="AR41" s="16">
        <f t="shared" si="2"/>
        <v>4</v>
      </c>
      <c r="AS41" s="16">
        <f t="shared" si="3"/>
        <v>2</v>
      </c>
      <c r="AT41" s="16">
        <f t="shared" si="4"/>
        <v>0</v>
      </c>
      <c r="AU41" s="16">
        <f t="shared" si="5"/>
        <v>0</v>
      </c>
      <c r="AV41" s="16"/>
      <c r="AW41" s="16">
        <f t="shared" si="6"/>
        <v>30</v>
      </c>
      <c r="AX41" s="16">
        <f t="shared" si="7"/>
        <v>30</v>
      </c>
      <c r="AY41" s="16">
        <f>VLOOKUP($B41,'[1]Production &amp; Operations'!$B$2:$H$166,7,0)</f>
        <v>14</v>
      </c>
      <c r="AZ41" s="16">
        <f>VLOOKUP($B41,'[1]Production &amp; Operations'!$B$2:$L$166,11,0)</f>
        <v>0</v>
      </c>
      <c r="BA41" s="16"/>
      <c r="BB41" s="16">
        <v>13613</v>
      </c>
      <c r="BC41" s="16">
        <v>11710</v>
      </c>
      <c r="BD41" s="16">
        <v>0</v>
      </c>
      <c r="BE41" s="16">
        <v>0</v>
      </c>
      <c r="BF41" s="16"/>
      <c r="BG41" s="16" t="s">
        <v>48</v>
      </c>
    </row>
    <row r="42" spans="1:59" x14ac:dyDescent="0.3">
      <c r="A42" s="16">
        <v>38</v>
      </c>
      <c r="B42" s="20" t="s">
        <v>140</v>
      </c>
      <c r="C42" s="20" t="s">
        <v>141</v>
      </c>
      <c r="D42" s="26">
        <v>44580</v>
      </c>
      <c r="E42" s="27"/>
      <c r="F42" s="27"/>
      <c r="G42" s="27" t="s">
        <v>42</v>
      </c>
      <c r="H42" s="27" t="s">
        <v>137</v>
      </c>
      <c r="I42" s="27" t="s">
        <v>81</v>
      </c>
      <c r="K42" s="21" t="s">
        <v>45</v>
      </c>
      <c r="L42" s="21" t="s">
        <v>46</v>
      </c>
      <c r="M42" s="21" t="s">
        <v>46</v>
      </c>
      <c r="N42" s="21" t="s">
        <v>46</v>
      </c>
      <c r="O42" s="21" t="s">
        <v>46</v>
      </c>
      <c r="P42" s="21" t="s">
        <v>46</v>
      </c>
      <c r="Q42" s="21" t="s">
        <v>46</v>
      </c>
      <c r="R42" s="21" t="s">
        <v>47</v>
      </c>
      <c r="S42" s="21" t="s">
        <v>46</v>
      </c>
      <c r="T42" s="21" t="s">
        <v>46</v>
      </c>
      <c r="U42" s="21" t="s">
        <v>47</v>
      </c>
      <c r="V42" s="21" t="s">
        <v>46</v>
      </c>
      <c r="W42" s="21" t="s">
        <v>46</v>
      </c>
      <c r="X42" s="21" t="s">
        <v>46</v>
      </c>
      <c r="Y42" s="21" t="s">
        <v>45</v>
      </c>
      <c r="Z42" s="21" t="s">
        <v>46</v>
      </c>
      <c r="AA42" s="21" t="s">
        <v>46</v>
      </c>
      <c r="AB42" s="21" t="s">
        <v>46</v>
      </c>
      <c r="AC42" s="21" t="s">
        <v>46</v>
      </c>
      <c r="AD42" s="21" t="s">
        <v>46</v>
      </c>
      <c r="AE42" s="21" t="s">
        <v>46</v>
      </c>
      <c r="AF42" s="21" t="s">
        <v>45</v>
      </c>
      <c r="AG42" s="21" t="s">
        <v>46</v>
      </c>
      <c r="AH42" s="21" t="s">
        <v>46</v>
      </c>
      <c r="AI42" s="21" t="s">
        <v>46</v>
      </c>
      <c r="AJ42" s="21" t="s">
        <v>46</v>
      </c>
      <c r="AK42" s="21" t="s">
        <v>46</v>
      </c>
      <c r="AL42" s="21" t="s">
        <v>46</v>
      </c>
      <c r="AM42" s="21" t="s">
        <v>45</v>
      </c>
      <c r="AN42" s="21" t="s">
        <v>46</v>
      </c>
      <c r="AP42" s="16">
        <f t="shared" si="0"/>
        <v>24</v>
      </c>
      <c r="AQ42" s="16">
        <f t="shared" si="1"/>
        <v>0</v>
      </c>
      <c r="AR42" s="16">
        <f t="shared" si="2"/>
        <v>4</v>
      </c>
      <c r="AS42" s="16">
        <f t="shared" si="3"/>
        <v>2</v>
      </c>
      <c r="AT42" s="16">
        <f t="shared" si="4"/>
        <v>0</v>
      </c>
      <c r="AU42" s="16">
        <f t="shared" si="5"/>
        <v>0</v>
      </c>
      <c r="AV42" s="16"/>
      <c r="AW42" s="16">
        <f t="shared" si="6"/>
        <v>30</v>
      </c>
      <c r="AX42" s="16">
        <f t="shared" si="7"/>
        <v>30</v>
      </c>
      <c r="AY42" s="16">
        <f>VLOOKUP($B42,'[1]Production &amp; Operations'!$B$2:$H$166,7,0)</f>
        <v>0</v>
      </c>
      <c r="AZ42" s="16">
        <f>VLOOKUP($B42,'[1]Production &amp; Operations'!$B$2:$L$166,11,0)</f>
        <v>0</v>
      </c>
      <c r="BA42" s="16"/>
      <c r="BB42" s="16">
        <v>14589</v>
      </c>
      <c r="BC42" s="16">
        <v>12550</v>
      </c>
      <c r="BD42" s="16">
        <v>0</v>
      </c>
      <c r="BE42" s="16">
        <v>0</v>
      </c>
      <c r="BF42" s="16"/>
      <c r="BG42" s="16" t="s">
        <v>48</v>
      </c>
    </row>
    <row r="43" spans="1:59" x14ac:dyDescent="0.3">
      <c r="A43" s="16">
        <v>39</v>
      </c>
      <c r="B43" s="20" t="s">
        <v>142</v>
      </c>
      <c r="C43" s="20" t="s">
        <v>143</v>
      </c>
      <c r="D43" s="26">
        <v>44582</v>
      </c>
      <c r="E43" s="27"/>
      <c r="F43" s="27"/>
      <c r="G43" s="27" t="s">
        <v>42</v>
      </c>
      <c r="H43" s="27" t="s">
        <v>137</v>
      </c>
      <c r="I43" s="27" t="s">
        <v>81</v>
      </c>
      <c r="K43" s="21" t="s">
        <v>45</v>
      </c>
      <c r="L43" s="21" t="s">
        <v>46</v>
      </c>
      <c r="M43" s="21" t="s">
        <v>46</v>
      </c>
      <c r="N43" s="21" t="s">
        <v>46</v>
      </c>
      <c r="O43" s="21" t="s">
        <v>46</v>
      </c>
      <c r="P43" s="21" t="s">
        <v>46</v>
      </c>
      <c r="Q43" s="21" t="s">
        <v>46</v>
      </c>
      <c r="R43" s="21" t="s">
        <v>47</v>
      </c>
      <c r="S43" s="21" t="s">
        <v>46</v>
      </c>
      <c r="T43" s="21" t="s">
        <v>46</v>
      </c>
      <c r="U43" s="21" t="s">
        <v>47</v>
      </c>
      <c r="V43" s="21" t="s">
        <v>46</v>
      </c>
      <c r="W43" s="21" t="s">
        <v>46</v>
      </c>
      <c r="X43" s="21" t="s">
        <v>46</v>
      </c>
      <c r="Y43" s="21" t="s">
        <v>45</v>
      </c>
      <c r="Z43" s="21" t="s">
        <v>46</v>
      </c>
      <c r="AA43" s="21" t="s">
        <v>46</v>
      </c>
      <c r="AB43" s="21" t="s">
        <v>46</v>
      </c>
      <c r="AC43" s="21" t="s">
        <v>46</v>
      </c>
      <c r="AD43" s="21" t="s">
        <v>46</v>
      </c>
      <c r="AE43" s="21" t="s">
        <v>46</v>
      </c>
      <c r="AF43" s="21" t="s">
        <v>45</v>
      </c>
      <c r="AG43" s="21" t="s">
        <v>46</v>
      </c>
      <c r="AH43" s="21" t="s">
        <v>46</v>
      </c>
      <c r="AI43" s="21" t="s">
        <v>46</v>
      </c>
      <c r="AJ43" s="21" t="s">
        <v>46</v>
      </c>
      <c r="AK43" s="21" t="s">
        <v>46</v>
      </c>
      <c r="AL43" s="21" t="s">
        <v>46</v>
      </c>
      <c r="AM43" s="21" t="s">
        <v>45</v>
      </c>
      <c r="AN43" s="21" t="s">
        <v>46</v>
      </c>
      <c r="AP43" s="16">
        <f t="shared" si="0"/>
        <v>24</v>
      </c>
      <c r="AQ43" s="16">
        <f t="shared" si="1"/>
        <v>0</v>
      </c>
      <c r="AR43" s="16">
        <f t="shared" si="2"/>
        <v>4</v>
      </c>
      <c r="AS43" s="16">
        <f t="shared" si="3"/>
        <v>2</v>
      </c>
      <c r="AT43" s="16">
        <f t="shared" si="4"/>
        <v>0</v>
      </c>
      <c r="AU43" s="16">
        <f t="shared" si="5"/>
        <v>0</v>
      </c>
      <c r="AV43" s="16"/>
      <c r="AW43" s="16">
        <f t="shared" si="6"/>
        <v>30</v>
      </c>
      <c r="AX43" s="16">
        <f t="shared" si="7"/>
        <v>30</v>
      </c>
      <c r="AY43" s="16">
        <f>VLOOKUP($B43,'[1]Production &amp; Operations'!$B$2:$H$166,7,0)</f>
        <v>54</v>
      </c>
      <c r="AZ43" s="16">
        <f>VLOOKUP($B43,'[1]Production &amp; Operations'!$B$2:$L$166,11,0)</f>
        <v>0</v>
      </c>
      <c r="BA43" s="16"/>
      <c r="BB43" s="16">
        <v>20671</v>
      </c>
      <c r="BC43" s="16">
        <v>12944</v>
      </c>
      <c r="BD43" s="16">
        <v>0</v>
      </c>
      <c r="BE43" s="16">
        <v>0</v>
      </c>
      <c r="BF43" s="6"/>
      <c r="BG43" s="16" t="s">
        <v>48</v>
      </c>
    </row>
    <row r="44" spans="1:59" x14ac:dyDescent="0.3">
      <c r="A44" s="16">
        <v>40</v>
      </c>
      <c r="B44" s="20" t="s">
        <v>144</v>
      </c>
      <c r="C44" s="20" t="s">
        <v>145</v>
      </c>
      <c r="D44" s="23">
        <v>44603</v>
      </c>
      <c r="E44" s="27"/>
      <c r="F44" s="27"/>
      <c r="G44" s="27" t="s">
        <v>42</v>
      </c>
      <c r="H44" s="27" t="s">
        <v>137</v>
      </c>
      <c r="I44" s="27" t="s">
        <v>122</v>
      </c>
      <c r="K44" s="21" t="s">
        <v>45</v>
      </c>
      <c r="L44" s="21" t="s">
        <v>46</v>
      </c>
      <c r="M44" s="21" t="s">
        <v>46</v>
      </c>
      <c r="N44" s="21" t="s">
        <v>46</v>
      </c>
      <c r="O44" s="21" t="s">
        <v>46</v>
      </c>
      <c r="P44" s="21" t="s">
        <v>23</v>
      </c>
      <c r="Q44" s="21" t="s">
        <v>46</v>
      </c>
      <c r="R44" s="21" t="s">
        <v>47</v>
      </c>
      <c r="S44" s="21" t="s">
        <v>46</v>
      </c>
      <c r="T44" s="21" t="s">
        <v>46</v>
      </c>
      <c r="U44" s="21" t="s">
        <v>47</v>
      </c>
      <c r="V44" s="21" t="s">
        <v>23</v>
      </c>
      <c r="W44" s="21" t="s">
        <v>23</v>
      </c>
      <c r="X44" s="21" t="s">
        <v>23</v>
      </c>
      <c r="Y44" s="21" t="s">
        <v>45</v>
      </c>
      <c r="Z44" s="21" t="s">
        <v>46</v>
      </c>
      <c r="AA44" s="21" t="s">
        <v>46</v>
      </c>
      <c r="AB44" s="21" t="s">
        <v>46</v>
      </c>
      <c r="AC44" s="21" t="s">
        <v>46</v>
      </c>
      <c r="AD44" s="21" t="s">
        <v>46</v>
      </c>
      <c r="AE44" s="21" t="s">
        <v>46</v>
      </c>
      <c r="AF44" s="21" t="s">
        <v>45</v>
      </c>
      <c r="AG44" s="21" t="s">
        <v>46</v>
      </c>
      <c r="AH44" s="21" t="s">
        <v>46</v>
      </c>
      <c r="AI44" s="21" t="s">
        <v>46</v>
      </c>
      <c r="AJ44" s="21" t="s">
        <v>46</v>
      </c>
      <c r="AK44" s="21" t="s">
        <v>46</v>
      </c>
      <c r="AL44" s="21" t="s">
        <v>46</v>
      </c>
      <c r="AM44" s="21" t="s">
        <v>45</v>
      </c>
      <c r="AN44" s="21" t="s">
        <v>23</v>
      </c>
      <c r="AP44" s="16">
        <f t="shared" si="0"/>
        <v>19</v>
      </c>
      <c r="AQ44" s="16">
        <f t="shared" si="1"/>
        <v>5</v>
      </c>
      <c r="AR44" s="16">
        <f t="shared" si="2"/>
        <v>4</v>
      </c>
      <c r="AS44" s="16">
        <f t="shared" si="3"/>
        <v>2</v>
      </c>
      <c r="AT44" s="16">
        <f t="shared" si="4"/>
        <v>0</v>
      </c>
      <c r="AU44" s="16">
        <f t="shared" si="5"/>
        <v>0</v>
      </c>
      <c r="AV44" s="16"/>
      <c r="AW44" s="16">
        <f t="shared" si="6"/>
        <v>30</v>
      </c>
      <c r="AX44" s="16">
        <f t="shared" si="7"/>
        <v>30</v>
      </c>
      <c r="AY44" s="16">
        <f>VLOOKUP($B44,'[1]Production &amp; Operations'!$B$2:$H$166,7,0)</f>
        <v>54</v>
      </c>
      <c r="AZ44" s="16">
        <f>VLOOKUP($B44,'[1]Production &amp; Operations'!$B$2:$L$166,11,0)</f>
        <v>0</v>
      </c>
      <c r="BA44" s="16"/>
      <c r="BB44" s="16">
        <v>13613</v>
      </c>
      <c r="BC44" s="16">
        <v>11710</v>
      </c>
      <c r="BD44" s="16">
        <v>0</v>
      </c>
      <c r="BE44" s="16">
        <v>0</v>
      </c>
      <c r="BF44" s="16"/>
      <c r="BG44" s="16" t="s">
        <v>48</v>
      </c>
    </row>
    <row r="45" spans="1:59" x14ac:dyDescent="0.3">
      <c r="A45" s="16">
        <v>41</v>
      </c>
      <c r="B45" s="20" t="s">
        <v>146</v>
      </c>
      <c r="C45" s="20" t="s">
        <v>147</v>
      </c>
      <c r="D45" s="23">
        <v>44606</v>
      </c>
      <c r="E45" s="27"/>
      <c r="F45" s="27"/>
      <c r="G45" s="27" t="s">
        <v>42</v>
      </c>
      <c r="H45" s="27" t="s">
        <v>137</v>
      </c>
      <c r="I45" s="27" t="s">
        <v>81</v>
      </c>
      <c r="K45" s="21" t="s">
        <v>45</v>
      </c>
      <c r="L45" s="21" t="s">
        <v>46</v>
      </c>
      <c r="M45" s="21" t="s">
        <v>46</v>
      </c>
      <c r="N45" s="21" t="s">
        <v>46</v>
      </c>
      <c r="O45" s="21" t="s">
        <v>46</v>
      </c>
      <c r="P45" s="21" t="s">
        <v>46</v>
      </c>
      <c r="Q45" s="21" t="s">
        <v>46</v>
      </c>
      <c r="R45" s="21" t="s">
        <v>47</v>
      </c>
      <c r="S45" s="21" t="s">
        <v>46</v>
      </c>
      <c r="T45" s="21" t="s">
        <v>46</v>
      </c>
      <c r="U45" s="21" t="s">
        <v>47</v>
      </c>
      <c r="V45" s="21" t="s">
        <v>46</v>
      </c>
      <c r="W45" s="21" t="s">
        <v>46</v>
      </c>
      <c r="X45" s="21" t="s">
        <v>46</v>
      </c>
      <c r="Y45" s="21" t="s">
        <v>45</v>
      </c>
      <c r="Z45" s="21" t="s">
        <v>46</v>
      </c>
      <c r="AA45" s="21" t="s">
        <v>23</v>
      </c>
      <c r="AB45" s="21" t="s">
        <v>23</v>
      </c>
      <c r="AC45" s="21" t="s">
        <v>23</v>
      </c>
      <c r="AD45" s="21" t="s">
        <v>23</v>
      </c>
      <c r="AE45" s="21" t="s">
        <v>84</v>
      </c>
      <c r="AF45" s="21" t="s">
        <v>45</v>
      </c>
      <c r="AG45" s="21" t="s">
        <v>84</v>
      </c>
      <c r="AH45" s="21" t="s">
        <v>84</v>
      </c>
      <c r="AI45" s="21" t="s">
        <v>84</v>
      </c>
      <c r="AJ45" s="21" t="s">
        <v>84</v>
      </c>
      <c r="AK45" s="21" t="s">
        <v>84</v>
      </c>
      <c r="AL45" s="21" t="s">
        <v>84</v>
      </c>
      <c r="AM45" s="21" t="s">
        <v>45</v>
      </c>
      <c r="AN45" s="21" t="s">
        <v>84</v>
      </c>
      <c r="AP45" s="16">
        <f t="shared" si="0"/>
        <v>12</v>
      </c>
      <c r="AQ45" s="16">
        <f t="shared" si="1"/>
        <v>4</v>
      </c>
      <c r="AR45" s="16">
        <f t="shared" si="2"/>
        <v>4</v>
      </c>
      <c r="AS45" s="16">
        <f t="shared" si="3"/>
        <v>2</v>
      </c>
      <c r="AT45" s="16">
        <f t="shared" si="4"/>
        <v>0</v>
      </c>
      <c r="AU45" s="16">
        <f t="shared" si="5"/>
        <v>8</v>
      </c>
      <c r="AV45" s="16"/>
      <c r="AW45" s="16">
        <f t="shared" si="6"/>
        <v>30</v>
      </c>
      <c r="AX45" s="16">
        <f t="shared" si="7"/>
        <v>22</v>
      </c>
      <c r="AY45" s="16">
        <f>VLOOKUP($B45,'[1]Production &amp; Operations'!$B$2:$H$166,7,0)</f>
        <v>37</v>
      </c>
      <c r="AZ45" s="16">
        <f>VLOOKUP($B45,'[1]Production &amp; Operations'!$B$2:$L$166,11,0)</f>
        <v>0</v>
      </c>
      <c r="BA45" s="16"/>
      <c r="BB45" s="16">
        <v>20671</v>
      </c>
      <c r="BC45" s="16">
        <v>12944</v>
      </c>
      <c r="BD45" s="16">
        <v>0</v>
      </c>
      <c r="BE45" s="16">
        <v>0</v>
      </c>
      <c r="BF45" s="6"/>
      <c r="BG45" s="16" t="s">
        <v>48</v>
      </c>
    </row>
    <row r="46" spans="1:59" x14ac:dyDescent="0.3">
      <c r="A46" s="16">
        <v>42</v>
      </c>
      <c r="B46" s="20" t="s">
        <v>148</v>
      </c>
      <c r="C46" s="20" t="s">
        <v>149</v>
      </c>
      <c r="D46" s="23">
        <v>44608</v>
      </c>
      <c r="E46" s="27"/>
      <c r="F46" s="27"/>
      <c r="G46" s="27" t="s">
        <v>42</v>
      </c>
      <c r="H46" s="27" t="s">
        <v>137</v>
      </c>
      <c r="I46" s="27" t="s">
        <v>150</v>
      </c>
      <c r="K46" s="21" t="s">
        <v>45</v>
      </c>
      <c r="L46" s="21" t="s">
        <v>46</v>
      </c>
      <c r="M46" s="21" t="s">
        <v>46</v>
      </c>
      <c r="N46" s="21" t="s">
        <v>46</v>
      </c>
      <c r="O46" s="21" t="s">
        <v>46</v>
      </c>
      <c r="P46" s="21" t="s">
        <v>46</v>
      </c>
      <c r="Q46" s="21" t="s">
        <v>46</v>
      </c>
      <c r="R46" s="21" t="s">
        <v>47</v>
      </c>
      <c r="S46" s="21" t="s">
        <v>46</v>
      </c>
      <c r="T46" s="21" t="s">
        <v>46</v>
      </c>
      <c r="U46" s="21" t="s">
        <v>47</v>
      </c>
      <c r="V46" s="21" t="s">
        <v>46</v>
      </c>
      <c r="W46" s="21" t="s">
        <v>46</v>
      </c>
      <c r="X46" s="21" t="s">
        <v>46</v>
      </c>
      <c r="Y46" s="21" t="s">
        <v>45</v>
      </c>
      <c r="Z46" s="21" t="s">
        <v>46</v>
      </c>
      <c r="AA46" s="21" t="s">
        <v>46</v>
      </c>
      <c r="AB46" s="21" t="s">
        <v>46</v>
      </c>
      <c r="AC46" s="21" t="s">
        <v>46</v>
      </c>
      <c r="AD46" s="21" t="s">
        <v>46</v>
      </c>
      <c r="AE46" s="21" t="s">
        <v>46</v>
      </c>
      <c r="AF46" s="21" t="s">
        <v>45</v>
      </c>
      <c r="AG46" s="21" t="s">
        <v>46</v>
      </c>
      <c r="AH46" s="21" t="s">
        <v>46</v>
      </c>
      <c r="AI46" s="21" t="s">
        <v>46</v>
      </c>
      <c r="AJ46" s="21" t="s">
        <v>46</v>
      </c>
      <c r="AK46" s="21" t="s">
        <v>46</v>
      </c>
      <c r="AL46" s="21" t="s">
        <v>46</v>
      </c>
      <c r="AM46" s="21" t="s">
        <v>45</v>
      </c>
      <c r="AN46" s="21" t="s">
        <v>46</v>
      </c>
      <c r="AP46" s="16">
        <f t="shared" si="0"/>
        <v>24</v>
      </c>
      <c r="AQ46" s="16">
        <f t="shared" si="1"/>
        <v>0</v>
      </c>
      <c r="AR46" s="16">
        <f t="shared" si="2"/>
        <v>4</v>
      </c>
      <c r="AS46" s="16">
        <f t="shared" si="3"/>
        <v>2</v>
      </c>
      <c r="AT46" s="16">
        <f t="shared" si="4"/>
        <v>0</v>
      </c>
      <c r="AU46" s="16">
        <f t="shared" si="5"/>
        <v>0</v>
      </c>
      <c r="AV46" s="16"/>
      <c r="AW46" s="16">
        <f t="shared" si="6"/>
        <v>30</v>
      </c>
      <c r="AX46" s="16">
        <f t="shared" si="7"/>
        <v>30</v>
      </c>
      <c r="AY46" s="16">
        <f>VLOOKUP($B46,'[1]Production &amp; Operations'!$B$2:$H$166,7,0)</f>
        <v>45</v>
      </c>
      <c r="AZ46" s="16">
        <f>VLOOKUP($B46,'[1]Production &amp; Operations'!$B$2:$L$166,11,0)</f>
        <v>100</v>
      </c>
      <c r="BA46" s="16"/>
      <c r="BB46" s="16">
        <v>13613</v>
      </c>
      <c r="BC46" s="16">
        <v>11710</v>
      </c>
      <c r="BD46" s="16">
        <v>0</v>
      </c>
      <c r="BE46" s="16">
        <v>0</v>
      </c>
      <c r="BF46" s="16"/>
      <c r="BG46" s="16" t="s">
        <v>48</v>
      </c>
    </row>
    <row r="47" spans="1:59" x14ac:dyDescent="0.3">
      <c r="A47" s="16">
        <v>43</v>
      </c>
      <c r="B47" s="20" t="s">
        <v>151</v>
      </c>
      <c r="C47" s="20" t="s">
        <v>152</v>
      </c>
      <c r="D47" s="23">
        <v>44609</v>
      </c>
      <c r="E47" s="27"/>
      <c r="F47" s="27"/>
      <c r="G47" s="27" t="s">
        <v>42</v>
      </c>
      <c r="H47" s="27" t="s">
        <v>137</v>
      </c>
      <c r="I47" s="27" t="s">
        <v>81</v>
      </c>
      <c r="K47" s="21" t="s">
        <v>45</v>
      </c>
      <c r="L47" s="21" t="s">
        <v>46</v>
      </c>
      <c r="M47" s="21" t="s">
        <v>46</v>
      </c>
      <c r="N47" s="21" t="s">
        <v>46</v>
      </c>
      <c r="O47" s="21" t="s">
        <v>46</v>
      </c>
      <c r="P47" s="21" t="s">
        <v>46</v>
      </c>
      <c r="Q47" s="21" t="s">
        <v>46</v>
      </c>
      <c r="R47" s="21" t="s">
        <v>47</v>
      </c>
      <c r="S47" s="21" t="s">
        <v>46</v>
      </c>
      <c r="T47" s="21" t="s">
        <v>46</v>
      </c>
      <c r="U47" s="21" t="s">
        <v>47</v>
      </c>
      <c r="V47" s="21" t="s">
        <v>46</v>
      </c>
      <c r="W47" s="21" t="s">
        <v>46</v>
      </c>
      <c r="X47" s="21" t="s">
        <v>46</v>
      </c>
      <c r="Y47" s="21" t="s">
        <v>45</v>
      </c>
      <c r="Z47" s="21" t="s">
        <v>23</v>
      </c>
      <c r="AA47" s="21" t="s">
        <v>46</v>
      </c>
      <c r="AB47" s="21" t="s">
        <v>46</v>
      </c>
      <c r="AC47" s="21" t="s">
        <v>46</v>
      </c>
      <c r="AD47" s="21" t="s">
        <v>46</v>
      </c>
      <c r="AE47" s="21" t="s">
        <v>46</v>
      </c>
      <c r="AF47" s="21" t="s">
        <v>45</v>
      </c>
      <c r="AG47" s="21" t="s">
        <v>46</v>
      </c>
      <c r="AH47" s="21" t="s">
        <v>46</v>
      </c>
      <c r="AI47" s="21" t="s">
        <v>46</v>
      </c>
      <c r="AJ47" s="21" t="s">
        <v>46</v>
      </c>
      <c r="AK47" s="21" t="s">
        <v>46</v>
      </c>
      <c r="AL47" s="21" t="s">
        <v>46</v>
      </c>
      <c r="AM47" s="21" t="s">
        <v>45</v>
      </c>
      <c r="AN47" s="21" t="s">
        <v>46</v>
      </c>
      <c r="AP47" s="16">
        <f t="shared" si="0"/>
        <v>23</v>
      </c>
      <c r="AQ47" s="16">
        <f t="shared" si="1"/>
        <v>1</v>
      </c>
      <c r="AR47" s="16">
        <f t="shared" si="2"/>
        <v>4</v>
      </c>
      <c r="AS47" s="16">
        <f t="shared" si="3"/>
        <v>2</v>
      </c>
      <c r="AT47" s="16">
        <f t="shared" si="4"/>
        <v>0</v>
      </c>
      <c r="AU47" s="16">
        <f t="shared" si="5"/>
        <v>0</v>
      </c>
      <c r="AV47" s="16"/>
      <c r="AW47" s="16">
        <f t="shared" si="6"/>
        <v>30</v>
      </c>
      <c r="AX47" s="16">
        <f t="shared" si="7"/>
        <v>30</v>
      </c>
      <c r="AY47" s="16">
        <f>VLOOKUP($B47,'[1]Production &amp; Operations'!$B$2:$H$166,7,0)</f>
        <v>56</v>
      </c>
      <c r="AZ47" s="16">
        <f>VLOOKUP($B47,'[1]Production &amp; Operations'!$B$2:$L$166,11,0)</f>
        <v>0</v>
      </c>
      <c r="BA47" s="16"/>
      <c r="BB47" s="16">
        <v>20671</v>
      </c>
      <c r="BC47" s="16">
        <v>12944</v>
      </c>
      <c r="BD47" s="16">
        <v>0</v>
      </c>
      <c r="BE47" s="16">
        <v>0</v>
      </c>
      <c r="BF47" s="6"/>
      <c r="BG47" s="16" t="s">
        <v>48</v>
      </c>
    </row>
    <row r="48" spans="1:59" x14ac:dyDescent="0.3">
      <c r="A48" s="16">
        <v>44</v>
      </c>
      <c r="B48" s="20" t="s">
        <v>153</v>
      </c>
      <c r="C48" s="20" t="s">
        <v>154</v>
      </c>
      <c r="D48" s="23">
        <v>44615</v>
      </c>
      <c r="E48" s="27"/>
      <c r="F48" s="27"/>
      <c r="G48" s="27" t="s">
        <v>42</v>
      </c>
      <c r="H48" s="27" t="s">
        <v>137</v>
      </c>
      <c r="I48" s="27" t="s">
        <v>150</v>
      </c>
      <c r="K48" s="21" t="s">
        <v>45</v>
      </c>
      <c r="L48" s="21" t="s">
        <v>46</v>
      </c>
      <c r="M48" s="21" t="s">
        <v>46</v>
      </c>
      <c r="N48" s="21" t="s">
        <v>46</v>
      </c>
      <c r="O48" s="21" t="s">
        <v>46</v>
      </c>
      <c r="P48" s="21" t="s">
        <v>46</v>
      </c>
      <c r="Q48" s="21" t="s">
        <v>46</v>
      </c>
      <c r="R48" s="21" t="s">
        <v>47</v>
      </c>
      <c r="S48" s="21" t="s">
        <v>46</v>
      </c>
      <c r="T48" s="21" t="s">
        <v>23</v>
      </c>
      <c r="U48" s="21" t="s">
        <v>47</v>
      </c>
      <c r="V48" s="21" t="s">
        <v>23</v>
      </c>
      <c r="W48" s="21" t="s">
        <v>23</v>
      </c>
      <c r="X48" s="21" t="s">
        <v>46</v>
      </c>
      <c r="Y48" s="21" t="s">
        <v>45</v>
      </c>
      <c r="Z48" s="21" t="s">
        <v>46</v>
      </c>
      <c r="AA48" s="21" t="s">
        <v>46</v>
      </c>
      <c r="AB48" s="21" t="s">
        <v>46</v>
      </c>
      <c r="AC48" s="21" t="s">
        <v>46</v>
      </c>
      <c r="AD48" s="21" t="s">
        <v>46</v>
      </c>
      <c r="AE48" s="21" t="s">
        <v>46</v>
      </c>
      <c r="AF48" s="21" t="s">
        <v>45</v>
      </c>
      <c r="AG48" s="21" t="s">
        <v>46</v>
      </c>
      <c r="AH48" s="21" t="s">
        <v>46</v>
      </c>
      <c r="AI48" s="21" t="s">
        <v>46</v>
      </c>
      <c r="AJ48" s="21" t="s">
        <v>46</v>
      </c>
      <c r="AK48" s="21" t="s">
        <v>46</v>
      </c>
      <c r="AL48" s="21" t="s">
        <v>46</v>
      </c>
      <c r="AM48" s="21" t="s">
        <v>45</v>
      </c>
      <c r="AN48" s="21" t="s">
        <v>46</v>
      </c>
      <c r="AP48" s="16">
        <f t="shared" si="0"/>
        <v>21</v>
      </c>
      <c r="AQ48" s="16">
        <f t="shared" si="1"/>
        <v>3</v>
      </c>
      <c r="AR48" s="16">
        <f t="shared" si="2"/>
        <v>4</v>
      </c>
      <c r="AS48" s="16">
        <f t="shared" si="3"/>
        <v>2</v>
      </c>
      <c r="AT48" s="16">
        <f t="shared" si="4"/>
        <v>0</v>
      </c>
      <c r="AU48" s="16">
        <f t="shared" si="5"/>
        <v>0</v>
      </c>
      <c r="AV48" s="16"/>
      <c r="AW48" s="16">
        <f t="shared" si="6"/>
        <v>30</v>
      </c>
      <c r="AX48" s="16">
        <f t="shared" si="7"/>
        <v>30</v>
      </c>
      <c r="AY48" s="16">
        <f>VLOOKUP($B48,'[1]Production &amp; Operations'!$B$2:$H$166,7,0)</f>
        <v>44</v>
      </c>
      <c r="AZ48" s="16">
        <f>VLOOKUP($B48,'[1]Production &amp; Operations'!$B$2:$L$166,11,0)</f>
        <v>0</v>
      </c>
      <c r="BA48" s="16"/>
      <c r="BB48" s="16">
        <v>13613</v>
      </c>
      <c r="BC48" s="16">
        <v>11710</v>
      </c>
      <c r="BD48" s="16">
        <v>0</v>
      </c>
      <c r="BE48" s="16">
        <v>0</v>
      </c>
      <c r="BF48" s="16"/>
      <c r="BG48" s="16" t="s">
        <v>48</v>
      </c>
    </row>
    <row r="49" spans="1:59" x14ac:dyDescent="0.3">
      <c r="A49" s="16">
        <v>45</v>
      </c>
      <c r="B49" s="20" t="s">
        <v>155</v>
      </c>
      <c r="C49" s="20" t="s">
        <v>156</v>
      </c>
      <c r="D49" s="23">
        <v>44617</v>
      </c>
      <c r="E49" s="27"/>
      <c r="F49" s="27"/>
      <c r="G49" s="27" t="s">
        <v>42</v>
      </c>
      <c r="H49" s="27" t="s">
        <v>137</v>
      </c>
      <c r="I49" s="27" t="s">
        <v>44</v>
      </c>
      <c r="K49" s="21" t="s">
        <v>45</v>
      </c>
      <c r="L49" s="21" t="s">
        <v>46</v>
      </c>
      <c r="M49" s="21" t="s">
        <v>46</v>
      </c>
      <c r="N49" s="21" t="s">
        <v>46</v>
      </c>
      <c r="O49" s="21" t="s">
        <v>46</v>
      </c>
      <c r="P49" s="21" t="s">
        <v>46</v>
      </c>
      <c r="Q49" s="21" t="s">
        <v>46</v>
      </c>
      <c r="R49" s="21" t="s">
        <v>47</v>
      </c>
      <c r="S49" s="21" t="s">
        <v>46</v>
      </c>
      <c r="T49" s="21" t="s">
        <v>46</v>
      </c>
      <c r="U49" s="21" t="s">
        <v>47</v>
      </c>
      <c r="V49" s="21" t="s">
        <v>46</v>
      </c>
      <c r="W49" s="21" t="s">
        <v>46</v>
      </c>
      <c r="X49" s="21" t="s">
        <v>46</v>
      </c>
      <c r="Y49" s="21" t="s">
        <v>45</v>
      </c>
      <c r="Z49" s="21" t="s">
        <v>46</v>
      </c>
      <c r="AA49" s="21" t="s">
        <v>46</v>
      </c>
      <c r="AB49" s="21" t="s">
        <v>46</v>
      </c>
      <c r="AC49" s="21" t="s">
        <v>46</v>
      </c>
      <c r="AD49" s="21" t="s">
        <v>46</v>
      </c>
      <c r="AE49" s="21" t="s">
        <v>46</v>
      </c>
      <c r="AF49" s="21" t="s">
        <v>45</v>
      </c>
      <c r="AG49" s="21" t="s">
        <v>46</v>
      </c>
      <c r="AH49" s="21" t="s">
        <v>46</v>
      </c>
      <c r="AI49" s="21" t="s">
        <v>46</v>
      </c>
      <c r="AJ49" s="21" t="s">
        <v>46</v>
      </c>
      <c r="AK49" s="21" t="s">
        <v>46</v>
      </c>
      <c r="AL49" s="21" t="s">
        <v>46</v>
      </c>
      <c r="AM49" s="21" t="s">
        <v>45</v>
      </c>
      <c r="AN49" s="21" t="s">
        <v>46</v>
      </c>
      <c r="AP49" s="16">
        <f t="shared" si="0"/>
        <v>24</v>
      </c>
      <c r="AQ49" s="16">
        <f t="shared" si="1"/>
        <v>0</v>
      </c>
      <c r="AR49" s="16">
        <f t="shared" si="2"/>
        <v>4</v>
      </c>
      <c r="AS49" s="16">
        <f t="shared" si="3"/>
        <v>2</v>
      </c>
      <c r="AT49" s="16">
        <f t="shared" si="4"/>
        <v>0</v>
      </c>
      <c r="AU49" s="16">
        <f t="shared" si="5"/>
        <v>0</v>
      </c>
      <c r="AV49" s="16"/>
      <c r="AW49" s="16">
        <f t="shared" si="6"/>
        <v>30</v>
      </c>
      <c r="AX49" s="16">
        <f t="shared" si="7"/>
        <v>30</v>
      </c>
      <c r="AY49" s="16">
        <f>VLOOKUP($B49,'[1]Production &amp; Operations'!$B$2:$H$166,7,0)</f>
        <v>18.5</v>
      </c>
      <c r="AZ49" s="16">
        <f>VLOOKUP($B49,'[1]Production &amp; Operations'!$B$2:$L$166,11,0)</f>
        <v>0</v>
      </c>
      <c r="BA49" s="16"/>
      <c r="BB49" s="16">
        <v>13613</v>
      </c>
      <c r="BC49" s="16">
        <v>11710</v>
      </c>
      <c r="BD49" s="16">
        <v>0</v>
      </c>
      <c r="BE49" s="16">
        <v>0</v>
      </c>
      <c r="BG49" s="16" t="s">
        <v>48</v>
      </c>
    </row>
    <row r="50" spans="1:59" x14ac:dyDescent="0.3">
      <c r="A50" s="16">
        <v>46</v>
      </c>
      <c r="B50" s="28" t="s">
        <v>157</v>
      </c>
      <c r="C50" s="28" t="s">
        <v>158</v>
      </c>
      <c r="D50" s="23">
        <v>44627</v>
      </c>
      <c r="E50" s="28"/>
      <c r="F50" s="28"/>
      <c r="G50" s="27" t="s">
        <v>42</v>
      </c>
      <c r="H50" s="27" t="s">
        <v>137</v>
      </c>
      <c r="I50" s="28" t="s">
        <v>89</v>
      </c>
      <c r="K50" s="21" t="s">
        <v>45</v>
      </c>
      <c r="L50" s="21" t="s">
        <v>46</v>
      </c>
      <c r="M50" s="21" t="s">
        <v>46</v>
      </c>
      <c r="N50" s="21" t="s">
        <v>46</v>
      </c>
      <c r="O50" s="21" t="s">
        <v>46</v>
      </c>
      <c r="P50" s="21" t="s">
        <v>46</v>
      </c>
      <c r="Q50" s="21" t="s">
        <v>46</v>
      </c>
      <c r="R50" s="21" t="s">
        <v>47</v>
      </c>
      <c r="S50" s="21" t="s">
        <v>46</v>
      </c>
      <c r="T50" s="21" t="s">
        <v>46</v>
      </c>
      <c r="U50" s="21" t="s">
        <v>47</v>
      </c>
      <c r="V50" s="21" t="s">
        <v>23</v>
      </c>
      <c r="W50" s="21" t="s">
        <v>23</v>
      </c>
      <c r="X50" s="21" t="s">
        <v>23</v>
      </c>
      <c r="Y50" s="21" t="s">
        <v>45</v>
      </c>
      <c r="Z50" s="21" t="s">
        <v>46</v>
      </c>
      <c r="AA50" s="21" t="s">
        <v>46</v>
      </c>
      <c r="AB50" s="21" t="s">
        <v>46</v>
      </c>
      <c r="AC50" s="21" t="s">
        <v>46</v>
      </c>
      <c r="AD50" s="21" t="s">
        <v>46</v>
      </c>
      <c r="AE50" s="21" t="s">
        <v>46</v>
      </c>
      <c r="AF50" s="21" t="s">
        <v>45</v>
      </c>
      <c r="AG50" s="21" t="s">
        <v>46</v>
      </c>
      <c r="AH50" s="21" t="s">
        <v>46</v>
      </c>
      <c r="AI50" s="21" t="s">
        <v>46</v>
      </c>
      <c r="AJ50" s="21" t="s">
        <v>46</v>
      </c>
      <c r="AK50" s="21" t="s">
        <v>46</v>
      </c>
      <c r="AL50" s="21" t="s">
        <v>46</v>
      </c>
      <c r="AM50" s="21" t="s">
        <v>45</v>
      </c>
      <c r="AN50" s="21" t="s">
        <v>46</v>
      </c>
      <c r="AP50" s="16">
        <f t="shared" si="0"/>
        <v>21</v>
      </c>
      <c r="AQ50" s="16">
        <f t="shared" si="1"/>
        <v>3</v>
      </c>
      <c r="AR50" s="16">
        <f t="shared" si="2"/>
        <v>4</v>
      </c>
      <c r="AS50" s="16">
        <f t="shared" si="3"/>
        <v>2</v>
      </c>
      <c r="AT50" s="16">
        <f t="shared" si="4"/>
        <v>0</v>
      </c>
      <c r="AU50" s="16">
        <f t="shared" si="5"/>
        <v>0</v>
      </c>
      <c r="AV50" s="16"/>
      <c r="AW50" s="16">
        <f t="shared" si="6"/>
        <v>30</v>
      </c>
      <c r="AX50" s="16">
        <f t="shared" si="7"/>
        <v>30</v>
      </c>
      <c r="AY50" s="16">
        <f>VLOOKUP($B50,'[1]Production &amp; Operations'!$B$2:$H$166,7,0)</f>
        <v>17.5</v>
      </c>
      <c r="AZ50" s="16">
        <f>VLOOKUP($B50,'[1]Production &amp; Operations'!$B$2:$L$166,11,0)</f>
        <v>0</v>
      </c>
      <c r="BA50" s="16"/>
      <c r="BB50" s="16">
        <v>13613</v>
      </c>
      <c r="BC50" s="16">
        <v>11710</v>
      </c>
      <c r="BD50" s="16">
        <v>0</v>
      </c>
      <c r="BE50" s="16">
        <v>0</v>
      </c>
      <c r="BF50" s="16"/>
      <c r="BG50" s="16" t="s">
        <v>48</v>
      </c>
    </row>
    <row r="51" spans="1:59" x14ac:dyDescent="0.3">
      <c r="A51" s="16">
        <v>47</v>
      </c>
      <c r="B51" s="28" t="s">
        <v>159</v>
      </c>
      <c r="C51" s="28" t="s">
        <v>160</v>
      </c>
      <c r="D51" s="23">
        <v>44638</v>
      </c>
      <c r="E51" s="28"/>
      <c r="F51" s="28"/>
      <c r="G51" s="27" t="s">
        <v>42</v>
      </c>
      <c r="H51" s="27" t="s">
        <v>137</v>
      </c>
      <c r="I51" s="28" t="s">
        <v>44</v>
      </c>
      <c r="K51" s="21" t="s">
        <v>45</v>
      </c>
      <c r="L51" s="21" t="s">
        <v>46</v>
      </c>
      <c r="M51" s="21" t="s">
        <v>46</v>
      </c>
      <c r="N51" s="21" t="s">
        <v>46</v>
      </c>
      <c r="O51" s="21" t="s">
        <v>46</v>
      </c>
      <c r="P51" s="21" t="s">
        <v>46</v>
      </c>
      <c r="Q51" s="21" t="s">
        <v>46</v>
      </c>
      <c r="R51" s="21" t="s">
        <v>47</v>
      </c>
      <c r="S51" s="21" t="s">
        <v>46</v>
      </c>
      <c r="T51" s="21" t="s">
        <v>46</v>
      </c>
      <c r="U51" s="21" t="s">
        <v>47</v>
      </c>
      <c r="V51" s="21" t="s">
        <v>46</v>
      </c>
      <c r="W51" s="21" t="s">
        <v>23</v>
      </c>
      <c r="X51" s="21" t="s">
        <v>46</v>
      </c>
      <c r="Y51" s="21" t="s">
        <v>45</v>
      </c>
      <c r="Z51" s="21" t="s">
        <v>46</v>
      </c>
      <c r="AA51" s="21" t="s">
        <v>46</v>
      </c>
      <c r="AB51" s="21" t="s">
        <v>46</v>
      </c>
      <c r="AC51" s="21" t="s">
        <v>46</v>
      </c>
      <c r="AD51" s="21" t="s">
        <v>46</v>
      </c>
      <c r="AE51" s="21" t="s">
        <v>46</v>
      </c>
      <c r="AF51" s="21" t="s">
        <v>45</v>
      </c>
      <c r="AG51" s="21" t="s">
        <v>46</v>
      </c>
      <c r="AH51" s="21" t="s">
        <v>46</v>
      </c>
      <c r="AI51" s="21" t="s">
        <v>46</v>
      </c>
      <c r="AJ51" s="21" t="s">
        <v>46</v>
      </c>
      <c r="AK51" s="21" t="s">
        <v>46</v>
      </c>
      <c r="AL51" s="21" t="s">
        <v>46</v>
      </c>
      <c r="AM51" s="21" t="s">
        <v>45</v>
      </c>
      <c r="AN51" s="21" t="s">
        <v>46</v>
      </c>
      <c r="AP51" s="16">
        <f t="shared" si="0"/>
        <v>23</v>
      </c>
      <c r="AQ51" s="16">
        <f t="shared" si="1"/>
        <v>1</v>
      </c>
      <c r="AR51" s="16">
        <f t="shared" si="2"/>
        <v>4</v>
      </c>
      <c r="AS51" s="16">
        <f t="shared" si="3"/>
        <v>2</v>
      </c>
      <c r="AT51" s="16">
        <f t="shared" si="4"/>
        <v>0</v>
      </c>
      <c r="AU51" s="16">
        <f t="shared" si="5"/>
        <v>0</v>
      </c>
      <c r="AV51" s="16">
        <v>4</v>
      </c>
      <c r="AW51" s="16">
        <f t="shared" si="6"/>
        <v>30</v>
      </c>
      <c r="AX51" s="16">
        <f t="shared" si="7"/>
        <v>34</v>
      </c>
      <c r="AY51" s="16">
        <f>VLOOKUP($B51,'[1]Production &amp; Operations'!$B$2:$H$166,7,0)</f>
        <v>22</v>
      </c>
      <c r="AZ51" s="16">
        <f>VLOOKUP($B51,'[1]Production &amp; Operations'!$B$2:$L$166,11,0)</f>
        <v>0</v>
      </c>
      <c r="BA51" s="16"/>
      <c r="BB51" s="16">
        <v>13613</v>
      </c>
      <c r="BC51" s="16">
        <v>11710</v>
      </c>
      <c r="BD51" s="16">
        <v>0</v>
      </c>
      <c r="BE51" s="16">
        <v>0</v>
      </c>
      <c r="BF51" s="6"/>
      <c r="BG51" s="16" t="s">
        <v>48</v>
      </c>
    </row>
    <row r="52" spans="1:59" x14ac:dyDescent="0.3">
      <c r="A52" s="16">
        <v>48</v>
      </c>
      <c r="B52" s="28" t="s">
        <v>161</v>
      </c>
      <c r="C52" s="28" t="s">
        <v>162</v>
      </c>
      <c r="D52" s="23">
        <v>44642</v>
      </c>
      <c r="E52" s="28"/>
      <c r="F52" s="28"/>
      <c r="G52" s="27" t="s">
        <v>42</v>
      </c>
      <c r="H52" s="27" t="s">
        <v>137</v>
      </c>
      <c r="I52" s="28" t="s">
        <v>59</v>
      </c>
      <c r="K52" s="21" t="s">
        <v>45</v>
      </c>
      <c r="L52" s="21" t="s">
        <v>46</v>
      </c>
      <c r="M52" s="21" t="s">
        <v>46</v>
      </c>
      <c r="N52" s="21" t="s">
        <v>46</v>
      </c>
      <c r="O52" s="21" t="s">
        <v>46</v>
      </c>
      <c r="P52" s="21" t="s">
        <v>46</v>
      </c>
      <c r="Q52" s="21" t="s">
        <v>46</v>
      </c>
      <c r="R52" s="21" t="s">
        <v>47</v>
      </c>
      <c r="S52" s="21" t="s">
        <v>46</v>
      </c>
      <c r="T52" s="21" t="s">
        <v>23</v>
      </c>
      <c r="U52" s="21" t="s">
        <v>47</v>
      </c>
      <c r="V52" s="21" t="s">
        <v>46</v>
      </c>
      <c r="W52" s="21" t="s">
        <v>46</v>
      </c>
      <c r="X52" s="21" t="s">
        <v>46</v>
      </c>
      <c r="Y52" s="21" t="s">
        <v>45</v>
      </c>
      <c r="Z52" s="21" t="s">
        <v>46</v>
      </c>
      <c r="AA52" s="21" t="s">
        <v>46</v>
      </c>
      <c r="AB52" s="21" t="s">
        <v>46</v>
      </c>
      <c r="AC52" s="21" t="s">
        <v>46</v>
      </c>
      <c r="AD52" s="21" t="s">
        <v>46</v>
      </c>
      <c r="AE52" s="21" t="s">
        <v>46</v>
      </c>
      <c r="AF52" s="21" t="s">
        <v>45</v>
      </c>
      <c r="AG52" s="21" t="s">
        <v>46</v>
      </c>
      <c r="AH52" s="21" t="s">
        <v>46</v>
      </c>
      <c r="AI52" s="21" t="s">
        <v>46</v>
      </c>
      <c r="AJ52" s="21" t="s">
        <v>46</v>
      </c>
      <c r="AK52" s="21" t="s">
        <v>46</v>
      </c>
      <c r="AL52" s="21" t="s">
        <v>46</v>
      </c>
      <c r="AM52" s="21" t="s">
        <v>45</v>
      </c>
      <c r="AN52" s="21" t="s">
        <v>46</v>
      </c>
      <c r="AP52" s="16">
        <f t="shared" si="0"/>
        <v>23</v>
      </c>
      <c r="AQ52" s="16">
        <f t="shared" si="1"/>
        <v>1</v>
      </c>
      <c r="AR52" s="16">
        <f t="shared" si="2"/>
        <v>4</v>
      </c>
      <c r="AS52" s="16">
        <f t="shared" si="3"/>
        <v>2</v>
      </c>
      <c r="AT52" s="16">
        <f t="shared" si="4"/>
        <v>0</v>
      </c>
      <c r="AU52" s="16">
        <f t="shared" si="5"/>
        <v>0</v>
      </c>
      <c r="AV52" s="16"/>
      <c r="AW52" s="16">
        <f t="shared" si="6"/>
        <v>30</v>
      </c>
      <c r="AX52" s="16">
        <f t="shared" si="7"/>
        <v>30</v>
      </c>
      <c r="AY52" s="16">
        <f>VLOOKUP($B52,'[1]Production &amp; Operations'!$B$2:$H$166,7,0)</f>
        <v>47.5</v>
      </c>
      <c r="AZ52" s="16">
        <f>VLOOKUP($B52,'[1]Production &amp; Operations'!$B$2:$L$166,11,0)</f>
        <v>0</v>
      </c>
      <c r="BA52" s="16"/>
      <c r="BB52" s="16">
        <v>13613</v>
      </c>
      <c r="BC52" s="16">
        <v>11710</v>
      </c>
      <c r="BD52" s="16">
        <v>0</v>
      </c>
      <c r="BE52" s="16">
        <v>0</v>
      </c>
      <c r="BF52" s="16"/>
      <c r="BG52" s="16" t="s">
        <v>48</v>
      </c>
    </row>
    <row r="53" spans="1:59" x14ac:dyDescent="0.3">
      <c r="A53" s="16">
        <v>49</v>
      </c>
      <c r="B53" s="28" t="s">
        <v>163</v>
      </c>
      <c r="C53" s="28" t="s">
        <v>164</v>
      </c>
      <c r="D53" s="23">
        <v>44644</v>
      </c>
      <c r="E53" s="28"/>
      <c r="F53" s="28"/>
      <c r="G53" s="27" t="s">
        <v>42</v>
      </c>
      <c r="H53" s="27" t="s">
        <v>137</v>
      </c>
      <c r="I53" s="28" t="s">
        <v>150</v>
      </c>
      <c r="K53" s="21" t="s">
        <v>45</v>
      </c>
      <c r="L53" s="21" t="s">
        <v>23</v>
      </c>
      <c r="M53" s="21" t="s">
        <v>46</v>
      </c>
      <c r="N53" s="21" t="s">
        <v>46</v>
      </c>
      <c r="O53" s="21" t="s">
        <v>46</v>
      </c>
      <c r="P53" s="21" t="s">
        <v>46</v>
      </c>
      <c r="Q53" s="21" t="s">
        <v>46</v>
      </c>
      <c r="R53" s="21" t="s">
        <v>47</v>
      </c>
      <c r="S53" s="21" t="s">
        <v>46</v>
      </c>
      <c r="T53" s="21" t="s">
        <v>23</v>
      </c>
      <c r="U53" s="21" t="s">
        <v>47</v>
      </c>
      <c r="V53" s="21" t="s">
        <v>23</v>
      </c>
      <c r="W53" s="21" t="s">
        <v>23</v>
      </c>
      <c r="X53" s="21" t="s">
        <v>23</v>
      </c>
      <c r="Y53" s="21" t="s">
        <v>45</v>
      </c>
      <c r="Z53" s="21" t="s">
        <v>46</v>
      </c>
      <c r="AA53" s="21" t="s">
        <v>46</v>
      </c>
      <c r="AB53" s="21" t="s">
        <v>46</v>
      </c>
      <c r="AC53" s="21" t="s">
        <v>46</v>
      </c>
      <c r="AD53" s="21" t="s">
        <v>46</v>
      </c>
      <c r="AE53" s="21" t="s">
        <v>46</v>
      </c>
      <c r="AF53" s="21" t="s">
        <v>45</v>
      </c>
      <c r="AG53" s="21" t="s">
        <v>46</v>
      </c>
      <c r="AH53" s="21" t="s">
        <v>46</v>
      </c>
      <c r="AI53" s="21" t="s">
        <v>46</v>
      </c>
      <c r="AJ53" s="21" t="s">
        <v>46</v>
      </c>
      <c r="AK53" s="21" t="s">
        <v>46</v>
      </c>
      <c r="AL53" s="21" t="s">
        <v>46</v>
      </c>
      <c r="AM53" s="21" t="s">
        <v>45</v>
      </c>
      <c r="AN53" s="21" t="s">
        <v>46</v>
      </c>
      <c r="AP53" s="16">
        <f t="shared" si="0"/>
        <v>19</v>
      </c>
      <c r="AQ53" s="16">
        <f t="shared" si="1"/>
        <v>5</v>
      </c>
      <c r="AR53" s="16">
        <f t="shared" si="2"/>
        <v>4</v>
      </c>
      <c r="AS53" s="16">
        <f t="shared" si="3"/>
        <v>2</v>
      </c>
      <c r="AT53" s="16">
        <f t="shared" si="4"/>
        <v>0</v>
      </c>
      <c r="AU53" s="16">
        <f t="shared" si="5"/>
        <v>0</v>
      </c>
      <c r="AV53" s="16"/>
      <c r="AW53" s="16">
        <f t="shared" si="6"/>
        <v>30</v>
      </c>
      <c r="AX53" s="16">
        <f t="shared" si="7"/>
        <v>30</v>
      </c>
      <c r="AY53" s="16">
        <f>VLOOKUP($B53,'[1]Production &amp; Operations'!$B$2:$H$166,7,0)</f>
        <v>9</v>
      </c>
      <c r="AZ53" s="16">
        <f>VLOOKUP($B53,'[1]Production &amp; Operations'!$B$2:$L$166,11,0)</f>
        <v>0</v>
      </c>
      <c r="BA53" s="16"/>
      <c r="BB53" s="16">
        <v>13613</v>
      </c>
      <c r="BC53" s="16">
        <v>11710</v>
      </c>
      <c r="BD53" s="16">
        <v>0</v>
      </c>
      <c r="BE53" s="16">
        <v>0</v>
      </c>
      <c r="BF53" s="16"/>
      <c r="BG53" s="16" t="s">
        <v>48</v>
      </c>
    </row>
    <row r="54" spans="1:59" x14ac:dyDescent="0.3">
      <c r="A54" s="16">
        <v>50</v>
      </c>
      <c r="B54" s="28" t="s">
        <v>165</v>
      </c>
      <c r="C54" s="28" t="s">
        <v>166</v>
      </c>
      <c r="D54" s="23">
        <v>44656</v>
      </c>
      <c r="E54" s="28"/>
      <c r="F54" s="28"/>
      <c r="G54" s="27" t="s">
        <v>42</v>
      </c>
      <c r="H54" s="27" t="s">
        <v>137</v>
      </c>
      <c r="I54" s="28" t="s">
        <v>167</v>
      </c>
      <c r="K54" s="21" t="s">
        <v>45</v>
      </c>
      <c r="L54" s="21" t="s">
        <v>46</v>
      </c>
      <c r="M54" s="21" t="s">
        <v>46</v>
      </c>
      <c r="N54" s="21" t="s">
        <v>46</v>
      </c>
      <c r="O54" s="21" t="s">
        <v>46</v>
      </c>
      <c r="P54" s="21" t="s">
        <v>46</v>
      </c>
      <c r="Q54" s="21" t="s">
        <v>46</v>
      </c>
      <c r="R54" s="21" t="s">
        <v>47</v>
      </c>
      <c r="S54" s="21" t="s">
        <v>46</v>
      </c>
      <c r="T54" s="21" t="s">
        <v>46</v>
      </c>
      <c r="U54" s="21" t="s">
        <v>47</v>
      </c>
      <c r="V54" s="21" t="s">
        <v>46</v>
      </c>
      <c r="W54" s="21" t="s">
        <v>23</v>
      </c>
      <c r="X54" s="21" t="s">
        <v>46</v>
      </c>
      <c r="Y54" s="21" t="s">
        <v>45</v>
      </c>
      <c r="Z54" s="21" t="s">
        <v>46</v>
      </c>
      <c r="AA54" s="21" t="s">
        <v>46</v>
      </c>
      <c r="AB54" s="21" t="s">
        <v>46</v>
      </c>
      <c r="AC54" s="21" t="s">
        <v>46</v>
      </c>
      <c r="AD54" s="21" t="s">
        <v>46</v>
      </c>
      <c r="AE54" s="21" t="s">
        <v>46</v>
      </c>
      <c r="AF54" s="21" t="s">
        <v>45</v>
      </c>
      <c r="AG54" s="21" t="s">
        <v>46</v>
      </c>
      <c r="AH54" s="21" t="s">
        <v>46</v>
      </c>
      <c r="AI54" s="21" t="s">
        <v>46</v>
      </c>
      <c r="AJ54" s="21" t="s">
        <v>46</v>
      </c>
      <c r="AK54" s="21" t="s">
        <v>46</v>
      </c>
      <c r="AL54" s="21" t="s">
        <v>46</v>
      </c>
      <c r="AM54" s="21" t="s">
        <v>45</v>
      </c>
      <c r="AN54" s="21" t="s">
        <v>46</v>
      </c>
      <c r="AP54" s="16">
        <f t="shared" si="0"/>
        <v>23</v>
      </c>
      <c r="AQ54" s="16">
        <f t="shared" si="1"/>
        <v>1</v>
      </c>
      <c r="AR54" s="16">
        <f t="shared" si="2"/>
        <v>4</v>
      </c>
      <c r="AS54" s="16">
        <f t="shared" si="3"/>
        <v>2</v>
      </c>
      <c r="AT54" s="16">
        <f t="shared" si="4"/>
        <v>0</v>
      </c>
      <c r="AU54" s="16">
        <f t="shared" si="5"/>
        <v>0</v>
      </c>
      <c r="AV54" s="16"/>
      <c r="AW54" s="16">
        <f t="shared" si="6"/>
        <v>30</v>
      </c>
      <c r="AX54" s="16">
        <f t="shared" si="7"/>
        <v>30</v>
      </c>
      <c r="AY54" s="16">
        <f>VLOOKUP($B54,'[1]Production &amp; Operations'!$B$2:$H$166,7,0)</f>
        <v>25.5</v>
      </c>
      <c r="AZ54" s="16">
        <f>VLOOKUP($B54,'[1]Production &amp; Operations'!$B$2:$L$166,11,0)</f>
        <v>0</v>
      </c>
      <c r="BA54" s="16"/>
      <c r="BB54" s="16">
        <v>13613</v>
      </c>
      <c r="BC54" s="16">
        <v>11710</v>
      </c>
      <c r="BD54" s="16">
        <v>0</v>
      </c>
      <c r="BE54" s="16">
        <v>0</v>
      </c>
      <c r="BF54" s="16"/>
      <c r="BG54" s="16" t="s">
        <v>48</v>
      </c>
    </row>
    <row r="55" spans="1:59" x14ac:dyDescent="0.3">
      <c r="A55" s="16">
        <v>51</v>
      </c>
      <c r="B55" s="28" t="s">
        <v>168</v>
      </c>
      <c r="C55" s="28" t="s">
        <v>169</v>
      </c>
      <c r="D55" s="23">
        <v>44662</v>
      </c>
      <c r="E55" s="28"/>
      <c r="F55" s="28"/>
      <c r="G55" s="27" t="s">
        <v>42</v>
      </c>
      <c r="H55" s="27" t="s">
        <v>137</v>
      </c>
      <c r="I55" s="28" t="s">
        <v>59</v>
      </c>
      <c r="K55" s="21" t="s">
        <v>45</v>
      </c>
      <c r="L55" s="21" t="s">
        <v>46</v>
      </c>
      <c r="M55" s="21" t="s">
        <v>46</v>
      </c>
      <c r="N55" s="21" t="s">
        <v>46</v>
      </c>
      <c r="O55" s="21" t="s">
        <v>46</v>
      </c>
      <c r="P55" s="21" t="s">
        <v>23</v>
      </c>
      <c r="Q55" s="21" t="s">
        <v>46</v>
      </c>
      <c r="R55" s="21" t="s">
        <v>47</v>
      </c>
      <c r="S55" s="21" t="s">
        <v>46</v>
      </c>
      <c r="T55" s="21" t="s">
        <v>23</v>
      </c>
      <c r="U55" s="21" t="s">
        <v>47</v>
      </c>
      <c r="V55" s="21" t="s">
        <v>23</v>
      </c>
      <c r="W55" s="21" t="s">
        <v>23</v>
      </c>
      <c r="X55" s="21" t="s">
        <v>46</v>
      </c>
      <c r="Y55" s="21" t="s">
        <v>45</v>
      </c>
      <c r="Z55" s="21" t="s">
        <v>46</v>
      </c>
      <c r="AA55" s="21" t="s">
        <v>46</v>
      </c>
      <c r="AB55" s="21" t="s">
        <v>46</v>
      </c>
      <c r="AC55" s="21" t="s">
        <v>23</v>
      </c>
      <c r="AD55" s="21" t="s">
        <v>46</v>
      </c>
      <c r="AE55" s="21" t="s">
        <v>46</v>
      </c>
      <c r="AF55" s="21" t="s">
        <v>45</v>
      </c>
      <c r="AG55" s="21" t="s">
        <v>46</v>
      </c>
      <c r="AH55" s="21" t="s">
        <v>46</v>
      </c>
      <c r="AI55" s="21" t="s">
        <v>46</v>
      </c>
      <c r="AJ55" s="21" t="s">
        <v>46</v>
      </c>
      <c r="AK55" s="21" t="s">
        <v>46</v>
      </c>
      <c r="AL55" s="21" t="s">
        <v>46</v>
      </c>
      <c r="AM55" s="21" t="s">
        <v>45</v>
      </c>
      <c r="AN55" s="21" t="s">
        <v>23</v>
      </c>
      <c r="AP55" s="16">
        <f t="shared" si="0"/>
        <v>18</v>
      </c>
      <c r="AQ55" s="16">
        <f t="shared" si="1"/>
        <v>6</v>
      </c>
      <c r="AR55" s="16">
        <f t="shared" si="2"/>
        <v>4</v>
      </c>
      <c r="AS55" s="16">
        <f t="shared" si="3"/>
        <v>2</v>
      </c>
      <c r="AT55" s="16">
        <f t="shared" si="4"/>
        <v>0</v>
      </c>
      <c r="AU55" s="16">
        <f t="shared" si="5"/>
        <v>0</v>
      </c>
      <c r="AV55" s="16"/>
      <c r="AW55" s="16">
        <f t="shared" si="6"/>
        <v>30</v>
      </c>
      <c r="AX55" s="16">
        <f t="shared" si="7"/>
        <v>30</v>
      </c>
      <c r="AY55" s="16">
        <f>VLOOKUP($B55,'[1]Production &amp; Operations'!$B$2:$H$166,7,0)</f>
        <v>29</v>
      </c>
      <c r="AZ55" s="16">
        <f>VLOOKUP($B55,'[1]Production &amp; Operations'!$B$2:$L$166,11,0)</f>
        <v>100</v>
      </c>
      <c r="BA55" s="16"/>
      <c r="BB55" s="16">
        <v>13613</v>
      </c>
      <c r="BC55" s="16">
        <v>11710</v>
      </c>
      <c r="BD55" s="16">
        <v>0</v>
      </c>
      <c r="BE55" s="16">
        <v>0</v>
      </c>
      <c r="BF55" s="16"/>
      <c r="BG55" s="16" t="s">
        <v>48</v>
      </c>
    </row>
    <row r="56" spans="1:59" x14ac:dyDescent="0.3">
      <c r="A56" s="16">
        <v>52</v>
      </c>
      <c r="B56" s="28" t="s">
        <v>170</v>
      </c>
      <c r="C56" s="28" t="s">
        <v>171</v>
      </c>
      <c r="D56" s="23">
        <v>44664</v>
      </c>
      <c r="E56" s="28"/>
      <c r="F56" s="28"/>
      <c r="G56" s="27" t="s">
        <v>42</v>
      </c>
      <c r="H56" s="27" t="s">
        <v>137</v>
      </c>
      <c r="I56" s="28" t="s">
        <v>119</v>
      </c>
      <c r="K56" s="21" t="s">
        <v>45</v>
      </c>
      <c r="L56" s="21" t="s">
        <v>46</v>
      </c>
      <c r="M56" s="21" t="s">
        <v>46</v>
      </c>
      <c r="N56" s="21" t="s">
        <v>46</v>
      </c>
      <c r="O56" s="21" t="s">
        <v>46</v>
      </c>
      <c r="P56" s="21" t="s">
        <v>46</v>
      </c>
      <c r="Q56" s="21" t="s">
        <v>46</v>
      </c>
      <c r="R56" s="21" t="s">
        <v>47</v>
      </c>
      <c r="S56" s="21" t="s">
        <v>46</v>
      </c>
      <c r="T56" s="21" t="s">
        <v>46</v>
      </c>
      <c r="U56" s="21" t="s">
        <v>47</v>
      </c>
      <c r="V56" s="21" t="s">
        <v>46</v>
      </c>
      <c r="W56" s="21" t="s">
        <v>46</v>
      </c>
      <c r="X56" s="21" t="s">
        <v>46</v>
      </c>
      <c r="Y56" s="21" t="s">
        <v>45</v>
      </c>
      <c r="Z56" s="21" t="s">
        <v>23</v>
      </c>
      <c r="AA56" s="21" t="s">
        <v>46</v>
      </c>
      <c r="AB56" s="21" t="s">
        <v>46</v>
      </c>
      <c r="AC56" s="21" t="s">
        <v>46</v>
      </c>
      <c r="AD56" s="21" t="s">
        <v>46</v>
      </c>
      <c r="AE56" s="21" t="s">
        <v>46</v>
      </c>
      <c r="AF56" s="21" t="s">
        <v>45</v>
      </c>
      <c r="AG56" s="21" t="s">
        <v>46</v>
      </c>
      <c r="AH56" s="21" t="s">
        <v>46</v>
      </c>
      <c r="AI56" s="21" t="s">
        <v>46</v>
      </c>
      <c r="AJ56" s="21" t="s">
        <v>46</v>
      </c>
      <c r="AK56" s="21" t="s">
        <v>46</v>
      </c>
      <c r="AL56" s="21" t="s">
        <v>46</v>
      </c>
      <c r="AM56" s="21" t="s">
        <v>45</v>
      </c>
      <c r="AN56" s="21" t="s">
        <v>46</v>
      </c>
      <c r="AP56" s="16">
        <f t="shared" si="0"/>
        <v>23</v>
      </c>
      <c r="AQ56" s="16">
        <f t="shared" si="1"/>
        <v>1</v>
      </c>
      <c r="AR56" s="16">
        <f t="shared" si="2"/>
        <v>4</v>
      </c>
      <c r="AS56" s="16">
        <f t="shared" si="3"/>
        <v>2</v>
      </c>
      <c r="AT56" s="16">
        <f t="shared" si="4"/>
        <v>0</v>
      </c>
      <c r="AU56" s="16">
        <f t="shared" si="5"/>
        <v>0</v>
      </c>
      <c r="AV56" s="16"/>
      <c r="AW56" s="16">
        <f t="shared" si="6"/>
        <v>30</v>
      </c>
      <c r="AX56" s="16">
        <f t="shared" si="7"/>
        <v>30</v>
      </c>
      <c r="AY56" s="16">
        <f>VLOOKUP($B56,'[1]Production &amp; Operations'!$B$2:$H$166,7,0)</f>
        <v>99</v>
      </c>
      <c r="AZ56" s="16">
        <f>VLOOKUP($B56,'[1]Production &amp; Operations'!$B$2:$L$166,11,0)</f>
        <v>100</v>
      </c>
      <c r="BA56" s="16"/>
      <c r="BB56" s="16">
        <v>13613</v>
      </c>
      <c r="BC56" s="16">
        <v>11710</v>
      </c>
      <c r="BD56" s="16">
        <v>0</v>
      </c>
      <c r="BE56" s="16">
        <v>0</v>
      </c>
      <c r="BF56" s="16"/>
      <c r="BG56" s="16" t="s">
        <v>48</v>
      </c>
    </row>
    <row r="57" spans="1:59" x14ac:dyDescent="0.3">
      <c r="A57" s="16">
        <v>53</v>
      </c>
      <c r="B57" s="28" t="s">
        <v>172</v>
      </c>
      <c r="C57" s="28" t="s">
        <v>173</v>
      </c>
      <c r="D57" s="23">
        <v>44664</v>
      </c>
      <c r="E57" s="28"/>
      <c r="F57" s="28"/>
      <c r="G57" s="27" t="s">
        <v>42</v>
      </c>
      <c r="H57" s="27" t="s">
        <v>137</v>
      </c>
      <c r="I57" s="28" t="s">
        <v>56</v>
      </c>
      <c r="K57" s="21" t="s">
        <v>45</v>
      </c>
      <c r="L57" s="21" t="s">
        <v>46</v>
      </c>
      <c r="M57" s="21" t="s">
        <v>46</v>
      </c>
      <c r="N57" s="21" t="s">
        <v>46</v>
      </c>
      <c r="O57" s="21" t="s">
        <v>46</v>
      </c>
      <c r="P57" s="21" t="s">
        <v>46</v>
      </c>
      <c r="Q57" s="21" t="s">
        <v>46</v>
      </c>
      <c r="R57" s="21" t="s">
        <v>47</v>
      </c>
      <c r="S57" s="21" t="s">
        <v>46</v>
      </c>
      <c r="T57" s="21" t="s">
        <v>46</v>
      </c>
      <c r="U57" s="21" t="s">
        <v>47</v>
      </c>
      <c r="V57" s="21" t="s">
        <v>46</v>
      </c>
      <c r="W57" s="21" t="s">
        <v>46</v>
      </c>
      <c r="X57" s="21" t="s">
        <v>46</v>
      </c>
      <c r="Y57" s="21" t="s">
        <v>45</v>
      </c>
      <c r="Z57" s="21" t="s">
        <v>46</v>
      </c>
      <c r="AA57" s="21" t="s">
        <v>46</v>
      </c>
      <c r="AB57" s="21" t="s">
        <v>46</v>
      </c>
      <c r="AC57" s="21" t="s">
        <v>46</v>
      </c>
      <c r="AD57" s="21" t="s">
        <v>46</v>
      </c>
      <c r="AE57" s="21" t="s">
        <v>46</v>
      </c>
      <c r="AF57" s="21" t="s">
        <v>45</v>
      </c>
      <c r="AG57" s="21" t="s">
        <v>46</v>
      </c>
      <c r="AH57" s="21" t="s">
        <v>46</v>
      </c>
      <c r="AI57" s="21" t="s">
        <v>46</v>
      </c>
      <c r="AJ57" s="21" t="s">
        <v>46</v>
      </c>
      <c r="AK57" s="21" t="s">
        <v>46</v>
      </c>
      <c r="AL57" s="21" t="s">
        <v>46</v>
      </c>
      <c r="AM57" s="21" t="s">
        <v>45</v>
      </c>
      <c r="AN57" s="21" t="s">
        <v>46</v>
      </c>
      <c r="AP57" s="16">
        <f t="shared" si="0"/>
        <v>24</v>
      </c>
      <c r="AQ57" s="16">
        <f t="shared" si="1"/>
        <v>0</v>
      </c>
      <c r="AR57" s="16">
        <f t="shared" si="2"/>
        <v>4</v>
      </c>
      <c r="AS57" s="16">
        <f t="shared" si="3"/>
        <v>2</v>
      </c>
      <c r="AT57" s="16">
        <f t="shared" si="4"/>
        <v>0</v>
      </c>
      <c r="AU57" s="16">
        <f t="shared" si="5"/>
        <v>0</v>
      </c>
      <c r="AV57" s="16"/>
      <c r="AW57" s="16">
        <f t="shared" si="6"/>
        <v>30</v>
      </c>
      <c r="AX57" s="16">
        <f t="shared" si="7"/>
        <v>30</v>
      </c>
      <c r="AY57" s="16">
        <f>VLOOKUP($B57,'[1]Production &amp; Operations'!$B$2:$H$166,7,0)</f>
        <v>14.5</v>
      </c>
      <c r="AZ57" s="16">
        <f>VLOOKUP($B57,'[1]Production &amp; Operations'!$B$2:$L$166,11,0)</f>
        <v>700</v>
      </c>
      <c r="BA57" s="16"/>
      <c r="BB57" s="16">
        <v>13613</v>
      </c>
      <c r="BC57" s="16">
        <v>11710</v>
      </c>
      <c r="BD57" s="16">
        <v>0</v>
      </c>
      <c r="BE57" s="16">
        <v>0</v>
      </c>
      <c r="BF57" s="16"/>
      <c r="BG57" s="16" t="s">
        <v>48</v>
      </c>
    </row>
    <row r="58" spans="1:59" x14ac:dyDescent="0.3">
      <c r="A58" s="16">
        <v>54</v>
      </c>
      <c r="B58" s="28" t="s">
        <v>174</v>
      </c>
      <c r="C58" s="28" t="s">
        <v>175</v>
      </c>
      <c r="D58" s="23">
        <v>44666</v>
      </c>
      <c r="E58" s="28"/>
      <c r="F58" s="28"/>
      <c r="G58" s="27" t="s">
        <v>42</v>
      </c>
      <c r="H58" s="27" t="s">
        <v>137</v>
      </c>
      <c r="I58" s="28" t="s">
        <v>176</v>
      </c>
      <c r="K58" s="21" t="s">
        <v>45</v>
      </c>
      <c r="L58" s="21" t="s">
        <v>46</v>
      </c>
      <c r="M58" s="21" t="s">
        <v>46</v>
      </c>
      <c r="N58" s="21" t="s">
        <v>46</v>
      </c>
      <c r="O58" s="21" t="s">
        <v>46</v>
      </c>
      <c r="P58" s="21" t="s">
        <v>46</v>
      </c>
      <c r="Q58" s="21" t="s">
        <v>46</v>
      </c>
      <c r="R58" s="21" t="s">
        <v>47</v>
      </c>
      <c r="S58" s="21" t="s">
        <v>46</v>
      </c>
      <c r="T58" s="21" t="s">
        <v>23</v>
      </c>
      <c r="U58" s="21" t="s">
        <v>47</v>
      </c>
      <c r="V58" s="21" t="s">
        <v>23</v>
      </c>
      <c r="W58" s="21" t="s">
        <v>84</v>
      </c>
      <c r="X58" s="21" t="s">
        <v>84</v>
      </c>
      <c r="Y58" s="21" t="s">
        <v>45</v>
      </c>
      <c r="Z58" s="21" t="s">
        <v>84</v>
      </c>
      <c r="AA58" s="21" t="s">
        <v>84</v>
      </c>
      <c r="AB58" s="21" t="s">
        <v>84</v>
      </c>
      <c r="AC58" s="21" t="s">
        <v>84</v>
      </c>
      <c r="AD58" s="21" t="s">
        <v>84</v>
      </c>
      <c r="AE58" s="21" t="s">
        <v>84</v>
      </c>
      <c r="AF58" s="21" t="s">
        <v>45</v>
      </c>
      <c r="AG58" s="21" t="s">
        <v>46</v>
      </c>
      <c r="AH58" s="21" t="s">
        <v>46</v>
      </c>
      <c r="AI58" s="21" t="s">
        <v>46</v>
      </c>
      <c r="AJ58" s="21" t="s">
        <v>46</v>
      </c>
      <c r="AK58" s="21" t="s">
        <v>46</v>
      </c>
      <c r="AL58" s="21" t="s">
        <v>46</v>
      </c>
      <c r="AM58" s="21" t="s">
        <v>45</v>
      </c>
      <c r="AN58" s="21" t="s">
        <v>84</v>
      </c>
      <c r="AP58" s="16">
        <f t="shared" si="0"/>
        <v>13</v>
      </c>
      <c r="AQ58" s="16">
        <f t="shared" si="1"/>
        <v>2</v>
      </c>
      <c r="AR58" s="16">
        <f t="shared" si="2"/>
        <v>4</v>
      </c>
      <c r="AS58" s="16">
        <f t="shared" si="3"/>
        <v>2</v>
      </c>
      <c r="AT58" s="16">
        <f t="shared" si="4"/>
        <v>0</v>
      </c>
      <c r="AU58" s="16">
        <f t="shared" si="5"/>
        <v>9</v>
      </c>
      <c r="AV58" s="16"/>
      <c r="AW58" s="16">
        <f t="shared" si="6"/>
        <v>30</v>
      </c>
      <c r="AX58" s="16">
        <f t="shared" si="7"/>
        <v>21</v>
      </c>
      <c r="AY58" s="16">
        <f>VLOOKUP($B58,'[1]Production &amp; Operations'!$B$2:$H$166,7,0)</f>
        <v>27</v>
      </c>
      <c r="AZ58" s="16">
        <f>VLOOKUP($B58,'[1]Production &amp; Operations'!$B$2:$L$166,11,0)</f>
        <v>0</v>
      </c>
      <c r="BA58" s="16"/>
      <c r="BB58" s="16">
        <v>13613</v>
      </c>
      <c r="BC58" s="16">
        <v>11710</v>
      </c>
      <c r="BD58" s="16">
        <v>0</v>
      </c>
      <c r="BE58" s="16">
        <v>0</v>
      </c>
      <c r="BF58" s="16"/>
      <c r="BG58" s="16" t="s">
        <v>48</v>
      </c>
    </row>
    <row r="59" spans="1:59" x14ac:dyDescent="0.3">
      <c r="A59" s="16">
        <v>55</v>
      </c>
      <c r="B59" s="28" t="s">
        <v>177</v>
      </c>
      <c r="C59" s="28" t="s">
        <v>178</v>
      </c>
      <c r="D59" s="23">
        <v>44676</v>
      </c>
      <c r="E59" s="28"/>
      <c r="F59" s="28"/>
      <c r="G59" s="27" t="s">
        <v>42</v>
      </c>
      <c r="H59" s="27" t="s">
        <v>137</v>
      </c>
      <c r="I59" s="28" t="s">
        <v>94</v>
      </c>
      <c r="K59" s="21" t="s">
        <v>45</v>
      </c>
      <c r="L59" s="21" t="s">
        <v>46</v>
      </c>
      <c r="M59" s="21" t="s">
        <v>46</v>
      </c>
      <c r="N59" s="21" t="s">
        <v>46</v>
      </c>
      <c r="O59" s="21" t="s">
        <v>46</v>
      </c>
      <c r="P59" s="21" t="s">
        <v>46</v>
      </c>
      <c r="Q59" s="21" t="s">
        <v>46</v>
      </c>
      <c r="R59" s="21" t="s">
        <v>47</v>
      </c>
      <c r="S59" s="21" t="s">
        <v>46</v>
      </c>
      <c r="T59" s="21" t="s">
        <v>46</v>
      </c>
      <c r="U59" s="21" t="s">
        <v>47</v>
      </c>
      <c r="V59" s="21" t="s">
        <v>46</v>
      </c>
      <c r="W59" s="21" t="s">
        <v>46</v>
      </c>
      <c r="X59" s="21" t="s">
        <v>46</v>
      </c>
      <c r="Y59" s="21" t="s">
        <v>45</v>
      </c>
      <c r="Z59" s="21" t="s">
        <v>46</v>
      </c>
      <c r="AA59" s="21" t="s">
        <v>46</v>
      </c>
      <c r="AB59" s="21" t="s">
        <v>46</v>
      </c>
      <c r="AC59" s="21" t="s">
        <v>46</v>
      </c>
      <c r="AD59" s="21" t="s">
        <v>46</v>
      </c>
      <c r="AE59" s="21" t="s">
        <v>46</v>
      </c>
      <c r="AF59" s="21" t="s">
        <v>45</v>
      </c>
      <c r="AG59" s="21" t="s">
        <v>46</v>
      </c>
      <c r="AH59" s="21" t="s">
        <v>46</v>
      </c>
      <c r="AI59" s="21" t="s">
        <v>46</v>
      </c>
      <c r="AJ59" s="21" t="s">
        <v>46</v>
      </c>
      <c r="AK59" s="21" t="s">
        <v>46</v>
      </c>
      <c r="AL59" s="21" t="s">
        <v>46</v>
      </c>
      <c r="AM59" s="21" t="s">
        <v>45</v>
      </c>
      <c r="AN59" s="21" t="s">
        <v>46</v>
      </c>
      <c r="AP59" s="16">
        <f t="shared" si="0"/>
        <v>24</v>
      </c>
      <c r="AQ59" s="16">
        <f t="shared" si="1"/>
        <v>0</v>
      </c>
      <c r="AR59" s="16">
        <f t="shared" si="2"/>
        <v>4</v>
      </c>
      <c r="AS59" s="16">
        <f t="shared" si="3"/>
        <v>2</v>
      </c>
      <c r="AT59" s="16">
        <f t="shared" si="4"/>
        <v>0</v>
      </c>
      <c r="AU59" s="16">
        <f t="shared" si="5"/>
        <v>0</v>
      </c>
      <c r="AV59" s="16"/>
      <c r="AW59" s="16">
        <f t="shared" si="6"/>
        <v>30</v>
      </c>
      <c r="AX59" s="16">
        <f t="shared" si="7"/>
        <v>30</v>
      </c>
      <c r="AY59" s="16">
        <f>VLOOKUP($B59,'[1]Production &amp; Operations'!$B$2:$H$166,7,0)</f>
        <v>64</v>
      </c>
      <c r="AZ59" s="16">
        <f>VLOOKUP($B59,'[1]Production &amp; Operations'!$B$2:$L$166,11,0)</f>
        <v>400</v>
      </c>
      <c r="BA59" s="16"/>
      <c r="BB59" s="16">
        <v>13613</v>
      </c>
      <c r="BC59" s="16">
        <v>11710</v>
      </c>
      <c r="BD59" s="16">
        <v>0</v>
      </c>
      <c r="BE59" s="16">
        <v>0</v>
      </c>
      <c r="BF59" s="6"/>
      <c r="BG59" s="16" t="s">
        <v>48</v>
      </c>
    </row>
    <row r="60" spans="1:59" x14ac:dyDescent="0.3">
      <c r="A60" s="16">
        <v>56</v>
      </c>
      <c r="B60" s="28" t="s">
        <v>179</v>
      </c>
      <c r="C60" s="28" t="s">
        <v>180</v>
      </c>
      <c r="D60" s="23">
        <v>44690</v>
      </c>
      <c r="E60" s="28"/>
      <c r="F60" s="28"/>
      <c r="G60" s="27" t="s">
        <v>42</v>
      </c>
      <c r="H60" s="27" t="s">
        <v>137</v>
      </c>
      <c r="I60" s="28" t="s">
        <v>181</v>
      </c>
      <c r="K60" s="21" t="s">
        <v>45</v>
      </c>
      <c r="L60" s="21" t="s">
        <v>46</v>
      </c>
      <c r="M60" s="21" t="s">
        <v>46</v>
      </c>
      <c r="N60" s="21" t="s">
        <v>46</v>
      </c>
      <c r="O60" s="21" t="s">
        <v>46</v>
      </c>
      <c r="P60" s="21" t="s">
        <v>46</v>
      </c>
      <c r="Q60" s="21" t="s">
        <v>46</v>
      </c>
      <c r="R60" s="21" t="s">
        <v>47</v>
      </c>
      <c r="S60" s="21" t="s">
        <v>84</v>
      </c>
      <c r="T60" s="21" t="s">
        <v>46</v>
      </c>
      <c r="U60" s="21" t="s">
        <v>47</v>
      </c>
      <c r="V60" s="21" t="s">
        <v>46</v>
      </c>
      <c r="W60" s="21" t="s">
        <v>46</v>
      </c>
      <c r="X60" s="21" t="s">
        <v>46</v>
      </c>
      <c r="Y60" s="21" t="s">
        <v>45</v>
      </c>
      <c r="Z60" s="21" t="s">
        <v>46</v>
      </c>
      <c r="AA60" s="21" t="s">
        <v>46</v>
      </c>
      <c r="AB60" s="21" t="s">
        <v>84</v>
      </c>
      <c r="AC60" s="21" t="s">
        <v>46</v>
      </c>
      <c r="AD60" s="21" t="s">
        <v>46</v>
      </c>
      <c r="AE60" s="21" t="s">
        <v>46</v>
      </c>
      <c r="AF60" s="21" t="s">
        <v>45</v>
      </c>
      <c r="AG60" s="21" t="s">
        <v>46</v>
      </c>
      <c r="AH60" s="21" t="s">
        <v>46</v>
      </c>
      <c r="AI60" s="21" t="s">
        <v>46</v>
      </c>
      <c r="AJ60" s="21" t="s">
        <v>46</v>
      </c>
      <c r="AK60" s="21" t="s">
        <v>46</v>
      </c>
      <c r="AL60" s="21" t="s">
        <v>46</v>
      </c>
      <c r="AM60" s="21" t="s">
        <v>45</v>
      </c>
      <c r="AN60" s="21" t="s">
        <v>46</v>
      </c>
      <c r="AP60" s="16">
        <f t="shared" si="0"/>
        <v>22</v>
      </c>
      <c r="AQ60" s="16">
        <f t="shared" si="1"/>
        <v>0</v>
      </c>
      <c r="AR60" s="16">
        <f t="shared" si="2"/>
        <v>4</v>
      </c>
      <c r="AS60" s="16">
        <f t="shared" si="3"/>
        <v>2</v>
      </c>
      <c r="AT60" s="16">
        <f t="shared" si="4"/>
        <v>0</v>
      </c>
      <c r="AU60" s="16">
        <f t="shared" si="5"/>
        <v>2</v>
      </c>
      <c r="AV60" s="16"/>
      <c r="AW60" s="16">
        <f t="shared" si="6"/>
        <v>30</v>
      </c>
      <c r="AX60" s="16">
        <f t="shared" si="7"/>
        <v>28</v>
      </c>
      <c r="AY60" s="16">
        <f>VLOOKUP($B60,'[1]Production &amp; Operations'!$B$2:$H$166,7,0)</f>
        <v>41</v>
      </c>
      <c r="AZ60" s="16">
        <f>VLOOKUP($B60,'[1]Production &amp; Operations'!$B$2:$L$166,11,0)</f>
        <v>400</v>
      </c>
      <c r="BA60" s="16"/>
      <c r="BB60" s="16">
        <v>13613</v>
      </c>
      <c r="BC60" s="16">
        <v>11710</v>
      </c>
      <c r="BD60" s="16">
        <v>0</v>
      </c>
      <c r="BE60" s="16">
        <v>0</v>
      </c>
      <c r="BF60" s="16"/>
      <c r="BG60" s="16" t="s">
        <v>48</v>
      </c>
    </row>
    <row r="61" spans="1:59" x14ac:dyDescent="0.3">
      <c r="A61" s="16">
        <v>57</v>
      </c>
      <c r="B61" s="28" t="s">
        <v>182</v>
      </c>
      <c r="C61" s="28" t="s">
        <v>183</v>
      </c>
      <c r="D61" s="23">
        <v>44691</v>
      </c>
      <c r="E61" s="28"/>
      <c r="F61" s="28"/>
      <c r="G61" s="27" t="s">
        <v>42</v>
      </c>
      <c r="H61" s="27" t="s">
        <v>137</v>
      </c>
      <c r="I61" s="28" t="s">
        <v>181</v>
      </c>
      <c r="K61" s="21" t="s">
        <v>45</v>
      </c>
      <c r="L61" s="21" t="s">
        <v>46</v>
      </c>
      <c r="M61" s="21" t="s">
        <v>46</v>
      </c>
      <c r="N61" s="21" t="s">
        <v>46</v>
      </c>
      <c r="O61" s="21" t="s">
        <v>46</v>
      </c>
      <c r="P61" s="21" t="s">
        <v>46</v>
      </c>
      <c r="Q61" s="21" t="s">
        <v>46</v>
      </c>
      <c r="R61" s="21" t="s">
        <v>47</v>
      </c>
      <c r="S61" s="21" t="s">
        <v>46</v>
      </c>
      <c r="T61" s="21" t="s">
        <v>84</v>
      </c>
      <c r="U61" s="21" t="s">
        <v>47</v>
      </c>
      <c r="V61" s="21" t="s">
        <v>46</v>
      </c>
      <c r="W61" s="21" t="s">
        <v>46</v>
      </c>
      <c r="X61" s="21" t="s">
        <v>46</v>
      </c>
      <c r="Y61" s="21" t="s">
        <v>45</v>
      </c>
      <c r="Z61" s="21" t="s">
        <v>46</v>
      </c>
      <c r="AA61" s="21" t="s">
        <v>46</v>
      </c>
      <c r="AB61" s="21" t="s">
        <v>46</v>
      </c>
      <c r="AC61" s="21" t="s">
        <v>46</v>
      </c>
      <c r="AD61" s="21" t="s">
        <v>46</v>
      </c>
      <c r="AE61" s="21" t="s">
        <v>46</v>
      </c>
      <c r="AF61" s="21" t="s">
        <v>45</v>
      </c>
      <c r="AG61" s="21" t="s">
        <v>46</v>
      </c>
      <c r="AH61" s="21" t="s">
        <v>46</v>
      </c>
      <c r="AI61" s="21" t="s">
        <v>46</v>
      </c>
      <c r="AJ61" s="21" t="s">
        <v>46</v>
      </c>
      <c r="AK61" s="21" t="s">
        <v>46</v>
      </c>
      <c r="AL61" s="21" t="s">
        <v>46</v>
      </c>
      <c r="AM61" s="21" t="s">
        <v>45</v>
      </c>
      <c r="AN61" s="21" t="s">
        <v>46</v>
      </c>
      <c r="AP61" s="16">
        <f t="shared" si="0"/>
        <v>23</v>
      </c>
      <c r="AQ61" s="16">
        <f t="shared" si="1"/>
        <v>0</v>
      </c>
      <c r="AR61" s="16">
        <f t="shared" si="2"/>
        <v>4</v>
      </c>
      <c r="AS61" s="16">
        <f t="shared" si="3"/>
        <v>2</v>
      </c>
      <c r="AT61" s="16">
        <f t="shared" si="4"/>
        <v>0</v>
      </c>
      <c r="AU61" s="16">
        <f t="shared" si="5"/>
        <v>1</v>
      </c>
      <c r="AV61" s="16"/>
      <c r="AW61" s="16">
        <f t="shared" si="6"/>
        <v>30</v>
      </c>
      <c r="AX61" s="16">
        <f t="shared" si="7"/>
        <v>29</v>
      </c>
      <c r="AY61" s="16">
        <f>VLOOKUP($B61,'[1]Production &amp; Operations'!$B$2:$H$166,7,0)</f>
        <v>9</v>
      </c>
      <c r="AZ61" s="16">
        <f>VLOOKUP($B61,'[1]Production &amp; Operations'!$B$2:$L$166,11,0)</f>
        <v>0</v>
      </c>
      <c r="BA61" s="16"/>
      <c r="BB61" s="16">
        <v>13613</v>
      </c>
      <c r="BC61" s="16">
        <v>11710</v>
      </c>
      <c r="BD61" s="16">
        <v>0</v>
      </c>
      <c r="BE61" s="16">
        <v>0</v>
      </c>
      <c r="BF61" s="16"/>
      <c r="BG61" s="16" t="s">
        <v>48</v>
      </c>
    </row>
    <row r="62" spans="1:59" x14ac:dyDescent="0.3">
      <c r="A62" s="16">
        <v>58</v>
      </c>
      <c r="B62" s="28" t="s">
        <v>184</v>
      </c>
      <c r="C62" s="28" t="s">
        <v>185</v>
      </c>
      <c r="D62" s="23">
        <v>44692</v>
      </c>
      <c r="E62" s="28"/>
      <c r="F62" s="28"/>
      <c r="G62" s="27" t="s">
        <v>42</v>
      </c>
      <c r="H62" s="27" t="s">
        <v>137</v>
      </c>
      <c r="I62" s="28" t="s">
        <v>186</v>
      </c>
      <c r="K62" s="21" t="s">
        <v>45</v>
      </c>
      <c r="L62" s="21" t="s">
        <v>46</v>
      </c>
      <c r="M62" s="21" t="s">
        <v>46</v>
      </c>
      <c r="N62" s="21" t="s">
        <v>46</v>
      </c>
      <c r="O62" s="21" t="s">
        <v>46</v>
      </c>
      <c r="P62" s="21" t="s">
        <v>46</v>
      </c>
      <c r="Q62" s="21" t="s">
        <v>46</v>
      </c>
      <c r="R62" s="21" t="s">
        <v>47</v>
      </c>
      <c r="S62" s="21" t="s">
        <v>46</v>
      </c>
      <c r="T62" s="21" t="s">
        <v>46</v>
      </c>
      <c r="U62" s="21" t="s">
        <v>47</v>
      </c>
      <c r="V62" s="21" t="s">
        <v>84</v>
      </c>
      <c r="W62" s="21" t="s">
        <v>84</v>
      </c>
      <c r="X62" s="21" t="s">
        <v>84</v>
      </c>
      <c r="Y62" s="21" t="s">
        <v>45</v>
      </c>
      <c r="Z62" s="21" t="s">
        <v>46</v>
      </c>
      <c r="AA62" s="21" t="s">
        <v>46</v>
      </c>
      <c r="AB62" s="21" t="s">
        <v>46</v>
      </c>
      <c r="AC62" s="21" t="s">
        <v>46</v>
      </c>
      <c r="AD62" s="21" t="s">
        <v>46</v>
      </c>
      <c r="AE62" s="21" t="s">
        <v>46</v>
      </c>
      <c r="AF62" s="21" t="s">
        <v>45</v>
      </c>
      <c r="AG62" s="21" t="s">
        <v>46</v>
      </c>
      <c r="AH62" s="21" t="s">
        <v>46</v>
      </c>
      <c r="AI62" s="21" t="s">
        <v>46</v>
      </c>
      <c r="AJ62" s="21" t="s">
        <v>46</v>
      </c>
      <c r="AK62" s="21" t="s">
        <v>46</v>
      </c>
      <c r="AL62" s="21" t="s">
        <v>46</v>
      </c>
      <c r="AM62" s="21" t="s">
        <v>45</v>
      </c>
      <c r="AN62" s="21" t="s">
        <v>84</v>
      </c>
      <c r="AP62" s="16">
        <f t="shared" si="0"/>
        <v>20</v>
      </c>
      <c r="AQ62" s="16">
        <f t="shared" si="1"/>
        <v>0</v>
      </c>
      <c r="AR62" s="16">
        <f t="shared" si="2"/>
        <v>4</v>
      </c>
      <c r="AS62" s="16">
        <f t="shared" si="3"/>
        <v>2</v>
      </c>
      <c r="AT62" s="16">
        <f t="shared" si="4"/>
        <v>0</v>
      </c>
      <c r="AU62" s="16">
        <f t="shared" si="5"/>
        <v>4</v>
      </c>
      <c r="AV62" s="16"/>
      <c r="AW62" s="16">
        <f t="shared" si="6"/>
        <v>30</v>
      </c>
      <c r="AX62" s="16">
        <f t="shared" si="7"/>
        <v>26</v>
      </c>
      <c r="AY62" s="16">
        <f>VLOOKUP($B62,'[1]Production &amp; Operations'!$B$2:$H$166,7,0)</f>
        <v>0</v>
      </c>
      <c r="AZ62" s="16">
        <f>VLOOKUP($B62,'[1]Production &amp; Operations'!$B$2:$L$166,11,0)</f>
        <v>0</v>
      </c>
      <c r="BA62" s="16"/>
      <c r="BB62" s="16">
        <v>13613</v>
      </c>
      <c r="BC62" s="16">
        <v>11710</v>
      </c>
      <c r="BD62" s="16">
        <v>0</v>
      </c>
      <c r="BE62" s="16">
        <v>0</v>
      </c>
      <c r="BF62" s="16"/>
      <c r="BG62" s="16" t="s">
        <v>48</v>
      </c>
    </row>
    <row r="63" spans="1:59" x14ac:dyDescent="0.3">
      <c r="A63" s="16">
        <v>59</v>
      </c>
      <c r="B63" s="28" t="s">
        <v>187</v>
      </c>
      <c r="C63" s="28" t="s">
        <v>188</v>
      </c>
      <c r="D63" s="23">
        <v>44698</v>
      </c>
      <c r="E63" s="28"/>
      <c r="F63" s="28"/>
      <c r="G63" s="27" t="s">
        <v>42</v>
      </c>
      <c r="H63" s="27" t="s">
        <v>137</v>
      </c>
      <c r="I63" s="28" t="s">
        <v>59</v>
      </c>
      <c r="K63" s="21" t="s">
        <v>45</v>
      </c>
      <c r="L63" s="21" t="s">
        <v>46</v>
      </c>
      <c r="M63" s="21" t="s">
        <v>46</v>
      </c>
      <c r="N63" s="21" t="s">
        <v>46</v>
      </c>
      <c r="O63" s="21" t="s">
        <v>46</v>
      </c>
      <c r="P63" s="21" t="s">
        <v>46</v>
      </c>
      <c r="Q63" s="21" t="s">
        <v>46</v>
      </c>
      <c r="R63" s="21" t="s">
        <v>47</v>
      </c>
      <c r="S63" s="21" t="s">
        <v>46</v>
      </c>
      <c r="T63" s="21" t="s">
        <v>46</v>
      </c>
      <c r="U63" s="21" t="s">
        <v>47</v>
      </c>
      <c r="V63" s="21" t="s">
        <v>46</v>
      </c>
      <c r="W63" s="21" t="s">
        <v>46</v>
      </c>
      <c r="X63" s="21" t="s">
        <v>46</v>
      </c>
      <c r="Y63" s="21" t="s">
        <v>45</v>
      </c>
      <c r="Z63" s="21" t="s">
        <v>46</v>
      </c>
      <c r="AA63" s="21" t="s">
        <v>46</v>
      </c>
      <c r="AB63" s="21" t="s">
        <v>46</v>
      </c>
      <c r="AC63" s="21" t="s">
        <v>46</v>
      </c>
      <c r="AD63" s="21" t="s">
        <v>46</v>
      </c>
      <c r="AE63" s="21" t="s">
        <v>46</v>
      </c>
      <c r="AF63" s="21" t="s">
        <v>45</v>
      </c>
      <c r="AG63" s="21" t="s">
        <v>46</v>
      </c>
      <c r="AH63" s="21" t="s">
        <v>46</v>
      </c>
      <c r="AI63" s="21" t="s">
        <v>46</v>
      </c>
      <c r="AJ63" s="21" t="s">
        <v>46</v>
      </c>
      <c r="AK63" s="21" t="s">
        <v>46</v>
      </c>
      <c r="AL63" s="21" t="s">
        <v>46</v>
      </c>
      <c r="AM63" s="21" t="s">
        <v>45</v>
      </c>
      <c r="AN63" s="21" t="s">
        <v>46</v>
      </c>
      <c r="AP63" s="16">
        <f t="shared" si="0"/>
        <v>24</v>
      </c>
      <c r="AQ63" s="16">
        <f t="shared" si="1"/>
        <v>0</v>
      </c>
      <c r="AR63" s="16">
        <f t="shared" si="2"/>
        <v>4</v>
      </c>
      <c r="AS63" s="16">
        <f t="shared" si="3"/>
        <v>2</v>
      </c>
      <c r="AT63" s="16">
        <f t="shared" si="4"/>
        <v>0</v>
      </c>
      <c r="AU63" s="16">
        <f t="shared" si="5"/>
        <v>0</v>
      </c>
      <c r="AV63" s="16"/>
      <c r="AW63" s="16">
        <f t="shared" si="6"/>
        <v>30</v>
      </c>
      <c r="AX63" s="16">
        <f t="shared" si="7"/>
        <v>30</v>
      </c>
      <c r="AY63" s="16">
        <f>VLOOKUP($B63,'[1]Production &amp; Operations'!$B$2:$H$166,7,0)</f>
        <v>65</v>
      </c>
      <c r="AZ63" s="16">
        <f>VLOOKUP($B63,'[1]Production &amp; Operations'!$B$2:$L$166,11,0)</f>
        <v>2000</v>
      </c>
      <c r="BA63" s="16"/>
      <c r="BB63" s="16">
        <v>13613</v>
      </c>
      <c r="BC63" s="16">
        <v>11710</v>
      </c>
      <c r="BD63" s="16">
        <v>0</v>
      </c>
      <c r="BE63" s="16">
        <v>0</v>
      </c>
      <c r="BF63" s="16"/>
      <c r="BG63" s="16" t="s">
        <v>48</v>
      </c>
    </row>
    <row r="64" spans="1:59" x14ac:dyDescent="0.3">
      <c r="A64" s="16">
        <v>60</v>
      </c>
      <c r="B64" s="28" t="s">
        <v>189</v>
      </c>
      <c r="C64" s="28" t="s">
        <v>190</v>
      </c>
      <c r="D64" s="23">
        <v>44700</v>
      </c>
      <c r="E64" s="28"/>
      <c r="F64" s="28"/>
      <c r="G64" s="27" t="s">
        <v>42</v>
      </c>
      <c r="H64" s="27" t="s">
        <v>137</v>
      </c>
      <c r="I64" s="28" t="s">
        <v>191</v>
      </c>
      <c r="K64" s="21" t="s">
        <v>45</v>
      </c>
      <c r="L64" s="21" t="s">
        <v>46</v>
      </c>
      <c r="M64" s="21" t="s">
        <v>46</v>
      </c>
      <c r="N64" s="21" t="s">
        <v>84</v>
      </c>
      <c r="O64" s="21" t="s">
        <v>46</v>
      </c>
      <c r="P64" s="21" t="s">
        <v>46</v>
      </c>
      <c r="Q64" s="21" t="s">
        <v>23</v>
      </c>
      <c r="R64" s="21" t="s">
        <v>47</v>
      </c>
      <c r="S64" s="21" t="s">
        <v>46</v>
      </c>
      <c r="T64" s="21" t="s">
        <v>46</v>
      </c>
      <c r="U64" s="21" t="s">
        <v>47</v>
      </c>
      <c r="V64" s="21" t="s">
        <v>46</v>
      </c>
      <c r="W64" s="21" t="s">
        <v>46</v>
      </c>
      <c r="X64" s="21" t="s">
        <v>46</v>
      </c>
      <c r="Y64" s="21" t="s">
        <v>45</v>
      </c>
      <c r="Z64" s="21" t="s">
        <v>23</v>
      </c>
      <c r="AA64" s="21" t="s">
        <v>46</v>
      </c>
      <c r="AB64" s="21" t="s">
        <v>46</v>
      </c>
      <c r="AC64" s="21" t="s">
        <v>46</v>
      </c>
      <c r="AD64" s="21" t="s">
        <v>46</v>
      </c>
      <c r="AE64" s="21" t="s">
        <v>46</v>
      </c>
      <c r="AF64" s="21" t="s">
        <v>45</v>
      </c>
      <c r="AG64" s="21" t="s">
        <v>46</v>
      </c>
      <c r="AH64" s="21" t="s">
        <v>46</v>
      </c>
      <c r="AI64" s="21" t="s">
        <v>46</v>
      </c>
      <c r="AJ64" s="21" t="s">
        <v>84</v>
      </c>
      <c r="AK64" s="21" t="s">
        <v>46</v>
      </c>
      <c r="AL64" s="21" t="s">
        <v>46</v>
      </c>
      <c r="AM64" s="21" t="s">
        <v>45</v>
      </c>
      <c r="AN64" s="21" t="s">
        <v>84</v>
      </c>
      <c r="AP64" s="16">
        <f t="shared" si="0"/>
        <v>19</v>
      </c>
      <c r="AQ64" s="16">
        <f t="shared" si="1"/>
        <v>2</v>
      </c>
      <c r="AR64" s="16">
        <f t="shared" si="2"/>
        <v>4</v>
      </c>
      <c r="AS64" s="16">
        <f t="shared" si="3"/>
        <v>2</v>
      </c>
      <c r="AT64" s="16">
        <f t="shared" si="4"/>
        <v>0</v>
      </c>
      <c r="AU64" s="16">
        <f t="shared" si="5"/>
        <v>3</v>
      </c>
      <c r="AV64" s="16"/>
      <c r="AW64" s="16">
        <f t="shared" si="6"/>
        <v>30</v>
      </c>
      <c r="AX64" s="16">
        <f t="shared" si="7"/>
        <v>27</v>
      </c>
      <c r="AY64" s="16">
        <f>VLOOKUP($B64,'[1]Production &amp; Operations'!$B$2:$H$166,7,0)</f>
        <v>38.5</v>
      </c>
      <c r="AZ64" s="16">
        <f>VLOOKUP($B64,'[1]Production &amp; Operations'!$B$2:$L$166,11,0)</f>
        <v>0</v>
      </c>
      <c r="BA64" s="16"/>
      <c r="BB64" s="16">
        <v>13613</v>
      </c>
      <c r="BC64" s="16">
        <v>11710</v>
      </c>
      <c r="BD64" s="16">
        <v>0</v>
      </c>
      <c r="BE64" s="16">
        <v>0</v>
      </c>
      <c r="BF64" s="16"/>
      <c r="BG64" s="16" t="s">
        <v>48</v>
      </c>
    </row>
    <row r="65" spans="1:59" x14ac:dyDescent="0.3">
      <c r="A65" s="16">
        <v>61</v>
      </c>
      <c r="B65" s="28" t="s">
        <v>192</v>
      </c>
      <c r="C65" s="28" t="s">
        <v>193</v>
      </c>
      <c r="D65" s="23">
        <v>44700</v>
      </c>
      <c r="E65" s="28"/>
      <c r="F65" s="28"/>
      <c r="G65" s="27" t="s">
        <v>42</v>
      </c>
      <c r="H65" s="27" t="s">
        <v>137</v>
      </c>
      <c r="I65" s="28" t="s">
        <v>191</v>
      </c>
      <c r="K65" s="21" t="s">
        <v>45</v>
      </c>
      <c r="L65" s="21" t="s">
        <v>46</v>
      </c>
      <c r="M65" s="21" t="s">
        <v>46</v>
      </c>
      <c r="N65" s="21" t="s">
        <v>46</v>
      </c>
      <c r="O65" s="21" t="s">
        <v>46</v>
      </c>
      <c r="P65" s="21" t="s">
        <v>46</v>
      </c>
      <c r="Q65" s="21" t="s">
        <v>23</v>
      </c>
      <c r="R65" s="21" t="s">
        <v>47</v>
      </c>
      <c r="S65" s="21" t="s">
        <v>46</v>
      </c>
      <c r="T65" s="21" t="s">
        <v>23</v>
      </c>
      <c r="U65" s="21" t="s">
        <v>47</v>
      </c>
      <c r="V65" s="21" t="s">
        <v>23</v>
      </c>
      <c r="W65" s="21" t="s">
        <v>23</v>
      </c>
      <c r="X65" s="21" t="s">
        <v>23</v>
      </c>
      <c r="Y65" s="21" t="s">
        <v>45</v>
      </c>
      <c r="Z65" s="21" t="s">
        <v>84</v>
      </c>
      <c r="AA65" s="21" t="s">
        <v>84</v>
      </c>
      <c r="AB65" s="21" t="s">
        <v>84</v>
      </c>
      <c r="AC65" s="21" t="s">
        <v>46</v>
      </c>
      <c r="AD65" s="21" t="s">
        <v>46</v>
      </c>
      <c r="AE65" s="21" t="s">
        <v>46</v>
      </c>
      <c r="AF65" s="21" t="s">
        <v>45</v>
      </c>
      <c r="AG65" s="21" t="s">
        <v>46</v>
      </c>
      <c r="AH65" s="21" t="s">
        <v>46</v>
      </c>
      <c r="AI65" s="21" t="s">
        <v>46</v>
      </c>
      <c r="AJ65" s="21" t="s">
        <v>46</v>
      </c>
      <c r="AK65" s="21" t="s">
        <v>46</v>
      </c>
      <c r="AL65" s="21" t="s">
        <v>46</v>
      </c>
      <c r="AM65" s="21" t="s">
        <v>45</v>
      </c>
      <c r="AN65" s="21" t="s">
        <v>46</v>
      </c>
      <c r="AP65" s="16">
        <f t="shared" si="0"/>
        <v>16</v>
      </c>
      <c r="AQ65" s="16">
        <f t="shared" si="1"/>
        <v>5</v>
      </c>
      <c r="AR65" s="16">
        <f t="shared" si="2"/>
        <v>4</v>
      </c>
      <c r="AS65" s="16">
        <f t="shared" si="3"/>
        <v>2</v>
      </c>
      <c r="AT65" s="16">
        <f t="shared" si="4"/>
        <v>0</v>
      </c>
      <c r="AU65" s="16">
        <f t="shared" si="5"/>
        <v>3</v>
      </c>
      <c r="AV65" s="16"/>
      <c r="AW65" s="16">
        <f t="shared" si="6"/>
        <v>30</v>
      </c>
      <c r="AX65" s="16">
        <f t="shared" si="7"/>
        <v>27</v>
      </c>
      <c r="AY65" s="16">
        <f>VLOOKUP($B65,'[1]Production &amp; Operations'!$B$2:$H$166,7,0)</f>
        <v>34</v>
      </c>
      <c r="AZ65" s="16">
        <f>VLOOKUP($B65,'[1]Production &amp; Operations'!$B$2:$L$166,11,0)</f>
        <v>0</v>
      </c>
      <c r="BA65" s="16"/>
      <c r="BB65" s="16">
        <v>13613</v>
      </c>
      <c r="BC65" s="16">
        <v>11710</v>
      </c>
      <c r="BD65" s="16">
        <v>0</v>
      </c>
      <c r="BE65" s="16">
        <v>0</v>
      </c>
      <c r="BF65" s="6"/>
      <c r="BG65" s="16" t="s">
        <v>48</v>
      </c>
    </row>
    <row r="66" spans="1:59" x14ac:dyDescent="0.3">
      <c r="A66" s="16">
        <v>62</v>
      </c>
      <c r="B66" s="28" t="s">
        <v>194</v>
      </c>
      <c r="C66" s="28" t="s">
        <v>195</v>
      </c>
      <c r="D66" s="23">
        <v>44701</v>
      </c>
      <c r="E66" s="28"/>
      <c r="F66" s="28"/>
      <c r="G66" s="27" t="s">
        <v>42</v>
      </c>
      <c r="H66" s="27" t="s">
        <v>137</v>
      </c>
      <c r="I66" s="28" t="s">
        <v>59</v>
      </c>
      <c r="K66" s="21" t="s">
        <v>45</v>
      </c>
      <c r="L66" s="21" t="s">
        <v>46</v>
      </c>
      <c r="M66" s="21" t="s">
        <v>46</v>
      </c>
      <c r="N66" s="21" t="s">
        <v>46</v>
      </c>
      <c r="O66" s="21" t="s">
        <v>46</v>
      </c>
      <c r="P66" s="21" t="s">
        <v>46</v>
      </c>
      <c r="Q66" s="21" t="s">
        <v>46</v>
      </c>
      <c r="R66" s="21" t="s">
        <v>47</v>
      </c>
      <c r="S66" s="21" t="s">
        <v>46</v>
      </c>
      <c r="T66" s="21" t="s">
        <v>46</v>
      </c>
      <c r="U66" s="21" t="s">
        <v>47</v>
      </c>
      <c r="V66" s="21" t="s">
        <v>46</v>
      </c>
      <c r="W66" s="21" t="s">
        <v>196</v>
      </c>
      <c r="X66" s="21" t="s">
        <v>46</v>
      </c>
      <c r="Y66" s="21" t="s">
        <v>45</v>
      </c>
      <c r="Z66" s="21" t="s">
        <v>46</v>
      </c>
      <c r="AA66" s="21" t="s">
        <v>46</v>
      </c>
      <c r="AB66" s="21" t="s">
        <v>46</v>
      </c>
      <c r="AC66" s="21" t="s">
        <v>46</v>
      </c>
      <c r="AD66" s="21" t="s">
        <v>46</v>
      </c>
      <c r="AE66" s="21" t="s">
        <v>46</v>
      </c>
      <c r="AF66" s="21" t="s">
        <v>45</v>
      </c>
      <c r="AG66" s="21" t="s">
        <v>46</v>
      </c>
      <c r="AH66" s="21" t="s">
        <v>46</v>
      </c>
      <c r="AI66" s="21" t="s">
        <v>46</v>
      </c>
      <c r="AJ66" s="21" t="s">
        <v>46</v>
      </c>
      <c r="AK66" s="21" t="s">
        <v>46</v>
      </c>
      <c r="AL66" s="21" t="s">
        <v>46</v>
      </c>
      <c r="AM66" s="21" t="s">
        <v>45</v>
      </c>
      <c r="AN66" s="21" t="s">
        <v>46</v>
      </c>
      <c r="AP66" s="16">
        <f t="shared" si="0"/>
        <v>23</v>
      </c>
      <c r="AQ66" s="16">
        <f t="shared" si="1"/>
        <v>0</v>
      </c>
      <c r="AR66" s="16">
        <f t="shared" si="2"/>
        <v>4</v>
      </c>
      <c r="AS66" s="16">
        <f t="shared" si="3"/>
        <v>2</v>
      </c>
      <c r="AT66" s="16">
        <f t="shared" si="4"/>
        <v>1</v>
      </c>
      <c r="AU66" s="16">
        <f t="shared" si="5"/>
        <v>0</v>
      </c>
      <c r="AV66" s="16"/>
      <c r="AW66" s="16">
        <f t="shared" si="6"/>
        <v>30</v>
      </c>
      <c r="AX66" s="16">
        <f t="shared" si="7"/>
        <v>30</v>
      </c>
      <c r="AY66" s="16">
        <f>VLOOKUP($B66,'[1]Production &amp; Operations'!$B$2:$H$166,7,0)</f>
        <v>85.5</v>
      </c>
      <c r="AZ66" s="16">
        <f>VLOOKUP($B66,'[1]Production &amp; Operations'!$B$2:$L$166,11,0)</f>
        <v>2100</v>
      </c>
      <c r="BA66" s="16"/>
      <c r="BB66" s="16">
        <v>13613</v>
      </c>
      <c r="BC66" s="16">
        <v>11710</v>
      </c>
      <c r="BD66" s="16">
        <v>0</v>
      </c>
      <c r="BE66" s="16">
        <v>0</v>
      </c>
      <c r="BF66" s="16"/>
      <c r="BG66" s="16" t="s">
        <v>48</v>
      </c>
    </row>
    <row r="67" spans="1:59" x14ac:dyDescent="0.3">
      <c r="A67" s="16">
        <v>63</v>
      </c>
      <c r="B67" s="28" t="s">
        <v>197</v>
      </c>
      <c r="C67" s="28" t="s">
        <v>198</v>
      </c>
      <c r="D67" s="23">
        <v>44723</v>
      </c>
      <c r="E67" s="28"/>
      <c r="F67" s="28"/>
      <c r="G67" s="27" t="s">
        <v>42</v>
      </c>
      <c r="H67" s="27" t="s">
        <v>137</v>
      </c>
      <c r="I67" s="28" t="s">
        <v>81</v>
      </c>
      <c r="K67" s="21" t="s">
        <v>45</v>
      </c>
      <c r="L67" s="21" t="s">
        <v>46</v>
      </c>
      <c r="M67" s="21" t="s">
        <v>46</v>
      </c>
      <c r="N67" s="21" t="s">
        <v>46</v>
      </c>
      <c r="O67" s="21" t="s">
        <v>46</v>
      </c>
      <c r="P67" s="21" t="s">
        <v>46</v>
      </c>
      <c r="Q67" s="21" t="s">
        <v>46</v>
      </c>
      <c r="R67" s="21" t="s">
        <v>47</v>
      </c>
      <c r="S67" s="21" t="s">
        <v>46</v>
      </c>
      <c r="T67" s="21" t="s">
        <v>46</v>
      </c>
      <c r="U67" s="21" t="s">
        <v>47</v>
      </c>
      <c r="V67" s="21" t="s">
        <v>46</v>
      </c>
      <c r="W67" s="21" t="s">
        <v>23</v>
      </c>
      <c r="X67" s="21" t="s">
        <v>46</v>
      </c>
      <c r="Y67" s="21" t="s">
        <v>45</v>
      </c>
      <c r="Z67" s="21" t="s">
        <v>46</v>
      </c>
      <c r="AA67" s="21" t="s">
        <v>46</v>
      </c>
      <c r="AB67" s="21" t="s">
        <v>46</v>
      </c>
      <c r="AC67" s="21" t="s">
        <v>46</v>
      </c>
      <c r="AD67" s="21" t="s">
        <v>46</v>
      </c>
      <c r="AE67" s="21" t="s">
        <v>23</v>
      </c>
      <c r="AF67" s="21" t="s">
        <v>45</v>
      </c>
      <c r="AG67" s="21" t="s">
        <v>46</v>
      </c>
      <c r="AH67" s="21" t="s">
        <v>46</v>
      </c>
      <c r="AI67" s="21" t="s">
        <v>46</v>
      </c>
      <c r="AJ67" s="21" t="s">
        <v>46</v>
      </c>
      <c r="AK67" s="21" t="s">
        <v>46</v>
      </c>
      <c r="AL67" s="21" t="s">
        <v>46</v>
      </c>
      <c r="AM67" s="21" t="s">
        <v>45</v>
      </c>
      <c r="AN67" s="21" t="s">
        <v>46</v>
      </c>
      <c r="AP67" s="16">
        <f t="shared" si="0"/>
        <v>22</v>
      </c>
      <c r="AQ67" s="16">
        <f t="shared" si="1"/>
        <v>2</v>
      </c>
      <c r="AR67" s="16">
        <f t="shared" si="2"/>
        <v>4</v>
      </c>
      <c r="AS67" s="16">
        <f t="shared" si="3"/>
        <v>2</v>
      </c>
      <c r="AT67" s="16">
        <f t="shared" si="4"/>
        <v>0</v>
      </c>
      <c r="AU67" s="16">
        <f t="shared" si="5"/>
        <v>0</v>
      </c>
      <c r="AV67" s="16"/>
      <c r="AW67" s="16">
        <f t="shared" si="6"/>
        <v>30</v>
      </c>
      <c r="AX67" s="16">
        <f t="shared" si="7"/>
        <v>30</v>
      </c>
      <c r="AY67" s="16">
        <f>VLOOKUP($B67,'[1]Production &amp; Operations'!$B$2:$H$166,7,0)</f>
        <v>51</v>
      </c>
      <c r="AZ67" s="16">
        <f>VLOOKUP($B67,'[1]Production &amp; Operations'!$B$2:$L$166,11,0)</f>
        <v>0</v>
      </c>
      <c r="BA67" s="16"/>
      <c r="BB67" s="16">
        <v>13613</v>
      </c>
      <c r="BC67" s="16">
        <v>11710</v>
      </c>
      <c r="BD67" s="16">
        <v>0</v>
      </c>
      <c r="BE67" s="16">
        <v>0</v>
      </c>
      <c r="BF67" s="16"/>
      <c r="BG67" s="16" t="s">
        <v>48</v>
      </c>
    </row>
    <row r="68" spans="1:59" x14ac:dyDescent="0.3">
      <c r="A68" s="16">
        <v>64</v>
      </c>
      <c r="B68" s="28" t="s">
        <v>199</v>
      </c>
      <c r="C68" s="28" t="s">
        <v>200</v>
      </c>
      <c r="D68" s="23">
        <v>44723</v>
      </c>
      <c r="E68" s="28"/>
      <c r="F68" s="28"/>
      <c r="G68" s="27" t="s">
        <v>42</v>
      </c>
      <c r="H68" s="27" t="s">
        <v>137</v>
      </c>
      <c r="I68" s="28" t="s">
        <v>81</v>
      </c>
      <c r="K68" s="21" t="s">
        <v>45</v>
      </c>
      <c r="L68" s="21" t="s">
        <v>46</v>
      </c>
      <c r="M68" s="21" t="s">
        <v>46</v>
      </c>
      <c r="N68" s="21" t="s">
        <v>46</v>
      </c>
      <c r="O68" s="21" t="s">
        <v>46</v>
      </c>
      <c r="P68" s="21" t="s">
        <v>46</v>
      </c>
      <c r="Q68" s="21" t="s">
        <v>46</v>
      </c>
      <c r="R68" s="21" t="s">
        <v>47</v>
      </c>
      <c r="S68" s="21" t="s">
        <v>46</v>
      </c>
      <c r="T68" s="21" t="s">
        <v>46</v>
      </c>
      <c r="U68" s="21" t="s">
        <v>47</v>
      </c>
      <c r="V68" s="21" t="s">
        <v>23</v>
      </c>
      <c r="W68" s="21" t="s">
        <v>23</v>
      </c>
      <c r="X68" s="21" t="s">
        <v>46</v>
      </c>
      <c r="Y68" s="21" t="s">
        <v>45</v>
      </c>
      <c r="Z68" s="21" t="s">
        <v>46</v>
      </c>
      <c r="AA68" s="21" t="s">
        <v>46</v>
      </c>
      <c r="AB68" s="21" t="s">
        <v>46</v>
      </c>
      <c r="AC68" s="21" t="s">
        <v>46</v>
      </c>
      <c r="AD68" s="21" t="s">
        <v>46</v>
      </c>
      <c r="AE68" s="21" t="s">
        <v>46</v>
      </c>
      <c r="AF68" s="21" t="s">
        <v>45</v>
      </c>
      <c r="AG68" s="21" t="s">
        <v>46</v>
      </c>
      <c r="AH68" s="21" t="s">
        <v>46</v>
      </c>
      <c r="AI68" s="21" t="s">
        <v>46</v>
      </c>
      <c r="AJ68" s="21" t="s">
        <v>46</v>
      </c>
      <c r="AK68" s="21" t="s">
        <v>46</v>
      </c>
      <c r="AL68" s="21" t="s">
        <v>46</v>
      </c>
      <c r="AM68" s="21" t="s">
        <v>45</v>
      </c>
      <c r="AN68" s="21" t="s">
        <v>46</v>
      </c>
      <c r="AP68" s="16">
        <f t="shared" si="0"/>
        <v>22</v>
      </c>
      <c r="AQ68" s="16">
        <f t="shared" si="1"/>
        <v>2</v>
      </c>
      <c r="AR68" s="16">
        <f t="shared" si="2"/>
        <v>4</v>
      </c>
      <c r="AS68" s="16">
        <f t="shared" si="3"/>
        <v>2</v>
      </c>
      <c r="AT68" s="16">
        <f t="shared" si="4"/>
        <v>0</v>
      </c>
      <c r="AU68" s="16">
        <f t="shared" si="5"/>
        <v>0</v>
      </c>
      <c r="AV68" s="16"/>
      <c r="AW68" s="16">
        <f t="shared" si="6"/>
        <v>30</v>
      </c>
      <c r="AX68" s="16">
        <f t="shared" si="7"/>
        <v>30</v>
      </c>
      <c r="AY68" s="16">
        <f>VLOOKUP($B68,'[1]Production &amp; Operations'!$B$2:$H$166,7,0)</f>
        <v>10.5</v>
      </c>
      <c r="AZ68" s="16">
        <f>VLOOKUP($B68,'[1]Production &amp; Operations'!$B$2:$L$166,11,0)</f>
        <v>0</v>
      </c>
      <c r="BA68" s="16"/>
      <c r="BB68" s="16">
        <v>13613</v>
      </c>
      <c r="BC68" s="16">
        <v>11710</v>
      </c>
      <c r="BD68" s="16">
        <v>0</v>
      </c>
      <c r="BE68" s="16">
        <v>0</v>
      </c>
      <c r="BF68" s="16"/>
      <c r="BG68" s="16" t="s">
        <v>48</v>
      </c>
    </row>
    <row r="69" spans="1:59" x14ac:dyDescent="0.3">
      <c r="A69" s="16">
        <v>65</v>
      </c>
      <c r="B69" s="28" t="s">
        <v>201</v>
      </c>
      <c r="C69" s="28" t="s">
        <v>202</v>
      </c>
      <c r="D69" s="23">
        <v>44706</v>
      </c>
      <c r="E69" s="28"/>
      <c r="F69" s="28"/>
      <c r="G69" s="27" t="s">
        <v>42</v>
      </c>
      <c r="H69" s="27" t="s">
        <v>137</v>
      </c>
      <c r="I69" s="28" t="s">
        <v>176</v>
      </c>
      <c r="K69" s="21" t="s">
        <v>45</v>
      </c>
      <c r="L69" s="21" t="s">
        <v>46</v>
      </c>
      <c r="M69" s="21" t="s">
        <v>46</v>
      </c>
      <c r="N69" s="21" t="s">
        <v>46</v>
      </c>
      <c r="O69" s="21" t="s">
        <v>46</v>
      </c>
      <c r="P69" s="21" t="s">
        <v>46</v>
      </c>
      <c r="Q69" s="21" t="s">
        <v>46</v>
      </c>
      <c r="R69" s="21" t="s">
        <v>47</v>
      </c>
      <c r="S69" s="21" t="s">
        <v>46</v>
      </c>
      <c r="T69" s="21" t="s">
        <v>46</v>
      </c>
      <c r="U69" s="21" t="s">
        <v>47</v>
      </c>
      <c r="V69" s="21" t="s">
        <v>46</v>
      </c>
      <c r="W69" s="21" t="s">
        <v>46</v>
      </c>
      <c r="X69" s="21" t="s">
        <v>46</v>
      </c>
      <c r="Y69" s="21" t="s">
        <v>45</v>
      </c>
      <c r="Z69" s="21" t="s">
        <v>46</v>
      </c>
      <c r="AA69" s="21" t="s">
        <v>46</v>
      </c>
      <c r="AB69" s="21" t="s">
        <v>46</v>
      </c>
      <c r="AC69" s="21" t="s">
        <v>46</v>
      </c>
      <c r="AD69" s="21" t="s">
        <v>46</v>
      </c>
      <c r="AE69" s="21" t="s">
        <v>46</v>
      </c>
      <c r="AF69" s="21" t="s">
        <v>45</v>
      </c>
      <c r="AG69" s="21" t="s">
        <v>46</v>
      </c>
      <c r="AH69" s="21" t="s">
        <v>46</v>
      </c>
      <c r="AI69" s="21" t="s">
        <v>46</v>
      </c>
      <c r="AJ69" s="21" t="s">
        <v>46</v>
      </c>
      <c r="AK69" s="21" t="s">
        <v>46</v>
      </c>
      <c r="AL69" s="21" t="s">
        <v>46</v>
      </c>
      <c r="AM69" s="21" t="s">
        <v>45</v>
      </c>
      <c r="AN69" s="21" t="s">
        <v>46</v>
      </c>
      <c r="AP69" s="16">
        <f t="shared" ref="AP69:AP76" si="8">COUNTIF(K69:AN69, "P")</f>
        <v>24</v>
      </c>
      <c r="AQ69" s="16">
        <f t="shared" ref="AQ69:AQ76" si="9">COUNTIF(K69:AN69, "EL")</f>
        <v>0</v>
      </c>
      <c r="AR69" s="16">
        <f t="shared" ref="AR69:AR76" si="10">COUNTIF(K69:AN69, "WO")</f>
        <v>4</v>
      </c>
      <c r="AS69" s="16">
        <f t="shared" ref="AS69:AS76" si="11">COUNTIF(K69:AN69, "H")</f>
        <v>2</v>
      </c>
      <c r="AT69" s="16">
        <f t="shared" ref="AT69:AT76" si="12">COUNTIF(K69:AN69, "CO")</f>
        <v>0</v>
      </c>
      <c r="AU69" s="16">
        <f t="shared" ref="AU69:AU76" si="13">COUNTIF(K69:AN69, "A")</f>
        <v>0</v>
      </c>
      <c r="AV69" s="16"/>
      <c r="AW69" s="16">
        <f t="shared" si="6"/>
        <v>30</v>
      </c>
      <c r="AX69" s="16">
        <f t="shared" si="7"/>
        <v>30</v>
      </c>
      <c r="AY69" s="16">
        <f>VLOOKUP($B69,'[1]Production &amp; Operations'!$B$2:$H$166,7,0)</f>
        <v>31</v>
      </c>
      <c r="AZ69" s="16">
        <f>VLOOKUP($B69,'[1]Production &amp; Operations'!$B$2:$L$166,11,0)</f>
        <v>100</v>
      </c>
      <c r="BA69" s="16"/>
      <c r="BB69" s="16">
        <v>13613</v>
      </c>
      <c r="BC69" s="16">
        <v>11710</v>
      </c>
      <c r="BD69" s="16">
        <v>0</v>
      </c>
      <c r="BE69" s="16">
        <v>0</v>
      </c>
      <c r="BF69" s="6"/>
      <c r="BG69" s="16" t="s">
        <v>48</v>
      </c>
    </row>
    <row r="70" spans="1:59" x14ac:dyDescent="0.3">
      <c r="A70" s="16">
        <v>66</v>
      </c>
      <c r="B70" s="28" t="s">
        <v>203</v>
      </c>
      <c r="C70" s="28" t="s">
        <v>204</v>
      </c>
      <c r="D70" s="23">
        <v>44706</v>
      </c>
      <c r="E70" s="28"/>
      <c r="F70" s="28"/>
      <c r="G70" s="27" t="s">
        <v>42</v>
      </c>
      <c r="H70" s="27" t="s">
        <v>137</v>
      </c>
      <c r="I70" s="28" t="s">
        <v>109</v>
      </c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P70" s="16">
        <f t="shared" si="8"/>
        <v>0</v>
      </c>
      <c r="AQ70" s="16">
        <f t="shared" si="9"/>
        <v>0</v>
      </c>
      <c r="AR70" s="16">
        <f t="shared" si="10"/>
        <v>0</v>
      </c>
      <c r="AS70" s="16">
        <f t="shared" si="11"/>
        <v>0</v>
      </c>
      <c r="AT70" s="16">
        <f t="shared" si="12"/>
        <v>0</v>
      </c>
      <c r="AU70" s="16">
        <f t="shared" si="13"/>
        <v>0</v>
      </c>
      <c r="AV70" s="16"/>
      <c r="AW70" s="16">
        <f t="shared" ref="AW70:AW76" si="14">AU70+AS70+AR70+AQ70+AP70+AT70</f>
        <v>0</v>
      </c>
      <c r="AX70" s="16">
        <f t="shared" ref="AX70:AX76" si="15">AW70-AU70+AV70</f>
        <v>0</v>
      </c>
      <c r="AY70" s="16">
        <f>VLOOKUP($B70,'[1]Production &amp; Operations'!$B$2:$H$166,7,0)</f>
        <v>0</v>
      </c>
      <c r="AZ70" s="16">
        <f>VLOOKUP($B70,'[1]Production &amp; Operations'!$B$2:$L$166,11,0)</f>
        <v>0</v>
      </c>
      <c r="BA70" s="16"/>
      <c r="BB70" s="16">
        <v>13613</v>
      </c>
      <c r="BC70" s="16">
        <v>11710</v>
      </c>
      <c r="BD70" s="16">
        <v>0</v>
      </c>
      <c r="BE70" s="16">
        <v>0</v>
      </c>
      <c r="BF70" s="16"/>
      <c r="BG70" s="16" t="s">
        <v>48</v>
      </c>
    </row>
    <row r="71" spans="1:59" x14ac:dyDescent="0.3">
      <c r="A71" s="16">
        <v>67</v>
      </c>
      <c r="B71" s="28" t="s">
        <v>205</v>
      </c>
      <c r="C71" s="28" t="s">
        <v>206</v>
      </c>
      <c r="D71" s="23">
        <v>44798</v>
      </c>
      <c r="E71" s="28"/>
      <c r="F71" s="28"/>
      <c r="G71" s="27" t="s">
        <v>42</v>
      </c>
      <c r="H71" s="27" t="s">
        <v>137</v>
      </c>
      <c r="I71" s="28" t="s">
        <v>191</v>
      </c>
      <c r="K71" s="21" t="s">
        <v>45</v>
      </c>
      <c r="L71" s="21" t="s">
        <v>46</v>
      </c>
      <c r="M71" s="21" t="s">
        <v>46</v>
      </c>
      <c r="N71" s="21" t="s">
        <v>46</v>
      </c>
      <c r="O71" s="21" t="s">
        <v>46</v>
      </c>
      <c r="P71" s="21" t="s">
        <v>46</v>
      </c>
      <c r="Q71" s="21" t="s">
        <v>46</v>
      </c>
      <c r="R71" s="21" t="s">
        <v>47</v>
      </c>
      <c r="S71" s="21" t="s">
        <v>46</v>
      </c>
      <c r="T71" s="21" t="s">
        <v>46</v>
      </c>
      <c r="U71" s="21" t="s">
        <v>47</v>
      </c>
      <c r="V71" s="21" t="s">
        <v>46</v>
      </c>
      <c r="W71" s="21" t="s">
        <v>46</v>
      </c>
      <c r="X71" s="21" t="s">
        <v>46</v>
      </c>
      <c r="Y71" s="21" t="s">
        <v>45</v>
      </c>
      <c r="Z71" s="21" t="s">
        <v>46</v>
      </c>
      <c r="AA71" s="21" t="s">
        <v>46</v>
      </c>
      <c r="AB71" s="21" t="s">
        <v>46</v>
      </c>
      <c r="AC71" s="21" t="s">
        <v>46</v>
      </c>
      <c r="AD71" s="21" t="s">
        <v>46</v>
      </c>
      <c r="AE71" s="21" t="s">
        <v>46</v>
      </c>
      <c r="AF71" s="21" t="s">
        <v>45</v>
      </c>
      <c r="AG71" s="21" t="s">
        <v>46</v>
      </c>
      <c r="AH71" s="21" t="s">
        <v>46</v>
      </c>
      <c r="AI71" s="21" t="s">
        <v>46</v>
      </c>
      <c r="AJ71" s="21" t="s">
        <v>46</v>
      </c>
      <c r="AK71" s="21" t="s">
        <v>46</v>
      </c>
      <c r="AL71" s="21" t="s">
        <v>46</v>
      </c>
      <c r="AM71" s="21" t="s">
        <v>45</v>
      </c>
      <c r="AN71" s="21" t="s">
        <v>46</v>
      </c>
      <c r="AP71" s="16">
        <f t="shared" si="8"/>
        <v>24</v>
      </c>
      <c r="AQ71" s="16">
        <f t="shared" si="9"/>
        <v>0</v>
      </c>
      <c r="AR71" s="16">
        <f t="shared" si="10"/>
        <v>4</v>
      </c>
      <c r="AS71" s="16">
        <f t="shared" si="11"/>
        <v>2</v>
      </c>
      <c r="AT71" s="16">
        <f t="shared" si="12"/>
        <v>0</v>
      </c>
      <c r="AU71" s="16">
        <f t="shared" si="13"/>
        <v>0</v>
      </c>
      <c r="AV71" s="16"/>
      <c r="AW71" s="16">
        <f t="shared" si="14"/>
        <v>30</v>
      </c>
      <c r="AX71" s="16">
        <f t="shared" si="15"/>
        <v>30</v>
      </c>
      <c r="AY71" s="16">
        <f>VLOOKUP($B71,'[1]Production &amp; Operations'!$B$2:$H$166,7,0)</f>
        <v>55</v>
      </c>
      <c r="AZ71" s="16">
        <f>VLOOKUP($B71,'[1]Production &amp; Operations'!$B$2:$L$166,11,0)</f>
        <v>0</v>
      </c>
      <c r="BA71" s="16"/>
      <c r="BB71" s="16">
        <v>13613</v>
      </c>
      <c r="BC71" s="16">
        <v>11710</v>
      </c>
      <c r="BD71" s="16">
        <v>0</v>
      </c>
      <c r="BE71" s="16">
        <v>0</v>
      </c>
      <c r="BF71" s="6"/>
      <c r="BG71" s="16" t="s">
        <v>48</v>
      </c>
    </row>
    <row r="72" spans="1:59" x14ac:dyDescent="0.3">
      <c r="A72" s="16">
        <v>68</v>
      </c>
      <c r="B72" s="28" t="s">
        <v>207</v>
      </c>
      <c r="C72" s="28" t="s">
        <v>208</v>
      </c>
      <c r="D72" s="23">
        <v>44826</v>
      </c>
      <c r="E72" s="28"/>
      <c r="F72" s="28"/>
      <c r="G72" s="27" t="s">
        <v>42</v>
      </c>
      <c r="H72" s="28" t="s">
        <v>137</v>
      </c>
      <c r="I72" s="28" t="s">
        <v>209</v>
      </c>
      <c r="K72" s="21" t="s">
        <v>45</v>
      </c>
      <c r="L72" s="21" t="s">
        <v>46</v>
      </c>
      <c r="M72" s="21" t="s">
        <v>46</v>
      </c>
      <c r="N72" s="21" t="s">
        <v>46</v>
      </c>
      <c r="O72" s="21" t="s">
        <v>46</v>
      </c>
      <c r="P72" s="21" t="s">
        <v>46</v>
      </c>
      <c r="Q72" s="21" t="s">
        <v>46</v>
      </c>
      <c r="R72" s="21" t="s">
        <v>47</v>
      </c>
      <c r="S72" s="21" t="s">
        <v>46</v>
      </c>
      <c r="T72" s="21" t="s">
        <v>46</v>
      </c>
      <c r="U72" s="21" t="s">
        <v>47</v>
      </c>
      <c r="V72" s="21" t="s">
        <v>46</v>
      </c>
      <c r="W72" s="21" t="s">
        <v>46</v>
      </c>
      <c r="X72" s="21" t="s">
        <v>46</v>
      </c>
      <c r="Y72" s="21" t="s">
        <v>45</v>
      </c>
      <c r="Z72" s="21" t="s">
        <v>84</v>
      </c>
      <c r="AA72" s="21" t="s">
        <v>84</v>
      </c>
      <c r="AB72" s="21" t="s">
        <v>46</v>
      </c>
      <c r="AC72" s="21" t="s">
        <v>46</v>
      </c>
      <c r="AD72" s="21" t="s">
        <v>46</v>
      </c>
      <c r="AE72" s="21" t="s">
        <v>46</v>
      </c>
      <c r="AF72" s="21" t="s">
        <v>45</v>
      </c>
      <c r="AG72" s="21" t="s">
        <v>46</v>
      </c>
      <c r="AH72" s="21" t="s">
        <v>46</v>
      </c>
      <c r="AI72" s="21" t="s">
        <v>46</v>
      </c>
      <c r="AJ72" s="21" t="s">
        <v>46</v>
      </c>
      <c r="AK72" s="21" t="s">
        <v>46</v>
      </c>
      <c r="AL72" s="21" t="s">
        <v>46</v>
      </c>
      <c r="AM72" s="21" t="s">
        <v>45</v>
      </c>
      <c r="AN72" s="21" t="s">
        <v>84</v>
      </c>
      <c r="AP72" s="16">
        <f t="shared" si="8"/>
        <v>21</v>
      </c>
      <c r="AQ72" s="16">
        <f t="shared" si="9"/>
        <v>0</v>
      </c>
      <c r="AR72" s="16">
        <f t="shared" si="10"/>
        <v>4</v>
      </c>
      <c r="AS72" s="16">
        <f t="shared" si="11"/>
        <v>2</v>
      </c>
      <c r="AT72" s="16">
        <f t="shared" si="12"/>
        <v>0</v>
      </c>
      <c r="AU72" s="16">
        <f t="shared" si="13"/>
        <v>3</v>
      </c>
      <c r="AV72" s="16"/>
      <c r="AW72" s="16">
        <f t="shared" si="14"/>
        <v>30</v>
      </c>
      <c r="AX72" s="16">
        <f t="shared" si="15"/>
        <v>27</v>
      </c>
      <c r="AY72" s="16">
        <f>VLOOKUP($B72,'[1]Production &amp; Operations'!$B$2:$H$166,7,0)</f>
        <v>4</v>
      </c>
      <c r="AZ72" s="16">
        <f>VLOOKUP($B72,'[1]Production &amp; Operations'!$B$2:$L$166,11,0)</f>
        <v>0</v>
      </c>
      <c r="BA72" s="16"/>
      <c r="BB72" s="16">
        <v>13613</v>
      </c>
      <c r="BC72" s="16">
        <v>11710</v>
      </c>
      <c r="BD72" s="16">
        <v>0</v>
      </c>
      <c r="BE72" s="16">
        <v>0</v>
      </c>
      <c r="BF72" s="16"/>
      <c r="BG72" s="16" t="s">
        <v>48</v>
      </c>
    </row>
    <row r="73" spans="1:59" x14ac:dyDescent="0.3">
      <c r="A73" s="16">
        <v>69</v>
      </c>
      <c r="B73" s="29" t="s">
        <v>210</v>
      </c>
      <c r="C73" s="29" t="s">
        <v>211</v>
      </c>
      <c r="D73" s="30">
        <v>44826</v>
      </c>
      <c r="E73" s="29"/>
      <c r="F73" s="29"/>
      <c r="G73" s="31" t="s">
        <v>42</v>
      </c>
      <c r="H73" s="29" t="s">
        <v>137</v>
      </c>
      <c r="I73" s="29" t="s">
        <v>94</v>
      </c>
      <c r="K73" s="21" t="s">
        <v>45</v>
      </c>
      <c r="L73" s="21" t="s">
        <v>46</v>
      </c>
      <c r="M73" s="21" t="s">
        <v>46</v>
      </c>
      <c r="N73" s="21" t="s">
        <v>46</v>
      </c>
      <c r="O73" s="21" t="s">
        <v>46</v>
      </c>
      <c r="P73" s="21" t="s">
        <v>46</v>
      </c>
      <c r="Q73" s="21" t="s">
        <v>46</v>
      </c>
      <c r="R73" s="21" t="s">
        <v>47</v>
      </c>
      <c r="S73" s="21" t="s">
        <v>46</v>
      </c>
      <c r="T73" s="32" t="s">
        <v>212</v>
      </c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4"/>
      <c r="AP73" s="16">
        <f t="shared" si="8"/>
        <v>7</v>
      </c>
      <c r="AQ73" s="16">
        <f t="shared" si="9"/>
        <v>0</v>
      </c>
      <c r="AR73" s="16">
        <f t="shared" si="10"/>
        <v>1</v>
      </c>
      <c r="AS73" s="16">
        <f t="shared" si="11"/>
        <v>1</v>
      </c>
      <c r="AT73" s="16">
        <f t="shared" si="12"/>
        <v>0</v>
      </c>
      <c r="AU73" s="16">
        <f t="shared" si="13"/>
        <v>0</v>
      </c>
      <c r="AV73" s="16"/>
      <c r="AW73" s="16">
        <f t="shared" si="14"/>
        <v>9</v>
      </c>
      <c r="AX73" s="16">
        <f t="shared" si="15"/>
        <v>9</v>
      </c>
      <c r="AY73" s="16">
        <f>VLOOKUP($B73,'[1]Production &amp; Operations'!$B$2:$H$166,7,0)</f>
        <v>0</v>
      </c>
      <c r="AZ73" s="16">
        <f>VLOOKUP($B73,'[1]Production &amp; Operations'!$B$2:$L$166,11,0)</f>
        <v>0</v>
      </c>
      <c r="BA73" s="16"/>
      <c r="BB73" s="16">
        <v>15738</v>
      </c>
      <c r="BC73" s="16">
        <v>12650</v>
      </c>
      <c r="BD73" s="16">
        <v>1000</v>
      </c>
      <c r="BE73" s="16">
        <v>0</v>
      </c>
      <c r="BF73" s="16"/>
      <c r="BG73" s="16" t="s">
        <v>213</v>
      </c>
    </row>
    <row r="74" spans="1:59" x14ac:dyDescent="0.3">
      <c r="A74" s="16">
        <v>70</v>
      </c>
      <c r="B74" s="21" t="s">
        <v>214</v>
      </c>
      <c r="C74" s="21" t="s">
        <v>215</v>
      </c>
      <c r="D74" s="35">
        <v>44853</v>
      </c>
      <c r="E74" s="21"/>
      <c r="F74" s="21"/>
      <c r="G74" s="36" t="s">
        <v>42</v>
      </c>
      <c r="H74" s="37" t="s">
        <v>137</v>
      </c>
      <c r="I74" s="21" t="s">
        <v>56</v>
      </c>
      <c r="K74" s="32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4"/>
      <c r="AI74" s="21" t="s">
        <v>46</v>
      </c>
      <c r="AJ74" s="21" t="s">
        <v>46</v>
      </c>
      <c r="AK74" s="21" t="s">
        <v>46</v>
      </c>
      <c r="AL74" s="21" t="s">
        <v>46</v>
      </c>
      <c r="AM74" s="21" t="s">
        <v>45</v>
      </c>
      <c r="AN74" s="21" t="s">
        <v>46</v>
      </c>
      <c r="AP74" s="16">
        <f t="shared" si="8"/>
        <v>5</v>
      </c>
      <c r="AQ74" s="16">
        <f t="shared" si="9"/>
        <v>0</v>
      </c>
      <c r="AR74" s="16">
        <f t="shared" si="10"/>
        <v>1</v>
      </c>
      <c r="AS74" s="16">
        <f t="shared" si="11"/>
        <v>0</v>
      </c>
      <c r="AT74" s="16">
        <f t="shared" si="12"/>
        <v>0</v>
      </c>
      <c r="AU74" s="16">
        <f t="shared" si="13"/>
        <v>0</v>
      </c>
      <c r="AV74" s="16"/>
      <c r="AW74" s="16">
        <f t="shared" si="14"/>
        <v>6</v>
      </c>
      <c r="AX74" s="16">
        <f t="shared" si="15"/>
        <v>6</v>
      </c>
      <c r="AY74" s="16">
        <f>VLOOKUP($B74,'[1]Production &amp; Operations'!$B$2:$H$166,7,0)</f>
        <v>0</v>
      </c>
      <c r="AZ74" s="16">
        <f>VLOOKUP($B74,'[1]Production &amp; Operations'!$B$2:$L$166,11,0)</f>
        <v>0</v>
      </c>
      <c r="BA74" s="16"/>
      <c r="BB74" s="16">
        <v>15738</v>
      </c>
      <c r="BC74" s="16">
        <v>12650</v>
      </c>
      <c r="BD74" s="16">
        <v>1000</v>
      </c>
      <c r="BE74" s="16">
        <v>0</v>
      </c>
      <c r="BF74" s="16"/>
      <c r="BG74" s="16" t="s">
        <v>48</v>
      </c>
    </row>
    <row r="75" spans="1:59" x14ac:dyDescent="0.3">
      <c r="A75" s="16">
        <v>71</v>
      </c>
      <c r="B75" s="21" t="s">
        <v>216</v>
      </c>
      <c r="C75" s="21" t="s">
        <v>217</v>
      </c>
      <c r="D75" s="35">
        <v>44853</v>
      </c>
      <c r="E75" s="21"/>
      <c r="F75" s="21"/>
      <c r="G75" s="36" t="s">
        <v>42</v>
      </c>
      <c r="H75" s="37" t="s">
        <v>137</v>
      </c>
      <c r="I75" s="21" t="s">
        <v>56</v>
      </c>
      <c r="K75" s="32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4"/>
      <c r="AI75" s="21" t="s">
        <v>46</v>
      </c>
      <c r="AJ75" s="21" t="s">
        <v>46</v>
      </c>
      <c r="AK75" s="21" t="s">
        <v>46</v>
      </c>
      <c r="AL75" s="21" t="s">
        <v>46</v>
      </c>
      <c r="AM75" s="21" t="s">
        <v>45</v>
      </c>
      <c r="AN75" s="21" t="s">
        <v>46</v>
      </c>
      <c r="AP75" s="16">
        <f t="shared" si="8"/>
        <v>5</v>
      </c>
      <c r="AQ75" s="16">
        <f t="shared" si="9"/>
        <v>0</v>
      </c>
      <c r="AR75" s="16">
        <f t="shared" si="10"/>
        <v>1</v>
      </c>
      <c r="AS75" s="16">
        <f t="shared" si="11"/>
        <v>0</v>
      </c>
      <c r="AT75" s="16">
        <f t="shared" si="12"/>
        <v>0</v>
      </c>
      <c r="AU75" s="16">
        <f t="shared" si="13"/>
        <v>0</v>
      </c>
      <c r="AV75" s="16"/>
      <c r="AW75" s="16">
        <f t="shared" si="14"/>
        <v>6</v>
      </c>
      <c r="AX75" s="16">
        <f t="shared" si="15"/>
        <v>6</v>
      </c>
      <c r="AY75" s="16">
        <f>VLOOKUP($B75,'[1]Production &amp; Operations'!$B$2:$H$166,7,0)</f>
        <v>0</v>
      </c>
      <c r="AZ75" s="16">
        <f>VLOOKUP($B75,'[1]Production &amp; Operations'!$B$2:$L$166,11,0)</f>
        <v>0</v>
      </c>
      <c r="BA75" s="16"/>
      <c r="BB75" s="16">
        <v>15738</v>
      </c>
      <c r="BC75" s="16">
        <v>12650</v>
      </c>
      <c r="BD75" s="16">
        <v>1000</v>
      </c>
      <c r="BE75" s="6">
        <v>0</v>
      </c>
      <c r="BF75" s="6"/>
      <c r="BG75" s="16" t="s">
        <v>48</v>
      </c>
    </row>
    <row r="76" spans="1:59" x14ac:dyDescent="0.3">
      <c r="A76" s="16">
        <v>72</v>
      </c>
      <c r="B76" s="21" t="s">
        <v>218</v>
      </c>
      <c r="C76" s="21" t="s">
        <v>219</v>
      </c>
      <c r="D76" s="35">
        <v>44853</v>
      </c>
      <c r="E76" s="21"/>
      <c r="F76" s="21"/>
      <c r="G76" s="36" t="s">
        <v>42</v>
      </c>
      <c r="H76" s="37" t="s">
        <v>137</v>
      </c>
      <c r="I76" s="21" t="s">
        <v>176</v>
      </c>
      <c r="K76" s="32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4"/>
      <c r="AI76" s="21" t="s">
        <v>46</v>
      </c>
      <c r="AJ76" s="21" t="s">
        <v>46</v>
      </c>
      <c r="AK76" s="21" t="s">
        <v>46</v>
      </c>
      <c r="AL76" s="21" t="s">
        <v>46</v>
      </c>
      <c r="AM76" s="21" t="s">
        <v>45</v>
      </c>
      <c r="AN76" s="21" t="s">
        <v>46</v>
      </c>
      <c r="AP76" s="16">
        <f t="shared" si="8"/>
        <v>5</v>
      </c>
      <c r="AQ76" s="16">
        <f t="shared" si="9"/>
        <v>0</v>
      </c>
      <c r="AR76" s="16">
        <f t="shared" si="10"/>
        <v>1</v>
      </c>
      <c r="AS76" s="16">
        <f t="shared" si="11"/>
        <v>0</v>
      </c>
      <c r="AT76" s="16">
        <f t="shared" si="12"/>
        <v>0</v>
      </c>
      <c r="AU76" s="16">
        <f t="shared" si="13"/>
        <v>0</v>
      </c>
      <c r="AV76" s="16"/>
      <c r="AW76" s="16">
        <f t="shared" si="14"/>
        <v>6</v>
      </c>
      <c r="AX76" s="16">
        <f t="shared" si="15"/>
        <v>6</v>
      </c>
      <c r="AY76" s="16">
        <f>VLOOKUP($B76,'[1]Production &amp; Operations'!$B$2:$H$166,7,0)</f>
        <v>0</v>
      </c>
      <c r="AZ76" s="16">
        <f>VLOOKUP($B76,'[1]Production &amp; Operations'!$B$2:$L$166,11,0)</f>
        <v>0</v>
      </c>
      <c r="BA76" s="16"/>
      <c r="BB76" s="16">
        <v>15738</v>
      </c>
      <c r="BC76" s="16">
        <v>12650</v>
      </c>
      <c r="BD76" s="16">
        <v>1000</v>
      </c>
      <c r="BE76" s="6">
        <v>0</v>
      </c>
      <c r="BF76" s="6"/>
      <c r="BG76" s="16" t="s">
        <v>48</v>
      </c>
    </row>
    <row r="77" spans="1:59" x14ac:dyDescent="0.3">
      <c r="AX77" s="4">
        <f>SUM(AX5:AX76)</f>
        <v>1988</v>
      </c>
      <c r="AY77" s="4">
        <f t="shared" ref="AY77:BG77" si="16">SUM(AY5:AY76)</f>
        <v>2927.6</v>
      </c>
      <c r="AZ77" s="4">
        <f t="shared" si="16"/>
        <v>25100</v>
      </c>
      <c r="BA77" s="4">
        <f t="shared" si="16"/>
        <v>4000</v>
      </c>
      <c r="BB77" s="4">
        <f t="shared" si="16"/>
        <v>1045901</v>
      </c>
      <c r="BC77" s="4">
        <f t="shared" si="16"/>
        <v>856417</v>
      </c>
      <c r="BD77" s="4">
        <f t="shared" si="16"/>
        <v>31290</v>
      </c>
      <c r="BE77" s="4">
        <f t="shared" si="16"/>
        <v>1094</v>
      </c>
      <c r="BF77" s="4">
        <f t="shared" si="16"/>
        <v>0</v>
      </c>
      <c r="BG77" s="4">
        <f t="shared" si="16"/>
        <v>0</v>
      </c>
    </row>
  </sheetData>
  <mergeCells count="4">
    <mergeCell ref="T73:AN73"/>
    <mergeCell ref="K74:AH74"/>
    <mergeCell ref="K75:AH75"/>
    <mergeCell ref="K76:AH76"/>
  </mergeCells>
  <conditionalFormatting sqref="B1:B3">
    <cfRule type="duplicateValues" dxfId="9" priority="10" stopIfTrue="1"/>
  </conditionalFormatting>
  <conditionalFormatting sqref="B1:B3">
    <cfRule type="duplicateValues" dxfId="8" priority="7" stopIfTrue="1"/>
    <cfRule type="duplicateValues" dxfId="7" priority="8" stopIfTrue="1"/>
    <cfRule type="duplicateValues" dxfId="6" priority="9" stopIfTrue="1"/>
  </conditionalFormatting>
  <conditionalFormatting sqref="C1:C3">
    <cfRule type="duplicateValues" dxfId="5" priority="6" stopIfTrue="1"/>
  </conditionalFormatting>
  <conditionalFormatting sqref="B4">
    <cfRule type="duplicateValues" dxfId="4" priority="5" stopIfTrue="1"/>
  </conditionalFormatting>
  <conditionalFormatting sqref="B4">
    <cfRule type="duplicateValues" dxfId="3" priority="2" stopIfTrue="1"/>
    <cfRule type="duplicateValues" dxfId="2" priority="3" stopIfTrue="1"/>
    <cfRule type="duplicateValues" dxfId="1" priority="4" stopIfTrue="1"/>
  </conditionalFormatting>
  <conditionalFormatting sqref="C4">
    <cfRule type="duplicateValues" dxfId="0" priority="1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October' 22 Attand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 Revanna</dc:creator>
  <cp:lastModifiedBy>KC Revanna</cp:lastModifiedBy>
  <dcterms:created xsi:type="dcterms:W3CDTF">2023-02-11T08:27:06Z</dcterms:created>
  <dcterms:modified xsi:type="dcterms:W3CDTF">2023-02-11T08:28:03Z</dcterms:modified>
</cp:coreProperties>
</file>