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Sophia\Documents\STUDY ABROAD\MSM COURSE n PLAN\course- investment analysis in excel\2019\"/>
    </mc:Choice>
  </mc:AlternateContent>
  <xr:revisionPtr revIDLastSave="0" documentId="13_ncr:1_{27CEE5C2-0ED0-4AD8-8027-D3A6B091BD57}" xr6:coauthVersionLast="45" xr6:coauthVersionMax="45" xr10:uidLastSave="{00000000-0000-0000-0000-000000000000}"/>
  <bookViews>
    <workbookView xWindow="-108" yWindow="-108" windowWidth="23256" windowHeight="12576" xr2:uid="{7D31AF65-08F1-42E7-90E8-C2F91DECE15E}"/>
  </bookViews>
  <sheets>
    <sheet name="Sheet1" sheetId="1" r:id="rId1"/>
  </sheets>
  <definedNames>
    <definedName name="_xlnm.Print_Area" localSheetId="0">Sheet1!$A$1:$H$28</definedName>
    <definedName name="solver_adj" localSheetId="0" hidden="1">Sheet1!$E$8:$E$17</definedName>
    <definedName name="solver_cvg" localSheetId="0" hidden="1">0.0001</definedName>
    <definedName name="solver_drv" localSheetId="0" hidden="1">1</definedName>
    <definedName name="solver_eng" localSheetId="0" hidden="1">1</definedName>
    <definedName name="solver_est" localSheetId="0" hidden="1">1</definedName>
    <definedName name="solver_itr" localSheetId="0" hidden="1">2147483647</definedName>
    <definedName name="solver_lhs1" localSheetId="0" hidden="1">Sheet1!$E$8:$E$17</definedName>
    <definedName name="solver_lhs2" localSheetId="0" hidden="1">Sheet1!$E$8:$E$17</definedName>
    <definedName name="solver_lhs3" localSheetId="0" hidden="1">Sheet1!$E$8:$E$17</definedName>
    <definedName name="solver_lhs4" localSheetId="0" hidden="1">Sheet1!$F$18</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4</definedName>
    <definedName name="solver_nwt" localSheetId="0" hidden="1">1</definedName>
    <definedName name="solver_opt" localSheetId="0" hidden="1">Sheet1!$G$18</definedName>
    <definedName name="solver_pre" localSheetId="0" hidden="1">0.000001</definedName>
    <definedName name="solver_rbv" localSheetId="0" hidden="1">1</definedName>
    <definedName name="solver_rel1" localSheetId="0" hidden="1">1</definedName>
    <definedName name="solver_rel2" localSheetId="0" hidden="1">4</definedName>
    <definedName name="solver_rel3" localSheetId="0" hidden="1">3</definedName>
    <definedName name="solver_rel4" localSheetId="0" hidden="1">1</definedName>
    <definedName name="solver_rhs1" localSheetId="0" hidden="1">1</definedName>
    <definedName name="solver_rhs2" localSheetId="0" hidden="1">integer</definedName>
    <definedName name="solver_rhs3" localSheetId="0" hidden="1">0</definedName>
    <definedName name="solver_rhs4" localSheetId="0" hidden="1">2000000</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1</definedName>
    <definedName name="solver_val" localSheetId="0" hidden="1">0</definedName>
    <definedName name="solver_ver" localSheetId="0"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8" i="1" l="1"/>
  <c r="G9" i="1" l="1"/>
  <c r="G10" i="1"/>
  <c r="G11" i="1"/>
  <c r="G12" i="1"/>
  <c r="G13" i="1"/>
  <c r="G14" i="1"/>
  <c r="G15" i="1"/>
  <c r="G16" i="1"/>
  <c r="G17" i="1"/>
  <c r="F9" i="1"/>
  <c r="F10" i="1"/>
  <c r="F11" i="1"/>
  <c r="F12" i="1"/>
  <c r="F13" i="1"/>
  <c r="F14" i="1"/>
  <c r="F15" i="1"/>
  <c r="F16" i="1"/>
  <c r="F17" i="1"/>
  <c r="G8" i="1"/>
  <c r="F8" i="1"/>
  <c r="C18" i="1"/>
  <c r="B18" i="1"/>
  <c r="D11" i="1"/>
  <c r="D16" i="1"/>
  <c r="D13" i="1"/>
  <c r="D9" i="1"/>
  <c r="D12" i="1"/>
  <c r="D15" i="1"/>
  <c r="D17" i="1"/>
  <c r="D10" i="1"/>
  <c r="D14" i="1"/>
  <c r="G18" i="1" l="1"/>
  <c r="F18" i="1"/>
</calcChain>
</file>

<file path=xl/sharedStrings.xml><?xml version="1.0" encoding="utf-8"?>
<sst xmlns="http://schemas.openxmlformats.org/spreadsheetml/2006/main" count="26" uniqueCount="23">
  <si>
    <t>NPV</t>
  </si>
  <si>
    <t>PI</t>
  </si>
  <si>
    <t>total investment not excess 2M</t>
  </si>
  <si>
    <t>Weight</t>
  </si>
  <si>
    <t>optimize total  NPV</t>
  </si>
  <si>
    <t>PORTFOLIO OPTIMIZATION</t>
  </si>
  <si>
    <t xml:space="preserve">PROBLEM: </t>
  </si>
  <si>
    <t>SOLUTION:</t>
  </si>
  <si>
    <t>chosen project</t>
  </si>
  <si>
    <t>not chosen project</t>
  </si>
  <si>
    <t>Notice:</t>
  </si>
  <si>
    <t>Target factor</t>
  </si>
  <si>
    <t>changing factor</t>
  </si>
  <si>
    <t>Goal:</t>
  </si>
  <si>
    <t>Weight 1:</t>
  </si>
  <si>
    <t>Weight 0:</t>
  </si>
  <si>
    <t>Constraint:</t>
  </si>
  <si>
    <t>Project No.</t>
  </si>
  <si>
    <t>Investment</t>
  </si>
  <si>
    <t>Solution calculation is provided in the table below. Three conclusions are drawn from the calculation:
1. Optimimal total NPV is 2464000eur by chosing 6 projects (weight value 1) and eliminate 4 projects (weight value 0). 
2. Not all the lowest PI projects are abandoned, because optimal total NPV is different from having the highest effective investment ratio (PI). 
3. Manually, if sum of all investment projects within the constraint 2M eur from the highest PI to lower, resulting investment sum only 1475000eur and sum of NPV only 1994000eur accordingly, not the best result.</t>
  </si>
  <si>
    <t>Chosen project</t>
  </si>
  <si>
    <t>Chosen project NPV</t>
  </si>
  <si>
    <t xml:space="preserve">How to optimize NPV of a portfolio of the provided 10 projects?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</si>
</sst>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rgb="FF006100"/>
      <name val="Calibri"/>
      <family val="2"/>
      <scheme val="minor"/>
    </font>
    <font>
      <b/>
      <sz val="11"/>
      <color rgb="FFFA7D00"/>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sz val="20"/>
      <color theme="4"/>
      <name val="Calibri"/>
      <family val="2"/>
      <scheme val="minor"/>
    </font>
  </fonts>
  <fills count="7">
    <fill>
      <patternFill patternType="none"/>
    </fill>
    <fill>
      <patternFill patternType="gray125"/>
    </fill>
    <fill>
      <patternFill patternType="solid">
        <fgColor rgb="FFC6EFCE"/>
      </patternFill>
    </fill>
    <fill>
      <patternFill patternType="solid">
        <fgColor rgb="FFF2F2F2"/>
      </patternFill>
    </fill>
    <fill>
      <patternFill patternType="solid">
        <fgColor theme="5"/>
        <bgColor indexed="64"/>
      </patternFill>
    </fill>
    <fill>
      <patternFill patternType="solid">
        <fgColor theme="9" tint="0.39997558519241921"/>
        <bgColor indexed="64"/>
      </patternFill>
    </fill>
    <fill>
      <patternFill patternType="solid">
        <fgColor rgb="FF7030A0"/>
        <bgColor indexed="64"/>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0" fontId="1" fillId="2" borderId="0" applyNumberFormat="0" applyBorder="0" applyAlignment="0" applyProtection="0"/>
    <xf numFmtId="0" fontId="2" fillId="3" borderId="1" applyNumberFormat="0" applyAlignment="0" applyProtection="0"/>
  </cellStyleXfs>
  <cellXfs count="27">
    <xf numFmtId="0" fontId="0" fillId="0" borderId="0" xfId="0"/>
    <xf numFmtId="3" fontId="0" fillId="0" borderId="0" xfId="0" applyNumberFormat="1"/>
    <xf numFmtId="4" fontId="0" fillId="0" borderId="0" xfId="0" applyNumberFormat="1"/>
    <xf numFmtId="0" fontId="1" fillId="2" borderId="0" xfId="1"/>
    <xf numFmtId="0" fontId="2" fillId="3" borderId="1" xfId="2"/>
    <xf numFmtId="0" fontId="0" fillId="0" borderId="0" xfId="0" applyBorder="1"/>
    <xf numFmtId="0" fontId="3" fillId="0" borderId="0" xfId="0" applyFont="1" applyFill="1" applyBorder="1"/>
    <xf numFmtId="0" fontId="7" fillId="0" borderId="0" xfId="0" applyFont="1" applyAlignment="1">
      <alignment horizontal="center"/>
    </xf>
    <xf numFmtId="0" fontId="7" fillId="0" borderId="0" xfId="0" applyFont="1"/>
    <xf numFmtId="0" fontId="5" fillId="0" borderId="0" xfId="0" applyFont="1" applyAlignment="1">
      <alignment horizontal="left" vertical="top" wrapText="1"/>
    </xf>
    <xf numFmtId="0" fontId="6" fillId="4" borderId="0" xfId="0" applyFont="1" applyFill="1" applyAlignment="1">
      <alignment horizontal="center"/>
    </xf>
    <xf numFmtId="0" fontId="6" fillId="5" borderId="0" xfId="0" applyFont="1" applyFill="1" applyAlignment="1">
      <alignment horizontal="center"/>
    </xf>
    <xf numFmtId="0" fontId="8" fillId="0" borderId="0" xfId="0" applyFont="1" applyAlignment="1">
      <alignment horizontal="center"/>
    </xf>
    <xf numFmtId="0" fontId="4" fillId="6" borderId="0" xfId="0" applyFont="1" applyFill="1"/>
    <xf numFmtId="0" fontId="2" fillId="3" borderId="0" xfId="2" applyBorder="1"/>
    <xf numFmtId="0" fontId="0" fillId="0" borderId="2" xfId="0" applyBorder="1"/>
    <xf numFmtId="0" fontId="0" fillId="0" borderId="3" xfId="0" applyBorder="1"/>
    <xf numFmtId="0" fontId="1" fillId="2" borderId="3" xfId="1" applyBorder="1"/>
    <xf numFmtId="0" fontId="1" fillId="2" borderId="4" xfId="1" applyBorder="1"/>
    <xf numFmtId="0" fontId="0" fillId="0" borderId="5" xfId="0" applyBorder="1"/>
    <xf numFmtId="0" fontId="2" fillId="3" borderId="6" xfId="2" applyBorder="1"/>
    <xf numFmtId="0" fontId="0" fillId="0" borderId="6" xfId="0" applyBorder="1"/>
    <xf numFmtId="0" fontId="0" fillId="0" borderId="7" xfId="0" applyBorder="1"/>
    <xf numFmtId="0" fontId="0" fillId="0" borderId="8" xfId="0" applyBorder="1"/>
    <xf numFmtId="0" fontId="0" fillId="0" borderId="9" xfId="0" applyBorder="1"/>
    <xf numFmtId="0" fontId="5" fillId="0" borderId="0" xfId="0" applyFont="1"/>
    <xf numFmtId="0" fontId="5" fillId="0" borderId="0" xfId="0" applyFont="1" applyAlignment="1">
      <alignment horizontal="left" vertical="top"/>
    </xf>
  </cellXfs>
  <cellStyles count="3">
    <cellStyle name="Calculation" xfId="2" builtinId="22"/>
    <cellStyle name="Good" xfId="1" builtinId="26"/>
    <cellStyle name="Normal" xfId="0" builtinId="0"/>
  </cellStyles>
  <dxfs count="8">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numFmt numFmtId="4" formatCode="#,##0.00"/>
    </dxf>
    <dxf>
      <numFmt numFmtId="3" formatCode="#,##0"/>
    </dxf>
    <dxf>
      <numFmt numFmtId="3" formatCode="#,##0"/>
    </dxf>
    <dxf>
      <numFmt numFmtId="4" formatCode="#,##0.00"/>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723900</xdr:colOff>
      <xdr:row>19</xdr:row>
      <xdr:rowOff>7620</xdr:rowOff>
    </xdr:from>
    <xdr:to>
      <xdr:col>6</xdr:col>
      <xdr:colOff>1150620</xdr:colOff>
      <xdr:row>22</xdr:row>
      <xdr:rowOff>83820</xdr:rowOff>
    </xdr:to>
    <xdr:sp macro="" textlink="">
      <xdr:nvSpPr>
        <xdr:cNvPr id="2" name="TextBox 1">
          <a:extLst>
            <a:ext uri="{FF2B5EF4-FFF2-40B4-BE49-F238E27FC236}">
              <a16:creationId xmlns:a16="http://schemas.microsoft.com/office/drawing/2014/main" id="{DFD6DFBB-05B6-41A1-B1AD-2475A902F966}"/>
            </a:ext>
          </a:extLst>
        </xdr:cNvPr>
        <xdr:cNvSpPr txBox="1"/>
      </xdr:nvSpPr>
      <xdr:spPr>
        <a:xfrm>
          <a:off x="4648200" y="5212080"/>
          <a:ext cx="1775460" cy="624840"/>
        </a:xfrm>
        <a:prstGeom prst="rect">
          <a:avLst/>
        </a:prstGeom>
        <a:solidFill>
          <a:srgbClr val="C0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vi-VN" sz="1100">
              <a:solidFill>
                <a:schemeClr val="bg1"/>
              </a:solidFill>
            </a:rPr>
            <a:t>Method:</a:t>
          </a:r>
          <a:r>
            <a:rPr lang="vi-VN" sz="1100" baseline="0">
              <a:solidFill>
                <a:schemeClr val="bg1"/>
              </a:solidFill>
            </a:rPr>
            <a:t> u</a:t>
          </a:r>
          <a:r>
            <a:rPr lang="vi-VN" sz="1100">
              <a:solidFill>
                <a:schemeClr val="bg1"/>
              </a:solidFill>
            </a:rPr>
            <a:t>sing Solvers with</a:t>
          </a:r>
          <a:r>
            <a:rPr lang="vi-VN" sz="1100" baseline="0">
              <a:solidFill>
                <a:schemeClr val="bg1"/>
              </a:solidFill>
            </a:rPr>
            <a:t> max target factor by changing factor</a:t>
          </a:r>
          <a:endParaRPr lang="en-US" sz="1100">
            <a:solidFill>
              <a:schemeClr val="bg1"/>
            </a:solidFill>
          </a:endParaRPr>
        </a:p>
      </xdr:txBody>
    </xdr:sp>
    <xdr:clientData/>
  </xdr:twoCellAnchor>
  <xdr:twoCellAnchor>
    <xdr:from>
      <xdr:col>4</xdr:col>
      <xdr:colOff>274320</xdr:colOff>
      <xdr:row>20</xdr:row>
      <xdr:rowOff>137160</xdr:rowOff>
    </xdr:from>
    <xdr:to>
      <xdr:col>5</xdr:col>
      <xdr:colOff>723900</xdr:colOff>
      <xdr:row>20</xdr:row>
      <xdr:rowOff>144780</xdr:rowOff>
    </xdr:to>
    <xdr:cxnSp macro="">
      <xdr:nvCxnSpPr>
        <xdr:cNvPr id="4" name="Straight Arrow Connector 3">
          <a:extLst>
            <a:ext uri="{FF2B5EF4-FFF2-40B4-BE49-F238E27FC236}">
              <a16:creationId xmlns:a16="http://schemas.microsoft.com/office/drawing/2014/main" id="{ACA9A5E0-ABF5-44DA-9D06-EFFB056BBEA1}"/>
            </a:ext>
          </a:extLst>
        </xdr:cNvPr>
        <xdr:cNvCxnSpPr>
          <a:stCxn id="2" idx="1"/>
        </xdr:cNvCxnSpPr>
      </xdr:nvCxnSpPr>
      <xdr:spPr>
        <a:xfrm flipH="1">
          <a:off x="3520440" y="5524500"/>
          <a:ext cx="1127760" cy="76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20</xdr:row>
      <xdr:rowOff>137160</xdr:rowOff>
    </xdr:from>
    <xdr:to>
      <xdr:col>5</xdr:col>
      <xdr:colOff>723900</xdr:colOff>
      <xdr:row>22</xdr:row>
      <xdr:rowOff>0</xdr:rowOff>
    </xdr:to>
    <xdr:cxnSp macro="">
      <xdr:nvCxnSpPr>
        <xdr:cNvPr id="7" name="Straight Arrow Connector 6">
          <a:extLst>
            <a:ext uri="{FF2B5EF4-FFF2-40B4-BE49-F238E27FC236}">
              <a16:creationId xmlns:a16="http://schemas.microsoft.com/office/drawing/2014/main" id="{185A936A-87EF-4760-8E67-D7C0903474CE}"/>
            </a:ext>
          </a:extLst>
        </xdr:cNvPr>
        <xdr:cNvCxnSpPr>
          <a:stCxn id="2" idx="1"/>
        </xdr:cNvCxnSpPr>
      </xdr:nvCxnSpPr>
      <xdr:spPr>
        <a:xfrm flipH="1">
          <a:off x="3550920" y="5524500"/>
          <a:ext cx="1097280" cy="2286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8935EF0-514E-4411-B431-A6E371A4E564}" name="Table1" displayName="Table1" ref="A7:E18" totalsRowCount="1" headerRowDxfId="1">
  <autoFilter ref="A7:E17" xr:uid="{935A2A41-7AE8-4659-8087-3588F7533D55}"/>
  <sortState xmlns:xlrd2="http://schemas.microsoft.com/office/spreadsheetml/2017/richdata2" ref="A8:E17">
    <sortCondition descending="1" ref="D7:D17"/>
  </sortState>
  <tableColumns count="5">
    <tableColumn id="1" xr3:uid="{3E5B6E78-72FB-48BC-8122-90257107674E}" name="Project No."/>
    <tableColumn id="2" xr3:uid="{90EC05DD-580C-47D0-9ADB-4CB6E8069C98}" name="Investment" totalsRowFunction="custom" dataDxfId="7" totalsRowDxfId="4">
      <totalsRowFormula>SUM(Table1[Investment])</totalsRowFormula>
    </tableColumn>
    <tableColumn id="3" xr3:uid="{B881B307-9D2E-4351-A5C2-8832BC41DC21}" name="NPV" totalsRowFunction="custom" dataDxfId="6" totalsRowDxfId="3">
      <totalsRowFormula>SUM(Table1[NPV])</totalsRowFormula>
    </tableColumn>
    <tableColumn id="4" xr3:uid="{D6EFFF3A-0E41-484B-AEFC-68DBF50BAA89}" name="PI" dataDxfId="5" totalsRowDxfId="2">
      <calculatedColumnFormula>Table1[[#This Row],[NPV]]/Table1[[#This Row],[Investment]]+1</calculatedColumnFormula>
    </tableColumn>
    <tableColumn id="5" xr3:uid="{AFA38887-E596-4BEB-911A-033FD257CFE7}" name="Weight" dataCellStyle="Calculatio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38D9582-7EDC-473D-801C-3023E6F5844A}" name="Table2" displayName="Table2" ref="F7:G18" totalsRowShown="0" headerRowDxfId="0">
  <autoFilter ref="F7:G18" xr:uid="{2229A46B-8E04-4122-987A-B0192D3CFE24}"/>
  <tableColumns count="2">
    <tableColumn id="1" xr3:uid="{C3B9C729-34BF-4C74-A941-8C085F9E3198}" name="Chosen project"/>
    <tableColumn id="2" xr3:uid="{D97963BC-53C6-48CF-80E6-40F11E6A8523}" name="Chosen project NPV"/>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9F216-A3AF-440F-894A-2B702CBEE26F}">
  <dimension ref="A1:H46"/>
  <sheetViews>
    <sheetView tabSelected="1" topLeftCell="A13" zoomScaleNormal="100" zoomScaleSheetLayoutView="96" workbookViewId="0">
      <selection activeCell="G25" sqref="G25"/>
    </sheetView>
  </sheetViews>
  <sheetFormatPr defaultColWidth="0" defaultRowHeight="14.4" zeroHeight="1" x14ac:dyDescent="0.3"/>
  <cols>
    <col min="1" max="1" width="10.21875" customWidth="1"/>
    <col min="2" max="2" width="11.88671875" customWidth="1"/>
    <col min="3" max="3" width="16.33203125" bestFit="1" customWidth="1"/>
    <col min="4" max="4" width="8.88671875" customWidth="1"/>
    <col min="5" max="5" width="9.88671875" customWidth="1"/>
    <col min="6" max="6" width="19.6640625" customWidth="1"/>
    <col min="7" max="7" width="18.77734375" customWidth="1"/>
    <col min="8" max="8" width="8.88671875" customWidth="1"/>
    <col min="9" max="16384" width="8.88671875" hidden="1"/>
  </cols>
  <sheetData>
    <row r="1" spans="1:8" ht="25.8" x14ac:dyDescent="0.5">
      <c r="A1" s="12" t="s">
        <v>5</v>
      </c>
      <c r="B1" s="12"/>
      <c r="C1" s="12"/>
      <c r="D1" s="12"/>
      <c r="E1" s="12"/>
      <c r="F1" s="12"/>
      <c r="G1" s="12"/>
    </row>
    <row r="2" spans="1:8" x14ac:dyDescent="0.3">
      <c r="A2" s="10" t="s">
        <v>6</v>
      </c>
      <c r="B2" s="7"/>
      <c r="C2" s="7"/>
      <c r="D2" s="7"/>
      <c r="E2" s="11" t="s">
        <v>7</v>
      </c>
      <c r="F2" s="7"/>
      <c r="G2" s="7"/>
      <c r="H2" s="8"/>
    </row>
    <row r="3" spans="1:8" x14ac:dyDescent="0.3">
      <c r="A3" s="9" t="s">
        <v>22</v>
      </c>
      <c r="B3" s="9"/>
      <c r="C3" s="9"/>
      <c r="D3" s="7"/>
      <c r="E3" s="9" t="s">
        <v>19</v>
      </c>
      <c r="F3" s="26"/>
      <c r="G3" s="26"/>
      <c r="H3" s="8"/>
    </row>
    <row r="4" spans="1:8" x14ac:dyDescent="0.3">
      <c r="A4" s="9"/>
      <c r="B4" s="9"/>
      <c r="C4" s="9"/>
      <c r="D4" s="7"/>
      <c r="E4" s="26"/>
      <c r="F4" s="26"/>
      <c r="G4" s="26"/>
      <c r="H4" s="8"/>
    </row>
    <row r="5" spans="1:8" ht="139.19999999999999" customHeight="1" x14ac:dyDescent="0.3">
      <c r="A5" s="9"/>
      <c r="B5" s="9"/>
      <c r="C5" s="9"/>
      <c r="D5" s="7"/>
      <c r="E5" s="26"/>
      <c r="F5" s="26"/>
      <c r="G5" s="26"/>
      <c r="H5" s="8"/>
    </row>
    <row r="6" spans="1:8" x14ac:dyDescent="0.3">
      <c r="A6" s="7"/>
      <c r="B6" s="7"/>
      <c r="C6" s="7"/>
      <c r="D6" s="7"/>
      <c r="E6" s="7"/>
      <c r="F6" s="7"/>
      <c r="G6" s="7"/>
      <c r="H6" s="8"/>
    </row>
    <row r="7" spans="1:8" x14ac:dyDescent="0.3">
      <c r="A7" s="25" t="s">
        <v>17</v>
      </c>
      <c r="B7" s="25" t="s">
        <v>18</v>
      </c>
      <c r="C7" s="25" t="s">
        <v>0</v>
      </c>
      <c r="D7" s="25" t="s">
        <v>1</v>
      </c>
      <c r="E7" s="25" t="s">
        <v>3</v>
      </c>
      <c r="F7" s="25" t="s">
        <v>20</v>
      </c>
      <c r="G7" s="25" t="s">
        <v>21</v>
      </c>
    </row>
    <row r="8" spans="1:8" x14ac:dyDescent="0.3">
      <c r="A8">
        <v>4</v>
      </c>
      <c r="B8" s="1">
        <v>39000</v>
      </c>
      <c r="C8" s="1">
        <v>74000</v>
      </c>
      <c r="D8" s="2">
        <f>Table1[[#This Row],[NPV]]/Table1[[#This Row],[Investment]]+1</f>
        <v>2.8974358974358974</v>
      </c>
      <c r="E8" s="4">
        <v>1</v>
      </c>
      <c r="F8">
        <f>Table1[[#This Row],[Investment]]*Table1[[#This Row],[Weight]]</f>
        <v>39000</v>
      </c>
      <c r="G8">
        <f>Table1[[#This Row],[NPV]]*Table1[[#This Row],[Weight]]</f>
        <v>74000</v>
      </c>
    </row>
    <row r="9" spans="1:8" x14ac:dyDescent="0.3">
      <c r="A9">
        <v>6</v>
      </c>
      <c r="B9" s="1">
        <v>56000</v>
      </c>
      <c r="C9" s="1">
        <v>90000</v>
      </c>
      <c r="D9" s="2">
        <f>Table1[[#This Row],[NPV]]/Table1[[#This Row],[Investment]]+1</f>
        <v>2.6071428571428572</v>
      </c>
      <c r="E9" s="4">
        <v>1</v>
      </c>
      <c r="F9">
        <f>Table1[[#This Row],[Investment]]*Table1[[#This Row],[Weight]]</f>
        <v>56000</v>
      </c>
      <c r="G9">
        <f>Table1[[#This Row],[NPV]]*Table1[[#This Row],[Weight]]</f>
        <v>90000</v>
      </c>
    </row>
    <row r="10" spans="1:8" x14ac:dyDescent="0.3">
      <c r="A10">
        <v>10</v>
      </c>
      <c r="B10" s="1">
        <v>110000</v>
      </c>
      <c r="C10" s="1">
        <v>150000</v>
      </c>
      <c r="D10" s="2">
        <f>Table1[[#This Row],[NPV]]/Table1[[#This Row],[Investment]]+1</f>
        <v>2.3636363636363633</v>
      </c>
      <c r="E10" s="4">
        <v>0</v>
      </c>
      <c r="F10">
        <f>Table1[[#This Row],[Investment]]*Table1[[#This Row],[Weight]]</f>
        <v>0</v>
      </c>
      <c r="G10">
        <f>Table1[[#This Row],[NPV]]*Table1[[#This Row],[Weight]]</f>
        <v>0</v>
      </c>
    </row>
    <row r="11" spans="1:8" x14ac:dyDescent="0.3">
      <c r="A11">
        <v>2</v>
      </c>
      <c r="B11" s="1">
        <v>780000</v>
      </c>
      <c r="C11" s="1">
        <v>1050000</v>
      </c>
      <c r="D11" s="2">
        <f>Table1[[#This Row],[NPV]]/Table1[[#This Row],[Investment]]+1</f>
        <v>2.3461538461538463</v>
      </c>
      <c r="E11" s="4">
        <v>1</v>
      </c>
      <c r="F11">
        <f>Table1[[#This Row],[Investment]]*Table1[[#This Row],[Weight]]</f>
        <v>780000</v>
      </c>
      <c r="G11">
        <f>Table1[[#This Row],[NPV]]*Table1[[#This Row],[Weight]]</f>
        <v>1050000</v>
      </c>
    </row>
    <row r="12" spans="1:8" x14ac:dyDescent="0.3">
      <c r="A12">
        <v>7</v>
      </c>
      <c r="B12" s="1">
        <v>490000</v>
      </c>
      <c r="C12" s="1">
        <v>630000</v>
      </c>
      <c r="D12" s="2">
        <f>Table1[[#This Row],[NPV]]/Table1[[#This Row],[Investment]]+1</f>
        <v>2.2857142857142856</v>
      </c>
      <c r="E12" s="4">
        <v>0</v>
      </c>
      <c r="F12">
        <f>Table1[[#This Row],[Investment]]*Table1[[#This Row],[Weight]]</f>
        <v>0</v>
      </c>
      <c r="G12">
        <f>Table1[[#This Row],[NPV]]*Table1[[#This Row],[Weight]]</f>
        <v>0</v>
      </c>
    </row>
    <row r="13" spans="1:8" x14ac:dyDescent="0.3">
      <c r="A13">
        <v>5</v>
      </c>
      <c r="B13" s="1">
        <v>830000</v>
      </c>
      <c r="C13" s="1">
        <v>1000000</v>
      </c>
      <c r="D13" s="2">
        <f>Table1[[#This Row],[NPV]]/Table1[[#This Row],[Investment]]+1</f>
        <v>2.2048192771084336</v>
      </c>
      <c r="E13" s="4">
        <v>1</v>
      </c>
      <c r="F13">
        <f>Table1[[#This Row],[Investment]]*Table1[[#This Row],[Weight]]</f>
        <v>830000</v>
      </c>
      <c r="G13">
        <f>Table1[[#This Row],[NPV]]*Table1[[#This Row],[Weight]]</f>
        <v>1000000</v>
      </c>
    </row>
    <row r="14" spans="1:8" x14ac:dyDescent="0.3">
      <c r="A14">
        <v>1</v>
      </c>
      <c r="B14" s="1">
        <v>250000</v>
      </c>
      <c r="C14" s="1">
        <v>240000</v>
      </c>
      <c r="D14" s="2">
        <f>Table1[[#This Row],[NPV]]/Table1[[#This Row],[Investment]]+1</f>
        <v>1.96</v>
      </c>
      <c r="E14" s="4">
        <v>1</v>
      </c>
      <c r="F14">
        <f>Table1[[#This Row],[Investment]]*Table1[[#This Row],[Weight]]</f>
        <v>250000</v>
      </c>
      <c r="G14">
        <f>Table1[[#This Row],[NPV]]*Table1[[#This Row],[Weight]]</f>
        <v>240000</v>
      </c>
    </row>
    <row r="15" spans="1:8" x14ac:dyDescent="0.3">
      <c r="A15">
        <v>8</v>
      </c>
      <c r="B15" s="1">
        <v>195000</v>
      </c>
      <c r="C15" s="1">
        <v>110000</v>
      </c>
      <c r="D15" s="2">
        <f>Table1[[#This Row],[NPV]]/Table1[[#This Row],[Investment]]+1</f>
        <v>1.5641025641025641</v>
      </c>
      <c r="E15" s="4">
        <v>0</v>
      </c>
      <c r="F15">
        <f>Table1[[#This Row],[Investment]]*Table1[[#This Row],[Weight]]</f>
        <v>0</v>
      </c>
      <c r="G15">
        <f>Table1[[#This Row],[NPV]]*Table1[[#This Row],[Weight]]</f>
        <v>0</v>
      </c>
    </row>
    <row r="16" spans="1:8" x14ac:dyDescent="0.3">
      <c r="A16">
        <v>3</v>
      </c>
      <c r="B16" s="1">
        <v>30000</v>
      </c>
      <c r="C16" s="1">
        <v>10000</v>
      </c>
      <c r="D16" s="2">
        <f>Table1[[#This Row],[NPV]]/Table1[[#This Row],[Investment]]+1</f>
        <v>1.3333333333333333</v>
      </c>
      <c r="E16" s="4">
        <v>1</v>
      </c>
      <c r="F16">
        <f>Table1[[#This Row],[Investment]]*Table1[[#This Row],[Weight]]</f>
        <v>30000</v>
      </c>
      <c r="G16">
        <f>Table1[[#This Row],[NPV]]*Table1[[#This Row],[Weight]]</f>
        <v>10000</v>
      </c>
    </row>
    <row r="17" spans="1:7" x14ac:dyDescent="0.3">
      <c r="A17">
        <v>9</v>
      </c>
      <c r="B17" s="1">
        <v>500000</v>
      </c>
      <c r="C17" s="1">
        <v>50000</v>
      </c>
      <c r="D17" s="2">
        <f>Table1[[#This Row],[NPV]]/Table1[[#This Row],[Investment]]+1</f>
        <v>1.1000000000000001</v>
      </c>
      <c r="E17" s="4">
        <v>0</v>
      </c>
      <c r="F17">
        <f>Table1[[#This Row],[Investment]]*Table1[[#This Row],[Weight]]</f>
        <v>0</v>
      </c>
      <c r="G17">
        <f>Table1[[#This Row],[NPV]]*Table1[[#This Row],[Weight]]</f>
        <v>0</v>
      </c>
    </row>
    <row r="18" spans="1:7" x14ac:dyDescent="0.3">
      <c r="B18" s="1">
        <f>SUM(Table1[Investment])</f>
        <v>3280000</v>
      </c>
      <c r="C18" s="1">
        <f>SUM(Table1[NPV])</f>
        <v>3404000</v>
      </c>
      <c r="D18" s="2"/>
      <c r="F18">
        <f>SUM(F8:F17)</f>
        <v>1985000</v>
      </c>
      <c r="G18" s="3">
        <f>SUM(G8:G17)</f>
        <v>2464000</v>
      </c>
    </row>
    <row r="19" spans="1:7" x14ac:dyDescent="0.3">
      <c r="B19" s="1"/>
      <c r="C19" s="1"/>
      <c r="D19" s="2"/>
    </row>
    <row r="20" spans="1:7" x14ac:dyDescent="0.3">
      <c r="A20" s="13" t="s">
        <v>10</v>
      </c>
    </row>
    <row r="21" spans="1:7" x14ac:dyDescent="0.3">
      <c r="A21" s="15" t="s">
        <v>13</v>
      </c>
      <c r="B21" s="16" t="s">
        <v>4</v>
      </c>
      <c r="C21" s="16"/>
      <c r="D21" s="17" t="s">
        <v>11</v>
      </c>
      <c r="E21" s="18"/>
      <c r="G21" s="1"/>
    </row>
    <row r="22" spans="1:7" x14ac:dyDescent="0.3">
      <c r="A22" s="19" t="s">
        <v>14</v>
      </c>
      <c r="B22" s="5" t="s">
        <v>8</v>
      </c>
      <c r="C22" s="5"/>
      <c r="D22" s="14" t="s">
        <v>12</v>
      </c>
      <c r="E22" s="20"/>
      <c r="G22" s="1"/>
    </row>
    <row r="23" spans="1:7" x14ac:dyDescent="0.3">
      <c r="A23" s="19" t="s">
        <v>15</v>
      </c>
      <c r="B23" s="5" t="s">
        <v>9</v>
      </c>
      <c r="C23" s="5"/>
      <c r="D23" s="14" t="s">
        <v>12</v>
      </c>
      <c r="E23" s="20"/>
      <c r="G23" s="1"/>
    </row>
    <row r="24" spans="1:7" x14ac:dyDescent="0.3">
      <c r="A24" s="19" t="s">
        <v>16</v>
      </c>
      <c r="B24" s="5" t="s">
        <v>2</v>
      </c>
      <c r="C24" s="5"/>
      <c r="D24" s="5"/>
      <c r="E24" s="21"/>
    </row>
    <row r="25" spans="1:7" x14ac:dyDescent="0.3">
      <c r="A25" s="22" t="s">
        <v>13</v>
      </c>
      <c r="B25" s="23" t="s">
        <v>4</v>
      </c>
      <c r="C25" s="23"/>
      <c r="D25" s="23"/>
      <c r="E25" s="24"/>
    </row>
    <row r="26" spans="1:7" hidden="1" x14ac:dyDescent="0.3">
      <c r="A26" s="6"/>
    </row>
    <row r="27" spans="1:7" hidden="1" x14ac:dyDescent="0.3">
      <c r="B27" s="1"/>
    </row>
    <row r="28" spans="1:7" hidden="1" x14ac:dyDescent="0.3">
      <c r="C28" s="1"/>
      <c r="D28" s="1"/>
    </row>
    <row r="29" spans="1:7" hidden="1" x14ac:dyDescent="0.3"/>
    <row r="30" spans="1:7" hidden="1" x14ac:dyDescent="0.3"/>
    <row r="31" spans="1:7" hidden="1" x14ac:dyDescent="0.3"/>
    <row r="32" spans="1:7" hidden="1" x14ac:dyDescent="0.3"/>
    <row r="33" hidden="1" x14ac:dyDescent="0.3"/>
    <row r="34" hidden="1" x14ac:dyDescent="0.3"/>
    <row r="35" hidden="1" x14ac:dyDescent="0.3"/>
    <row r="36" hidden="1" x14ac:dyDescent="0.3"/>
    <row r="37" hidden="1" x14ac:dyDescent="0.3"/>
    <row r="38" hidden="1" x14ac:dyDescent="0.3"/>
    <row r="39" hidden="1" x14ac:dyDescent="0.3"/>
    <row r="40" hidden="1" x14ac:dyDescent="0.3"/>
    <row r="41" hidden="1" x14ac:dyDescent="0.3"/>
    <row r="42" hidden="1" x14ac:dyDescent="0.3"/>
    <row r="43" hidden="1" x14ac:dyDescent="0.3"/>
    <row r="44" hidden="1" x14ac:dyDescent="0.3"/>
    <row r="45" hidden="1" x14ac:dyDescent="0.3"/>
    <row r="46" hidden="1" x14ac:dyDescent="0.3"/>
  </sheetData>
  <mergeCells count="3">
    <mergeCell ref="A1:G1"/>
    <mergeCell ref="A3:C5"/>
    <mergeCell ref="E3:G5"/>
  </mergeCells>
  <pageMargins left="0.7" right="0.7" top="0.75" bottom="0.75" header="0.3" footer="0.3"/>
  <pageSetup orientation="landscape" horizontalDpi="0" verticalDpi="0" r:id="rId1"/>
  <drawing r:id="rId2"/>
  <tableParts count="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Sophia</dc:creator>
  <cp:lastModifiedBy>Sophia</cp:lastModifiedBy>
  <dcterms:created xsi:type="dcterms:W3CDTF">2019-02-05T12:55:13Z</dcterms:created>
  <dcterms:modified xsi:type="dcterms:W3CDTF">2020-08-06T10:46:43Z</dcterms:modified>
</cp:coreProperties>
</file>