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[Projects]\TUMLegoSegway.git\Formales\"/>
    </mc:Choice>
  </mc:AlternateContent>
  <bookViews>
    <workbookView xWindow="20160" yWindow="0" windowWidth="13440" windowHeight="20895" tabRatio="500"/>
  </bookViews>
  <sheets>
    <sheet name="Genaue Kostenrechnung" sheetId="2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F17" i="2"/>
  <c r="F15" i="2"/>
  <c r="F21" i="2"/>
  <c r="F20" i="2"/>
  <c r="F19" i="2"/>
  <c r="B2" i="2"/>
  <c r="B27" i="2"/>
  <c r="B7" i="2"/>
  <c r="B26" i="2"/>
  <c r="B25" i="2"/>
  <c r="B3" i="2"/>
  <c r="B23" i="2"/>
  <c r="A22" i="2"/>
  <c r="B10" i="2"/>
  <c r="B22" i="2"/>
  <c r="B21" i="2"/>
  <c r="B9" i="2"/>
  <c r="B19" i="2"/>
  <c r="B8" i="2"/>
  <c r="B18" i="2"/>
  <c r="B17" i="2"/>
  <c r="B12" i="2"/>
  <c r="B16" i="2"/>
  <c r="B15" i="2"/>
  <c r="A15" i="2"/>
  <c r="B5" i="2"/>
  <c r="B4" i="2"/>
  <c r="B6" i="2"/>
  <c r="B11" i="2"/>
  <c r="A27" i="2"/>
  <c r="C27" i="2"/>
  <c r="A26" i="2"/>
  <c r="C26" i="2"/>
  <c r="A25" i="2"/>
  <c r="C25" i="2"/>
  <c r="A23" i="2"/>
  <c r="C23" i="2"/>
  <c r="A21" i="2"/>
  <c r="C21" i="2"/>
  <c r="A16" i="2"/>
  <c r="A17" i="2"/>
  <c r="A18" i="2"/>
  <c r="A19" i="2"/>
  <c r="C19" i="2"/>
</calcChain>
</file>

<file path=xl/sharedStrings.xml><?xml version="1.0" encoding="utf-8"?>
<sst xmlns="http://schemas.openxmlformats.org/spreadsheetml/2006/main" count="56" uniqueCount="40">
  <si>
    <t>EV3 Base Set</t>
  </si>
  <si>
    <t>BrickPi BaseKit</t>
  </si>
  <si>
    <t>Raspberry Pi 3</t>
  </si>
  <si>
    <t>Battery Holder</t>
  </si>
  <si>
    <t>Summe</t>
  </si>
  <si>
    <t>PiStorms</t>
  </si>
  <si>
    <t>https://shop.lego.com/de-DE/EV3-Gyrosensor-45505</t>
  </si>
  <si>
    <t>Gyro Sensor (Lego)</t>
  </si>
  <si>
    <t>Gyro++ Sensor (MindSensors)</t>
  </si>
  <si>
    <t>Angle Sensor (MindSensors)</t>
  </si>
  <si>
    <t>Einzelteile</t>
  </si>
  <si>
    <t>Link</t>
  </si>
  <si>
    <t xml:space="preserve"> </t>
  </si>
  <si>
    <t>MicroSD-Karte</t>
  </si>
  <si>
    <t>Included: battery holder, frame</t>
  </si>
  <si>
    <t>NOT included: gyro/angle sensor</t>
  </si>
  <si>
    <t>HDMI cable</t>
  </si>
  <si>
    <t>MicroUSB Power Supply</t>
  </si>
  <si>
    <t>Included: touchscreen, frame</t>
  </si>
  <si>
    <t>Option 1: Board</t>
  </si>
  <si>
    <t>Benötigte Hardware</t>
  </si>
  <si>
    <t>Option 2: Sensoren</t>
  </si>
  <si>
    <t>Kosten</t>
  </si>
  <si>
    <t>Notizen</t>
  </si>
  <si>
    <t>Gesamtpreis</t>
  </si>
  <si>
    <t>Einzelpreis</t>
  </si>
  <si>
    <t>Versand fällt bei PiStorms weg</t>
  </si>
  <si>
    <t>BrickPi + Lego gyro</t>
  </si>
  <si>
    <t>BrickPi + Gyro++</t>
  </si>
  <si>
    <t>PiStorms + Lego gyro</t>
  </si>
  <si>
    <t>PiStorms + Gyro++ - shipping</t>
  </si>
  <si>
    <t>PiStorms + Angle - shipping</t>
  </si>
  <si>
    <t>Versand</t>
  </si>
  <si>
    <t>BrickPi + Angle</t>
  </si>
  <si>
    <t>Versandkosten abgeschätzt</t>
  </si>
  <si>
    <t>http://www.mindsensors.com/ev3-and-nxt/
17-glidewheel-as-angle-sensor-for-nxt-or-ev3</t>
  </si>
  <si>
    <t>https://www.dexterindustries.com/shop/
brickpi-advanced-for-raspberry-pi/</t>
  </si>
  <si>
    <t>https://www.amazon.de/dp/B00BMKLVJ6?creative=165953
&amp;creativeASIN=B00BMKLVJ6&amp;&amp;smid=A3JWKAKR8XB7XF
&amp;tag=geizhalspre03-21</t>
  </si>
  <si>
    <t>http://www.mindsensors.com/ev3-and-nxt/15-gyro
-multisensitivity-accelerometer-and-compass-for-nxt-or-ev3</t>
  </si>
  <si>
    <t>http://www.mindsensors.com/stem-with-robotics/
13-pistorms-v2-base-kit-raspberry-pi-brain-for-lego-robot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</si>
</sst>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_€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2" fillId="0" borderId="0" xfId="1" applyBorder="1"/>
    <xf numFmtId="165" fontId="0" fillId="0" borderId="0" xfId="0" applyNumberFormat="1"/>
    <xf numFmtId="164" fontId="1" fillId="0" borderId="7" xfId="0" applyNumberFormat="1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4" xfId="0" applyBorder="1"/>
    <xf numFmtId="0" fontId="0" fillId="0" borderId="3" xfId="0" applyFill="1" applyBorder="1"/>
    <xf numFmtId="0" fontId="0" fillId="0" borderId="8" xfId="0" applyBorder="1"/>
    <xf numFmtId="0" fontId="0" fillId="0" borderId="6" xfId="0" applyBorder="1"/>
    <xf numFmtId="0" fontId="1" fillId="0" borderId="0" xfId="0" applyFont="1" applyFill="1" applyBorder="1"/>
    <xf numFmtId="0" fontId="0" fillId="0" borderId="2" xfId="0" applyBorder="1"/>
    <xf numFmtId="165" fontId="1" fillId="0" borderId="7" xfId="0" applyNumberFormat="1" applyFont="1" applyBorder="1"/>
    <xf numFmtId="165" fontId="1" fillId="0" borderId="2" xfId="0" applyNumberFormat="1" applyFont="1" applyBorder="1"/>
    <xf numFmtId="0" fontId="1" fillId="2" borderId="3" xfId="0" applyFont="1" applyFill="1" applyBorder="1"/>
    <xf numFmtId="0" fontId="0" fillId="4" borderId="16" xfId="0" applyFill="1" applyBorder="1"/>
    <xf numFmtId="0" fontId="0" fillId="5" borderId="9" xfId="0" applyFill="1" applyBorder="1"/>
    <xf numFmtId="0" fontId="0" fillId="5" borderId="16" xfId="0" applyFill="1" applyBorder="1"/>
    <xf numFmtId="0" fontId="0" fillId="3" borderId="11" xfId="0" applyFill="1" applyBorder="1"/>
    <xf numFmtId="164" fontId="0" fillId="0" borderId="8" xfId="0" applyNumberFormat="1" applyBorder="1"/>
    <xf numFmtId="164" fontId="0" fillId="0" borderId="7" xfId="0" applyNumberFormat="1" applyBorder="1"/>
    <xf numFmtId="164" fontId="0" fillId="2" borderId="0" xfId="0" applyNumberFormat="1" applyFill="1" applyBorder="1"/>
    <xf numFmtId="164" fontId="0" fillId="4" borderId="15" xfId="0" applyNumberFormat="1" applyFill="1" applyBorder="1"/>
    <xf numFmtId="164" fontId="0" fillId="5" borderId="13" xfId="0" applyNumberFormat="1" applyFill="1" applyBorder="1"/>
    <xf numFmtId="164" fontId="0" fillId="5" borderId="15" xfId="0" applyNumberFormat="1" applyFill="1" applyBorder="1"/>
    <xf numFmtId="164" fontId="0" fillId="3" borderId="14" xfId="0" applyNumberFormat="1" applyFill="1" applyBorder="1"/>
    <xf numFmtId="164" fontId="0" fillId="2" borderId="4" xfId="0" applyNumberFormat="1" applyFill="1" applyBorder="1"/>
    <xf numFmtId="164" fontId="0" fillId="4" borderId="17" xfId="0" applyNumberFormat="1" applyFill="1" applyBorder="1"/>
    <xf numFmtId="164" fontId="0" fillId="5" borderId="10" xfId="0" applyNumberFormat="1" applyFill="1" applyBorder="1"/>
    <xf numFmtId="164" fontId="0" fillId="5" borderId="17" xfId="0" applyNumberFormat="1" applyFill="1" applyBorder="1"/>
    <xf numFmtId="164" fontId="0" fillId="3" borderId="12" xfId="0" applyNumberFormat="1" applyFill="1" applyBorder="1"/>
    <xf numFmtId="164" fontId="0" fillId="0" borderId="7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0" fontId="1" fillId="2" borderId="1" xfId="0" applyFont="1" applyFill="1" applyBorder="1"/>
    <xf numFmtId="164" fontId="0" fillId="2" borderId="7" xfId="0" applyNumberFormat="1" applyFill="1" applyBorder="1"/>
    <xf numFmtId="164" fontId="0" fillId="2" borderId="2" xfId="0" applyNumberFormat="1" applyFill="1" applyBorder="1"/>
    <xf numFmtId="0" fontId="0" fillId="5" borderId="5" xfId="0" applyFill="1" applyBorder="1"/>
    <xf numFmtId="164" fontId="0" fillId="5" borderId="8" xfId="0" applyNumberFormat="1" applyFill="1" applyBorder="1"/>
    <xf numFmtId="164" fontId="0" fillId="5" borderId="6" xfId="0" applyNumberFormat="1" applyFill="1" applyBorder="1"/>
    <xf numFmtId="0" fontId="0" fillId="6" borderId="18" xfId="0" applyFill="1" applyBorder="1"/>
    <xf numFmtId="164" fontId="0" fillId="6" borderId="19" xfId="0" applyNumberFormat="1" applyFill="1" applyBorder="1"/>
    <xf numFmtId="0" fontId="0" fillId="6" borderId="20" xfId="0" applyFill="1" applyBorder="1"/>
    <xf numFmtId="164" fontId="0" fillId="6" borderId="21" xfId="0" applyNumberFormat="1" applyFill="1" applyBorder="1"/>
    <xf numFmtId="164" fontId="3" fillId="7" borderId="0" xfId="0" applyNumberFormat="1" applyFont="1" applyFill="1" applyBorder="1"/>
    <xf numFmtId="164" fontId="3" fillId="7" borderId="8" xfId="0" applyNumberFormat="1" applyFont="1" applyFill="1" applyBorder="1"/>
    <xf numFmtId="0" fontId="3" fillId="7" borderId="22" xfId="0" applyFont="1" applyFill="1" applyBorder="1"/>
    <xf numFmtId="0" fontId="2" fillId="0" borderId="7" xfId="1" applyFill="1" applyBorder="1" applyAlignment="1">
      <alignment wrapText="1"/>
    </xf>
    <xf numFmtId="0" fontId="2" fillId="0" borderId="0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lego.com/de-DE/EV3-Gyrosensor-4550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dp/B00BMKLVJ6?creative=165953&amp;creativeASIN=B00BMKLVJ6&amp;&amp;smid=A3JWKAKR8XB7XF&amp;tag=geizhalspre03-21" TargetMode="External"/><Relationship Id="rId1" Type="http://schemas.openxmlformats.org/officeDocument/2006/relationships/hyperlink" Target="https://www.dexterindustries.com/shop/brickpi-advanced-for-raspberry-pi/" TargetMode="External"/><Relationship Id="rId6" Type="http://schemas.openxmlformats.org/officeDocument/2006/relationships/hyperlink" Target="http://www.mindsensors.com/ev3-and-nxt/17-glidewheel-as-angle-sensor-for-nxt-or-ev3" TargetMode="External"/><Relationship Id="rId5" Type="http://schemas.openxmlformats.org/officeDocument/2006/relationships/hyperlink" Target="http://www.mindsensors.com/stem-with-robotics/13-pistorms-v2-base-kit-raspberry-pi-brain-for-lego-robot" TargetMode="External"/><Relationship Id="rId4" Type="http://schemas.openxmlformats.org/officeDocument/2006/relationships/hyperlink" Target="http://www.mindsensors.com/ev3-and-nxt/15-gyro-multisensitivity-accelerometer-and-compass-for-nxt-or-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85" zoomScaleNormal="85" workbookViewId="0">
      <selection activeCell="F1" sqref="F1"/>
    </sheetView>
  </sheetViews>
  <sheetFormatPr defaultRowHeight="15.75" x14ac:dyDescent="0.25"/>
  <cols>
    <col min="1" max="2" width="26.75" customWidth="1"/>
    <col min="3" max="3" width="11.25" customWidth="1"/>
    <col min="4" max="4" width="9.375" style="1" customWidth="1"/>
    <col min="5" max="5" width="54.125" customWidth="1"/>
    <col min="6" max="6" width="25.625" customWidth="1"/>
    <col min="8" max="8" width="9.25" customWidth="1"/>
  </cols>
  <sheetData>
    <row r="1" spans="1:7" ht="16.5" thickBot="1" x14ac:dyDescent="0.3">
      <c r="A1" s="2" t="s">
        <v>10</v>
      </c>
      <c r="B1" s="14" t="s">
        <v>24</v>
      </c>
      <c r="C1" s="14" t="s">
        <v>25</v>
      </c>
      <c r="D1" s="14" t="s">
        <v>32</v>
      </c>
      <c r="E1" s="15" t="s">
        <v>11</v>
      </c>
      <c r="F1" s="16" t="s">
        <v>23</v>
      </c>
      <c r="G1" s="21" t="s">
        <v>12</v>
      </c>
    </row>
    <row r="2" spans="1:7" ht="31.5" x14ac:dyDescent="0.25">
      <c r="A2" s="7" t="s">
        <v>9</v>
      </c>
      <c r="B2" s="31">
        <f t="shared" ref="B2:B12" si="0">SUM(C2:D2)</f>
        <v>100.50999999999999</v>
      </c>
      <c r="C2" s="31">
        <v>60.66</v>
      </c>
      <c r="D2" s="42">
        <v>39.85</v>
      </c>
      <c r="E2" s="57" t="s">
        <v>35</v>
      </c>
      <c r="F2" s="22" t="s">
        <v>26</v>
      </c>
      <c r="G2" s="10" t="s">
        <v>12</v>
      </c>
    </row>
    <row r="3" spans="1:7" x14ac:dyDescent="0.25">
      <c r="A3" s="3" t="s">
        <v>3</v>
      </c>
      <c r="B3" s="11">
        <f t="shared" si="0"/>
        <v>4</v>
      </c>
      <c r="C3" s="11">
        <v>3</v>
      </c>
      <c r="D3" s="54">
        <v>1</v>
      </c>
      <c r="E3" s="9"/>
      <c r="F3" s="17" t="s">
        <v>12</v>
      </c>
      <c r="G3" t="s">
        <v>12</v>
      </c>
    </row>
    <row r="4" spans="1:7" ht="31.5" x14ac:dyDescent="0.25">
      <c r="A4" s="3" t="s">
        <v>1</v>
      </c>
      <c r="B4" s="11">
        <f t="shared" si="0"/>
        <v>127.82000000000001</v>
      </c>
      <c r="C4" s="11">
        <v>85.9</v>
      </c>
      <c r="D4" s="11">
        <v>41.92</v>
      </c>
      <c r="E4" s="58" t="s">
        <v>36</v>
      </c>
      <c r="F4" s="17" t="s">
        <v>14</v>
      </c>
      <c r="G4" s="10" t="s">
        <v>12</v>
      </c>
    </row>
    <row r="5" spans="1:7" ht="47.25" x14ac:dyDescent="0.25">
      <c r="A5" s="3" t="s">
        <v>0</v>
      </c>
      <c r="B5" s="11">
        <f t="shared" si="0"/>
        <v>310.95</v>
      </c>
      <c r="C5" s="11">
        <v>293.95</v>
      </c>
      <c r="D5" s="11">
        <v>17</v>
      </c>
      <c r="E5" s="58" t="s">
        <v>37</v>
      </c>
      <c r="F5" s="17" t="s">
        <v>15</v>
      </c>
      <c r="G5" s="10" t="s">
        <v>12</v>
      </c>
    </row>
    <row r="6" spans="1:7" x14ac:dyDescent="0.25">
      <c r="A6" s="3" t="s">
        <v>7</v>
      </c>
      <c r="B6" s="11">
        <f t="shared" si="0"/>
        <v>38.49</v>
      </c>
      <c r="C6" s="11">
        <v>34.99</v>
      </c>
      <c r="D6" s="11">
        <v>3.5</v>
      </c>
      <c r="E6" s="12" t="s">
        <v>6</v>
      </c>
      <c r="F6" s="17" t="s">
        <v>12</v>
      </c>
      <c r="G6" s="10" t="s">
        <v>12</v>
      </c>
    </row>
    <row r="7" spans="1:7" ht="31.5" x14ac:dyDescent="0.25">
      <c r="A7" s="18" t="s">
        <v>8</v>
      </c>
      <c r="B7" s="11">
        <f t="shared" si="0"/>
        <v>96.960000000000008</v>
      </c>
      <c r="C7" s="11">
        <v>57.11</v>
      </c>
      <c r="D7" s="43">
        <v>39.85</v>
      </c>
      <c r="E7" s="58" t="s">
        <v>38</v>
      </c>
      <c r="F7" s="17" t="s">
        <v>26</v>
      </c>
      <c r="G7" s="10" t="s">
        <v>12</v>
      </c>
    </row>
    <row r="8" spans="1:7" x14ac:dyDescent="0.25">
      <c r="A8" s="18" t="s">
        <v>16</v>
      </c>
      <c r="B8" s="11">
        <f t="shared" si="0"/>
        <v>4</v>
      </c>
      <c r="C8" s="11">
        <v>3</v>
      </c>
      <c r="D8" s="54">
        <v>1</v>
      </c>
      <c r="E8" s="9"/>
      <c r="F8" s="17"/>
      <c r="G8" s="10" t="s">
        <v>12</v>
      </c>
    </row>
    <row r="9" spans="1:7" x14ac:dyDescent="0.25">
      <c r="A9" s="3" t="s">
        <v>13</v>
      </c>
      <c r="B9" s="11">
        <f t="shared" si="0"/>
        <v>7</v>
      </c>
      <c r="C9" s="11">
        <v>6</v>
      </c>
      <c r="D9" s="54">
        <v>1</v>
      </c>
      <c r="E9" s="9"/>
      <c r="F9" s="17" t="s">
        <v>12</v>
      </c>
      <c r="G9" s="10" t="s">
        <v>12</v>
      </c>
    </row>
    <row r="10" spans="1:7" ht="31.5" x14ac:dyDescent="0.25">
      <c r="A10" s="3" t="s">
        <v>5</v>
      </c>
      <c r="B10" s="11">
        <f t="shared" si="0"/>
        <v>135.03</v>
      </c>
      <c r="C10" s="11">
        <v>95.18</v>
      </c>
      <c r="D10" s="43">
        <v>39.85</v>
      </c>
      <c r="E10" s="58" t="s">
        <v>39</v>
      </c>
      <c r="F10" s="17" t="s">
        <v>18</v>
      </c>
      <c r="G10" s="10" t="s">
        <v>12</v>
      </c>
    </row>
    <row r="11" spans="1:7" x14ac:dyDescent="0.25">
      <c r="A11" s="3" t="s">
        <v>17</v>
      </c>
      <c r="B11" s="11">
        <f t="shared" si="0"/>
        <v>6</v>
      </c>
      <c r="C11" s="11">
        <v>5</v>
      </c>
      <c r="D11" s="54">
        <v>1</v>
      </c>
      <c r="E11" s="9"/>
      <c r="F11" s="17" t="s">
        <v>12</v>
      </c>
    </row>
    <row r="12" spans="1:7" ht="16.5" thickBot="1" x14ac:dyDescent="0.3">
      <c r="A12" s="5" t="s">
        <v>2</v>
      </c>
      <c r="B12" s="30">
        <f t="shared" si="0"/>
        <v>38.5</v>
      </c>
      <c r="C12" s="30">
        <v>37.5</v>
      </c>
      <c r="D12" s="55">
        <v>1</v>
      </c>
      <c r="E12" s="19"/>
      <c r="F12" s="20" t="s">
        <v>12</v>
      </c>
    </row>
    <row r="13" spans="1:7" ht="16.5" thickBot="1" x14ac:dyDescent="0.3">
      <c r="C13" s="13"/>
    </row>
    <row r="14" spans="1:7" ht="16.5" thickBot="1" x14ac:dyDescent="0.3">
      <c r="A14" s="2" t="s">
        <v>20</v>
      </c>
      <c r="B14" s="23" t="s">
        <v>24</v>
      </c>
      <c r="C14" s="24" t="s">
        <v>4</v>
      </c>
      <c r="E14" s="2" t="s">
        <v>22</v>
      </c>
      <c r="F14" s="22"/>
    </row>
    <row r="15" spans="1:7" x14ac:dyDescent="0.25">
      <c r="A15" s="7" t="str">
        <f>A5</f>
        <v>EV3 Base Set</v>
      </c>
      <c r="B15" s="31">
        <f>VLOOKUP($A15,$A$2:$B$12,2)</f>
        <v>310.95</v>
      </c>
      <c r="C15" s="8"/>
      <c r="E15" s="7" t="s">
        <v>27</v>
      </c>
      <c r="F15" s="8">
        <f>C$19+B$21+C25</f>
        <v>533.76</v>
      </c>
    </row>
    <row r="16" spans="1:7" x14ac:dyDescent="0.25">
      <c r="A16" s="3" t="str">
        <f>A12</f>
        <v>Raspberry Pi 3</v>
      </c>
      <c r="B16" s="11">
        <f>VLOOKUP($A16,$A$2:$B$12,2)</f>
        <v>38.5</v>
      </c>
      <c r="C16" s="4"/>
      <c r="E16" s="3" t="s">
        <v>28</v>
      </c>
      <c r="F16" s="4">
        <f>C$19+B$21+C26</f>
        <v>592.23</v>
      </c>
    </row>
    <row r="17" spans="1:6" x14ac:dyDescent="0.25">
      <c r="A17" s="3" t="str">
        <f>A9</f>
        <v>MicroSD-Karte</v>
      </c>
      <c r="B17" s="11">
        <f>VLOOKUP($A17,$A$2:$B$12,2)</f>
        <v>7</v>
      </c>
      <c r="C17" s="4"/>
      <c r="E17" s="3" t="s">
        <v>33</v>
      </c>
      <c r="F17" s="4">
        <f>C$19+B$21+C27</f>
        <v>595.78</v>
      </c>
    </row>
    <row r="18" spans="1:6" x14ac:dyDescent="0.25">
      <c r="A18" s="3" t="str">
        <f>A8</f>
        <v>HDMI cable</v>
      </c>
      <c r="B18" s="11">
        <f>VLOOKUP($A18,$A$2:$B$12,2)</f>
        <v>4</v>
      </c>
      <c r="C18" s="4"/>
      <c r="E18" s="3"/>
      <c r="F18" s="4"/>
    </row>
    <row r="19" spans="1:6" ht="16.5" thickBot="1" x14ac:dyDescent="0.3">
      <c r="A19" s="5" t="str">
        <f>A11</f>
        <v>MicroUSB Power Supply</v>
      </c>
      <c r="B19" s="30">
        <f>VLOOKUP($A19,$A$2:$B$12,2)</f>
        <v>7</v>
      </c>
      <c r="C19" s="6">
        <f>SUM(B15:B19)</f>
        <v>367.45</v>
      </c>
      <c r="E19" s="3" t="s">
        <v>29</v>
      </c>
      <c r="F19" s="4">
        <f>C$19+C$23+C25</f>
        <v>544.97</v>
      </c>
    </row>
    <row r="20" spans="1:6" x14ac:dyDescent="0.25">
      <c r="A20" s="44" t="s">
        <v>19</v>
      </c>
      <c r="B20" s="45"/>
      <c r="C20" s="46"/>
      <c r="E20" s="50" t="s">
        <v>30</v>
      </c>
      <c r="F20" s="51">
        <f>C$19+C$23+C26-D$10</f>
        <v>563.59</v>
      </c>
    </row>
    <row r="21" spans="1:6" ht="16.5" thickBot="1" x14ac:dyDescent="0.3">
      <c r="A21" s="26" t="str">
        <f>A4</f>
        <v>BrickPi BaseKit</v>
      </c>
      <c r="B21" s="33">
        <f>VLOOKUP($A21,$A$2:$B$12,2)</f>
        <v>127.82000000000001</v>
      </c>
      <c r="C21" s="38">
        <f>B21</f>
        <v>127.82000000000001</v>
      </c>
      <c r="E21" s="52" t="s">
        <v>31</v>
      </c>
      <c r="F21" s="53">
        <f>C$19+C$23+C27-D$10</f>
        <v>567.14</v>
      </c>
    </row>
    <row r="22" spans="1:6" x14ac:dyDescent="0.25">
      <c r="A22" s="27" t="str">
        <f>A10</f>
        <v>PiStorms</v>
      </c>
      <c r="B22" s="34">
        <f>VLOOKUP($A22,$A$2:$B$12,2)</f>
        <v>135.03</v>
      </c>
      <c r="C22" s="39"/>
    </row>
    <row r="23" spans="1:6" ht="16.5" thickBot="1" x14ac:dyDescent="0.3">
      <c r="A23" s="47" t="str">
        <f>A3</f>
        <v>Battery Holder</v>
      </c>
      <c r="B23" s="48">
        <f>VLOOKUP($A23,$A$2:$B$12,2)</f>
        <v>4</v>
      </c>
      <c r="C23" s="49">
        <f>SUM(B22:B23)</f>
        <v>139.03</v>
      </c>
      <c r="E23" s="56" t="s">
        <v>34</v>
      </c>
    </row>
    <row r="24" spans="1:6" x14ac:dyDescent="0.25">
      <c r="A24" s="25" t="s">
        <v>21</v>
      </c>
      <c r="B24" s="32"/>
      <c r="C24" s="37"/>
    </row>
    <row r="25" spans="1:6" x14ac:dyDescent="0.25">
      <c r="A25" s="26" t="str">
        <f>A6</f>
        <v>Gyro Sensor (Lego)</v>
      </c>
      <c r="B25" s="33">
        <f>VLOOKUP($A25,$A$2:$B$12,2)</f>
        <v>38.49</v>
      </c>
      <c r="C25" s="38">
        <f>B25</f>
        <v>38.49</v>
      </c>
    </row>
    <row r="26" spans="1:6" x14ac:dyDescent="0.25">
      <c r="A26" s="28" t="str">
        <f>A7</f>
        <v>Gyro++ Sensor (MindSensors)</v>
      </c>
      <c r="B26" s="35">
        <f>VLOOKUP($A26,$A$2:$B$12,2)</f>
        <v>96.960000000000008</v>
      </c>
      <c r="C26" s="40">
        <f>B26</f>
        <v>96.960000000000008</v>
      </c>
    </row>
    <row r="27" spans="1:6" ht="16.5" thickBot="1" x14ac:dyDescent="0.3">
      <c r="A27" s="29" t="str">
        <f>A2</f>
        <v>Angle Sensor (MindSensors)</v>
      </c>
      <c r="B27" s="36">
        <f>VLOOKUP($A27,$A$2:$B$12,2)</f>
        <v>100.50999999999999</v>
      </c>
      <c r="C27" s="41">
        <f>B27</f>
        <v>100.50999999999999</v>
      </c>
    </row>
  </sheetData>
  <sortState ref="A2:G12">
    <sortCondition ref="A2:A12"/>
  </sortState>
  <hyperlinks>
    <hyperlink ref="E4" r:id="rId1"/>
    <hyperlink ref="E5" r:id="rId2"/>
    <hyperlink ref="E6" r:id="rId3"/>
    <hyperlink ref="E7" r:id="rId4"/>
    <hyperlink ref="E10" r:id="rId5"/>
    <hyperlink ref="E2" r:id="rId6"/>
  </hyperlinks>
  <pageMargins left="0.25" right="0.25" top="0.75" bottom="0.75" header="0.3" footer="0.3"/>
  <pageSetup paperSize="8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Genaue Kostenrechnung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Bandle</dc:creator>
  <cp:lastModifiedBy>User</cp:lastModifiedBy>
  <cp:lastPrinted>2017-07-27T13:32:32Z</cp:lastPrinted>
  <dcterms:created xsi:type="dcterms:W3CDTF">2017-07-26T22:18:02Z</dcterms:created>
  <dcterms:modified xsi:type="dcterms:W3CDTF">2017-07-27T13:33:20Z</dcterms:modified>
</cp:coreProperties>
</file>