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[Projects]\TUMLegoSegway.git\Formales\"/>
    </mc:Choice>
  </mc:AlternateContent>
  <bookViews>
    <workbookView xWindow="20160" yWindow="0" windowWidth="13440" windowHeight="20895" tabRatio="500"/>
  </bookViews>
  <sheets>
    <sheet name="Genaue Kostenrechnung" sheetId="2" r:id="rId1"/>
    <sheet name="Tabelle1" sheetId="1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7" i="2"/>
  <c r="F15" i="2"/>
  <c r="F21" i="2"/>
  <c r="F20" i="2"/>
  <c r="F19" i="2"/>
  <c r="B2" i="2"/>
  <c r="B27" i="2"/>
  <c r="B7" i="2"/>
  <c r="B26" i="2"/>
  <c r="B25" i="2"/>
  <c r="B3" i="2"/>
  <c r="B23" i="2"/>
  <c r="A22" i="2"/>
  <c r="B10" i="2"/>
  <c r="B22" i="2"/>
  <c r="B21" i="2"/>
  <c r="B9" i="2"/>
  <c r="B19" i="2"/>
  <c r="B8" i="2"/>
  <c r="B18" i="2"/>
  <c r="B17" i="2"/>
  <c r="B12" i="2"/>
  <c r="B16" i="2"/>
  <c r="B15" i="2"/>
  <c r="A15" i="2"/>
  <c r="B5" i="2"/>
  <c r="B4" i="2"/>
  <c r="B6" i="2"/>
  <c r="B11" i="2"/>
  <c r="A27" i="2"/>
  <c r="C27" i="2"/>
  <c r="A26" i="2"/>
  <c r="C26" i="2"/>
  <c r="A25" i="2"/>
  <c r="C25" i="2"/>
  <c r="A23" i="2"/>
  <c r="C23" i="2"/>
  <c r="A21" i="2"/>
  <c r="C21" i="2"/>
  <c r="A16" i="2"/>
  <c r="A17" i="2"/>
  <c r="A18" i="2"/>
  <c r="A19" i="2"/>
  <c r="C19" i="2"/>
  <c r="B28" i="1"/>
  <c r="C28" i="1"/>
  <c r="B16" i="1"/>
  <c r="C16" i="1"/>
  <c r="B15" i="1"/>
  <c r="C15" i="1"/>
  <c r="B20" i="1"/>
  <c r="C29" i="1"/>
  <c r="B29" i="1"/>
  <c r="C24" i="1"/>
  <c r="C25" i="1"/>
  <c r="B17" i="1"/>
  <c r="C26" i="1"/>
  <c r="B18" i="1"/>
  <c r="C27" i="1"/>
  <c r="C30" i="1"/>
  <c r="B19" i="1"/>
  <c r="B27" i="1"/>
  <c r="B26" i="1"/>
  <c r="B25" i="1"/>
  <c r="B24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<sst xmlns="http://schemas.openxmlformats.org/spreadsheetml/2006/main" count="71" uniqueCount="49">
  <si>
    <t>Einzelteilübersicht</t>
  </si>
  <si>
    <t>EV3 Base Set</t>
  </si>
  <si>
    <t>BrickPi BaseKit</t>
  </si>
  <si>
    <t>Raspberry Pi 3</t>
  </si>
  <si>
    <t>microSD-Karte</t>
  </si>
  <si>
    <t>Power Supply</t>
  </si>
  <si>
    <t>PiStorm</t>
  </si>
  <si>
    <t>Battery Holder</t>
  </si>
  <si>
    <t>Angle Sensor</t>
  </si>
  <si>
    <t>Gyro Sensor</t>
  </si>
  <si>
    <t>Preis in Euro</t>
  </si>
  <si>
    <t>Einzelteil</t>
  </si>
  <si>
    <t>Option 1</t>
  </si>
  <si>
    <t>Summe</t>
  </si>
  <si>
    <t>Option 2</t>
  </si>
  <si>
    <t>PiStorms</t>
  </si>
  <si>
    <t>http://www.mindsensors.com/ev3-and-nxt/17-glidewheel-as-angle-sensor-for-nxt-or-ev3</t>
  </si>
  <si>
    <t>https://shop.lego.com/de-DE/EV3-Gyrosensor-45505</t>
  </si>
  <si>
    <t>http://www.mindsensors.com/ev3-and-nxt/15-gyro-multisensitivity-accelerometer-and-compass-for-nxt-or-ev3</t>
  </si>
  <si>
    <t>Gyro Sensor (Lego)</t>
  </si>
  <si>
    <t>Gyro++ Sensor (MindSensors)</t>
  </si>
  <si>
    <t>Angle Sensor (MindSensors)</t>
  </si>
  <si>
    <t>http://www.mindsensors.com/stem-with-robotics/13-pistorms-v2-base-kit-raspberry-pi-brain-for-lego-robot</t>
  </si>
  <si>
    <t>Einzelteile</t>
  </si>
  <si>
    <t>https://www.dexterindustries.com/shop/brickpi-advanced-for-raspberry-pi/</t>
  </si>
  <si>
    <t>Link</t>
  </si>
  <si>
    <t xml:space="preserve"> </t>
  </si>
  <si>
    <t>MicroSD-Karte</t>
  </si>
  <si>
    <t>Included: battery holder, frame</t>
  </si>
  <si>
    <t>NOT included: gyro/angle sensor</t>
  </si>
  <si>
    <t>HDMI cable</t>
  </si>
  <si>
    <t>https://www.amazon.de/dp/B00BMKLVJ6?creative=165953&amp;creativeASIN=B00BMKLVJ6&amp;&amp;smid=A3JWKAKR8XB7XF&amp;tag=geizhalspre03-21</t>
  </si>
  <si>
    <t>MicroUSB Power Supply</t>
  </si>
  <si>
    <t>Included: touchscreen, frame</t>
  </si>
  <si>
    <t>Option 1: Board</t>
  </si>
  <si>
    <t>Benötigte Hardware</t>
  </si>
  <si>
    <t>Option 2: Sensoren</t>
  </si>
  <si>
    <t>Kosten</t>
  </si>
  <si>
    <t>Notizen</t>
  </si>
  <si>
    <t>Gesamtpreis</t>
  </si>
  <si>
    <t>Einzelpreis</t>
  </si>
  <si>
    <t>Versand fällt bei PiStorms weg</t>
  </si>
  <si>
    <t>BrickPi + Lego gyro</t>
  </si>
  <si>
    <t>BrickPi + Gyro++</t>
  </si>
  <si>
    <t>PiStorms + Lego gyro</t>
  </si>
  <si>
    <t>PiStorms + Gyro++ - shipping</t>
  </si>
  <si>
    <t>PiStorms + Angle - shipping</t>
  </si>
  <si>
    <t>Versand</t>
  </si>
  <si>
    <t>BrickPi +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</si>
</sst>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_€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2" xfId="0" applyNumberFormat="1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4" fillId="0" borderId="5" xfId="0" applyFont="1" applyBorder="1"/>
    <xf numFmtId="0" fontId="0" fillId="0" borderId="1" xfId="0" applyBorder="1"/>
    <xf numFmtId="164" fontId="0" fillId="0" borderId="2" xfId="0" applyNumberFormat="1" applyBorder="1"/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5" fillId="0" borderId="0" xfId="1" applyBorder="1"/>
    <xf numFmtId="165" fontId="0" fillId="0" borderId="0" xfId="0" applyNumberFormat="1"/>
    <xf numFmtId="164" fontId="1" fillId="0" borderId="9" xfId="0" applyNumberFormat="1" applyFont="1" applyBorder="1"/>
    <xf numFmtId="0" fontId="1" fillId="0" borderId="9" xfId="0" applyFont="1" applyBorder="1"/>
    <xf numFmtId="0" fontId="1" fillId="0" borderId="2" xfId="0" applyFont="1" applyBorder="1"/>
    <xf numFmtId="0" fontId="0" fillId="0" borderId="4" xfId="0" applyBorder="1"/>
    <xf numFmtId="0" fontId="0" fillId="0" borderId="3" xfId="0" applyFill="1" applyBorder="1"/>
    <xf numFmtId="0" fontId="0" fillId="0" borderId="10" xfId="0" applyBorder="1"/>
    <xf numFmtId="0" fontId="0" fillId="0" borderId="6" xfId="0" applyBorder="1"/>
    <xf numFmtId="0" fontId="1" fillId="0" borderId="0" xfId="0" applyFont="1" applyFill="1" applyBorder="1"/>
    <xf numFmtId="0" fontId="0" fillId="0" borderId="2" xfId="0" applyBorder="1"/>
    <xf numFmtId="0" fontId="5" fillId="0" borderId="9" xfId="1" applyFill="1" applyBorder="1"/>
    <xf numFmtId="165" fontId="1" fillId="0" borderId="9" xfId="0" applyNumberFormat="1" applyFont="1" applyBorder="1"/>
    <xf numFmtId="165" fontId="1" fillId="0" borderId="2" xfId="0" applyNumberFormat="1" applyFont="1" applyBorder="1"/>
    <xf numFmtId="0" fontId="1" fillId="3" borderId="3" xfId="0" applyFont="1" applyFill="1" applyBorder="1"/>
    <xf numFmtId="0" fontId="0" fillId="5" borderId="18" xfId="0" applyFill="1" applyBorder="1"/>
    <xf numFmtId="0" fontId="0" fillId="6" borderId="11" xfId="0" applyFill="1" applyBorder="1"/>
    <xf numFmtId="0" fontId="0" fillId="6" borderId="18" xfId="0" applyFill="1" applyBorder="1"/>
    <xf numFmtId="0" fontId="0" fillId="4" borderId="13" xfId="0" applyFill="1" applyBorder="1"/>
    <xf numFmtId="164" fontId="0" fillId="0" borderId="10" xfId="0" applyNumberFormat="1" applyBorder="1"/>
    <xf numFmtId="164" fontId="0" fillId="0" borderId="9" xfId="0" applyNumberFormat="1" applyBorder="1"/>
    <xf numFmtId="164" fontId="0" fillId="3" borderId="0" xfId="0" applyNumberFormat="1" applyFill="1" applyBorder="1"/>
    <xf numFmtId="164" fontId="0" fillId="5" borderId="17" xfId="0" applyNumberFormat="1" applyFill="1" applyBorder="1"/>
    <xf numFmtId="164" fontId="0" fillId="6" borderId="15" xfId="0" applyNumberFormat="1" applyFill="1" applyBorder="1"/>
    <xf numFmtId="164" fontId="0" fillId="6" borderId="17" xfId="0" applyNumberFormat="1" applyFill="1" applyBorder="1"/>
    <xf numFmtId="164" fontId="0" fillId="4" borderId="16" xfId="0" applyNumberFormat="1" applyFill="1" applyBorder="1"/>
    <xf numFmtId="164" fontId="0" fillId="3" borderId="4" xfId="0" applyNumberFormat="1" applyFill="1" applyBorder="1"/>
    <xf numFmtId="164" fontId="0" fillId="5" borderId="19" xfId="0" applyNumberFormat="1" applyFill="1" applyBorder="1"/>
    <xf numFmtId="164" fontId="0" fillId="6" borderId="12" xfId="0" applyNumberFormat="1" applyFill="1" applyBorder="1"/>
    <xf numFmtId="164" fontId="0" fillId="6" borderId="19" xfId="0" applyNumberFormat="1" applyFill="1" applyBorder="1"/>
    <xf numFmtId="164" fontId="0" fillId="4" borderId="14" xfId="0" applyNumberFormat="1" applyFill="1" applyBorder="1"/>
    <xf numFmtId="164" fontId="0" fillId="0" borderId="9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1" fillId="3" borderId="1" xfId="0" applyFont="1" applyFill="1" applyBorder="1"/>
    <xf numFmtId="164" fontId="0" fillId="3" borderId="9" xfId="0" applyNumberFormat="1" applyFill="1" applyBorder="1"/>
    <xf numFmtId="164" fontId="0" fillId="3" borderId="2" xfId="0" applyNumberFormat="1" applyFill="1" applyBorder="1"/>
    <xf numFmtId="0" fontId="0" fillId="6" borderId="5" xfId="0" applyFill="1" applyBorder="1"/>
    <xf numFmtId="164" fontId="0" fillId="6" borderId="10" xfId="0" applyNumberFormat="1" applyFill="1" applyBorder="1"/>
    <xf numFmtId="164" fontId="0" fillId="6" borderId="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dp/B00BMKLVJ6?creative=165953&amp;creativeASIN=B00BMKLVJ6&amp;&amp;smid=A3JWKAKR8XB7XF&amp;tag=geizhalspre03-2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exterindustries.com/shop/brickpi-advanced-for-raspberry-pi/" TargetMode="External"/><Relationship Id="rId1" Type="http://schemas.openxmlformats.org/officeDocument/2006/relationships/hyperlink" Target="http://www.mindsensors.com/ev3-and-nxt/17-glidewheel-as-angle-sensor-for-nxt-or-ev3" TargetMode="External"/><Relationship Id="rId6" Type="http://schemas.openxmlformats.org/officeDocument/2006/relationships/hyperlink" Target="http://www.mindsensors.com/stem-with-robotics/13-pistorms-v2-base-kit-raspberry-pi-brain-for-lego-robot" TargetMode="External"/><Relationship Id="rId5" Type="http://schemas.openxmlformats.org/officeDocument/2006/relationships/hyperlink" Target="http://www.mindsensors.com/ev3-and-nxt/15-gyro-multisensitivity-accelerometer-and-compass-for-nxt-or-ev3" TargetMode="External"/><Relationship Id="rId4" Type="http://schemas.openxmlformats.org/officeDocument/2006/relationships/hyperlink" Target="https://shop.lego.com/de-DE/EV3-Gyrosensor-45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5.75" x14ac:dyDescent="0.25"/>
  <cols>
    <col min="1" max="2" width="26.75" customWidth="1"/>
    <col min="3" max="3" width="11.25" customWidth="1"/>
    <col min="4" max="4" width="9.375" style="1" customWidth="1"/>
    <col min="5" max="5" width="32.375" customWidth="1"/>
    <col min="6" max="6" width="25.625" customWidth="1"/>
    <col min="8" max="8" width="9.25" customWidth="1"/>
  </cols>
  <sheetData>
    <row r="1" spans="1:7" ht="16.5" thickBot="1" x14ac:dyDescent="0.3">
      <c r="A1" s="2" t="s">
        <v>23</v>
      </c>
      <c r="B1" s="19" t="s">
        <v>39</v>
      </c>
      <c r="C1" s="19" t="s">
        <v>40</v>
      </c>
      <c r="D1" s="19" t="s">
        <v>47</v>
      </c>
      <c r="E1" s="20" t="s">
        <v>25</v>
      </c>
      <c r="F1" s="21" t="s">
        <v>38</v>
      </c>
      <c r="G1" s="26" t="s">
        <v>26</v>
      </c>
    </row>
    <row r="2" spans="1:7" x14ac:dyDescent="0.25">
      <c r="A2" s="9" t="s">
        <v>21</v>
      </c>
      <c r="B2" s="37">
        <f>SUM(C2:D2)</f>
        <v>100.50999999999999</v>
      </c>
      <c r="C2" s="37">
        <v>60.66</v>
      </c>
      <c r="D2" s="48">
        <v>39.85</v>
      </c>
      <c r="E2" s="28" t="s">
        <v>16</v>
      </c>
      <c r="F2" s="27" t="s">
        <v>41</v>
      </c>
      <c r="G2" s="15" t="s">
        <v>26</v>
      </c>
    </row>
    <row r="3" spans="1:7" x14ac:dyDescent="0.25">
      <c r="A3" s="4" t="s">
        <v>7</v>
      </c>
      <c r="B3" s="16">
        <f>SUM(C3:D3)</f>
        <v>4</v>
      </c>
      <c r="C3" s="16">
        <v>3</v>
      </c>
      <c r="D3" s="16">
        <v>1</v>
      </c>
      <c r="E3" s="14"/>
      <c r="F3" s="22" t="s">
        <v>26</v>
      </c>
      <c r="G3" t="s">
        <v>26</v>
      </c>
    </row>
    <row r="4" spans="1:7" x14ac:dyDescent="0.25">
      <c r="A4" s="4" t="s">
        <v>2</v>
      </c>
      <c r="B4" s="16">
        <f>SUM(C4:D4)</f>
        <v>127.82000000000001</v>
      </c>
      <c r="C4" s="16">
        <v>85.9</v>
      </c>
      <c r="D4" s="16">
        <v>41.92</v>
      </c>
      <c r="E4" s="17" t="s">
        <v>24</v>
      </c>
      <c r="F4" s="22" t="s">
        <v>28</v>
      </c>
      <c r="G4" s="15" t="s">
        <v>26</v>
      </c>
    </row>
    <row r="5" spans="1:7" x14ac:dyDescent="0.25">
      <c r="A5" s="4" t="s">
        <v>1</v>
      </c>
      <c r="B5" s="16">
        <f>SUM(C5:D5)</f>
        <v>310.95</v>
      </c>
      <c r="C5" s="16">
        <v>293.95</v>
      </c>
      <c r="D5" s="16">
        <v>17</v>
      </c>
      <c r="E5" s="17" t="s">
        <v>31</v>
      </c>
      <c r="F5" s="22" t="s">
        <v>29</v>
      </c>
      <c r="G5" s="15" t="s">
        <v>26</v>
      </c>
    </row>
    <row r="6" spans="1:7" x14ac:dyDescent="0.25">
      <c r="A6" s="4" t="s">
        <v>19</v>
      </c>
      <c r="B6" s="16">
        <f>SUM(C6:D6)</f>
        <v>38.49</v>
      </c>
      <c r="C6" s="16">
        <v>34.99</v>
      </c>
      <c r="D6" s="16">
        <v>3.5</v>
      </c>
      <c r="E6" s="17" t="s">
        <v>17</v>
      </c>
      <c r="F6" s="22" t="s">
        <v>26</v>
      </c>
      <c r="G6" s="15" t="s">
        <v>26</v>
      </c>
    </row>
    <row r="7" spans="1:7" x14ac:dyDescent="0.25">
      <c r="A7" s="23" t="s">
        <v>20</v>
      </c>
      <c r="B7" s="16">
        <f>SUM(C7:D7)</f>
        <v>96.960000000000008</v>
      </c>
      <c r="C7" s="16">
        <v>57.11</v>
      </c>
      <c r="D7" s="49">
        <v>39.85</v>
      </c>
      <c r="E7" s="17" t="s">
        <v>18</v>
      </c>
      <c r="F7" s="22" t="s">
        <v>41</v>
      </c>
      <c r="G7" s="15" t="s">
        <v>26</v>
      </c>
    </row>
    <row r="8" spans="1:7" x14ac:dyDescent="0.25">
      <c r="A8" s="23" t="s">
        <v>30</v>
      </c>
      <c r="B8" s="16">
        <f>SUM(C8:D8)</f>
        <v>4</v>
      </c>
      <c r="C8" s="16">
        <v>3</v>
      </c>
      <c r="D8" s="16">
        <v>1</v>
      </c>
      <c r="E8" s="14"/>
      <c r="F8" s="22"/>
      <c r="G8" s="15" t="s">
        <v>26</v>
      </c>
    </row>
    <row r="9" spans="1:7" x14ac:dyDescent="0.25">
      <c r="A9" s="4" t="s">
        <v>27</v>
      </c>
      <c r="B9" s="16">
        <f>SUM(C9:D9)</f>
        <v>7</v>
      </c>
      <c r="C9" s="16">
        <v>6</v>
      </c>
      <c r="D9" s="16">
        <v>1</v>
      </c>
      <c r="E9" s="14"/>
      <c r="F9" s="22" t="s">
        <v>26</v>
      </c>
      <c r="G9" s="15" t="s">
        <v>26</v>
      </c>
    </row>
    <row r="10" spans="1:7" x14ac:dyDescent="0.25">
      <c r="A10" s="4" t="s">
        <v>15</v>
      </c>
      <c r="B10" s="16">
        <f>SUM(C10:D10)</f>
        <v>135.03</v>
      </c>
      <c r="C10" s="16">
        <v>95.18</v>
      </c>
      <c r="D10" s="49">
        <v>39.85</v>
      </c>
      <c r="E10" s="17" t="s">
        <v>22</v>
      </c>
      <c r="F10" s="22" t="s">
        <v>33</v>
      </c>
      <c r="G10" s="15" t="s">
        <v>26</v>
      </c>
    </row>
    <row r="11" spans="1:7" x14ac:dyDescent="0.25">
      <c r="A11" s="4" t="s">
        <v>32</v>
      </c>
      <c r="B11" s="16">
        <f>SUM(C11:D11)</f>
        <v>6</v>
      </c>
      <c r="C11" s="16">
        <v>5</v>
      </c>
      <c r="D11" s="16">
        <v>1</v>
      </c>
      <c r="E11" s="14"/>
      <c r="F11" s="22" t="s">
        <v>26</v>
      </c>
    </row>
    <row r="12" spans="1:7" ht="16.5" thickBot="1" x14ac:dyDescent="0.3">
      <c r="A12" s="6" t="s">
        <v>3</v>
      </c>
      <c r="B12" s="36">
        <f>SUM(C12:D12)</f>
        <v>38.5</v>
      </c>
      <c r="C12" s="36">
        <v>37.5</v>
      </c>
      <c r="D12" s="36">
        <v>1</v>
      </c>
      <c r="E12" s="24"/>
      <c r="F12" s="25" t="s">
        <v>26</v>
      </c>
    </row>
    <row r="13" spans="1:7" ht="16.5" thickBot="1" x14ac:dyDescent="0.3">
      <c r="C13" s="18"/>
    </row>
    <row r="14" spans="1:7" ht="16.5" thickBot="1" x14ac:dyDescent="0.3">
      <c r="A14" s="2" t="s">
        <v>35</v>
      </c>
      <c r="B14" s="29" t="s">
        <v>39</v>
      </c>
      <c r="C14" s="30" t="s">
        <v>13</v>
      </c>
      <c r="E14" s="2" t="s">
        <v>37</v>
      </c>
      <c r="F14" s="27"/>
    </row>
    <row r="15" spans="1:7" x14ac:dyDescent="0.25">
      <c r="A15" s="9" t="str">
        <f>A5</f>
        <v>EV3 Base Set</v>
      </c>
      <c r="B15" s="37">
        <f>VLOOKUP($A15,$A$2:$B$12,2)</f>
        <v>310.95</v>
      </c>
      <c r="C15" s="10"/>
      <c r="E15" s="9" t="s">
        <v>42</v>
      </c>
      <c r="F15" s="10">
        <f>C$19+B$21+C25</f>
        <v>533.76</v>
      </c>
    </row>
    <row r="16" spans="1:7" x14ac:dyDescent="0.25">
      <c r="A16" s="4" t="str">
        <f>A12</f>
        <v>Raspberry Pi 3</v>
      </c>
      <c r="B16" s="16">
        <f>VLOOKUP($A16,$A$2:$B$12,2)</f>
        <v>38.5</v>
      </c>
      <c r="C16" s="5"/>
      <c r="E16" s="4" t="s">
        <v>43</v>
      </c>
      <c r="F16" s="5">
        <f>C$19+B$21+C26</f>
        <v>592.23</v>
      </c>
    </row>
    <row r="17" spans="1:6" x14ac:dyDescent="0.25">
      <c r="A17" s="4" t="str">
        <f>A9</f>
        <v>MicroSD-Karte</v>
      </c>
      <c r="B17" s="16">
        <f>VLOOKUP($A17,$A$2:$B$12,2)</f>
        <v>7</v>
      </c>
      <c r="C17" s="5"/>
      <c r="E17" s="4" t="s">
        <v>48</v>
      </c>
      <c r="F17" s="5">
        <f>C$19+B$21+C27</f>
        <v>595.78</v>
      </c>
    </row>
    <row r="18" spans="1:6" x14ac:dyDescent="0.25">
      <c r="A18" s="4" t="str">
        <f>A8</f>
        <v>HDMI cable</v>
      </c>
      <c r="B18" s="16">
        <f>VLOOKUP($A18,$A$2:$B$12,2)</f>
        <v>4</v>
      </c>
      <c r="C18" s="5"/>
      <c r="E18" s="4"/>
      <c r="F18" s="5"/>
    </row>
    <row r="19" spans="1:6" ht="16.5" thickBot="1" x14ac:dyDescent="0.3">
      <c r="A19" s="6" t="str">
        <f>A11</f>
        <v>MicroUSB Power Supply</v>
      </c>
      <c r="B19" s="36">
        <f>VLOOKUP($A19,$A$2:$B$12,2)</f>
        <v>7</v>
      </c>
      <c r="C19" s="7">
        <f>SUM(B15:B19)</f>
        <v>367.45</v>
      </c>
      <c r="E19" s="4" t="s">
        <v>44</v>
      </c>
      <c r="F19" s="5">
        <f>C$19+C$23+C25</f>
        <v>544.97</v>
      </c>
    </row>
    <row r="20" spans="1:6" x14ac:dyDescent="0.25">
      <c r="A20" s="50" t="s">
        <v>34</v>
      </c>
      <c r="B20" s="51"/>
      <c r="C20" s="52"/>
      <c r="E20" s="4" t="s">
        <v>45</v>
      </c>
      <c r="F20" s="5">
        <f>C$19+C$23+C26-D$10</f>
        <v>563.59</v>
      </c>
    </row>
    <row r="21" spans="1:6" ht="16.5" thickBot="1" x14ac:dyDescent="0.3">
      <c r="A21" s="32" t="str">
        <f>A4</f>
        <v>BrickPi BaseKit</v>
      </c>
      <c r="B21" s="39">
        <f>VLOOKUP($A21,$A$2:$B$12,2)</f>
        <v>127.82000000000001</v>
      </c>
      <c r="C21" s="44">
        <f>B21</f>
        <v>127.82000000000001</v>
      </c>
      <c r="E21" s="6" t="s">
        <v>46</v>
      </c>
      <c r="F21" s="7">
        <f>C$19+C$23+C27-D$10</f>
        <v>567.14</v>
      </c>
    </row>
    <row r="22" spans="1:6" x14ac:dyDescent="0.25">
      <c r="A22" s="33" t="str">
        <f>A10</f>
        <v>PiStorms</v>
      </c>
      <c r="B22" s="40">
        <f>VLOOKUP($A22,$A$2:$B$12,2)</f>
        <v>135.03</v>
      </c>
      <c r="C22" s="45"/>
    </row>
    <row r="23" spans="1:6" ht="16.5" thickBot="1" x14ac:dyDescent="0.3">
      <c r="A23" s="53" t="str">
        <f>A3</f>
        <v>Battery Holder</v>
      </c>
      <c r="B23" s="54">
        <f>VLOOKUP($A23,$A$2:$B$12,2)</f>
        <v>4</v>
      </c>
      <c r="C23" s="55">
        <f>SUM(B22:B23)</f>
        <v>139.03</v>
      </c>
    </row>
    <row r="24" spans="1:6" x14ac:dyDescent="0.25">
      <c r="A24" s="31" t="s">
        <v>36</v>
      </c>
      <c r="B24" s="38"/>
      <c r="C24" s="43"/>
    </row>
    <row r="25" spans="1:6" x14ac:dyDescent="0.25">
      <c r="A25" s="32" t="str">
        <f>A6</f>
        <v>Gyro Sensor (Lego)</v>
      </c>
      <c r="B25" s="39">
        <f>VLOOKUP($A25,$A$2:$B$12,2)</f>
        <v>38.49</v>
      </c>
      <c r="C25" s="44">
        <f>B25</f>
        <v>38.49</v>
      </c>
    </row>
    <row r="26" spans="1:6" x14ac:dyDescent="0.25">
      <c r="A26" s="34" t="str">
        <f>A7</f>
        <v>Gyro++ Sensor (MindSensors)</v>
      </c>
      <c r="B26" s="41">
        <f>VLOOKUP($A26,$A$2:$B$12,2)</f>
        <v>96.960000000000008</v>
      </c>
      <c r="C26" s="46">
        <f>B26</f>
        <v>96.960000000000008</v>
      </c>
    </row>
    <row r="27" spans="1:6" ht="16.5" thickBot="1" x14ac:dyDescent="0.3">
      <c r="A27" s="35" t="str">
        <f>A2</f>
        <v>Angle Sensor (MindSensors)</v>
      </c>
      <c r="B27" s="42">
        <f>VLOOKUP($A27,$A$2:$B$12,2)</f>
        <v>100.50999999999999</v>
      </c>
      <c r="C27" s="47">
        <f>B27</f>
        <v>100.50999999999999</v>
      </c>
    </row>
  </sheetData>
  <sortState ref="A2:G12">
    <sortCondition ref="A2:A12"/>
  </sortState>
  <hyperlinks>
    <hyperlink ref="E2" r:id="rId1"/>
    <hyperlink ref="E4" r:id="rId2"/>
    <hyperlink ref="E5" r:id="rId3"/>
    <hyperlink ref="E6" r:id="rId4"/>
    <hyperlink ref="E7" r:id="rId5"/>
    <hyperlink ref="E10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workbookViewId="0">
      <selection activeCell="C15" sqref="C15"/>
    </sheetView>
  </sheetViews>
  <sheetFormatPr defaultColWidth="11" defaultRowHeight="15.75" x14ac:dyDescent="0.25"/>
  <cols>
    <col min="2" max="2" width="18" customWidth="1"/>
    <col min="3" max="3" width="10.875" style="1"/>
  </cols>
  <sheetData>
    <row r="1" spans="2:3" ht="16.5" thickBot="1" x14ac:dyDescent="0.3"/>
    <row r="2" spans="2:3" ht="26.1" customHeight="1" thickBot="1" x14ac:dyDescent="0.4">
      <c r="B2" s="11" t="s">
        <v>0</v>
      </c>
      <c r="C2" s="12"/>
    </row>
    <row r="3" spans="2:3" x14ac:dyDescent="0.25">
      <c r="B3" s="2" t="s">
        <v>11</v>
      </c>
      <c r="C3" s="3" t="s">
        <v>10</v>
      </c>
    </row>
    <row r="4" spans="2:3" x14ac:dyDescent="0.25">
      <c r="B4" s="4" t="s">
        <v>8</v>
      </c>
      <c r="C4" s="5">
        <v>60.66</v>
      </c>
    </row>
    <row r="5" spans="2:3" x14ac:dyDescent="0.25">
      <c r="B5" s="4" t="s">
        <v>7</v>
      </c>
      <c r="C5" s="5">
        <v>3</v>
      </c>
    </row>
    <row r="6" spans="2:3" x14ac:dyDescent="0.25">
      <c r="B6" s="4" t="s">
        <v>2</v>
      </c>
      <c r="C6" s="5">
        <v>85.9</v>
      </c>
    </row>
    <row r="7" spans="2:3" x14ac:dyDescent="0.25">
      <c r="B7" s="4" t="s">
        <v>1</v>
      </c>
      <c r="C7" s="5">
        <v>293.95</v>
      </c>
    </row>
    <row r="8" spans="2:3" x14ac:dyDescent="0.25">
      <c r="B8" s="4" t="s">
        <v>9</v>
      </c>
      <c r="C8" s="5">
        <v>34.99</v>
      </c>
    </row>
    <row r="9" spans="2:3" x14ac:dyDescent="0.25">
      <c r="B9" s="4" t="s">
        <v>4</v>
      </c>
      <c r="C9" s="5">
        <v>5.81</v>
      </c>
    </row>
    <row r="10" spans="2:3" x14ac:dyDescent="0.25">
      <c r="B10" s="4" t="s">
        <v>6</v>
      </c>
      <c r="C10" s="5">
        <v>95.18</v>
      </c>
    </row>
    <row r="11" spans="2:3" x14ac:dyDescent="0.25">
      <c r="B11" s="4" t="s">
        <v>5</v>
      </c>
      <c r="C11" s="5">
        <v>5</v>
      </c>
    </row>
    <row r="12" spans="2:3" ht="16.5" thickBot="1" x14ac:dyDescent="0.3">
      <c r="B12" s="6" t="s">
        <v>3</v>
      </c>
      <c r="C12" s="7">
        <v>37.5</v>
      </c>
    </row>
    <row r="13" spans="2:3" ht="16.5" thickBot="1" x14ac:dyDescent="0.3"/>
    <row r="14" spans="2:3" ht="24" thickBot="1" x14ac:dyDescent="0.4">
      <c r="B14" s="11" t="s">
        <v>12</v>
      </c>
      <c r="C14" s="13"/>
    </row>
    <row r="15" spans="2:3" x14ac:dyDescent="0.25">
      <c r="B15" s="4" t="str">
        <f>$B4</f>
        <v>Angle Sensor</v>
      </c>
      <c r="C15" s="5">
        <f>VLOOKUP($B15,$B$3:$C$12,2)</f>
        <v>60.66</v>
      </c>
    </row>
    <row r="16" spans="2:3" x14ac:dyDescent="0.25">
      <c r="B16" s="4" t="str">
        <f>$B5</f>
        <v>Battery Holder</v>
      </c>
      <c r="C16" s="5">
        <f>VLOOKUP($B16,$B$3:$C$12,2)</f>
        <v>3</v>
      </c>
    </row>
    <row r="17" spans="2:3" x14ac:dyDescent="0.25">
      <c r="B17" s="4" t="str">
        <f>$B6</f>
        <v>BrickPi BaseKit</v>
      </c>
      <c r="C17" s="5">
        <f t="shared" ref="C17:C20" si="0">VLOOKUP($B17,$B$3:$C$12,2)</f>
        <v>85.9</v>
      </c>
    </row>
    <row r="18" spans="2:3" x14ac:dyDescent="0.25">
      <c r="B18" s="4" t="str">
        <f>$B7</f>
        <v>EV3 Base Set</v>
      </c>
      <c r="C18" s="5">
        <f t="shared" si="0"/>
        <v>293.95</v>
      </c>
    </row>
    <row r="19" spans="2:3" x14ac:dyDescent="0.25">
      <c r="B19" s="4" t="str">
        <f>$B8</f>
        <v>Gyro Sensor</v>
      </c>
      <c r="C19" s="5">
        <f t="shared" si="0"/>
        <v>34.99</v>
      </c>
    </row>
    <row r="20" spans="2:3" x14ac:dyDescent="0.25">
      <c r="B20" s="4" t="str">
        <f>$B11</f>
        <v>Power Supply</v>
      </c>
      <c r="C20" s="5">
        <f t="shared" si="0"/>
        <v>5</v>
      </c>
    </row>
    <row r="21" spans="2:3" ht="16.5" thickBot="1" x14ac:dyDescent="0.3">
      <c r="B21" s="8" t="s">
        <v>13</v>
      </c>
      <c r="C21" s="7">
        <f>SUM(C15:C20)</f>
        <v>483.5</v>
      </c>
    </row>
    <row r="22" spans="2:3" ht="16.5" thickBot="1" x14ac:dyDescent="0.3"/>
    <row r="23" spans="2:3" ht="24" thickBot="1" x14ac:dyDescent="0.4">
      <c r="B23" s="11" t="s">
        <v>14</v>
      </c>
      <c r="C23" s="13"/>
    </row>
    <row r="24" spans="2:3" x14ac:dyDescent="0.25">
      <c r="B24" s="9" t="str">
        <f>B4</f>
        <v>Angle Sensor</v>
      </c>
      <c r="C24" s="10">
        <f>VLOOKUP($B15,$B$3:$C$12,2)</f>
        <v>60.66</v>
      </c>
    </row>
    <row r="25" spans="2:3" x14ac:dyDescent="0.25">
      <c r="B25" s="4" t="str">
        <f>B5</f>
        <v>Battery Holder</v>
      </c>
      <c r="C25" s="5">
        <f t="shared" ref="C25:C29" si="1">VLOOKUP($B16,$B$3:$C$12,2)</f>
        <v>3</v>
      </c>
    </row>
    <row r="26" spans="2:3" x14ac:dyDescent="0.25">
      <c r="B26" s="4" t="str">
        <f>B6</f>
        <v>BrickPi BaseKit</v>
      </c>
      <c r="C26" s="5">
        <f t="shared" si="1"/>
        <v>85.9</v>
      </c>
    </row>
    <row r="27" spans="2:3" x14ac:dyDescent="0.25">
      <c r="B27" s="4" t="str">
        <f>B7</f>
        <v>EV3 Base Set</v>
      </c>
      <c r="C27" s="5">
        <f t="shared" si="1"/>
        <v>293.95</v>
      </c>
    </row>
    <row r="28" spans="2:3" x14ac:dyDescent="0.25">
      <c r="B28" s="4" t="str">
        <f>B8</f>
        <v>Gyro Sensor</v>
      </c>
      <c r="C28" s="5">
        <f>VLOOKUP($B28,$B$3:$C$12,2)</f>
        <v>34.99</v>
      </c>
    </row>
    <row r="29" spans="2:3" x14ac:dyDescent="0.25">
      <c r="B29" s="4" t="str">
        <f>B12</f>
        <v>Raspberry Pi 3</v>
      </c>
      <c r="C29" s="5">
        <f t="shared" si="1"/>
        <v>5</v>
      </c>
    </row>
    <row r="30" spans="2:3" ht="16.5" thickBot="1" x14ac:dyDescent="0.3">
      <c r="B30" s="8" t="s">
        <v>13</v>
      </c>
      <c r="C30" s="7">
        <f>SUM(C24:C28)</f>
        <v>478.5</v>
      </c>
    </row>
  </sheetData>
  <sortState ref="B4:C12">
    <sortCondition ref="B4"/>
  </sortState>
  <mergeCells count="3">
    <mergeCell ref="B2:C2"/>
    <mergeCell ref="B14:C14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Genaue Kostenrechnung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Bandle</dc:creator>
  <cp:lastModifiedBy>User</cp:lastModifiedBy>
  <dcterms:created xsi:type="dcterms:W3CDTF">2017-07-26T22:18:02Z</dcterms:created>
  <dcterms:modified xsi:type="dcterms:W3CDTF">2017-07-27T10:57:38Z</dcterms:modified>
</cp:coreProperties>
</file>