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名为楚轩\Desktop\学习\物理实验处理表格\"/>
    </mc:Choice>
  </mc:AlternateContent>
  <xr:revisionPtr revIDLastSave="0" documentId="13_ncr:1_{0DC6099C-79B8-4FA7-BA13-EC4740C001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光的干涉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J24" i="1" s="1"/>
  <c r="B25" i="1" s="1"/>
  <c r="D24" i="1"/>
  <c r="H24" i="1" s="1"/>
  <c r="D4" i="1"/>
  <c r="G15" i="1"/>
  <c r="G16" i="1"/>
  <c r="G17" i="1"/>
  <c r="G18" i="1"/>
  <c r="F15" i="1"/>
  <c r="F16" i="1"/>
  <c r="F17" i="1"/>
  <c r="F18" i="1"/>
  <c r="G14" i="1"/>
  <c r="F14" i="1"/>
  <c r="G5" i="1"/>
  <c r="G6" i="1"/>
  <c r="G7" i="1"/>
  <c r="G8" i="1"/>
  <c r="G4" i="1"/>
  <c r="D5" i="1"/>
  <c r="D6" i="1"/>
  <c r="D7" i="1"/>
  <c r="D8" i="1"/>
  <c r="K14" i="1" l="1"/>
  <c r="K4" i="1"/>
  <c r="H4" i="1"/>
  <c r="I14" i="1"/>
  <c r="J4" i="1"/>
  <c r="H14" i="1"/>
  <c r="J14" i="1"/>
  <c r="I4" i="1"/>
  <c r="D19" i="1" l="1"/>
  <c r="B9" i="1"/>
  <c r="D9" i="1"/>
  <c r="B19" i="1"/>
</calcChain>
</file>

<file path=xl/sharedStrings.xml><?xml version="1.0" encoding="utf-8"?>
<sst xmlns="http://schemas.openxmlformats.org/spreadsheetml/2006/main" count="39" uniqueCount="29">
  <si>
    <t>X初</t>
    <phoneticPr fontId="1" type="noConversion"/>
  </si>
  <si>
    <t>X末</t>
    <phoneticPr fontId="1" type="noConversion"/>
  </si>
  <si>
    <t>Xi=X末-X初</t>
    <phoneticPr fontId="1" type="noConversion"/>
  </si>
  <si>
    <t>L初</t>
    <phoneticPr fontId="1" type="noConversion"/>
  </si>
  <si>
    <t>L末</t>
    <phoneticPr fontId="1" type="noConversion"/>
  </si>
  <si>
    <t>Li=L末-L初</t>
    <phoneticPr fontId="1" type="noConversion"/>
  </si>
  <si>
    <t>Lu平均</t>
    <phoneticPr fontId="1" type="noConversion"/>
  </si>
  <si>
    <t>Xu平均</t>
    <phoneticPr fontId="1" type="noConversion"/>
  </si>
  <si>
    <t>D(u)</t>
    <phoneticPr fontId="1" type="noConversion"/>
  </si>
  <si>
    <t>X11</t>
    <phoneticPr fontId="1" type="noConversion"/>
  </si>
  <si>
    <t>X1</t>
    <phoneticPr fontId="1" type="noConversion"/>
  </si>
  <si>
    <t>X1'</t>
    <phoneticPr fontId="1" type="noConversion"/>
  </si>
  <si>
    <t>X11'</t>
    <phoneticPr fontId="1" type="noConversion"/>
  </si>
  <si>
    <t>D11=X11-X11'</t>
    <phoneticPr fontId="1" type="noConversion"/>
  </si>
  <si>
    <t>D1=X1-X1'</t>
    <phoneticPr fontId="1" type="noConversion"/>
  </si>
  <si>
    <t>D11u平均</t>
    <phoneticPr fontId="1" type="noConversion"/>
  </si>
  <si>
    <t>D1u平均</t>
    <phoneticPr fontId="1" type="noConversion"/>
  </si>
  <si>
    <t>1.利用劈形膜的干涉特性测量玻璃丝直径（表中数据单位：毫米）</t>
    <phoneticPr fontId="1" type="noConversion"/>
  </si>
  <si>
    <t>2.利用牛顿环测量曲率半径（表中数据单位：毫米）</t>
    <phoneticPr fontId="1" type="noConversion"/>
  </si>
  <si>
    <t>3.测量头发丝的直径（表中数据单位：毫米）</t>
    <phoneticPr fontId="1" type="noConversion"/>
  </si>
  <si>
    <t>不要求</t>
    <phoneticPr fontId="1" type="noConversion"/>
  </si>
  <si>
    <t>不要求</t>
    <phoneticPr fontId="1" type="noConversion"/>
  </si>
  <si>
    <t>4.本表使用说明</t>
    <phoneticPr fontId="1" type="noConversion"/>
  </si>
  <si>
    <t xml:space="preserve">表中原有数据并非标准数据，仅供参考；                                                                            </t>
    <phoneticPr fontId="1" type="noConversion"/>
  </si>
  <si>
    <t>清空原有数据后，将自己实验所得数据填入白色框内，蓝色框内自动生成相应处理结果。</t>
    <phoneticPr fontId="1" type="noConversion"/>
  </si>
  <si>
    <t>5.思考题</t>
    <phoneticPr fontId="1" type="noConversion"/>
  </si>
  <si>
    <t xml:space="preserve">夹层内折射率不是介于透镜和玻璃板折射率之间，在透镜凸表面和玻璃的接触点上，空气层厚度为0，两反射光的光程差为λ/2，因此反射光方向上牛顿环中心为暗点。透射光方向与反射光条纹相反，因此透射光牛顿环中心是一亮点。 
如果夹层内折射率正好介于透镜和玻璃板折射率之间，反射光牛顿环中心为亮点，透射光牛顿环为暗点。 </t>
    <phoneticPr fontId="1" type="noConversion"/>
  </si>
  <si>
    <t>R(u)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</si>
  <si>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不确定度有效数字说明：</t>
    </r>
    <r>
      <rPr>
        <sz val="11"/>
        <color theme="1"/>
        <rFont val="宋体"/>
        <family val="2"/>
        <charset val="134"/>
        <scheme val="minor"/>
      </rPr>
      <t>第一位有效数字若为1或2,则保留两位有效数字；第一位有效数字若大于2，则保留一位有效数字。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</si>
</sst>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3" fillId="2" borderId="6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35</xdr:row>
      <xdr:rowOff>19050</xdr:rowOff>
    </xdr:from>
    <xdr:to>
      <xdr:col>8</xdr:col>
      <xdr:colOff>116049</xdr:colOff>
      <xdr:row>38</xdr:row>
      <xdr:rowOff>108154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078415"/>
          <a:ext cx="6501463" cy="5946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9"/>
  <sheetViews>
    <sheetView tabSelected="1" zoomScale="160" zoomScaleNormal="160" workbookViewId="0">
      <selection activeCell="M18" sqref="M18"/>
    </sheetView>
  </sheetViews>
  <sheetFormatPr defaultRowHeight="13.5" x14ac:dyDescent="0.15"/>
  <cols>
    <col min="1" max="1" width="4.875" customWidth="1"/>
    <col min="2" max="2" width="12.625" customWidth="1"/>
    <col min="3" max="3" width="12.875" customWidth="1"/>
    <col min="4" max="4" width="11.875" customWidth="1"/>
    <col min="5" max="5" width="13" customWidth="1"/>
    <col min="6" max="6" width="13.125" customWidth="1"/>
    <col min="7" max="7" width="12.875" customWidth="1"/>
    <col min="8" max="8" width="8" customWidth="1"/>
    <col min="9" max="9" width="7.75" customWidth="1"/>
    <col min="10" max="10" width="8" customWidth="1"/>
    <col min="11" max="11" width="7.875" customWidth="1"/>
  </cols>
  <sheetData>
    <row r="1" spans="1:11" x14ac:dyDescent="0.15">
      <c r="A1" s="8" t="s">
        <v>17</v>
      </c>
      <c r="B1" s="9"/>
      <c r="C1" s="9"/>
      <c r="D1" s="9"/>
      <c r="E1" s="9"/>
      <c r="F1" s="9"/>
      <c r="G1" s="9"/>
      <c r="H1" s="9"/>
      <c r="I1" s="9"/>
      <c r="J1" s="9"/>
      <c r="K1" s="10"/>
    </row>
    <row r="2" spans="1:11" x14ac:dyDescent="0.15">
      <c r="A2" s="11"/>
      <c r="B2" s="12"/>
      <c r="C2" s="12"/>
      <c r="D2" s="12"/>
      <c r="E2" s="12"/>
      <c r="F2" s="12"/>
      <c r="G2" s="12"/>
      <c r="H2" s="12"/>
      <c r="I2" s="12"/>
      <c r="J2" s="12"/>
      <c r="K2" s="13"/>
    </row>
    <row r="3" spans="1:11" x14ac:dyDescent="0.15">
      <c r="A3" s="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15" t="s">
        <v>7</v>
      </c>
      <c r="I3" s="15"/>
      <c r="J3" s="15" t="s">
        <v>6</v>
      </c>
      <c r="K3" s="15"/>
    </row>
    <row r="4" spans="1:11" x14ac:dyDescent="0.15">
      <c r="A4" s="3">
        <v>1</v>
      </c>
      <c r="B4" s="1">
        <v>36.643999999999998</v>
      </c>
      <c r="C4" s="1">
        <v>23.588000000000001</v>
      </c>
      <c r="D4" s="6">
        <f>ABS(B4-C4)</f>
        <v>13.055999999999997</v>
      </c>
      <c r="E4" s="1">
        <v>6.5860000000000003</v>
      </c>
      <c r="F4" s="1">
        <v>37.219000000000001</v>
      </c>
      <c r="G4" s="6">
        <f>ABS(E4-F4)</f>
        <v>30.633000000000003</v>
      </c>
      <c r="H4" s="14">
        <f>AVERAGE(D4:D8)</f>
        <v>12.892999999999997</v>
      </c>
      <c r="I4" s="14">
        <f>SQRT((STDEVP(D4:D8)/SQRT(4))^2+(0.005/SQRT(3))^2)</f>
        <v>0.13471092507043797</v>
      </c>
      <c r="J4" s="14">
        <f>AVERAGE(G4:G8)</f>
        <v>30.680200000000003</v>
      </c>
      <c r="K4" s="14">
        <f>SQRT((STDEVP(G4:G8)/SQRT(4))^2+(0.005/SQRT(3))^2)</f>
        <v>2.1280820786175294E-2</v>
      </c>
    </row>
    <row r="5" spans="1:11" x14ac:dyDescent="0.15">
      <c r="A5" s="3">
        <v>2</v>
      </c>
      <c r="B5" s="1">
        <v>23.588000000000001</v>
      </c>
      <c r="C5" s="1">
        <v>10.833</v>
      </c>
      <c r="D5" s="6">
        <f t="shared" ref="D5:D8" si="0">ABS(B5-C5)</f>
        <v>12.755000000000001</v>
      </c>
      <c r="E5" s="1">
        <v>37.098999999999997</v>
      </c>
      <c r="F5" s="1">
        <v>6.39</v>
      </c>
      <c r="G5" s="6">
        <f t="shared" ref="G5:G8" si="1">ABS(E5-F5)</f>
        <v>30.708999999999996</v>
      </c>
      <c r="H5" s="14"/>
      <c r="I5" s="14"/>
      <c r="J5" s="14"/>
      <c r="K5" s="14"/>
    </row>
    <row r="6" spans="1:11" x14ac:dyDescent="0.15">
      <c r="A6" s="3">
        <v>3</v>
      </c>
      <c r="B6" s="1">
        <v>36.771999999999998</v>
      </c>
      <c r="C6" s="1">
        <v>23.655000000000001</v>
      </c>
      <c r="D6" s="6">
        <f t="shared" si="0"/>
        <v>13.116999999999997</v>
      </c>
      <c r="E6" s="1">
        <v>6.585</v>
      </c>
      <c r="F6" s="1">
        <v>37.231000000000002</v>
      </c>
      <c r="G6" s="6">
        <f t="shared" si="1"/>
        <v>30.646000000000001</v>
      </c>
      <c r="H6" s="14"/>
      <c r="I6" s="14"/>
      <c r="J6" s="14"/>
      <c r="K6" s="14"/>
    </row>
    <row r="7" spans="1:11" x14ac:dyDescent="0.15">
      <c r="A7" s="3">
        <v>4</v>
      </c>
      <c r="B7" s="1">
        <v>23.655000000000001</v>
      </c>
      <c r="C7" s="1">
        <v>11.23</v>
      </c>
      <c r="D7" s="6">
        <f t="shared" si="0"/>
        <v>12.425000000000001</v>
      </c>
      <c r="E7" s="1">
        <v>37.094999999999999</v>
      </c>
      <c r="F7" s="1">
        <v>6.3479999999999999</v>
      </c>
      <c r="G7" s="6">
        <f t="shared" si="1"/>
        <v>30.747</v>
      </c>
      <c r="H7" s="14"/>
      <c r="I7" s="14"/>
      <c r="J7" s="14"/>
      <c r="K7" s="14"/>
    </row>
    <row r="8" spans="1:11" x14ac:dyDescent="0.15">
      <c r="A8" s="3">
        <v>5</v>
      </c>
      <c r="B8" s="1">
        <v>36.722999999999999</v>
      </c>
      <c r="C8" s="1">
        <v>23.611000000000001</v>
      </c>
      <c r="D8" s="6">
        <f t="shared" si="0"/>
        <v>13.111999999999998</v>
      </c>
      <c r="E8" s="1">
        <v>6.5819999999999999</v>
      </c>
      <c r="F8" s="1">
        <v>37.247999999999998</v>
      </c>
      <c r="G8" s="6">
        <f t="shared" si="1"/>
        <v>30.665999999999997</v>
      </c>
      <c r="H8" s="14"/>
      <c r="I8" s="14"/>
      <c r="J8" s="14"/>
      <c r="K8" s="14"/>
    </row>
    <row r="9" spans="1:11" x14ac:dyDescent="0.15">
      <c r="A9" s="18" t="s">
        <v>8</v>
      </c>
      <c r="B9" s="16">
        <f>(J4*0.0005893)/(2*H4)</f>
        <v>7.0114953307996611E-4</v>
      </c>
      <c r="C9" s="16"/>
      <c r="D9" s="16">
        <f>SQRT(((0.0005893/(2*H4))*K4)^2+(((0.0005893*J4)/(2*(H4^2)))*I4)^2)</f>
        <v>7.3420002250593775E-6</v>
      </c>
      <c r="E9" s="16"/>
      <c r="F9" s="20" t="s">
        <v>28</v>
      </c>
      <c r="G9" s="26"/>
      <c r="H9" s="26"/>
      <c r="I9" s="26"/>
      <c r="J9" s="26"/>
      <c r="K9" s="27"/>
    </row>
    <row r="10" spans="1:11" x14ac:dyDescent="0.15">
      <c r="A10" s="19"/>
      <c r="B10" s="17"/>
      <c r="C10" s="17"/>
      <c r="D10" s="17"/>
      <c r="E10" s="17"/>
      <c r="F10" s="28"/>
      <c r="G10" s="29"/>
      <c r="H10" s="29"/>
      <c r="I10" s="29"/>
      <c r="J10" s="29"/>
      <c r="K10" s="30"/>
    </row>
    <row r="11" spans="1:11" x14ac:dyDescent="0.15">
      <c r="A11" s="8" t="s">
        <v>18</v>
      </c>
      <c r="B11" s="9"/>
      <c r="C11" s="9"/>
      <c r="D11" s="9"/>
      <c r="E11" s="9"/>
      <c r="F11" s="9"/>
      <c r="G11" s="9"/>
      <c r="H11" s="9"/>
      <c r="I11" s="9"/>
      <c r="J11" s="9"/>
      <c r="K11" s="10"/>
    </row>
    <row r="12" spans="1:1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3"/>
    </row>
    <row r="13" spans="1:11" x14ac:dyDescent="0.15">
      <c r="A13" s="3"/>
      <c r="B13" s="3" t="s">
        <v>9</v>
      </c>
      <c r="C13" s="3" t="s">
        <v>10</v>
      </c>
      <c r="D13" s="3" t="s">
        <v>11</v>
      </c>
      <c r="E13" s="3" t="s">
        <v>12</v>
      </c>
      <c r="F13" s="3" t="s">
        <v>13</v>
      </c>
      <c r="G13" s="3" t="s">
        <v>14</v>
      </c>
      <c r="H13" s="15" t="s">
        <v>15</v>
      </c>
      <c r="I13" s="15"/>
      <c r="J13" s="15" t="s">
        <v>16</v>
      </c>
      <c r="K13" s="15"/>
    </row>
    <row r="14" spans="1:11" x14ac:dyDescent="0.15">
      <c r="A14" s="3">
        <v>1</v>
      </c>
      <c r="B14" s="4">
        <v>22.594999999999999</v>
      </c>
      <c r="C14" s="4">
        <v>24.094999999999999</v>
      </c>
      <c r="D14" s="4">
        <v>26.367999999999999</v>
      </c>
      <c r="E14" s="4">
        <v>27.844999999999999</v>
      </c>
      <c r="F14" s="7">
        <f>ABS(B14-E14)</f>
        <v>5.25</v>
      </c>
      <c r="G14" s="7">
        <f>ABS(C14-D14)</f>
        <v>2.2729999999999997</v>
      </c>
      <c r="H14" s="14">
        <f>AVERAGE(F14:F18)</f>
        <v>5.2713999999999999</v>
      </c>
      <c r="I14" s="14">
        <f>SQRT((STDEVP(F14:F18)/SQRT(4))^2+(0.005/SQRT(3))^2)</f>
        <v>1.5930892421120828E-2</v>
      </c>
      <c r="J14" s="14">
        <f>AVERAGE(G14:G18)</f>
        <v>2.2920000000000003</v>
      </c>
      <c r="K14" s="14">
        <f>SQRT((STDEVP(G14:G18)/SQRT(4))^2+(0.005/SQRT(3))^2)</f>
        <v>1.0508726532426649E-2</v>
      </c>
    </row>
    <row r="15" spans="1:11" x14ac:dyDescent="0.15">
      <c r="A15" s="3">
        <v>2</v>
      </c>
      <c r="B15" s="4">
        <v>27.65</v>
      </c>
      <c r="C15" s="4">
        <v>26.116</v>
      </c>
      <c r="D15" s="4">
        <v>23.788</v>
      </c>
      <c r="E15" s="4">
        <v>22.337</v>
      </c>
      <c r="F15" s="7">
        <f t="shared" ref="F15:F18" si="2">ABS(B15-E15)</f>
        <v>5.3129999999999988</v>
      </c>
      <c r="G15" s="7">
        <f t="shared" ref="G15:G18" si="3">ABS(C15-D15)</f>
        <v>2.3279999999999994</v>
      </c>
      <c r="H15" s="14"/>
      <c r="I15" s="14"/>
      <c r="J15" s="14"/>
      <c r="K15" s="14"/>
    </row>
    <row r="16" spans="1:11" x14ac:dyDescent="0.15">
      <c r="A16" s="3">
        <v>3</v>
      </c>
      <c r="B16" s="4">
        <v>22.59</v>
      </c>
      <c r="C16" s="4">
        <v>24.047999999999998</v>
      </c>
      <c r="D16" s="4">
        <v>26.321999999999999</v>
      </c>
      <c r="E16" s="4">
        <v>27.826000000000001</v>
      </c>
      <c r="F16" s="7">
        <f t="shared" si="2"/>
        <v>5.2360000000000007</v>
      </c>
      <c r="G16" s="7">
        <f t="shared" si="3"/>
        <v>2.2740000000000009</v>
      </c>
      <c r="H16" s="14"/>
      <c r="I16" s="14"/>
      <c r="J16" s="14"/>
      <c r="K16" s="14"/>
    </row>
    <row r="17" spans="1:11" x14ac:dyDescent="0.15">
      <c r="A17" s="3">
        <v>4</v>
      </c>
      <c r="B17" s="4">
        <v>27.637</v>
      </c>
      <c r="C17" s="4">
        <v>26.085000000000001</v>
      </c>
      <c r="D17" s="4">
        <v>23.797999999999998</v>
      </c>
      <c r="E17" s="4">
        <v>22.332000000000001</v>
      </c>
      <c r="F17" s="7">
        <f t="shared" si="2"/>
        <v>5.3049999999999997</v>
      </c>
      <c r="G17" s="7">
        <f t="shared" si="3"/>
        <v>2.2870000000000026</v>
      </c>
      <c r="H17" s="14"/>
      <c r="I17" s="14"/>
      <c r="J17" s="14"/>
      <c r="K17" s="14"/>
    </row>
    <row r="18" spans="1:11" x14ac:dyDescent="0.15">
      <c r="A18" s="3">
        <v>5</v>
      </c>
      <c r="B18" s="4">
        <v>22.568000000000001</v>
      </c>
      <c r="C18" s="4">
        <v>24.064</v>
      </c>
      <c r="D18" s="4">
        <v>26.361999999999998</v>
      </c>
      <c r="E18" s="4">
        <v>27.821000000000002</v>
      </c>
      <c r="F18" s="7">
        <f t="shared" si="2"/>
        <v>5.2530000000000001</v>
      </c>
      <c r="G18" s="7">
        <f t="shared" si="3"/>
        <v>2.2979999999999983</v>
      </c>
      <c r="H18" s="14"/>
      <c r="I18" s="14"/>
      <c r="J18" s="14"/>
      <c r="K18" s="14"/>
    </row>
    <row r="19" spans="1:11" x14ac:dyDescent="0.15">
      <c r="A19" s="18" t="s">
        <v>27</v>
      </c>
      <c r="B19" s="16">
        <f>(H14^2-J14^2)/(40*0.0005893)</f>
        <v>955.98141693534683</v>
      </c>
      <c r="C19" s="16"/>
      <c r="D19" s="16">
        <f>SQRT(((H14*I14)/(20*0.0005893))^2+((J14*K14)/(29*0.0005893))^2)</f>
        <v>7.2632947248743296</v>
      </c>
      <c r="E19" s="16"/>
      <c r="F19" s="20"/>
      <c r="G19" s="21"/>
      <c r="H19" s="21"/>
      <c r="I19" s="21"/>
      <c r="J19" s="21"/>
      <c r="K19" s="22"/>
    </row>
    <row r="20" spans="1:11" x14ac:dyDescent="0.15">
      <c r="A20" s="19"/>
      <c r="B20" s="17"/>
      <c r="C20" s="17"/>
      <c r="D20" s="17"/>
      <c r="E20" s="17"/>
      <c r="F20" s="23"/>
      <c r="G20" s="24"/>
      <c r="H20" s="24"/>
      <c r="I20" s="24"/>
      <c r="J20" s="24"/>
      <c r="K20" s="25"/>
    </row>
    <row r="21" spans="1:11" x14ac:dyDescent="0.15">
      <c r="A21" s="31" t="s">
        <v>19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</row>
    <row r="22" spans="1:11" x14ac:dyDescent="0.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</row>
    <row r="23" spans="1:11" x14ac:dyDescent="0.15">
      <c r="A23" s="3"/>
      <c r="B23" s="3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15" t="s">
        <v>7</v>
      </c>
      <c r="I23" s="15"/>
      <c r="J23" s="15" t="s">
        <v>6</v>
      </c>
      <c r="K23" s="15"/>
    </row>
    <row r="24" spans="1:11" x14ac:dyDescent="0.15">
      <c r="A24" s="3">
        <v>1</v>
      </c>
      <c r="B24" s="4">
        <v>4.532</v>
      </c>
      <c r="C24" s="4">
        <v>6.9829999999999997</v>
      </c>
      <c r="D24" s="7">
        <f>ABS(B24-C24)</f>
        <v>2.4509999999999996</v>
      </c>
      <c r="E24" s="4">
        <v>7.665</v>
      </c>
      <c r="F24" s="4">
        <v>38.021999999999998</v>
      </c>
      <c r="G24" s="7">
        <f>ABS(E24-F24)</f>
        <v>30.356999999999999</v>
      </c>
      <c r="H24" s="16">
        <f>AVERAGE(D24)</f>
        <v>2.4509999999999996</v>
      </c>
      <c r="I24" s="16" t="s">
        <v>21</v>
      </c>
      <c r="J24" s="16">
        <f>AVERAGE(G24)</f>
        <v>30.356999999999999</v>
      </c>
      <c r="K24" s="16" t="s">
        <v>21</v>
      </c>
    </row>
    <row r="25" spans="1:11" x14ac:dyDescent="0.15">
      <c r="A25" s="2" t="s">
        <v>8</v>
      </c>
      <c r="B25" s="35">
        <f>(J24*0.0005893)/(2*H24)</f>
        <v>3.6494043451652386E-3</v>
      </c>
      <c r="C25" s="36"/>
      <c r="D25" s="35" t="s">
        <v>20</v>
      </c>
      <c r="E25" s="36"/>
      <c r="F25" s="33"/>
      <c r="G25" s="34"/>
      <c r="H25" s="17"/>
      <c r="I25" s="17"/>
      <c r="J25" s="17"/>
      <c r="K25" s="17"/>
    </row>
    <row r="26" spans="1:11" x14ac:dyDescent="0.15">
      <c r="A26" s="31" t="s">
        <v>22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</row>
    <row r="27" spans="1:11" x14ac:dyDescent="0.1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</row>
    <row r="28" spans="1:11" ht="19.5" customHeight="1" x14ac:dyDescent="0.15">
      <c r="A28" s="5">
        <v>1</v>
      </c>
      <c r="B28" s="37" t="s">
        <v>23</v>
      </c>
      <c r="C28" s="37"/>
      <c r="D28" s="37"/>
      <c r="E28" s="37"/>
      <c r="F28" s="37"/>
      <c r="G28" s="37"/>
      <c r="H28" s="37"/>
      <c r="I28" s="37"/>
      <c r="J28" s="37"/>
      <c r="K28" s="37"/>
    </row>
    <row r="29" spans="1:11" ht="19.5" customHeight="1" x14ac:dyDescent="0.15">
      <c r="A29" s="5">
        <v>2</v>
      </c>
      <c r="B29" s="37" t="s">
        <v>24</v>
      </c>
      <c r="C29" s="37"/>
      <c r="D29" s="37"/>
      <c r="E29" s="37"/>
      <c r="F29" s="37"/>
      <c r="G29" s="37"/>
      <c r="H29" s="37"/>
      <c r="I29" s="37"/>
      <c r="J29" s="37"/>
      <c r="K29" s="37"/>
    </row>
    <row r="30" spans="1:11" x14ac:dyDescent="0.15">
      <c r="A30" s="31" t="s">
        <v>25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</row>
    <row r="31" spans="1:11" x14ac:dyDescent="0.1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</row>
    <row r="32" spans="1:11" ht="13.5" customHeight="1" x14ac:dyDescent="0.15">
      <c r="A32" s="15">
        <v>1</v>
      </c>
      <c r="B32" s="32" t="s">
        <v>26</v>
      </c>
      <c r="C32" s="32"/>
      <c r="D32" s="32"/>
      <c r="E32" s="32"/>
      <c r="F32" s="32"/>
      <c r="G32" s="32"/>
      <c r="H32" s="32"/>
      <c r="I32" s="32"/>
      <c r="J32" s="32"/>
      <c r="K32" s="32"/>
    </row>
    <row r="33" spans="1:11" x14ac:dyDescent="0.15">
      <c r="A33" s="38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 x14ac:dyDescent="0.15">
      <c r="A34" s="38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 x14ac:dyDescent="0.15">
      <c r="A35" s="19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 x14ac:dyDescent="0.15">
      <c r="A36" s="15">
        <v>2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 x14ac:dyDescent="0.15">
      <c r="A37" s="38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 x14ac:dyDescent="0.15">
      <c r="A38" s="38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 x14ac:dyDescent="0.15">
      <c r="A39" s="19"/>
      <c r="B39" s="14"/>
      <c r="C39" s="14"/>
      <c r="D39" s="14"/>
      <c r="E39" s="14"/>
      <c r="F39" s="14"/>
      <c r="G39" s="14"/>
      <c r="H39" s="14"/>
      <c r="I39" s="14"/>
      <c r="J39" s="14"/>
      <c r="K39" s="14"/>
    </row>
  </sheetData>
  <mergeCells count="40">
    <mergeCell ref="A36:A39"/>
    <mergeCell ref="B36:K39"/>
    <mergeCell ref="B32:K35"/>
    <mergeCell ref="A32:A35"/>
    <mergeCell ref="F25:G25"/>
    <mergeCell ref="B25:C25"/>
    <mergeCell ref="D25:E25"/>
    <mergeCell ref="A26:K27"/>
    <mergeCell ref="B28:K28"/>
    <mergeCell ref="B29:K29"/>
    <mergeCell ref="A30:K31"/>
    <mergeCell ref="A21:K22"/>
    <mergeCell ref="H23:I23"/>
    <mergeCell ref="J23:K23"/>
    <mergeCell ref="H24:H25"/>
    <mergeCell ref="I24:I25"/>
    <mergeCell ref="J24:J25"/>
    <mergeCell ref="K24:K25"/>
    <mergeCell ref="B19:C20"/>
    <mergeCell ref="A19:A20"/>
    <mergeCell ref="D19:E20"/>
    <mergeCell ref="F19:K20"/>
    <mergeCell ref="B9:C10"/>
    <mergeCell ref="D9:E10"/>
    <mergeCell ref="A9:A10"/>
    <mergeCell ref="F9:K10"/>
    <mergeCell ref="H13:I13"/>
    <mergeCell ref="J13:K13"/>
    <mergeCell ref="H14:H18"/>
    <mergeCell ref="I14:I18"/>
    <mergeCell ref="J14:J18"/>
    <mergeCell ref="K14:K18"/>
    <mergeCell ref="A11:K12"/>
    <mergeCell ref="A1:K2"/>
    <mergeCell ref="H4:H8"/>
    <mergeCell ref="J4:J8"/>
    <mergeCell ref="I4:I8"/>
    <mergeCell ref="H3:I3"/>
    <mergeCell ref="K4:K8"/>
    <mergeCell ref="J3:K3"/>
  </mergeCells>
  <phoneticPr fontId="1" type="noConversion"/>
  <pageMargins left="0.25" right="0.25" top="0.75" bottom="0.75" header="0.3" footer="0.3"/>
  <pageSetup paperSize="9"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光的干涉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名为楚轩</cp:lastModifiedBy>
  <cp:lastPrinted>2010-11-15T13:25:51Z</cp:lastPrinted>
  <dcterms:created xsi:type="dcterms:W3CDTF">2010-11-15T11:16:57Z</dcterms:created>
  <dcterms:modified xsi:type="dcterms:W3CDTF">2019-12-19T14:43:57Z</dcterms:modified>
</cp:coreProperties>
</file>