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mothy\Desktop\学习资料\物理实验\物理实验B2（大二上）\各次实验报告\铁磁性材料的磁化特性\"/>
    </mc:Choice>
  </mc:AlternateContent>
  <xr:revisionPtr revIDLastSave="0" documentId="13_ncr:1_{1B30C7E6-6635-498B-BF60-A4A6835A9659}" xr6:coauthVersionLast="47" xr6:coauthVersionMax="47" xr10:uidLastSave="{00000000-0000-0000-0000-000000000000}"/>
  <bookViews>
    <workbookView xWindow="0" yWindow="0" windowWidth="21943" windowHeight="12994" xr2:uid="{00000000-000D-0000-FFFF-FFFF00000000}"/>
  </bookViews>
  <sheets>
    <sheet name="1_1" sheetId="1" r:id="rId1"/>
    <sheet name="1_2" sheetId="2" r:id="rId2"/>
    <sheet name="2_1" sheetId="3" r:id="rId3"/>
    <sheet name="2_2" sheetId="4" r:id="rId4"/>
    <sheet name="常量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3" i="4"/>
  <c r="F4" i="4"/>
  <c r="F5" i="4"/>
  <c r="F6" i="4"/>
  <c r="F8" i="4"/>
  <c r="F9" i="4"/>
  <c r="F10" i="4"/>
  <c r="F11" i="4"/>
  <c r="F2" i="4"/>
  <c r="F3" i="2"/>
  <c r="F4" i="2"/>
  <c r="F6" i="2"/>
  <c r="F7" i="2"/>
  <c r="F8" i="2"/>
  <c r="F9" i="2"/>
  <c r="F10" i="2"/>
  <c r="F11" i="2"/>
  <c r="F2" i="2"/>
  <c r="D3" i="4"/>
  <c r="D4" i="4"/>
  <c r="D5" i="4"/>
  <c r="D6" i="4"/>
  <c r="D7" i="4"/>
  <c r="D8" i="4"/>
  <c r="D9" i="4"/>
  <c r="D10" i="4"/>
  <c r="D11" i="4"/>
  <c r="D2" i="4"/>
  <c r="E3" i="4"/>
  <c r="E4" i="4"/>
  <c r="E5" i="4"/>
  <c r="E6" i="4"/>
  <c r="E8" i="4"/>
  <c r="E9" i="4"/>
  <c r="E10" i="4"/>
  <c r="E11" i="4"/>
  <c r="E2" i="4"/>
  <c r="D3" i="2"/>
  <c r="D4" i="2"/>
  <c r="D5" i="2"/>
  <c r="D6" i="2"/>
  <c r="D7" i="2"/>
  <c r="D8" i="2"/>
  <c r="D9" i="2"/>
  <c r="D10" i="2"/>
  <c r="D11" i="2"/>
  <c r="D2" i="2"/>
  <c r="E3" i="2"/>
  <c r="E4" i="2"/>
  <c r="E5" i="2"/>
  <c r="E6" i="2"/>
  <c r="E7" i="2"/>
  <c r="E8" i="2"/>
  <c r="E9" i="2"/>
  <c r="E10" i="2"/>
  <c r="E11" i="2"/>
  <c r="E2" i="2"/>
  <c r="C3" i="3"/>
  <c r="C4" i="3"/>
  <c r="C5" i="3"/>
  <c r="C6" i="3"/>
  <c r="C7" i="3"/>
  <c r="C8" i="3"/>
  <c r="C9" i="3"/>
  <c r="C10" i="3"/>
  <c r="C11" i="3"/>
  <c r="C12" i="3"/>
  <c r="C13" i="3"/>
  <c r="C2" i="3"/>
  <c r="D3" i="3"/>
  <c r="D4" i="3"/>
  <c r="D5" i="3"/>
  <c r="D6" i="3"/>
  <c r="D7" i="3"/>
  <c r="D8" i="3"/>
  <c r="D9" i="3"/>
  <c r="D10" i="3"/>
  <c r="D11" i="3"/>
  <c r="D12" i="3"/>
  <c r="D13" i="3"/>
  <c r="D2" i="3"/>
  <c r="C3" i="1"/>
  <c r="C4" i="1"/>
  <c r="C5" i="1"/>
  <c r="C6" i="1"/>
  <c r="C7" i="1"/>
  <c r="C8" i="1"/>
  <c r="C9" i="1"/>
  <c r="C10" i="1"/>
  <c r="C11" i="1"/>
  <c r="C12" i="1"/>
  <c r="C13" i="1"/>
  <c r="C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<sst xmlns="http://schemas.openxmlformats.org/spreadsheetml/2006/main" count="33" uniqueCount="19">
  <si>
    <t>C2/μF</t>
    <phoneticPr fontId="1" type="noConversion"/>
  </si>
  <si>
    <t>R2/KΩ</t>
    <phoneticPr fontId="1" type="noConversion"/>
  </si>
  <si>
    <t>样品1N2/匝</t>
    <phoneticPr fontId="1" type="noConversion"/>
  </si>
  <si>
    <t>样品2N2/匝</t>
    <phoneticPr fontId="1" type="noConversion"/>
  </si>
  <si>
    <t>S/mm^2</t>
    <phoneticPr fontId="1" type="noConversion"/>
  </si>
  <si>
    <t>L/mm</t>
    <phoneticPr fontId="1" type="noConversion"/>
  </si>
  <si>
    <t>R1/Ω</t>
    <phoneticPr fontId="1" type="noConversion"/>
  </si>
  <si>
    <t>样品1N1/匝</t>
    <phoneticPr fontId="1" type="noConversion"/>
  </si>
  <si>
    <t>样品2N1/匝</t>
    <phoneticPr fontId="1" type="noConversion"/>
  </si>
  <si>
    <t>UH(V)</t>
    <phoneticPr fontId="1" type="noConversion"/>
  </si>
  <si>
    <t>UB(mV)</t>
    <phoneticPr fontId="1" type="noConversion"/>
  </si>
  <si>
    <t>H(A/m)</t>
    <phoneticPr fontId="1" type="noConversion"/>
  </si>
  <si>
    <t>B(T)</t>
    <phoneticPr fontId="1" type="noConversion"/>
  </si>
  <si>
    <t>U(V)</t>
    <phoneticPr fontId="1" type="noConversion"/>
  </si>
  <si>
    <t>μ=B/H</t>
    <phoneticPr fontId="1" type="noConversion"/>
  </si>
  <si>
    <t>注：我对1_2的F5数据进行了修改</t>
    <phoneticPr fontId="1" type="noConversion"/>
  </si>
  <si>
    <t>示例图（来自百度百科）</t>
    <phoneticPr fontId="1" type="noConversion"/>
  </si>
  <si>
    <t>注意μ的起始位置不是原点</t>
    <phoneticPr fontId="1" type="noConversion"/>
  </si>
  <si>
    <t>2_2的E7修改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</si>
</sst>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321129</xdr:colOff>
      <xdr:row>3</xdr:row>
      <xdr:rowOff>103414</xdr:rowOff>
    </xdr:from>
    <xdr:to>
      <xdr:col>8</xdr:col>
      <xdr:colOff>429986</xdr:colOff>
      <xdr:row>16</xdr:row>
      <xdr:rowOff>16328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C4E8921-3EF4-4CC0-86FF-880A0F63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642257"/>
          <a:ext cx="289560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12" sqref="G12"/>
    </sheetView>
  </sheetViews>
  <sheetFormatPr defaultRowHeight="14.15" x14ac:dyDescent="0.35"/>
  <sheetData>
    <row r="1" spans="1:4" x14ac:dyDescent="0.35">
      <c r="A1" t="s">
        <v>9</v>
      </c>
      <c r="B1" t="s">
        <v>10</v>
      </c>
      <c r="C1" t="s">
        <v>11</v>
      </c>
      <c r="D1" t="s">
        <v>12</v>
      </c>
    </row>
    <row r="2" spans="1:4" x14ac:dyDescent="0.35">
      <c r="A2">
        <v>-3.7</v>
      </c>
      <c r="B2">
        <v>-115</v>
      </c>
      <c r="C2">
        <f>(常量!$B$9*'1_1'!A2)/(常量!$B$7*常量!$B$8)*1000</f>
        <v>-592</v>
      </c>
      <c r="D2">
        <f>(常量!$B$1*常量!$B$2*'1_1'!B2)/(常量!$B$3*常量!$B$5)</f>
        <v>-0.95833333333333337</v>
      </c>
    </row>
    <row r="3" spans="1:4" x14ac:dyDescent="0.35">
      <c r="A3">
        <v>-3</v>
      </c>
      <c r="B3">
        <v>-110</v>
      </c>
      <c r="C3">
        <f>(常量!$B$9*'1_1'!A3)/(常量!$B$7*常量!$B$8)*1000</f>
        <v>-480</v>
      </c>
      <c r="D3">
        <f>(常量!$B$1*常量!$B$2*'1_1'!B3)/(常量!$B$3*常量!$B$5)</f>
        <v>-0.91666666666666663</v>
      </c>
    </row>
    <row r="4" spans="1:4" x14ac:dyDescent="0.35">
      <c r="A4">
        <v>-2</v>
      </c>
      <c r="B4">
        <v>-105</v>
      </c>
      <c r="C4">
        <f>(常量!$B$9*'1_1'!A4)/(常量!$B$7*常量!$B$8)*1000</f>
        <v>-320</v>
      </c>
      <c r="D4">
        <f>(常量!$B$1*常量!$B$2*'1_1'!B4)/(常量!$B$3*常量!$B$5)</f>
        <v>-0.875</v>
      </c>
    </row>
    <row r="5" spans="1:4" x14ac:dyDescent="0.35">
      <c r="A5">
        <v>-1.5</v>
      </c>
      <c r="B5">
        <v>-100</v>
      </c>
      <c r="C5">
        <f>(常量!$B$9*'1_1'!A5)/(常量!$B$7*常量!$B$8)*1000</f>
        <v>-240</v>
      </c>
      <c r="D5">
        <f>(常量!$B$1*常量!$B$2*'1_1'!B5)/(常量!$B$3*常量!$B$5)</f>
        <v>-0.83333333333333337</v>
      </c>
    </row>
    <row r="6" spans="1:4" x14ac:dyDescent="0.35">
      <c r="A6">
        <v>-1</v>
      </c>
      <c r="B6">
        <v>-95</v>
      </c>
      <c r="C6">
        <f>(常量!$B$9*'1_1'!A6)/(常量!$B$7*常量!$B$8)*1000</f>
        <v>-160</v>
      </c>
      <c r="D6">
        <f>(常量!$B$1*常量!$B$2*'1_1'!B6)/(常量!$B$3*常量!$B$5)</f>
        <v>-0.79166666666666663</v>
      </c>
    </row>
    <row r="7" spans="1:4" x14ac:dyDescent="0.35">
      <c r="A7">
        <v>0</v>
      </c>
      <c r="B7">
        <v>-80</v>
      </c>
      <c r="C7">
        <f>(常量!$B$9*'1_1'!A7)/(常量!$B$7*常量!$B$8)*1000</f>
        <v>0</v>
      </c>
      <c r="D7">
        <f>(常量!$B$1*常量!$B$2*'1_1'!B7)/(常量!$B$3*常量!$B$5)</f>
        <v>-0.66666666666666663</v>
      </c>
    </row>
    <row r="8" spans="1:4" x14ac:dyDescent="0.35">
      <c r="A8">
        <v>0.8</v>
      </c>
      <c r="B8">
        <v>-50</v>
      </c>
      <c r="C8">
        <f>(常量!$B$9*'1_1'!A8)/(常量!$B$7*常量!$B$8)*1000</f>
        <v>128</v>
      </c>
      <c r="D8">
        <f>(常量!$B$1*常量!$B$2*'1_1'!B8)/(常量!$B$3*常量!$B$5)</f>
        <v>-0.41666666666666669</v>
      </c>
    </row>
    <row r="9" spans="1:4" x14ac:dyDescent="0.35">
      <c r="A9">
        <v>1.2</v>
      </c>
      <c r="B9">
        <v>0</v>
      </c>
      <c r="C9">
        <f>(常量!$B$9*'1_1'!A9)/(常量!$B$7*常量!$B$8)*1000</f>
        <v>192</v>
      </c>
      <c r="D9">
        <f>(常量!$B$1*常量!$B$2*'1_1'!B9)/(常量!$B$3*常量!$B$5)</f>
        <v>0</v>
      </c>
    </row>
    <row r="10" spans="1:4" x14ac:dyDescent="0.35">
      <c r="A10">
        <v>1.6</v>
      </c>
      <c r="B10">
        <v>50</v>
      </c>
      <c r="C10">
        <f>(常量!$B$9*'1_1'!A10)/(常量!$B$7*常量!$B$8)*1000</f>
        <v>256</v>
      </c>
      <c r="D10">
        <f>(常量!$B$1*常量!$B$2*'1_1'!B10)/(常量!$B$3*常量!$B$5)</f>
        <v>0.41666666666666669</v>
      </c>
    </row>
    <row r="11" spans="1:4" x14ac:dyDescent="0.35">
      <c r="A11">
        <v>2</v>
      </c>
      <c r="B11">
        <v>80</v>
      </c>
      <c r="C11">
        <f>(常量!$B$9*'1_1'!A11)/(常量!$B$7*常量!$B$8)*1000</f>
        <v>320</v>
      </c>
      <c r="D11">
        <f>(常量!$B$1*常量!$B$2*'1_1'!B11)/(常量!$B$3*常量!$B$5)</f>
        <v>0.66666666666666663</v>
      </c>
    </row>
    <row r="12" spans="1:4" x14ac:dyDescent="0.35">
      <c r="A12">
        <v>2.6</v>
      </c>
      <c r="B12">
        <v>100</v>
      </c>
      <c r="C12">
        <f>(常量!$B$9*'1_1'!A12)/(常量!$B$7*常量!$B$8)*1000</f>
        <v>416</v>
      </c>
      <c r="D12">
        <f>(常量!$B$1*常量!$B$2*'1_1'!B12)/(常量!$B$3*常量!$B$5)</f>
        <v>0.83333333333333337</v>
      </c>
    </row>
    <row r="13" spans="1:4" x14ac:dyDescent="0.35">
      <c r="A13">
        <v>3.7</v>
      </c>
      <c r="B13">
        <v>115</v>
      </c>
      <c r="C13">
        <f>(常量!$B$9*'1_1'!A13)/(常量!$B$7*常量!$B$8)*1000</f>
        <v>592</v>
      </c>
      <c r="D13">
        <f>(常量!$B$1*常量!$B$2*'1_1'!B13)/(常量!$B$3*常量!$B$5)</f>
        <v>0.95833333333333337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798A-5D8A-4C3E-A206-1DE44E57A4C2}">
  <dimension ref="A1:F11"/>
  <sheetViews>
    <sheetView workbookViewId="0">
      <selection activeCell="I17" sqref="I17"/>
    </sheetView>
  </sheetViews>
  <sheetFormatPr defaultRowHeight="14.15" x14ac:dyDescent="0.35"/>
  <sheetData>
    <row r="1" spans="1:6" x14ac:dyDescent="0.35">
      <c r="A1" t="s">
        <v>13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35">
      <c r="A2">
        <v>0.5</v>
      </c>
      <c r="B2">
        <v>0.4</v>
      </c>
      <c r="C2">
        <v>20</v>
      </c>
      <c r="D2">
        <f>(常量!$B$9*'1_2'!B2)/(常量!$B$7*常量!$B$8)*1000</f>
        <v>64</v>
      </c>
      <c r="E2">
        <f>(常量!$B$1*常量!$B$2*'1_2'!C2)/(常量!$B$3*常量!$B$5)</f>
        <v>0.16666666666666666</v>
      </c>
      <c r="F2">
        <f>E2/D2</f>
        <v>2.6041666666666665E-3</v>
      </c>
    </row>
    <row r="3" spans="1:6" x14ac:dyDescent="0.35">
      <c r="A3">
        <v>0.9</v>
      </c>
      <c r="B3">
        <v>0.6</v>
      </c>
      <c r="C3">
        <v>35</v>
      </c>
      <c r="D3">
        <f>(常量!$B$9*'1_2'!B3)/(常量!$B$7*常量!$B$8)*1000</f>
        <v>96</v>
      </c>
      <c r="E3">
        <f>(常量!$B$1*常量!$B$2*'1_2'!C3)/(常量!$B$3*常量!$B$5)</f>
        <v>0.29166666666666669</v>
      </c>
      <c r="F3">
        <f t="shared" ref="F3:F11" si="0">E3/D3</f>
        <v>3.0381944444444445E-3</v>
      </c>
    </row>
    <row r="4" spans="1:6" x14ac:dyDescent="0.35">
      <c r="A4">
        <v>1.2</v>
      </c>
      <c r="B4">
        <v>0.8</v>
      </c>
      <c r="C4">
        <v>50</v>
      </c>
      <c r="D4">
        <f>(常量!$B$9*'1_2'!B4)/(常量!$B$7*常量!$B$8)*1000</f>
        <v>128</v>
      </c>
      <c r="E4">
        <f>(常量!$B$1*常量!$B$2*'1_2'!C4)/(常量!$B$3*常量!$B$5)</f>
        <v>0.41666666666666669</v>
      </c>
      <c r="F4">
        <f t="shared" si="0"/>
        <v>3.2552083333333335E-3</v>
      </c>
    </row>
    <row r="5" spans="1:6" x14ac:dyDescent="0.35">
      <c r="A5">
        <v>1.5</v>
      </c>
      <c r="B5">
        <v>1</v>
      </c>
      <c r="C5">
        <v>60</v>
      </c>
      <c r="D5">
        <f>(常量!$B$9*'1_2'!B5)/(常量!$B$7*常量!$B$8)*1000</f>
        <v>160</v>
      </c>
      <c r="E5">
        <f>(常量!$B$1*常量!$B$2*'1_2'!C5)/(常量!$B$3*常量!$B$5)</f>
        <v>0.5</v>
      </c>
      <c r="F5">
        <v>3.3549999999999999E-3</v>
      </c>
    </row>
    <row r="6" spans="1:6" x14ac:dyDescent="0.35">
      <c r="A6">
        <v>1.8</v>
      </c>
      <c r="B6">
        <v>1.2</v>
      </c>
      <c r="C6">
        <v>75</v>
      </c>
      <c r="D6">
        <f>(常量!$B$9*'1_2'!B6)/(常量!$B$7*常量!$B$8)*1000</f>
        <v>192</v>
      </c>
      <c r="E6">
        <f>(常量!$B$1*常量!$B$2*'1_2'!C6)/(常量!$B$3*常量!$B$5)</f>
        <v>0.625</v>
      </c>
      <c r="F6">
        <f t="shared" si="0"/>
        <v>3.2552083333333335E-3</v>
      </c>
    </row>
    <row r="7" spans="1:6" x14ac:dyDescent="0.35">
      <c r="A7">
        <v>2.1</v>
      </c>
      <c r="B7">
        <v>1.5</v>
      </c>
      <c r="C7">
        <v>85</v>
      </c>
      <c r="D7">
        <f>(常量!$B$9*'1_2'!B7)/(常量!$B$7*常量!$B$8)*1000</f>
        <v>240</v>
      </c>
      <c r="E7">
        <f>(常量!$B$1*常量!$B$2*'1_2'!C7)/(常量!$B$3*常量!$B$5)</f>
        <v>0.70833333333333337</v>
      </c>
      <c r="F7">
        <f t="shared" si="0"/>
        <v>2.9513888888888892E-3</v>
      </c>
    </row>
    <row r="8" spans="1:6" x14ac:dyDescent="0.35">
      <c r="A8">
        <v>2.4</v>
      </c>
      <c r="B8">
        <v>2</v>
      </c>
      <c r="C8">
        <v>95</v>
      </c>
      <c r="D8">
        <f>(常量!$B$9*'1_2'!B8)/(常量!$B$7*常量!$B$8)*1000</f>
        <v>320</v>
      </c>
      <c r="E8">
        <f>(常量!$B$1*常量!$B$2*'1_2'!C8)/(常量!$B$3*常量!$B$5)</f>
        <v>0.79166666666666663</v>
      </c>
      <c r="F8">
        <f t="shared" si="0"/>
        <v>2.4739583333333332E-3</v>
      </c>
    </row>
    <row r="9" spans="1:6" x14ac:dyDescent="0.35">
      <c r="A9">
        <v>2.7</v>
      </c>
      <c r="B9">
        <v>2.4</v>
      </c>
      <c r="C9">
        <v>100</v>
      </c>
      <c r="D9">
        <f>(常量!$B$9*'1_2'!B9)/(常量!$B$7*常量!$B$8)*1000</f>
        <v>384</v>
      </c>
      <c r="E9">
        <f>(常量!$B$1*常量!$B$2*'1_2'!C9)/(常量!$B$3*常量!$B$5)</f>
        <v>0.83333333333333337</v>
      </c>
      <c r="F9">
        <f t="shared" si="0"/>
        <v>2.170138888888889E-3</v>
      </c>
    </row>
    <row r="10" spans="1:6" x14ac:dyDescent="0.35">
      <c r="A10">
        <v>3</v>
      </c>
      <c r="B10">
        <v>2.9</v>
      </c>
      <c r="C10">
        <v>110</v>
      </c>
      <c r="D10">
        <f>(常量!$B$9*'1_2'!B10)/(常量!$B$7*常量!$B$8)*1000</f>
        <v>464</v>
      </c>
      <c r="E10">
        <f>(常量!$B$1*常量!$B$2*'1_2'!C10)/(常量!$B$3*常量!$B$5)</f>
        <v>0.91666666666666663</v>
      </c>
      <c r="F10">
        <f t="shared" si="0"/>
        <v>1.9755747126436779E-3</v>
      </c>
    </row>
    <row r="11" spans="1:6" x14ac:dyDescent="0.35">
      <c r="A11">
        <v>3.5</v>
      </c>
      <c r="B11">
        <v>3.7</v>
      </c>
      <c r="C11">
        <v>115</v>
      </c>
      <c r="D11">
        <f>(常量!$B$9*'1_2'!B11)/(常量!$B$7*常量!$B$8)*1000</f>
        <v>592</v>
      </c>
      <c r="E11">
        <f>(常量!$B$1*常量!$B$2*'1_2'!C11)/(常量!$B$3*常量!$B$5)</f>
        <v>0.95833333333333337</v>
      </c>
      <c r="F11">
        <f t="shared" si="0"/>
        <v>1.6188063063063065E-3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3B86-EFF6-4245-8808-257AC5B8C5F0}">
  <dimension ref="A1:D13"/>
  <sheetViews>
    <sheetView workbookViewId="0">
      <selection activeCell="E4" sqref="E4"/>
    </sheetView>
  </sheetViews>
  <sheetFormatPr defaultRowHeight="14.15" x14ac:dyDescent="0.35"/>
  <sheetData>
    <row r="1" spans="1:4" x14ac:dyDescent="0.35">
      <c r="A1" t="s">
        <v>9</v>
      </c>
      <c r="B1" t="s">
        <v>10</v>
      </c>
      <c r="C1" t="s">
        <v>11</v>
      </c>
      <c r="D1" t="s">
        <v>12</v>
      </c>
    </row>
    <row r="2" spans="1:4" x14ac:dyDescent="0.35">
      <c r="A2">
        <v>-2.5</v>
      </c>
      <c r="B2">
        <v>-135</v>
      </c>
      <c r="C2">
        <f>(常量!$B$10*'2_1'!A2)/(常量!$B$7*常量!$B$8)*1000</f>
        <v>-600</v>
      </c>
      <c r="D2">
        <f>(常量!$B$1*常量!$B$2*'2_1'!B2)/(常量!$B$4*常量!$B$5)</f>
        <v>-1.125</v>
      </c>
    </row>
    <row r="3" spans="1:4" x14ac:dyDescent="0.35">
      <c r="A3">
        <v>-2</v>
      </c>
      <c r="B3">
        <v>-130</v>
      </c>
      <c r="C3">
        <f>(常量!$B$10*'2_1'!A3)/(常量!$B$7*常量!$B$8)*1000</f>
        <v>-480</v>
      </c>
      <c r="D3">
        <f>(常量!$B$1*常量!$B$2*'2_1'!B3)/(常量!$B$4*常量!$B$5)</f>
        <v>-1.0833333333333333</v>
      </c>
    </row>
    <row r="4" spans="1:4" x14ac:dyDescent="0.35">
      <c r="A4">
        <v>-1</v>
      </c>
      <c r="B4">
        <v>-118</v>
      </c>
      <c r="C4">
        <f>(常量!$B$10*'2_1'!A4)/(常量!$B$7*常量!$B$8)*1000</f>
        <v>-240</v>
      </c>
      <c r="D4">
        <f>(常量!$B$1*常量!$B$2*'2_1'!B4)/(常量!$B$4*常量!$B$5)</f>
        <v>-0.98333333333333328</v>
      </c>
    </row>
    <row r="5" spans="1:4" x14ac:dyDescent="0.35">
      <c r="A5">
        <v>-0.2</v>
      </c>
      <c r="B5">
        <v>-100</v>
      </c>
      <c r="C5">
        <f>(常量!$B$10*'2_1'!A5)/(常量!$B$7*常量!$B$8)*1000</f>
        <v>-48</v>
      </c>
      <c r="D5">
        <f>(常量!$B$1*常量!$B$2*'2_1'!B5)/(常量!$B$4*常量!$B$5)</f>
        <v>-0.83333333333333337</v>
      </c>
    </row>
    <row r="6" spans="1:4" x14ac:dyDescent="0.35">
      <c r="A6">
        <v>0</v>
      </c>
      <c r="B6">
        <v>-80</v>
      </c>
      <c r="C6">
        <f>(常量!$B$10*'2_1'!A6)/(常量!$B$7*常量!$B$8)*1000</f>
        <v>0</v>
      </c>
      <c r="D6">
        <f>(常量!$B$1*常量!$B$2*'2_1'!B6)/(常量!$B$4*常量!$B$5)</f>
        <v>-0.66666666666666663</v>
      </c>
    </row>
    <row r="7" spans="1:4" x14ac:dyDescent="0.35">
      <c r="A7">
        <v>0.2</v>
      </c>
      <c r="B7">
        <v>-50</v>
      </c>
      <c r="C7">
        <f>(常量!$B$10*'2_1'!A7)/(常量!$B$7*常量!$B$8)*1000</f>
        <v>48</v>
      </c>
      <c r="D7">
        <f>(常量!$B$1*常量!$B$2*'2_1'!B7)/(常量!$B$4*常量!$B$5)</f>
        <v>-0.41666666666666669</v>
      </c>
    </row>
    <row r="8" spans="1:4" x14ac:dyDescent="0.35">
      <c r="A8">
        <v>0.35</v>
      </c>
      <c r="B8">
        <v>0</v>
      </c>
      <c r="C8">
        <f>(常量!$B$10*'2_1'!A8)/(常量!$B$7*常量!$B$8)*1000</f>
        <v>83.999999999999986</v>
      </c>
      <c r="D8">
        <f>(常量!$B$1*常量!$B$2*'2_1'!B8)/(常量!$B$4*常量!$B$5)</f>
        <v>0</v>
      </c>
    </row>
    <row r="9" spans="1:4" x14ac:dyDescent="0.35">
      <c r="A9">
        <v>0.4</v>
      </c>
      <c r="B9">
        <v>50</v>
      </c>
      <c r="C9">
        <f>(常量!$B$10*'2_1'!A9)/(常量!$B$7*常量!$B$8)*1000</f>
        <v>96</v>
      </c>
      <c r="D9">
        <f>(常量!$B$1*常量!$B$2*'2_1'!B9)/(常量!$B$4*常量!$B$5)</f>
        <v>0.41666666666666669</v>
      </c>
    </row>
    <row r="10" spans="1:4" x14ac:dyDescent="0.35">
      <c r="A10">
        <v>0.65</v>
      </c>
      <c r="B10">
        <v>100</v>
      </c>
      <c r="C10">
        <f>(常量!$B$10*'2_1'!A10)/(常量!$B$7*常量!$B$8)*1000</f>
        <v>156</v>
      </c>
      <c r="D10">
        <f>(常量!$B$1*常量!$B$2*'2_1'!B10)/(常量!$B$4*常量!$B$5)</f>
        <v>0.83333333333333337</v>
      </c>
    </row>
    <row r="11" spans="1:4" x14ac:dyDescent="0.35">
      <c r="A11">
        <v>1</v>
      </c>
      <c r="B11">
        <v>112</v>
      </c>
      <c r="C11">
        <f>(常量!$B$10*'2_1'!A11)/(常量!$B$7*常量!$B$8)*1000</f>
        <v>240</v>
      </c>
      <c r="D11">
        <f>(常量!$B$1*常量!$B$2*'2_1'!B11)/(常量!$B$4*常量!$B$5)</f>
        <v>0.93333333333333335</v>
      </c>
    </row>
    <row r="12" spans="1:4" x14ac:dyDescent="0.35">
      <c r="A12">
        <v>2</v>
      </c>
      <c r="B12">
        <v>125</v>
      </c>
      <c r="C12">
        <f>(常量!$B$10*'2_1'!A12)/(常量!$B$7*常量!$B$8)*1000</f>
        <v>480</v>
      </c>
      <c r="D12">
        <f>(常量!$B$1*常量!$B$2*'2_1'!B12)/(常量!$B$4*常量!$B$5)</f>
        <v>1.0416666666666667</v>
      </c>
    </row>
    <row r="13" spans="1:4" x14ac:dyDescent="0.35">
      <c r="A13">
        <v>2.5</v>
      </c>
      <c r="B13">
        <v>135</v>
      </c>
      <c r="C13">
        <f>(常量!$B$10*'2_1'!A13)/(常量!$B$7*常量!$B$8)*1000</f>
        <v>600</v>
      </c>
      <c r="D13">
        <f>(常量!$B$1*常量!$B$2*'2_1'!B13)/(常量!$B$4*常量!$B$5)</f>
        <v>1.125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DB7F-8E81-4693-AAC7-76FCF4C942BF}">
  <dimension ref="A1:F11"/>
  <sheetViews>
    <sheetView workbookViewId="0">
      <selection activeCell="O13" sqref="O13"/>
    </sheetView>
  </sheetViews>
  <sheetFormatPr defaultRowHeight="14.15" x14ac:dyDescent="0.35"/>
  <sheetData>
    <row r="1" spans="1:6" x14ac:dyDescent="0.35">
      <c r="A1" t="s">
        <v>13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35">
      <c r="A2">
        <v>0.5</v>
      </c>
      <c r="B2">
        <v>0.1</v>
      </c>
      <c r="C2">
        <v>25</v>
      </c>
      <c r="D2">
        <f>(常量!$B$10*'2_2'!B2)/(常量!$B$7*常量!$B$8)*1000</f>
        <v>24</v>
      </c>
      <c r="E2">
        <f>(常量!$B$1*常量!$B$2*'2_2'!C2)/(常量!$B$4*常量!$B$5)</f>
        <v>0.20833333333333334</v>
      </c>
      <c r="F2">
        <f>E2/D2</f>
        <v>8.6805555555555559E-3</v>
      </c>
    </row>
    <row r="3" spans="1:6" x14ac:dyDescent="0.35">
      <c r="A3">
        <v>0.9</v>
      </c>
      <c r="B3">
        <v>0.15</v>
      </c>
      <c r="C3">
        <v>45</v>
      </c>
      <c r="D3">
        <f>(常量!$B$10*'2_2'!B3)/(常量!$B$7*常量!$B$8)*1000</f>
        <v>36</v>
      </c>
      <c r="E3">
        <f>(常量!$B$1*常量!$B$2*'2_2'!C3)/(常量!$B$4*常量!$B$5)</f>
        <v>0.375</v>
      </c>
      <c r="F3">
        <f t="shared" ref="F3:F11" si="0">E3/D3</f>
        <v>1.0416666666666666E-2</v>
      </c>
    </row>
    <row r="4" spans="1:6" x14ac:dyDescent="0.35">
      <c r="A4">
        <v>1.2</v>
      </c>
      <c r="B4">
        <v>0.19</v>
      </c>
      <c r="C4">
        <v>55</v>
      </c>
      <c r="D4">
        <f>(常量!$B$10*'2_2'!B4)/(常量!$B$7*常量!$B$8)*1000</f>
        <v>45.6</v>
      </c>
      <c r="E4">
        <f>(常量!$B$1*常量!$B$2*'2_2'!C4)/(常量!$B$4*常量!$B$5)</f>
        <v>0.45833333333333331</v>
      </c>
      <c r="F4">
        <f t="shared" si="0"/>
        <v>1.0051169590643274E-2</v>
      </c>
    </row>
    <row r="5" spans="1:6" x14ac:dyDescent="0.35">
      <c r="A5">
        <v>1.5</v>
      </c>
      <c r="B5">
        <v>0.22</v>
      </c>
      <c r="C5">
        <v>58</v>
      </c>
      <c r="D5">
        <f>(常量!$B$10*'2_2'!B5)/(常量!$B$7*常量!$B$8)*1000</f>
        <v>52.8</v>
      </c>
      <c r="E5">
        <f>(常量!$B$1*常量!$B$2*'2_2'!C5)/(常量!$B$4*常量!$B$5)</f>
        <v>0.48333333333333334</v>
      </c>
      <c r="F5">
        <f t="shared" si="0"/>
        <v>9.154040404040404E-3</v>
      </c>
    </row>
    <row r="6" spans="1:6" x14ac:dyDescent="0.35">
      <c r="A6">
        <v>1.8</v>
      </c>
      <c r="B6">
        <v>0.25</v>
      </c>
      <c r="C6">
        <v>65</v>
      </c>
      <c r="D6">
        <f>(常量!$B$10*'2_2'!B6)/(常量!$B$7*常量!$B$8)*1000</f>
        <v>60</v>
      </c>
      <c r="E6">
        <f>(常量!$B$1*常量!$B$2*'2_2'!C6)/(常量!$B$4*常量!$B$5)</f>
        <v>0.54166666666666663</v>
      </c>
      <c r="F6">
        <f t="shared" si="0"/>
        <v>9.0277777777777769E-3</v>
      </c>
    </row>
    <row r="7" spans="1:6" x14ac:dyDescent="0.35">
      <c r="A7">
        <v>2.1</v>
      </c>
      <c r="B7">
        <v>0.4</v>
      </c>
      <c r="C7">
        <v>98</v>
      </c>
      <c r="D7">
        <f>(常量!$B$10*'2_2'!B7)/(常量!$B$7*常量!$B$8)*1000</f>
        <v>96</v>
      </c>
      <c r="E7">
        <v>0.676666667</v>
      </c>
      <c r="F7">
        <f t="shared" si="0"/>
        <v>7.048611114583333E-3</v>
      </c>
    </row>
    <row r="8" spans="1:6" x14ac:dyDescent="0.35">
      <c r="A8">
        <v>2.4</v>
      </c>
      <c r="B8">
        <v>0.65</v>
      </c>
      <c r="C8">
        <v>103</v>
      </c>
      <c r="D8">
        <f>(常量!$B$10*'2_2'!B8)/(常量!$B$7*常量!$B$8)*1000</f>
        <v>156</v>
      </c>
      <c r="E8">
        <f>(常量!$B$1*常量!$B$2*'2_2'!C8)/(常量!$B$4*常量!$B$5)</f>
        <v>0.85833333333333328</v>
      </c>
      <c r="F8">
        <f t="shared" si="0"/>
        <v>5.5021367521367517E-3</v>
      </c>
    </row>
    <row r="9" spans="1:6" x14ac:dyDescent="0.35">
      <c r="A9">
        <v>2.7</v>
      </c>
      <c r="B9">
        <v>1.1000000000000001</v>
      </c>
      <c r="C9">
        <v>110</v>
      </c>
      <c r="D9">
        <f>(常量!$B$10*'2_2'!B9)/(常量!$B$7*常量!$B$8)*1000</f>
        <v>264</v>
      </c>
      <c r="E9">
        <f>(常量!$B$1*常量!$B$2*'2_2'!C9)/(常量!$B$4*常量!$B$5)</f>
        <v>0.91666666666666663</v>
      </c>
      <c r="F9">
        <f t="shared" si="0"/>
        <v>3.472222222222222E-3</v>
      </c>
    </row>
    <row r="10" spans="1:6" x14ac:dyDescent="0.35">
      <c r="A10">
        <v>3</v>
      </c>
      <c r="B10">
        <v>1.6</v>
      </c>
      <c r="C10">
        <v>125</v>
      </c>
      <c r="D10">
        <f>(常量!$B$10*'2_2'!B10)/(常量!$B$7*常量!$B$8)*1000</f>
        <v>384</v>
      </c>
      <c r="E10">
        <f>(常量!$B$1*常量!$B$2*'2_2'!C10)/(常量!$B$4*常量!$B$5)</f>
        <v>1.0416666666666667</v>
      </c>
      <c r="F10">
        <f t="shared" si="0"/>
        <v>2.7126736111111114E-3</v>
      </c>
    </row>
    <row r="11" spans="1:6" x14ac:dyDescent="0.35">
      <c r="A11">
        <v>3.5</v>
      </c>
      <c r="B11">
        <v>2.5</v>
      </c>
      <c r="C11">
        <v>135</v>
      </c>
      <c r="D11">
        <f>(常量!$B$10*'2_2'!B11)/(常量!$B$7*常量!$B$8)*1000</f>
        <v>600</v>
      </c>
      <c r="E11">
        <f>(常量!$B$1*常量!$B$2*'2_2'!C11)/(常量!$B$4*常量!$B$5)</f>
        <v>1.125</v>
      </c>
      <c r="F11">
        <f t="shared" si="0"/>
        <v>1.8749999999999999E-3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47C2-F7A3-49A9-9CD5-4826EE6C4B84}">
  <dimension ref="A1:F13"/>
  <sheetViews>
    <sheetView workbookViewId="0">
      <selection activeCell="A14" sqref="A14"/>
    </sheetView>
  </sheetViews>
  <sheetFormatPr defaultRowHeight="14.15" x14ac:dyDescent="0.35"/>
  <cols>
    <col min="1" max="1" width="10.85546875" bestFit="1" customWidth="1"/>
  </cols>
  <sheetData>
    <row r="1" spans="1:6" x14ac:dyDescent="0.35">
      <c r="A1" t="s">
        <v>0</v>
      </c>
      <c r="B1">
        <v>20</v>
      </c>
    </row>
    <row r="2" spans="1:6" x14ac:dyDescent="0.35">
      <c r="A2" t="s">
        <v>1</v>
      </c>
      <c r="B2">
        <v>10</v>
      </c>
      <c r="F2" t="s">
        <v>16</v>
      </c>
    </row>
    <row r="3" spans="1:6" x14ac:dyDescent="0.35">
      <c r="A3" t="s">
        <v>2</v>
      </c>
      <c r="B3">
        <v>200</v>
      </c>
      <c r="F3" t="s">
        <v>17</v>
      </c>
    </row>
    <row r="4" spans="1:6" x14ac:dyDescent="0.35">
      <c r="A4" t="s">
        <v>3</v>
      </c>
      <c r="B4">
        <v>200</v>
      </c>
    </row>
    <row r="5" spans="1:6" x14ac:dyDescent="0.35">
      <c r="A5" t="s">
        <v>4</v>
      </c>
      <c r="B5">
        <v>120</v>
      </c>
    </row>
    <row r="7" spans="1:6" x14ac:dyDescent="0.35">
      <c r="A7" t="s">
        <v>5</v>
      </c>
      <c r="B7">
        <v>75</v>
      </c>
    </row>
    <row r="8" spans="1:6" x14ac:dyDescent="0.35">
      <c r="A8" t="s">
        <v>6</v>
      </c>
      <c r="B8">
        <v>5</v>
      </c>
    </row>
    <row r="9" spans="1:6" x14ac:dyDescent="0.35">
      <c r="A9" t="s">
        <v>7</v>
      </c>
      <c r="B9">
        <v>60</v>
      </c>
    </row>
    <row r="10" spans="1:6" x14ac:dyDescent="0.35">
      <c r="A10" t="s">
        <v>8</v>
      </c>
      <c r="B10">
        <v>90</v>
      </c>
    </row>
    <row r="12" spans="1:6" x14ac:dyDescent="0.35">
      <c r="A12" t="s">
        <v>15</v>
      </c>
    </row>
    <row r="13" spans="1:6" x14ac:dyDescent="0.35">
      <c r="A13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1_1</vt:lpstr>
      <vt:lpstr>1_2</vt:lpstr>
      <vt:lpstr>2_1</vt:lpstr>
      <vt:lpstr>2_2</vt:lpstr>
      <vt:lpstr>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墨霏 陈</cp:lastModifiedBy>
  <dcterms:created xsi:type="dcterms:W3CDTF">2015-06-05T18:19:34Z</dcterms:created>
  <dcterms:modified xsi:type="dcterms:W3CDTF">2024-11-02T07:57:55Z</dcterms:modified>
</cp:coreProperties>
</file>