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0" documentId="13_ncr:1_{4A249709-D78C-47A7-8FAD-34DA8792F1E1}"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5" i="11" l="1"/>
  <c r="C34" i="11"/>
  <c r="C33" i="11"/>
  <c r="C31" i="11"/>
  <c r="C30" i="11"/>
  <c r="C29" i="11"/>
  <c r="C27" i="11"/>
  <c r="C26" i="11"/>
  <c r="C25" i="11"/>
  <c r="C23" i="11"/>
  <c r="C22" i="11"/>
  <c r="C21" i="11"/>
  <c r="C19" i="11"/>
  <c r="C18" i="11"/>
  <c r="C17" i="11"/>
  <c r="C15" i="11"/>
  <c r="C14" i="11"/>
  <c r="C13" i="11"/>
  <c r="C11" i="11"/>
  <c r="C10" i="11"/>
  <c r="C9" i="11"/>
  <c r="F9" i="11"/>
  <c r="H14" i="11"/>
  <c r="H15" i="11"/>
  <c r="H35" i="11" l="1"/>
  <c r="H31" i="11"/>
  <c r="H27" i="11"/>
  <c r="H23" i="11"/>
  <c r="H19" i="11"/>
  <c r="H34" i="11" l="1"/>
  <c r="H30" i="11"/>
  <c r="H26" i="11"/>
  <c r="H18" i="11"/>
  <c r="H11" i="11"/>
  <c r="H29" i="11"/>
  <c r="H28" i="11"/>
  <c r="H16" i="11" l="1"/>
  <c r="H13" i="11"/>
  <c r="H12" i="11"/>
  <c r="H17" i="11" l="1"/>
  <c r="H7" i="11"/>
  <c r="I5" i="11" l="1"/>
  <c r="H37" i="11"/>
  <c r="H36" i="11"/>
  <c r="H32" i="11"/>
  <c r="H24" i="11"/>
  <c r="H20" i="11"/>
  <c r="H8" i="11"/>
  <c r="H9" i="11" l="1"/>
  <c r="I6" i="11"/>
  <c r="H25" i="11" l="1"/>
  <c r="H33" i="11"/>
  <c r="H10" i="11"/>
  <c r="H21"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<sst xmlns="http://schemas.openxmlformats.org/spreadsheetml/2006/main" count="86" uniqueCount="58">
  <si>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</si>
  <si>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</si>
  <si>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</si>
  <si>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</si>
  <si>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</si>
  <si>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</si>
  <si>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</si>
  <si>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</si>
  <si>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</si>
  <si>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</si>
  <si>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</si>
  <si>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</si>
  <si>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</si>
  <si>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</si>
  <si>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</si>
  <si>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</si>
  <si>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</si>
  <si>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</si>
  <si>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</si>
  <si>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</si>
  <si>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</si>
  <si>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</si>
  <si>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</si>
  <si>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</si>
  <si>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</si>
  <si>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</si>
  <si>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</si>
  <si>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</si>
  <si>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</si>
  <si>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</si>
  <si>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</si>
  <si>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</si>
  <si>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</si>
  <si>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</si>
  <si>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</si>
  <si>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</si>
  <si>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</si>
  <si>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</si>
  <si>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RESOURCES</t>
  </si>
  <si>
    <t>Milestone - Submit Planning Report</t>
  </si>
  <si>
    <t>Milestone - Submit Design Docs</t>
  </si>
  <si>
    <t>Stage 1A - Questionnaire</t>
  </si>
  <si>
    <t>Stage 1B - Planning Report</t>
  </si>
  <si>
    <t>Stage 1C - Project Plan</t>
  </si>
  <si>
    <t>Stage 1D - Design Diagrams</t>
  </si>
  <si>
    <t>Task 1 Details</t>
  </si>
  <si>
    <t>Task 2 Details etc… (add more rows as necessary)</t>
  </si>
  <si>
    <t>Milestone - Submit Project Plan</t>
  </si>
  <si>
    <t>Milestone - Submit Questionnaire</t>
  </si>
  <si>
    <t>Milestone - Submit Application Code</t>
  </si>
  <si>
    <t>Milestone - Submit Evaluation</t>
  </si>
  <si>
    <t>Stage 2A - Development</t>
  </si>
  <si>
    <t>Stage 2B - Testing</t>
  </si>
  <si>
    <t>Milestone - Testing Docs</t>
  </si>
  <si>
    <t>Stage 3 - Evaluation</t>
  </si>
  <si>
    <t>Software App A, B, C etc.</t>
  </si>
  <si>
    <t>Burger Shop</t>
  </si>
  <si>
    <t>Maxine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</si>
</sst>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i/>
      <sz val="12"/>
      <color theme="1"/>
      <name val="Calibri"/>
      <family val="2"/>
      <scheme val="minor"/>
    </font>
    <font>
      <b/>
      <sz val="14"/>
      <color theme="1"/>
      <name val="Calibri"/>
      <family val="2"/>
      <scheme val="minor"/>
    </font>
    <font>
      <b/>
      <sz val="12"/>
      <color theme="0"/>
      <name val="Calibri"/>
      <family val="2"/>
      <scheme val="minor"/>
    </font>
    <font>
      <sz val="18"/>
      <color theme="1"/>
      <name val="Calibri"/>
      <family val="2"/>
      <scheme val="minor"/>
    </font>
    <font>
      <b/>
      <sz val="18"/>
      <name val="Calibri"/>
      <family val="2"/>
      <scheme val="minor"/>
    </font>
    <font>
      <b/>
      <sz val="28"/>
      <name val="Calibri"/>
      <family val="2"/>
      <scheme val="major"/>
    </font>
  </fonts>
  <fills count="2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DB93FF"/>
        <bgColor indexed="64"/>
      </patternFill>
    </fill>
    <fill>
      <patternFill patternType="solid">
        <fgColor rgb="FFD9B3FF"/>
        <bgColor indexed="64"/>
      </patternFill>
    </fill>
    <fill>
      <patternFill patternType="solid">
        <fgColor rgb="FFCCFFCC"/>
        <bgColor indexed="64"/>
      </patternFill>
    </fill>
    <fill>
      <patternFill patternType="solid">
        <fgColor rgb="FF00EA8B"/>
        <bgColor indexed="64"/>
      </patternFill>
    </fill>
    <fill>
      <patternFill patternType="solid">
        <fgColor rgb="FFFFC5FF"/>
        <bgColor indexed="64"/>
      </patternFill>
    </fill>
    <fill>
      <patternFill patternType="solid">
        <fgColor rgb="FFFF99CC"/>
        <bgColor indexed="64"/>
      </patternFill>
    </fill>
    <fill>
      <patternFill patternType="solid">
        <fgColor rgb="FFCDEEFF"/>
        <bgColor indexed="64"/>
      </patternFill>
    </fill>
    <fill>
      <patternFill patternType="solid">
        <fgColor rgb="FF89E0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medium">
        <color theme="0" tint="-0.14993743705557422"/>
      </right>
      <top style="medium">
        <color theme="0" tint="-0.14996795556505021"/>
      </top>
      <bottom style="medium">
        <color theme="0" tint="-0.14993743705557422"/>
      </bottom>
      <diagonal/>
    </border>
    <border>
      <left style="medium">
        <color theme="0" tint="-0.14993743705557422"/>
      </left>
      <right style="medium">
        <color theme="0" tint="-0.14993743705557422"/>
      </right>
      <top style="medium">
        <color theme="0" tint="-0.14996795556505021"/>
      </top>
      <bottom style="medium">
        <color theme="0" tint="-0.14993743705557422"/>
      </bottom>
      <diagonal/>
    </border>
    <border>
      <left style="medium">
        <color theme="0" tint="-0.14993743705557422"/>
      </left>
      <right style="thin">
        <color theme="0" tint="-0.14993743705557422"/>
      </right>
      <top style="medium">
        <color theme="0" tint="-0.14996795556505021"/>
      </top>
      <bottom style="medium">
        <color theme="0" tint="-0.14993743705557422"/>
      </bottom>
      <diagonal/>
    </border>
    <border>
      <left/>
      <right style="medium">
        <color theme="0" tint="-0.14993743705557422"/>
      </right>
      <top style="medium">
        <color theme="0" tint="-0.14993743705557422"/>
      </top>
      <bottom style="medium">
        <color theme="0" tint="-0.14993743705557422"/>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
      <left style="medium">
        <color theme="0" tint="-0.14993743705557422"/>
      </left>
      <right style="thin">
        <color theme="0" tint="-0.14993743705557422"/>
      </right>
      <top style="medium">
        <color theme="0" tint="-0.14993743705557422"/>
      </top>
      <bottom style="medium">
        <color theme="0" tint="-0.14993743705557422"/>
      </bottom>
      <diagonal/>
    </border>
    <border>
      <left/>
      <right style="medium">
        <color theme="0" tint="-0.14993743705557422"/>
      </right>
      <top style="medium">
        <color theme="0" tint="-0.14993743705557422"/>
      </top>
      <bottom style="medium">
        <color theme="0" tint="-0.14996795556505021"/>
      </bottom>
      <diagonal/>
    </border>
    <border>
      <left style="medium">
        <color theme="0" tint="-0.14993743705557422"/>
      </left>
      <right style="medium">
        <color theme="0" tint="-0.14993743705557422"/>
      </right>
      <top style="medium">
        <color theme="0" tint="-0.14993743705557422"/>
      </top>
      <bottom style="medium">
        <color theme="0" tint="-0.14996795556505021"/>
      </bottom>
      <diagonal/>
    </border>
    <border>
      <left style="medium">
        <color theme="0" tint="-0.14993743705557422"/>
      </left>
      <right style="thin">
        <color theme="0" tint="-0.14993743705557422"/>
      </right>
      <top style="medium">
        <color theme="0" tint="-0.14993743705557422"/>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5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168" fontId="9" fillId="3" borderId="0" xfId="0" applyNumberFormat="1" applyFont="1" applyFill="1" applyAlignment="1">
      <alignment horizontal="center" vertical="center"/>
    </xf>
    <xf numFmtId="168" fontId="9" fillId="3" borderId="6" xfId="0" applyNumberFormat="1" applyFont="1" applyFill="1" applyBorder="1" applyAlignment="1">
      <alignment horizontal="center" vertical="center"/>
    </xf>
    <xf numFmtId="168" fontId="9" fillId="3" borderId="7" xfId="0" applyNumberFormat="1" applyFont="1" applyFill="1" applyBorder="1" applyAlignment="1">
      <alignment horizontal="center" vertical="center"/>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6" fillId="2" borderId="2" xfId="0" applyFont="1" applyFill="1" applyBorder="1" applyAlignment="1">
      <alignment horizontal="left" vertical="center" indent="1"/>
    </xf>
    <xf numFmtId="0" fontId="6"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8" fillId="0" borderId="0" xfId="6"/>
    <xf numFmtId="0" fontId="1" fillId="0" borderId="0" xfId="0" applyFont="1" applyAlignment="1">
      <alignment horizontal="center"/>
    </xf>
    <xf numFmtId="0" fontId="0" fillId="0" borderId="0" xfId="0" applyAlignment="1">
      <alignment horizontal="center" wrapText="1"/>
    </xf>
    <xf numFmtId="0" fontId="12" fillId="0" borderId="0" xfId="0" applyFont="1" applyAlignment="1">
      <alignment horizontal="center"/>
    </xf>
    <xf numFmtId="0" fontId="13" fillId="0" borderId="0" xfId="1" applyFont="1" applyAlignment="1" applyProtection="1">
      <alignment horizontal="center"/>
    </xf>
    <xf numFmtId="0" fontId="7" fillId="13" borderId="12" xfId="11" applyFill="1" applyBorder="1">
      <alignment horizontal="center" vertical="center"/>
    </xf>
    <xf numFmtId="9" fontId="5" fillId="13" borderId="12" xfId="2" applyFont="1" applyFill="1" applyBorder="1" applyAlignment="1">
      <alignment horizontal="center" vertical="center"/>
    </xf>
    <xf numFmtId="165" fontId="0" fillId="13" borderId="12" xfId="0" applyNumberFormat="1" applyFill="1" applyBorder="1" applyAlignment="1">
      <alignment horizontal="center" vertical="center"/>
    </xf>
    <xf numFmtId="165" fontId="5" fillId="13" borderId="12" xfId="0" applyNumberFormat="1" applyFont="1" applyFill="1" applyBorder="1" applyAlignment="1">
      <alignment horizontal="center" vertical="center"/>
    </xf>
    <xf numFmtId="0" fontId="5" fillId="13" borderId="13" xfId="0" applyFont="1" applyFill="1" applyBorder="1" applyAlignment="1">
      <alignment horizontal="center" vertical="center"/>
    </xf>
    <xf numFmtId="0" fontId="7" fillId="12" borderId="14" xfId="12" applyFill="1" applyBorder="1">
      <alignment horizontal="left" vertical="center" indent="2"/>
    </xf>
    <xf numFmtId="0" fontId="7" fillId="12" borderId="15" xfId="11" applyFill="1" applyBorder="1">
      <alignment horizontal="center" vertical="center"/>
    </xf>
    <xf numFmtId="9" fontId="5" fillId="12" borderId="15" xfId="2" applyFont="1" applyFill="1" applyBorder="1" applyAlignment="1">
      <alignment horizontal="center" vertical="center"/>
    </xf>
    <xf numFmtId="169" fontId="7" fillId="12" borderId="15" xfId="10" applyNumberFormat="1" applyFill="1" applyBorder="1">
      <alignment horizontal="center" vertical="center"/>
    </xf>
    <xf numFmtId="0" fontId="5" fillId="12" borderId="16" xfId="0" applyFont="1" applyFill="1" applyBorder="1" applyAlignment="1">
      <alignment horizontal="center" vertical="center"/>
    </xf>
    <xf numFmtId="0" fontId="7" fillId="11" borderId="15" xfId="11" applyFill="1" applyBorder="1">
      <alignment horizontal="center" vertical="center"/>
    </xf>
    <xf numFmtId="9" fontId="5" fillId="11" borderId="15" xfId="2" applyFont="1" applyFill="1" applyBorder="1" applyAlignment="1">
      <alignment horizontal="center" vertical="center"/>
    </xf>
    <xf numFmtId="165" fontId="0" fillId="11" borderId="15" xfId="0" applyNumberFormat="1" applyFill="1" applyBorder="1" applyAlignment="1">
      <alignment horizontal="center" vertical="center"/>
    </xf>
    <xf numFmtId="165" fontId="5" fillId="11" borderId="15" xfId="0" applyNumberFormat="1" applyFont="1" applyFill="1" applyBorder="1" applyAlignment="1">
      <alignment horizontal="center" vertical="center"/>
    </xf>
    <xf numFmtId="0" fontId="5" fillId="11" borderId="16" xfId="0" applyFont="1" applyFill="1" applyBorder="1" applyAlignment="1">
      <alignment horizontal="center" vertical="center"/>
    </xf>
    <xf numFmtId="0" fontId="7" fillId="10" borderId="14" xfId="12" applyFill="1" applyBorder="1">
      <alignment horizontal="left" vertical="center" indent="2"/>
    </xf>
    <xf numFmtId="0" fontId="7" fillId="10" borderId="15" xfId="11" applyFill="1" applyBorder="1">
      <alignment horizontal="center" vertical="center"/>
    </xf>
    <xf numFmtId="9" fontId="5" fillId="10" borderId="15" xfId="2" applyFont="1" applyFill="1" applyBorder="1" applyAlignment="1">
      <alignment horizontal="center" vertical="center"/>
    </xf>
    <xf numFmtId="169" fontId="7" fillId="10" borderId="15" xfId="10" applyNumberFormat="1" applyFill="1" applyBorder="1">
      <alignment horizontal="center" vertical="center"/>
    </xf>
    <xf numFmtId="0" fontId="5" fillId="10" borderId="16" xfId="0" applyFont="1" applyFill="1" applyBorder="1" applyAlignment="1">
      <alignment horizontal="center" vertical="center"/>
    </xf>
    <xf numFmtId="0" fontId="7" fillId="9" borderId="15" xfId="11" applyFill="1" applyBorder="1">
      <alignment horizontal="center" vertical="center"/>
    </xf>
    <xf numFmtId="9" fontId="5" fillId="9" borderId="15" xfId="2" applyFont="1" applyFill="1" applyBorder="1" applyAlignment="1">
      <alignment horizontal="center" vertical="center"/>
    </xf>
    <xf numFmtId="165" fontId="0" fillId="9" borderId="15" xfId="0" applyNumberFormat="1" applyFill="1" applyBorder="1" applyAlignment="1">
      <alignment horizontal="center" vertical="center"/>
    </xf>
    <xf numFmtId="165" fontId="5" fillId="9" borderId="15" xfId="0" applyNumberFormat="1" applyFont="1" applyFill="1" applyBorder="1" applyAlignment="1">
      <alignment horizontal="center" vertical="center"/>
    </xf>
    <xf numFmtId="0" fontId="5" fillId="9" borderId="16" xfId="0" applyFont="1" applyFill="1" applyBorder="1" applyAlignment="1">
      <alignment horizontal="center" vertical="center"/>
    </xf>
    <xf numFmtId="0" fontId="7" fillId="8" borderId="14" xfId="12" applyFill="1" applyBorder="1">
      <alignment horizontal="left" vertical="center" indent="2"/>
    </xf>
    <xf numFmtId="0" fontId="7" fillId="8" borderId="15" xfId="11" applyFill="1" applyBorder="1">
      <alignment horizontal="center" vertical="center"/>
    </xf>
    <xf numFmtId="9" fontId="5" fillId="8" borderId="15" xfId="2" applyFont="1" applyFill="1" applyBorder="1" applyAlignment="1">
      <alignment horizontal="center" vertical="center"/>
    </xf>
    <xf numFmtId="169" fontId="7" fillId="8" borderId="15" xfId="10" applyNumberFormat="1" applyFill="1" applyBorder="1">
      <alignment horizontal="center" vertical="center"/>
    </xf>
    <xf numFmtId="0" fontId="5" fillId="8" borderId="16" xfId="0" applyFont="1" applyFill="1" applyBorder="1" applyAlignment="1">
      <alignment horizontal="center" vertical="center"/>
    </xf>
    <xf numFmtId="0" fontId="7" fillId="6" borderId="15" xfId="11" applyFill="1" applyBorder="1">
      <alignment horizontal="center" vertical="center"/>
    </xf>
    <xf numFmtId="9" fontId="5" fillId="6" borderId="15" xfId="2" applyFont="1" applyFill="1" applyBorder="1" applyAlignment="1">
      <alignment horizontal="center" vertical="center"/>
    </xf>
    <xf numFmtId="165" fontId="0" fillId="6" borderId="15" xfId="0" applyNumberFormat="1" applyFill="1" applyBorder="1" applyAlignment="1">
      <alignment horizontal="center" vertical="center"/>
    </xf>
    <xf numFmtId="165" fontId="5" fillId="6" borderId="15" xfId="0" applyNumberFormat="1" applyFont="1" applyFill="1" applyBorder="1" applyAlignment="1">
      <alignment horizontal="center" vertical="center"/>
    </xf>
    <xf numFmtId="0" fontId="5" fillId="6" borderId="16" xfId="0" applyFont="1" applyFill="1" applyBorder="1" applyAlignment="1">
      <alignment horizontal="center" vertical="center"/>
    </xf>
    <xf numFmtId="0" fontId="7" fillId="7" borderId="14" xfId="12" applyFill="1" applyBorder="1">
      <alignment horizontal="left" vertical="center" indent="2"/>
    </xf>
    <xf numFmtId="0" fontId="7" fillId="7" borderId="15" xfId="11" applyFill="1" applyBorder="1">
      <alignment horizontal="center" vertical="center"/>
    </xf>
    <xf numFmtId="9" fontId="5" fillId="7" borderId="15" xfId="2" applyFont="1" applyFill="1" applyBorder="1" applyAlignment="1">
      <alignment horizontal="center" vertical="center"/>
    </xf>
    <xf numFmtId="169" fontId="7" fillId="7" borderId="15" xfId="10" applyNumberFormat="1" applyFill="1" applyBorder="1">
      <alignment horizontal="center" vertical="center"/>
    </xf>
    <xf numFmtId="0" fontId="5" fillId="7" borderId="16" xfId="0" applyFont="1" applyFill="1" applyBorder="1" applyAlignment="1">
      <alignment horizontal="center" vertical="center"/>
    </xf>
    <xf numFmtId="0" fontId="7" fillId="0" borderId="17" xfId="12" applyBorder="1">
      <alignment horizontal="left" vertical="center" indent="2"/>
    </xf>
    <xf numFmtId="0" fontId="7" fillId="0" borderId="18" xfId="11" applyBorder="1">
      <alignment horizontal="center" vertical="center"/>
    </xf>
    <xf numFmtId="9" fontId="5" fillId="0" borderId="18" xfId="2" applyFont="1" applyBorder="1" applyAlignment="1">
      <alignment horizontal="center" vertical="center"/>
    </xf>
    <xf numFmtId="165" fontId="7" fillId="0" borderId="18" xfId="10" applyBorder="1">
      <alignment horizontal="center" vertical="center"/>
    </xf>
    <xf numFmtId="0" fontId="5" fillId="0" borderId="19" xfId="0" applyFont="1" applyBorder="1" applyAlignment="1">
      <alignment horizontal="center" vertical="center"/>
    </xf>
    <xf numFmtId="0" fontId="21" fillId="12" borderId="14" xfId="12" applyFont="1" applyFill="1" applyBorder="1">
      <alignment horizontal="left" vertical="center" indent="2"/>
    </xf>
    <xf numFmtId="0" fontId="21" fillId="10" borderId="14" xfId="12" applyFont="1" applyFill="1" applyBorder="1">
      <alignment horizontal="left" vertical="center" indent="2"/>
    </xf>
    <xf numFmtId="0" fontId="21" fillId="8" borderId="14" xfId="12" applyFont="1" applyFill="1" applyBorder="1">
      <alignment horizontal="left" vertical="center" indent="2"/>
    </xf>
    <xf numFmtId="0" fontId="21" fillId="7" borderId="14" xfId="12" applyFont="1" applyFill="1" applyBorder="1">
      <alignment horizontal="left" vertical="center" indent="2"/>
    </xf>
    <xf numFmtId="0" fontId="22" fillId="13" borderId="11" xfId="0" applyFont="1" applyFill="1" applyBorder="1" applyAlignment="1">
      <alignment horizontal="left" vertical="center" indent="1"/>
    </xf>
    <xf numFmtId="0" fontId="23" fillId="5" borderId="1" xfId="0" applyFont="1" applyFill="1" applyBorder="1" applyAlignment="1">
      <alignment horizontal="left" vertical="center" indent="1"/>
    </xf>
    <xf numFmtId="0" fontId="23" fillId="5" borderId="1" xfId="0" applyFont="1" applyFill="1" applyBorder="1" applyAlignment="1">
      <alignment horizontal="center" vertical="center" wrapText="1"/>
    </xf>
    <xf numFmtId="0" fontId="8" fillId="0" borderId="3" xfId="0" applyFont="1" applyBorder="1" applyAlignment="1">
      <alignment horizontal="center" vertical="center"/>
    </xf>
    <xf numFmtId="0" fontId="24" fillId="0" borderId="0" xfId="7" applyFont="1" applyAlignment="1">
      <alignment vertical="center"/>
    </xf>
    <xf numFmtId="0" fontId="22" fillId="11" borderId="14" xfId="0" applyFont="1" applyFill="1" applyBorder="1" applyAlignment="1">
      <alignment horizontal="left" vertical="center" indent="1"/>
    </xf>
    <xf numFmtId="0" fontId="22" fillId="9" borderId="14" xfId="0" applyFont="1" applyFill="1" applyBorder="1" applyAlignment="1">
      <alignment horizontal="left" vertical="center" indent="1"/>
    </xf>
    <xf numFmtId="0" fontId="22" fillId="6" borderId="14" xfId="0" applyFont="1" applyFill="1" applyBorder="1" applyAlignment="1">
      <alignment horizontal="left" vertical="center" indent="1"/>
    </xf>
    <xf numFmtId="0" fontId="7" fillId="14" borderId="14" xfId="12" applyFill="1" applyBorder="1">
      <alignment horizontal="left" vertical="center" indent="2"/>
    </xf>
    <xf numFmtId="0" fontId="7" fillId="14" borderId="15" xfId="11" applyFill="1" applyBorder="1">
      <alignment horizontal="center" vertical="center"/>
    </xf>
    <xf numFmtId="9" fontId="5" fillId="14" borderId="15" xfId="2" applyFont="1" applyFill="1" applyBorder="1" applyAlignment="1">
      <alignment horizontal="center" vertical="center"/>
    </xf>
    <xf numFmtId="169" fontId="7" fillId="14" borderId="15" xfId="10" applyNumberFormat="1" applyFill="1" applyBorder="1">
      <alignment horizontal="center" vertical="center"/>
    </xf>
    <xf numFmtId="0" fontId="5" fillId="14" borderId="16" xfId="0" applyFont="1" applyFill="1" applyBorder="1" applyAlignment="1">
      <alignment horizontal="center" vertical="center"/>
    </xf>
    <xf numFmtId="0" fontId="21" fillId="14" borderId="14" xfId="12" applyFont="1" applyFill="1" applyBorder="1">
      <alignment horizontal="left" vertical="center" indent="2"/>
    </xf>
    <xf numFmtId="0" fontId="22" fillId="15" borderId="11" xfId="0" applyFont="1" applyFill="1" applyBorder="1" applyAlignment="1">
      <alignment horizontal="left" vertical="center" indent="1"/>
    </xf>
    <xf numFmtId="0" fontId="7" fillId="15" borderId="12" xfId="11" applyFill="1" applyBorder="1">
      <alignment horizontal="center" vertical="center"/>
    </xf>
    <xf numFmtId="9" fontId="5" fillId="15" borderId="12" xfId="2" applyFont="1" applyFill="1" applyBorder="1" applyAlignment="1">
      <alignment horizontal="center" vertical="center"/>
    </xf>
    <xf numFmtId="165" fontId="0" fillId="15" borderId="12" xfId="0" applyNumberFormat="1" applyFill="1" applyBorder="1" applyAlignment="1">
      <alignment horizontal="center" vertical="center"/>
    </xf>
    <xf numFmtId="165" fontId="5" fillId="15" borderId="12" xfId="0" applyNumberFormat="1" applyFont="1" applyFill="1" applyBorder="1" applyAlignment="1">
      <alignment horizontal="center" vertical="center"/>
    </xf>
    <xf numFmtId="0" fontId="5" fillId="15" borderId="13" xfId="0" applyFont="1" applyFill="1" applyBorder="1" applyAlignment="1">
      <alignment horizontal="center" vertical="center"/>
    </xf>
    <xf numFmtId="0" fontId="7" fillId="16" borderId="15" xfId="11" applyFill="1" applyBorder="1">
      <alignment horizontal="center" vertical="center"/>
    </xf>
    <xf numFmtId="9" fontId="5" fillId="16" borderId="15" xfId="2" applyFont="1" applyFill="1" applyBorder="1" applyAlignment="1">
      <alignment horizontal="center" vertical="center"/>
    </xf>
    <xf numFmtId="0" fontId="5" fillId="16" borderId="16" xfId="0" applyFont="1" applyFill="1" applyBorder="1" applyAlignment="1">
      <alignment horizontal="center" vertical="center"/>
    </xf>
    <xf numFmtId="0" fontId="7" fillId="16" borderId="14" xfId="12" applyFill="1" applyBorder="1">
      <alignment horizontal="left" vertical="center" indent="2"/>
    </xf>
    <xf numFmtId="169" fontId="7" fillId="16" borderId="15" xfId="10" applyNumberFormat="1" applyFill="1" applyBorder="1">
      <alignment horizontal="center" vertical="center"/>
    </xf>
    <xf numFmtId="0" fontId="21" fillId="16" borderId="14" xfId="12" applyFont="1" applyFill="1" applyBorder="1">
      <alignment horizontal="left" vertical="center" indent="2"/>
    </xf>
    <xf numFmtId="0" fontId="22" fillId="17" borderId="14" xfId="0" applyFont="1" applyFill="1" applyBorder="1" applyAlignment="1">
      <alignment horizontal="left" vertical="center" indent="1"/>
    </xf>
    <xf numFmtId="0" fontId="7" fillId="17" borderId="15" xfId="11" applyFill="1" applyBorder="1">
      <alignment horizontal="center" vertical="center"/>
    </xf>
    <xf numFmtId="9" fontId="5" fillId="17" borderId="15" xfId="2" applyFont="1" applyFill="1" applyBorder="1" applyAlignment="1">
      <alignment horizontal="center" vertical="center"/>
    </xf>
    <xf numFmtId="165" fontId="0" fillId="17" borderId="15" xfId="0" applyNumberFormat="1" applyFill="1" applyBorder="1" applyAlignment="1">
      <alignment horizontal="center" vertical="center"/>
    </xf>
    <xf numFmtId="165" fontId="5" fillId="17" borderId="15" xfId="0" applyNumberFormat="1" applyFont="1" applyFill="1" applyBorder="1" applyAlignment="1">
      <alignment horizontal="center" vertical="center"/>
    </xf>
    <xf numFmtId="0" fontId="5" fillId="17" borderId="16" xfId="0" applyFont="1" applyFill="1" applyBorder="1" applyAlignment="1">
      <alignment horizontal="center" vertical="center"/>
    </xf>
    <xf numFmtId="0" fontId="22" fillId="18" borderId="11" xfId="0" applyFont="1" applyFill="1" applyBorder="1" applyAlignment="1">
      <alignment horizontal="left" vertical="center" indent="1"/>
    </xf>
    <xf numFmtId="0" fontId="7" fillId="18" borderId="12" xfId="11" applyFill="1" applyBorder="1">
      <alignment horizontal="center" vertical="center"/>
    </xf>
    <xf numFmtId="9" fontId="5" fillId="18" borderId="12" xfId="2" applyFont="1" applyFill="1" applyBorder="1" applyAlignment="1">
      <alignment horizontal="center" vertical="center"/>
    </xf>
    <xf numFmtId="165" fontId="0" fillId="18" borderId="12" xfId="0" applyNumberFormat="1" applyFill="1" applyBorder="1" applyAlignment="1">
      <alignment horizontal="center" vertical="center"/>
    </xf>
    <xf numFmtId="165" fontId="5" fillId="18" borderId="12" xfId="0" applyNumberFormat="1" applyFont="1" applyFill="1" applyBorder="1" applyAlignment="1">
      <alignment horizontal="center" vertical="center"/>
    </xf>
    <xf numFmtId="0" fontId="5" fillId="18" borderId="13" xfId="0" applyFont="1" applyFill="1" applyBorder="1" applyAlignment="1">
      <alignment horizontal="center" vertical="center"/>
    </xf>
    <xf numFmtId="0" fontId="7" fillId="19" borderId="14" xfId="12" applyFill="1" applyBorder="1">
      <alignment horizontal="left" vertical="center" indent="2"/>
    </xf>
    <xf numFmtId="0" fontId="7" fillId="19" borderId="15" xfId="11" applyFill="1" applyBorder="1">
      <alignment horizontal="center" vertical="center"/>
    </xf>
    <xf numFmtId="9" fontId="5" fillId="19" borderId="15" xfId="2" applyFont="1" applyFill="1" applyBorder="1" applyAlignment="1">
      <alignment horizontal="center" vertical="center"/>
    </xf>
    <xf numFmtId="169" fontId="7" fillId="19" borderId="15" xfId="10" applyNumberFormat="1" applyFill="1" applyBorder="1">
      <alignment horizontal="center" vertical="center"/>
    </xf>
    <xf numFmtId="0" fontId="5" fillId="19" borderId="16" xfId="0" applyFont="1" applyFill="1" applyBorder="1" applyAlignment="1">
      <alignment horizontal="center" vertical="center"/>
    </xf>
    <xf numFmtId="0" fontId="21" fillId="19" borderId="14" xfId="12" applyFont="1" applyFill="1" applyBorder="1">
      <alignment horizontal="left" vertical="center" indent="2"/>
    </xf>
    <xf numFmtId="0" fontId="7" fillId="12" borderId="14" xfId="12" applyFill="1" applyBorder="1" applyAlignment="1">
      <alignment horizontal="center" vertical="center"/>
    </xf>
    <xf numFmtId="0" fontId="7" fillId="14" borderId="14" xfId="12" applyFill="1" applyBorder="1" applyAlignment="1">
      <alignment horizontal="center" vertical="center"/>
    </xf>
    <xf numFmtId="0" fontId="7" fillId="19" borderId="14" xfId="12" applyFill="1" applyBorder="1" applyAlignment="1">
      <alignment horizontal="center" vertical="center"/>
    </xf>
    <xf numFmtId="0" fontId="7" fillId="10" borderId="14" xfId="12" applyFill="1" applyBorder="1" applyAlignment="1">
      <alignment horizontal="center" vertical="center"/>
    </xf>
    <xf numFmtId="0" fontId="7" fillId="8" borderId="14" xfId="12" applyFill="1" applyBorder="1" applyAlignment="1">
      <alignment horizontal="center" vertical="center"/>
    </xf>
    <xf numFmtId="0" fontId="7" fillId="16" borderId="14" xfId="12" applyFill="1" applyBorder="1" applyAlignment="1">
      <alignment horizontal="center" vertical="center"/>
    </xf>
    <xf numFmtId="0" fontId="7" fillId="7" borderId="14" xfId="12" applyFill="1" applyBorder="1" applyAlignment="1">
      <alignment horizontal="center" vertical="center"/>
    </xf>
    <xf numFmtId="0" fontId="8" fillId="0" borderId="0" xfId="8" applyFont="1" applyAlignment="1">
      <alignment horizontal="right" vertical="center" indent="1"/>
    </xf>
    <xf numFmtId="0" fontId="8" fillId="0" borderId="7" xfId="8" applyFont="1" applyBorder="1" applyAlignment="1">
      <alignment horizontal="right" vertical="center" indent="1"/>
    </xf>
    <xf numFmtId="0" fontId="0" fillId="0" borderId="10" xfId="0" applyBorder="1"/>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14" fontId="8" fillId="0" borderId="3" xfId="9" applyNumberFormat="1" applyFont="1">
      <alignment horizontal="center" vertical="center"/>
    </xf>
    <xf numFmtId="0" fontId="25" fillId="20" borderId="0" xfId="7" applyFont="1" applyFill="1" applyAlignment="1">
      <alignment vertical="center"/>
    </xf>
    <xf numFmtId="0" fontId="26" fillId="20" borderId="0" xfId="5" applyFont="1" applyFill="1" applyAlignment="1">
      <alignment horizontal="lef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9E0FF"/>
      <color rgb="FFCDEEFF"/>
      <color rgb="FFA7E2FF"/>
      <color rgb="FFFF99CC"/>
      <color rgb="FFFFC5FF"/>
      <color rgb="FF00EA8B"/>
      <color rgb="FF75FF75"/>
      <color rgb="FFCCFFCC"/>
      <color rgb="FFD9B3FF"/>
      <color rgb="FFDB9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80" zoomScaleNormal="80" zoomScalePageLayoutView="70" workbookViewId="0">
      <pane ySplit="6" topLeftCell="A8" activePane="bottomLeft" state="frozen"/>
      <selection pane="bottomLeft" activeCell="B1" activeCellId="1" sqref="B3 B1"/>
    </sheetView>
  </sheetViews>
  <sheetFormatPr defaultRowHeight="30" customHeight="1" x14ac:dyDescent="0.25"/>
  <cols>
    <col min="1" max="1" width="2.7109375" style="32" customWidth="1"/>
    <col min="2" max="2" width="60.7109375" customWidth="1"/>
    <col min="3" max="3" width="14" customWidth="1"/>
    <col min="4" max="4" width="38.7109375" style="5" customWidth="1"/>
    <col min="5" max="5" width="11.42578125" customWidth="1"/>
    <col min="6" max="6" width="11.7109375" style="5" customWidth="1"/>
    <col min="7" max="7" width="11.7109375" customWidth="1"/>
    <col min="8" max="8" width="10.140625" customWidth="1"/>
    <col min="9" max="64" width="2.7109375" customWidth="1"/>
    <col min="69" max="70" width="10.28515625"/>
  </cols>
  <sheetData>
    <row r="1" spans="1:64" ht="30" customHeight="1" x14ac:dyDescent="0.4">
      <c r="A1" s="33" t="s">
        <v>29</v>
      </c>
      <c r="B1" s="150" t="s">
        <v>56</v>
      </c>
      <c r="C1" s="1"/>
      <c r="D1" s="38"/>
      <c r="E1" s="2"/>
      <c r="F1" s="4"/>
      <c r="G1" s="21"/>
      <c r="H1" s="2"/>
      <c r="I1" s="10" t="s">
        <v>12</v>
      </c>
    </row>
    <row r="2" spans="1:64" ht="30" customHeight="1" x14ac:dyDescent="0.3">
      <c r="A2" s="32" t="s">
        <v>24</v>
      </c>
      <c r="B2" s="37"/>
      <c r="I2" s="35" t="s">
        <v>17</v>
      </c>
    </row>
    <row r="3" spans="1:64" ht="30" customHeight="1" x14ac:dyDescent="0.25">
      <c r="A3" s="32" t="s">
        <v>30</v>
      </c>
      <c r="B3" s="149" t="s">
        <v>57</v>
      </c>
      <c r="C3" s="142" t="s">
        <v>1</v>
      </c>
      <c r="D3" s="142"/>
      <c r="E3" s="143"/>
      <c r="F3" s="148">
        <v>45320</v>
      </c>
      <c r="G3" s="148"/>
    </row>
    <row r="4" spans="1:64" ht="30" customHeight="1" x14ac:dyDescent="0.25">
      <c r="A4" s="33" t="s">
        <v>31</v>
      </c>
      <c r="B4" s="95"/>
      <c r="C4" s="142" t="s">
        <v>8</v>
      </c>
      <c r="D4" s="142"/>
      <c r="E4" s="143"/>
      <c r="F4" s="94">
        <v>1</v>
      </c>
      <c r="I4" s="145">
        <f>I5</f>
        <v>45320</v>
      </c>
      <c r="J4" s="146"/>
      <c r="K4" s="146"/>
      <c r="L4" s="146"/>
      <c r="M4" s="146"/>
      <c r="N4" s="146"/>
      <c r="O4" s="147"/>
      <c r="P4" s="145">
        <f>P5</f>
        <v>45327</v>
      </c>
      <c r="Q4" s="146"/>
      <c r="R4" s="146"/>
      <c r="S4" s="146"/>
      <c r="T4" s="146"/>
      <c r="U4" s="146"/>
      <c r="V4" s="147"/>
      <c r="W4" s="145">
        <f>W5</f>
        <v>45334</v>
      </c>
      <c r="X4" s="146"/>
      <c r="Y4" s="146"/>
      <c r="Z4" s="146"/>
      <c r="AA4" s="146"/>
      <c r="AB4" s="146"/>
      <c r="AC4" s="147"/>
      <c r="AD4" s="145">
        <f>AD5</f>
        <v>45341</v>
      </c>
      <c r="AE4" s="146"/>
      <c r="AF4" s="146"/>
      <c r="AG4" s="146"/>
      <c r="AH4" s="146"/>
      <c r="AI4" s="146"/>
      <c r="AJ4" s="147"/>
      <c r="AK4" s="145">
        <f>AK5</f>
        <v>45348</v>
      </c>
      <c r="AL4" s="146"/>
      <c r="AM4" s="146"/>
      <c r="AN4" s="146"/>
      <c r="AO4" s="146"/>
      <c r="AP4" s="146"/>
      <c r="AQ4" s="147"/>
      <c r="AR4" s="145">
        <f>AR5</f>
        <v>45355</v>
      </c>
      <c r="AS4" s="146"/>
      <c r="AT4" s="146"/>
      <c r="AU4" s="146"/>
      <c r="AV4" s="146"/>
      <c r="AW4" s="146"/>
      <c r="AX4" s="147"/>
      <c r="AY4" s="145">
        <f>AY5</f>
        <v>45362</v>
      </c>
      <c r="AZ4" s="146"/>
      <c r="BA4" s="146"/>
      <c r="BB4" s="146"/>
      <c r="BC4" s="146"/>
      <c r="BD4" s="146"/>
      <c r="BE4" s="147"/>
      <c r="BF4" s="145">
        <f>BF5</f>
        <v>45369</v>
      </c>
      <c r="BG4" s="146"/>
      <c r="BH4" s="146"/>
      <c r="BI4" s="146"/>
      <c r="BJ4" s="146"/>
      <c r="BK4" s="146"/>
      <c r="BL4" s="147"/>
    </row>
    <row r="5" spans="1:64" ht="15" customHeight="1" x14ac:dyDescent="0.25">
      <c r="A5" s="33" t="s">
        <v>32</v>
      </c>
      <c r="B5" s="144"/>
      <c r="C5" s="144"/>
      <c r="D5" s="144"/>
      <c r="E5" s="144"/>
      <c r="F5" s="144"/>
      <c r="G5" s="144"/>
      <c r="I5" s="7">
        <f>Project_Start-WEEKDAY(Project_Start,1)+2+7*(Display_Week-1)</f>
        <v>45320</v>
      </c>
      <c r="J5" s="6">
        <f>I5+1</f>
        <v>45321</v>
      </c>
      <c r="K5" s="6">
        <f t="shared" ref="K5:AX5" si="0">J5+1</f>
        <v>45322</v>
      </c>
      <c r="L5" s="6">
        <f t="shared" si="0"/>
        <v>45323</v>
      </c>
      <c r="M5" s="6">
        <f t="shared" si="0"/>
        <v>45324</v>
      </c>
      <c r="N5" s="6">
        <f t="shared" si="0"/>
        <v>45325</v>
      </c>
      <c r="O5" s="8">
        <f t="shared" si="0"/>
        <v>45326</v>
      </c>
      <c r="P5" s="7">
        <f>O5+1</f>
        <v>45327</v>
      </c>
      <c r="Q5" s="6">
        <f>P5+1</f>
        <v>45328</v>
      </c>
      <c r="R5" s="6">
        <f t="shared" si="0"/>
        <v>45329</v>
      </c>
      <c r="S5" s="6">
        <f t="shared" si="0"/>
        <v>45330</v>
      </c>
      <c r="T5" s="6">
        <f t="shared" si="0"/>
        <v>45331</v>
      </c>
      <c r="U5" s="6">
        <f t="shared" si="0"/>
        <v>45332</v>
      </c>
      <c r="V5" s="8">
        <f t="shared" si="0"/>
        <v>45333</v>
      </c>
      <c r="W5" s="7">
        <f>V5+1</f>
        <v>45334</v>
      </c>
      <c r="X5" s="6">
        <f>W5+1</f>
        <v>45335</v>
      </c>
      <c r="Y5" s="6">
        <f t="shared" si="0"/>
        <v>45336</v>
      </c>
      <c r="Z5" s="6">
        <f t="shared" si="0"/>
        <v>45337</v>
      </c>
      <c r="AA5" s="6">
        <f t="shared" si="0"/>
        <v>45338</v>
      </c>
      <c r="AB5" s="6">
        <f t="shared" si="0"/>
        <v>45339</v>
      </c>
      <c r="AC5" s="8">
        <f t="shared" si="0"/>
        <v>45340</v>
      </c>
      <c r="AD5" s="7">
        <f>AC5+1</f>
        <v>45341</v>
      </c>
      <c r="AE5" s="6">
        <f>AD5+1</f>
        <v>45342</v>
      </c>
      <c r="AF5" s="6">
        <f t="shared" si="0"/>
        <v>45343</v>
      </c>
      <c r="AG5" s="6">
        <f t="shared" si="0"/>
        <v>45344</v>
      </c>
      <c r="AH5" s="6">
        <f t="shared" si="0"/>
        <v>45345</v>
      </c>
      <c r="AI5" s="6">
        <f t="shared" si="0"/>
        <v>45346</v>
      </c>
      <c r="AJ5" s="8">
        <f t="shared" si="0"/>
        <v>45347</v>
      </c>
      <c r="AK5" s="7">
        <f>AJ5+1</f>
        <v>45348</v>
      </c>
      <c r="AL5" s="6">
        <f>AK5+1</f>
        <v>45349</v>
      </c>
      <c r="AM5" s="6">
        <f t="shared" si="0"/>
        <v>45350</v>
      </c>
      <c r="AN5" s="6">
        <f t="shared" si="0"/>
        <v>45351</v>
      </c>
      <c r="AO5" s="6">
        <f t="shared" si="0"/>
        <v>45352</v>
      </c>
      <c r="AP5" s="6">
        <f t="shared" si="0"/>
        <v>45353</v>
      </c>
      <c r="AQ5" s="8">
        <f t="shared" si="0"/>
        <v>45354</v>
      </c>
      <c r="AR5" s="7">
        <f>AQ5+1</f>
        <v>45355</v>
      </c>
      <c r="AS5" s="6">
        <f>AR5+1</f>
        <v>45356</v>
      </c>
      <c r="AT5" s="6">
        <f t="shared" si="0"/>
        <v>45357</v>
      </c>
      <c r="AU5" s="6">
        <f t="shared" si="0"/>
        <v>45358</v>
      </c>
      <c r="AV5" s="6">
        <f t="shared" si="0"/>
        <v>45359</v>
      </c>
      <c r="AW5" s="6">
        <f t="shared" si="0"/>
        <v>45360</v>
      </c>
      <c r="AX5" s="8">
        <f t="shared" si="0"/>
        <v>45361</v>
      </c>
      <c r="AY5" s="7">
        <f>AX5+1</f>
        <v>45362</v>
      </c>
      <c r="AZ5" s="6">
        <f>AY5+1</f>
        <v>45363</v>
      </c>
      <c r="BA5" s="6">
        <f t="shared" ref="BA5:BE5" si="1">AZ5+1</f>
        <v>45364</v>
      </c>
      <c r="BB5" s="6">
        <f t="shared" si="1"/>
        <v>45365</v>
      </c>
      <c r="BC5" s="6">
        <f t="shared" si="1"/>
        <v>45366</v>
      </c>
      <c r="BD5" s="6">
        <f t="shared" si="1"/>
        <v>45367</v>
      </c>
      <c r="BE5" s="8">
        <f t="shared" si="1"/>
        <v>45368</v>
      </c>
      <c r="BF5" s="7">
        <f>BE5+1</f>
        <v>45369</v>
      </c>
      <c r="BG5" s="6">
        <f>BF5+1</f>
        <v>45370</v>
      </c>
      <c r="BH5" s="6">
        <f t="shared" ref="BH5:BL5" si="2">BG5+1</f>
        <v>45371</v>
      </c>
      <c r="BI5" s="6">
        <f t="shared" si="2"/>
        <v>45372</v>
      </c>
      <c r="BJ5" s="6">
        <f t="shared" si="2"/>
        <v>45373</v>
      </c>
      <c r="BK5" s="6">
        <f t="shared" si="2"/>
        <v>45374</v>
      </c>
      <c r="BL5" s="8">
        <f t="shared" si="2"/>
        <v>45375</v>
      </c>
    </row>
    <row r="6" spans="1:64" ht="30" customHeight="1" thickBot="1" x14ac:dyDescent="0.3">
      <c r="A6" s="33" t="s">
        <v>33</v>
      </c>
      <c r="B6" s="92" t="s">
        <v>9</v>
      </c>
      <c r="C6" s="93" t="s">
        <v>3</v>
      </c>
      <c r="D6" s="93" t="s">
        <v>38</v>
      </c>
      <c r="E6" s="93" t="s">
        <v>2</v>
      </c>
      <c r="F6" s="93" t="s">
        <v>5</v>
      </c>
      <c r="G6" s="93" t="s">
        <v>6</v>
      </c>
      <c r="H6" s="93" t="s">
        <v>7</v>
      </c>
      <c r="I6" s="9" t="str">
        <f t="shared" ref="I6" si="3">LEFT(TEXT(I5,"ddd"),1)</f>
        <v>M</v>
      </c>
      <c r="J6" s="9" t="str">
        <f t="shared" ref="J6:AR6" si="4">LEFT(TEXT(J5,"ddd"),1)</f>
        <v>T</v>
      </c>
      <c r="K6" s="9" t="str">
        <f t="shared" si="4"/>
        <v>W</v>
      </c>
      <c r="L6" s="9" t="str">
        <f t="shared" si="4"/>
        <v>T</v>
      </c>
      <c r="M6" s="9" t="str">
        <f t="shared" si="4"/>
        <v>F</v>
      </c>
      <c r="N6" s="9" t="str">
        <f t="shared" si="4"/>
        <v>S</v>
      </c>
      <c r="O6" s="9" t="str">
        <f t="shared" si="4"/>
        <v>S</v>
      </c>
      <c r="P6" s="9" t="str">
        <f t="shared" si="4"/>
        <v>M</v>
      </c>
      <c r="Q6" s="9" t="str">
        <f t="shared" si="4"/>
        <v>T</v>
      </c>
      <c r="R6" s="9" t="str">
        <f t="shared" si="4"/>
        <v>W</v>
      </c>
      <c r="S6" s="9" t="str">
        <f t="shared" si="4"/>
        <v>T</v>
      </c>
      <c r="T6" s="9" t="str">
        <f t="shared" si="4"/>
        <v>F</v>
      </c>
      <c r="U6" s="9" t="str">
        <f t="shared" si="4"/>
        <v>S</v>
      </c>
      <c r="V6" s="9" t="str">
        <f t="shared" si="4"/>
        <v>S</v>
      </c>
      <c r="W6" s="9" t="str">
        <f t="shared" si="4"/>
        <v>M</v>
      </c>
      <c r="X6" s="9" t="str">
        <f t="shared" si="4"/>
        <v>T</v>
      </c>
      <c r="Y6" s="9" t="str">
        <f t="shared" si="4"/>
        <v>W</v>
      </c>
      <c r="Z6" s="9" t="str">
        <f t="shared" si="4"/>
        <v>T</v>
      </c>
      <c r="AA6" s="9" t="str">
        <f t="shared" si="4"/>
        <v>F</v>
      </c>
      <c r="AB6" s="9" t="str">
        <f t="shared" si="4"/>
        <v>S</v>
      </c>
      <c r="AC6" s="9" t="str">
        <f t="shared" si="4"/>
        <v>S</v>
      </c>
      <c r="AD6" s="9" t="str">
        <f t="shared" si="4"/>
        <v>M</v>
      </c>
      <c r="AE6" s="9" t="str">
        <f t="shared" si="4"/>
        <v>T</v>
      </c>
      <c r="AF6" s="9" t="str">
        <f t="shared" si="4"/>
        <v>W</v>
      </c>
      <c r="AG6" s="9" t="str">
        <f t="shared" si="4"/>
        <v>T</v>
      </c>
      <c r="AH6" s="9" t="str">
        <f t="shared" si="4"/>
        <v>F</v>
      </c>
      <c r="AI6" s="9" t="str">
        <f t="shared" si="4"/>
        <v>S</v>
      </c>
      <c r="AJ6" s="9" t="str">
        <f t="shared" si="4"/>
        <v>S</v>
      </c>
      <c r="AK6" s="9" t="str">
        <f t="shared" si="4"/>
        <v>M</v>
      </c>
      <c r="AL6" s="9" t="str">
        <f t="shared" si="4"/>
        <v>T</v>
      </c>
      <c r="AM6" s="9" t="str">
        <f t="shared" si="4"/>
        <v>W</v>
      </c>
      <c r="AN6" s="9" t="str">
        <f t="shared" si="4"/>
        <v>T</v>
      </c>
      <c r="AO6" s="9" t="str">
        <f t="shared" si="4"/>
        <v>F</v>
      </c>
      <c r="AP6" s="9" t="str">
        <f t="shared" si="4"/>
        <v>S</v>
      </c>
      <c r="AQ6" s="9" t="str">
        <f t="shared" si="4"/>
        <v>S</v>
      </c>
      <c r="AR6" s="9" t="str">
        <f t="shared" si="4"/>
        <v>M</v>
      </c>
      <c r="AS6" s="9" t="str">
        <f t="shared" ref="AS6:BL6" si="5">LEFT(TEXT(AS5,"ddd"),1)</f>
        <v>T</v>
      </c>
      <c r="AT6" s="9" t="str">
        <f t="shared" si="5"/>
        <v>W</v>
      </c>
      <c r="AU6" s="9" t="str">
        <f t="shared" si="5"/>
        <v>T</v>
      </c>
      <c r="AV6" s="9" t="str">
        <f t="shared" si="5"/>
        <v>F</v>
      </c>
      <c r="AW6" s="9" t="str">
        <f t="shared" si="5"/>
        <v>S</v>
      </c>
      <c r="AX6" s="9" t="str">
        <f t="shared" si="5"/>
        <v>S</v>
      </c>
      <c r="AY6" s="9" t="str">
        <f t="shared" si="5"/>
        <v>M</v>
      </c>
      <c r="AZ6" s="9" t="str">
        <f t="shared" si="5"/>
        <v>T</v>
      </c>
      <c r="BA6" s="9" t="str">
        <f t="shared" si="5"/>
        <v>W</v>
      </c>
      <c r="BB6" s="9" t="str">
        <f t="shared" si="5"/>
        <v>T</v>
      </c>
      <c r="BC6" s="9" t="str">
        <f t="shared" si="5"/>
        <v>F</v>
      </c>
      <c r="BD6" s="9" t="str">
        <f t="shared" si="5"/>
        <v>S</v>
      </c>
      <c r="BE6" s="9" t="str">
        <f t="shared" si="5"/>
        <v>S</v>
      </c>
      <c r="BF6" s="9" t="str">
        <f t="shared" si="5"/>
        <v>M</v>
      </c>
      <c r="BG6" s="9" t="str">
        <f t="shared" si="5"/>
        <v>T</v>
      </c>
      <c r="BH6" s="9" t="str">
        <f t="shared" si="5"/>
        <v>W</v>
      </c>
      <c r="BI6" s="9" t="str">
        <f t="shared" si="5"/>
        <v>T</v>
      </c>
      <c r="BJ6" s="9" t="str">
        <f t="shared" si="5"/>
        <v>F</v>
      </c>
      <c r="BK6" s="9" t="str">
        <f t="shared" si="5"/>
        <v>S</v>
      </c>
      <c r="BL6" s="9" t="str">
        <f t="shared" si="5"/>
        <v>S</v>
      </c>
    </row>
    <row r="7" spans="1:64" ht="30" hidden="1" customHeight="1" thickBot="1" x14ac:dyDescent="0.3">
      <c r="A7" s="32" t="s">
        <v>28</v>
      </c>
      <c r="C7" s="36"/>
      <c r="D7" s="39"/>
      <c r="F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row>
    <row r="8" spans="1:64" s="3" customFormat="1" ht="30" customHeight="1" thickBot="1" x14ac:dyDescent="0.3">
      <c r="A8" s="33" t="s">
        <v>34</v>
      </c>
      <c r="B8" s="91" t="s">
        <v>41</v>
      </c>
      <c r="C8" s="42"/>
      <c r="D8" s="42"/>
      <c r="E8" s="43"/>
      <c r="F8" s="44"/>
      <c r="G8" s="45"/>
      <c r="H8" s="46" t="str">
        <f t="shared" ref="H8:H37" si="6">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row>
    <row r="9" spans="1:64" s="3" customFormat="1" ht="30" customHeight="1" thickBot="1" x14ac:dyDescent="0.3">
      <c r="A9" s="33" t="s">
        <v>35</v>
      </c>
      <c r="B9" s="47" t="s">
        <v>45</v>
      </c>
      <c r="C9" s="135" t="str">
        <f>CONCATENATE(LEFT(B3,1), ".", MID(B3,SEARCH(" ",B3)+1,1))</f>
        <v>M.S</v>
      </c>
      <c r="D9" s="48" t="s">
        <v>55</v>
      </c>
      <c r="E9" s="49">
        <v>1</v>
      </c>
      <c r="F9" s="50">
        <f>Project_Start</f>
        <v>45320</v>
      </c>
      <c r="G9" s="50">
        <v>45331</v>
      </c>
      <c r="H9" s="51">
        <f t="shared" si="6"/>
        <v>12</v>
      </c>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row>
    <row r="10" spans="1:64" s="3" customFormat="1" ht="30" customHeight="1" thickBot="1" x14ac:dyDescent="0.3">
      <c r="A10" s="33" t="s">
        <v>36</v>
      </c>
      <c r="B10" s="47" t="s">
        <v>46</v>
      </c>
      <c r="C10" s="135" t="str">
        <f>CONCATENATE(LEFT(B3,1), ".", MID(B3,SEARCH(" ",B3)+1,1))</f>
        <v>M.S</v>
      </c>
      <c r="D10" s="48" t="s">
        <v>55</v>
      </c>
      <c r="E10" s="49">
        <v>1</v>
      </c>
      <c r="F10" s="50">
        <v>45327</v>
      </c>
      <c r="G10" s="50">
        <v>45331</v>
      </c>
      <c r="H10" s="51">
        <f t="shared" si="6"/>
        <v>5</v>
      </c>
      <c r="I10" s="18"/>
      <c r="J10" s="18"/>
      <c r="K10" s="18"/>
      <c r="L10" s="18"/>
      <c r="M10" s="18"/>
      <c r="N10" s="18"/>
      <c r="O10" s="18"/>
      <c r="P10" s="18"/>
      <c r="Q10" s="18"/>
      <c r="R10" s="18"/>
      <c r="S10" s="18"/>
      <c r="T10" s="18"/>
      <c r="U10" s="19"/>
      <c r="V10" s="19"/>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4" s="3" customFormat="1" ht="30" customHeight="1" thickBot="1" x14ac:dyDescent="0.3">
      <c r="A11" s="32"/>
      <c r="B11" s="87" t="s">
        <v>48</v>
      </c>
      <c r="C11" s="135" t="str">
        <f>CONCATENATE(LEFT(B3,1), ".", MID(B3,SEARCH(" ",B3)+1,1))</f>
        <v>M.S</v>
      </c>
      <c r="D11" s="48"/>
      <c r="E11" s="49">
        <v>1</v>
      </c>
      <c r="F11" s="50">
        <v>45333</v>
      </c>
      <c r="G11" s="50">
        <v>45333</v>
      </c>
      <c r="H11" s="51">
        <f>IF(OR(ISBLANK(task_start),ISBLANK(task_end)),"",task_end-task_start+1)</f>
        <v>1</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row>
    <row r="12" spans="1:64" s="3" customFormat="1" ht="30" customHeight="1" thickBot="1" x14ac:dyDescent="0.3">
      <c r="A12" s="32"/>
      <c r="B12" s="105" t="s">
        <v>42</v>
      </c>
      <c r="C12" s="106"/>
      <c r="D12" s="106"/>
      <c r="E12" s="107"/>
      <c r="F12" s="108"/>
      <c r="G12" s="109"/>
      <c r="H12" s="110" t="str">
        <f t="shared" si="6"/>
        <v/>
      </c>
      <c r="I12" s="18"/>
      <c r="J12" s="18"/>
      <c r="K12" s="18"/>
      <c r="L12" s="18"/>
      <c r="M12" s="18"/>
      <c r="N12" s="18"/>
      <c r="O12" s="18"/>
      <c r="P12" s="18"/>
      <c r="Q12" s="18"/>
      <c r="R12" s="18"/>
      <c r="S12" s="18"/>
      <c r="T12" s="18"/>
      <c r="U12" s="18"/>
      <c r="V12" s="18"/>
      <c r="W12" s="18"/>
      <c r="X12" s="18"/>
      <c r="Y12" s="19"/>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row>
    <row r="13" spans="1:64" s="3" customFormat="1" ht="30" customHeight="1" thickBot="1" x14ac:dyDescent="0.3">
      <c r="A13" s="32"/>
      <c r="B13" s="99" t="s">
        <v>45</v>
      </c>
      <c r="C13" s="136" t="str">
        <f>CONCATENATE(LEFT(B3,1), ".", MID(B3,SEARCH(" ",B3)+1,1))</f>
        <v>M.S</v>
      </c>
      <c r="D13" s="100" t="s">
        <v>55</v>
      </c>
      <c r="E13" s="101">
        <v>1</v>
      </c>
      <c r="F13" s="102">
        <v>45328</v>
      </c>
      <c r="G13" s="102">
        <v>45328</v>
      </c>
      <c r="H13" s="103">
        <f t="shared" si="6"/>
        <v>1</v>
      </c>
      <c r="I13" s="18"/>
      <c r="J13" s="18"/>
      <c r="K13" s="18"/>
      <c r="L13" s="18"/>
      <c r="M13" s="18"/>
      <c r="N13" s="18"/>
      <c r="O13" s="18"/>
      <c r="P13" s="18"/>
      <c r="Q13" s="18"/>
      <c r="R13" s="18"/>
      <c r="S13" s="18"/>
      <c r="T13" s="18"/>
      <c r="U13" s="18"/>
      <c r="V13" s="18"/>
      <c r="W13" s="18"/>
      <c r="X13" s="18"/>
      <c r="Y13" s="19"/>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row>
    <row r="14" spans="1:64" s="3" customFormat="1" ht="30" customHeight="1" thickBot="1" x14ac:dyDescent="0.3">
      <c r="A14" s="32"/>
      <c r="B14" s="99" t="s">
        <v>46</v>
      </c>
      <c r="C14" s="136" t="str">
        <f>CONCATENATE(LEFT(B3,1), ".", MID(B3,SEARCH(" ",B3)+1,1))</f>
        <v>M.S</v>
      </c>
      <c r="D14" s="100" t="s">
        <v>55</v>
      </c>
      <c r="E14" s="101">
        <v>1</v>
      </c>
      <c r="F14" s="102">
        <v>45328</v>
      </c>
      <c r="G14" s="102">
        <v>45346</v>
      </c>
      <c r="H14" s="103">
        <f t="shared" si="6"/>
        <v>19</v>
      </c>
      <c r="I14" s="18"/>
      <c r="J14" s="18"/>
      <c r="K14" s="18"/>
      <c r="L14" s="18"/>
      <c r="M14" s="18"/>
      <c r="N14" s="18"/>
      <c r="O14" s="18"/>
      <c r="P14" s="18"/>
      <c r="Q14" s="18"/>
      <c r="R14" s="18"/>
      <c r="S14" s="18"/>
      <c r="T14" s="18"/>
      <c r="U14" s="18"/>
      <c r="V14" s="18"/>
      <c r="W14" s="18"/>
      <c r="X14" s="18"/>
      <c r="Y14" s="19"/>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row>
    <row r="15" spans="1:64" s="3" customFormat="1" ht="30" customHeight="1" thickBot="1" x14ac:dyDescent="0.3">
      <c r="A15" s="32"/>
      <c r="B15" s="104" t="s">
        <v>39</v>
      </c>
      <c r="C15" s="136" t="str">
        <f>CONCATENATE(LEFT(B3,1), ".", MID(B3,SEARCH(" ",B3)+1,1))</f>
        <v>M.S</v>
      </c>
      <c r="D15" s="100"/>
      <c r="E15" s="101">
        <v>1</v>
      </c>
      <c r="F15" s="102">
        <v>45354</v>
      </c>
      <c r="G15" s="102">
        <v>45354</v>
      </c>
      <c r="H15" s="103">
        <f>IF(OR(ISBLANK(task_start),ISBLANK(task_end)),"",task_end-task_start+1)</f>
        <v>1</v>
      </c>
      <c r="I15" s="18"/>
      <c r="J15" s="18"/>
      <c r="K15" s="18"/>
      <c r="L15" s="18"/>
      <c r="M15" s="18"/>
      <c r="N15" s="18"/>
      <c r="O15" s="18"/>
      <c r="P15" s="18"/>
      <c r="Q15" s="18"/>
      <c r="R15" s="18"/>
      <c r="S15" s="18"/>
      <c r="T15" s="18"/>
      <c r="U15" s="18"/>
      <c r="V15" s="18"/>
      <c r="W15" s="18"/>
      <c r="X15" s="18"/>
      <c r="Y15" s="19"/>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row>
    <row r="16" spans="1:64" s="3" customFormat="1" ht="30" customHeight="1" thickBot="1" x14ac:dyDescent="0.3">
      <c r="A16" s="32"/>
      <c r="B16" s="123" t="s">
        <v>43</v>
      </c>
      <c r="C16" s="124"/>
      <c r="D16" s="124"/>
      <c r="E16" s="125"/>
      <c r="F16" s="126"/>
      <c r="G16" s="127"/>
      <c r="H16" s="128" t="str">
        <f t="shared" si="6"/>
        <v/>
      </c>
      <c r="I16" s="18"/>
      <c r="J16" s="18"/>
      <c r="K16" s="18"/>
      <c r="L16" s="18"/>
      <c r="M16" s="18"/>
      <c r="N16" s="18"/>
      <c r="O16" s="18"/>
      <c r="P16" s="18"/>
      <c r="Q16" s="18"/>
      <c r="R16" s="18"/>
      <c r="S16" s="18"/>
      <c r="T16" s="18"/>
      <c r="U16" s="18"/>
      <c r="V16" s="18"/>
      <c r="W16" s="18"/>
      <c r="X16" s="18"/>
      <c r="Y16" s="19"/>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row>
    <row r="17" spans="1:64" s="3" customFormat="1" ht="30" customHeight="1" thickBot="1" x14ac:dyDescent="0.3">
      <c r="A17" s="32"/>
      <c r="B17" s="129" t="s">
        <v>45</v>
      </c>
      <c r="C17" s="137" t="str">
        <f>CONCATENATE(LEFT(B3,1), ".", MID(B3,SEARCH(" ",B3)+1,1))</f>
        <v>M.S</v>
      </c>
      <c r="D17" s="130" t="s">
        <v>55</v>
      </c>
      <c r="E17" s="131">
        <v>0.45</v>
      </c>
      <c r="F17" s="132">
        <v>45354</v>
      </c>
      <c r="G17" s="132">
        <v>45356</v>
      </c>
      <c r="H17" s="133">
        <f t="shared" si="6"/>
        <v>3</v>
      </c>
      <c r="I17" s="18"/>
      <c r="J17" s="18"/>
      <c r="K17" s="18"/>
      <c r="L17" s="18"/>
      <c r="M17" s="18"/>
      <c r="N17" s="18"/>
      <c r="O17" s="18"/>
      <c r="P17" s="18"/>
      <c r="Q17" s="18"/>
      <c r="R17" s="18"/>
      <c r="S17" s="18"/>
      <c r="T17" s="18"/>
      <c r="U17" s="18"/>
      <c r="V17" s="18"/>
      <c r="W17" s="18"/>
      <c r="X17" s="18"/>
      <c r="Y17" s="19"/>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row>
    <row r="18" spans="1:64" s="3" customFormat="1" ht="30" customHeight="1" thickBot="1" x14ac:dyDescent="0.3">
      <c r="A18" s="32"/>
      <c r="B18" s="129" t="s">
        <v>46</v>
      </c>
      <c r="C18" s="137" t="str">
        <f>CONCATENATE(LEFT(B3,1), ".", MID(B3,SEARCH(" ",B3)+1,1))</f>
        <v>M.S</v>
      </c>
      <c r="D18" s="130" t="s">
        <v>55</v>
      </c>
      <c r="E18" s="131">
        <v>0.2</v>
      </c>
      <c r="F18" s="132">
        <v>45356</v>
      </c>
      <c r="G18" s="132">
        <v>45361</v>
      </c>
      <c r="H18" s="133">
        <f t="shared" si="6"/>
        <v>6</v>
      </c>
      <c r="I18" s="18"/>
      <c r="J18" s="18"/>
      <c r="K18" s="18"/>
      <c r="L18" s="18"/>
      <c r="M18" s="18"/>
      <c r="N18" s="18"/>
      <c r="O18" s="18"/>
      <c r="P18" s="18"/>
      <c r="Q18" s="18"/>
      <c r="R18" s="18"/>
      <c r="S18" s="18"/>
      <c r="T18" s="18"/>
      <c r="U18" s="18"/>
      <c r="V18" s="18"/>
      <c r="W18" s="18"/>
      <c r="X18" s="18"/>
      <c r="Y18" s="19"/>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row>
    <row r="19" spans="1:64" s="3" customFormat="1" ht="30" customHeight="1" thickBot="1" x14ac:dyDescent="0.3">
      <c r="A19" s="32"/>
      <c r="B19" s="134" t="s">
        <v>47</v>
      </c>
      <c r="C19" s="137" t="str">
        <f>CONCATENATE(LEFT(B3,1), ".", MID(B3,SEARCH(" ",B3)+1,1))</f>
        <v>M.S</v>
      </c>
      <c r="D19" s="130"/>
      <c r="E19" s="131">
        <v>0</v>
      </c>
      <c r="F19" s="132">
        <v>45361</v>
      </c>
      <c r="G19" s="132">
        <v>45361</v>
      </c>
      <c r="H19" s="133">
        <f>IF(OR(ISBLANK(task_start),ISBLANK(task_end)),"",task_end-task_start+1)</f>
        <v>1</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row>
    <row r="20" spans="1:64" s="3" customFormat="1" ht="30" customHeight="1" thickBot="1" x14ac:dyDescent="0.3">
      <c r="A20" s="33" t="s">
        <v>37</v>
      </c>
      <c r="B20" s="96" t="s">
        <v>44</v>
      </c>
      <c r="C20" s="52"/>
      <c r="D20" s="52"/>
      <c r="E20" s="53"/>
      <c r="F20" s="54"/>
      <c r="G20" s="55"/>
      <c r="H20" s="56" t="str">
        <f t="shared" si="6"/>
        <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row>
    <row r="21" spans="1:64" s="3" customFormat="1" ht="30" customHeight="1" thickBot="1" x14ac:dyDescent="0.3">
      <c r="A21" s="33"/>
      <c r="B21" s="57" t="s">
        <v>45</v>
      </c>
      <c r="C21" s="138" t="str">
        <f>CONCATENATE(LEFT(B3,1), ".", MID(B3,SEARCH(" ",B3)+1,1))</f>
        <v>M.S</v>
      </c>
      <c r="D21" s="58" t="s">
        <v>55</v>
      </c>
      <c r="E21" s="59">
        <v>0</v>
      </c>
      <c r="F21" s="60">
        <v>45364</v>
      </c>
      <c r="G21" s="60">
        <v>45368</v>
      </c>
      <c r="H21" s="61">
        <f t="shared" si="6"/>
        <v>5</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row>
    <row r="22" spans="1:64" s="3" customFormat="1" ht="30" customHeight="1" thickBot="1" x14ac:dyDescent="0.3">
      <c r="A22" s="32"/>
      <c r="B22" s="57" t="s">
        <v>46</v>
      </c>
      <c r="C22" s="138" t="str">
        <f>CONCATENATE(LEFT(B3,1), ".", MID(B3,SEARCH(" ",B3)+1,1))</f>
        <v>M.S</v>
      </c>
      <c r="D22" s="58" t="s">
        <v>55</v>
      </c>
      <c r="E22" s="59">
        <v>0</v>
      </c>
      <c r="F22" s="60">
        <v>45366</v>
      </c>
      <c r="G22" s="60">
        <v>45367</v>
      </c>
      <c r="H22" s="61">
        <f t="shared" si="6"/>
        <v>2</v>
      </c>
      <c r="I22" s="18"/>
      <c r="J22" s="18"/>
      <c r="K22" s="18"/>
      <c r="L22" s="18"/>
      <c r="M22" s="18"/>
      <c r="N22" s="18"/>
      <c r="O22" s="18"/>
      <c r="P22" s="18"/>
      <c r="Q22" s="18"/>
      <c r="R22" s="18"/>
      <c r="S22" s="18"/>
      <c r="T22" s="18"/>
      <c r="U22" s="19"/>
      <c r="V22" s="19"/>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row>
    <row r="23" spans="1:64" s="3" customFormat="1" ht="30" customHeight="1" thickBot="1" x14ac:dyDescent="0.3">
      <c r="A23" s="32"/>
      <c r="B23" s="88" t="s">
        <v>40</v>
      </c>
      <c r="C23" s="138" t="str">
        <f>CONCATENATE(LEFT(B3,1), ".", MID(B3,SEARCH(" ",B3)+1,1))</f>
        <v>M.S</v>
      </c>
      <c r="D23" s="58"/>
      <c r="E23" s="59">
        <v>0</v>
      </c>
      <c r="F23" s="60">
        <v>45375</v>
      </c>
      <c r="G23" s="60">
        <v>45375</v>
      </c>
      <c r="H23" s="61">
        <f>IF(OR(ISBLANK(task_start),ISBLANK(task_end)),"",task_end-task_start+1)</f>
        <v>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row>
    <row r="24" spans="1:64" s="3" customFormat="1" ht="30" customHeight="1" thickBot="1" x14ac:dyDescent="0.3">
      <c r="A24" s="32" t="s">
        <v>25</v>
      </c>
      <c r="B24" s="97" t="s">
        <v>51</v>
      </c>
      <c r="C24" s="62"/>
      <c r="D24" s="62"/>
      <c r="E24" s="63"/>
      <c r="F24" s="64"/>
      <c r="G24" s="65"/>
      <c r="H24" s="66" t="str">
        <f t="shared" si="6"/>
        <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row>
    <row r="25" spans="1:64" s="3" customFormat="1" ht="30" customHeight="1" thickBot="1" x14ac:dyDescent="0.3">
      <c r="A25" s="32"/>
      <c r="B25" s="67" t="s">
        <v>45</v>
      </c>
      <c r="C25" s="139" t="str">
        <f>CONCATENATE(LEFT(B3,1), ".", MID(B3,SEARCH(" ",B3)+1,1))</f>
        <v>M.S</v>
      </c>
      <c r="D25" s="68" t="s">
        <v>55</v>
      </c>
      <c r="E25" s="69">
        <v>0</v>
      </c>
      <c r="F25" s="70">
        <v>45377</v>
      </c>
      <c r="G25" s="70">
        <v>45416</v>
      </c>
      <c r="H25" s="71">
        <f t="shared" si="6"/>
        <v>40</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row>
    <row r="26" spans="1:64" s="3" customFormat="1" ht="30" customHeight="1" thickBot="1" x14ac:dyDescent="0.3">
      <c r="A26" s="32"/>
      <c r="B26" s="67" t="s">
        <v>46</v>
      </c>
      <c r="C26" s="139" t="str">
        <f>CONCATENATE(LEFT(B3,1), ".", MID(B3,SEARCH(" ",B3)+1,1))</f>
        <v>M.S</v>
      </c>
      <c r="D26" s="68" t="s">
        <v>55</v>
      </c>
      <c r="E26" s="69">
        <v>0</v>
      </c>
      <c r="F26" s="70">
        <v>45412</v>
      </c>
      <c r="G26" s="70">
        <v>45424</v>
      </c>
      <c r="H26" s="71">
        <f t="shared" si="6"/>
        <v>13</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row>
    <row r="27" spans="1:64" s="3" customFormat="1" ht="30" customHeight="1" thickBot="1" x14ac:dyDescent="0.3">
      <c r="A27" s="32"/>
      <c r="B27" s="89" t="s">
        <v>49</v>
      </c>
      <c r="C27" s="139" t="str">
        <f>CONCATENATE(LEFT(B3,1), ".", MID(B3,SEARCH(" ",B3)+1,1))</f>
        <v>M.S</v>
      </c>
      <c r="D27" s="68"/>
      <c r="E27" s="69">
        <v>0</v>
      </c>
      <c r="F27" s="70">
        <v>45431</v>
      </c>
      <c r="G27" s="70">
        <v>45431</v>
      </c>
      <c r="H27" s="71">
        <f>IF(OR(ISBLANK(task_start),ISBLANK(task_end)),"",task_end-task_start+1)</f>
        <v>1</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row>
    <row r="28" spans="1:64" s="3" customFormat="1" ht="30" customHeight="1" thickBot="1" x14ac:dyDescent="0.3">
      <c r="A28" s="32"/>
      <c r="B28" s="117" t="s">
        <v>52</v>
      </c>
      <c r="C28" s="118"/>
      <c r="D28" s="118"/>
      <c r="E28" s="119"/>
      <c r="F28" s="120"/>
      <c r="G28" s="121"/>
      <c r="H28" s="122" t="str">
        <f t="shared" si="6"/>
        <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row>
    <row r="29" spans="1:64" s="3" customFormat="1" ht="30" customHeight="1" thickBot="1" x14ac:dyDescent="0.3">
      <c r="A29" s="32"/>
      <c r="B29" s="114" t="s">
        <v>45</v>
      </c>
      <c r="C29" s="140" t="str">
        <f>CONCATENATE(LEFT(B3,1), ".", MID(B3,SEARCH(" ",B3)+1,1))</f>
        <v>M.S</v>
      </c>
      <c r="D29" s="111" t="s">
        <v>55</v>
      </c>
      <c r="E29" s="112">
        <v>0</v>
      </c>
      <c r="F29" s="115">
        <v>45428</v>
      </c>
      <c r="G29" s="115">
        <v>45430</v>
      </c>
      <c r="H29" s="113">
        <f t="shared" si="6"/>
        <v>3</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row>
    <row r="30" spans="1:64" s="3" customFormat="1" ht="30" customHeight="1" thickBot="1" x14ac:dyDescent="0.3">
      <c r="A30" s="32"/>
      <c r="B30" s="114" t="s">
        <v>46</v>
      </c>
      <c r="C30" s="140" t="str">
        <f>CONCATENATE(LEFT(B3,1), ".", MID(B3,SEARCH(" ",B3)+1,1))</f>
        <v>M.S</v>
      </c>
      <c r="D30" s="111" t="s">
        <v>55</v>
      </c>
      <c r="E30" s="112">
        <v>0</v>
      </c>
      <c r="F30" s="115">
        <v>45433</v>
      </c>
      <c r="G30" s="115">
        <v>45437</v>
      </c>
      <c r="H30" s="113">
        <f t="shared" si="6"/>
        <v>5</v>
      </c>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row>
    <row r="31" spans="1:64" s="3" customFormat="1" ht="30" customHeight="1" thickBot="1" x14ac:dyDescent="0.3">
      <c r="A31" s="32"/>
      <c r="B31" s="116" t="s">
        <v>53</v>
      </c>
      <c r="C31" s="140" t="str">
        <f>CONCATENATE(LEFT(B3,1), ".", MID(B3,SEARCH(" ",B3)+1,1))</f>
        <v>M.S</v>
      </c>
      <c r="D31" s="111"/>
      <c r="E31" s="112">
        <v>0</v>
      </c>
      <c r="F31" s="115">
        <v>45438</v>
      </c>
      <c r="G31" s="115">
        <v>45438</v>
      </c>
      <c r="H31" s="113">
        <f>IF(OR(ISBLANK(task_start),ISBLANK(task_end)),"",task_end-task_start+1)</f>
        <v>1</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row>
    <row r="32" spans="1:64" s="3" customFormat="1" ht="30" customHeight="1" thickBot="1" x14ac:dyDescent="0.3">
      <c r="A32" s="32" t="s">
        <v>25</v>
      </c>
      <c r="B32" s="98" t="s">
        <v>54</v>
      </c>
      <c r="C32" s="72"/>
      <c r="D32" s="72"/>
      <c r="E32" s="73"/>
      <c r="F32" s="74"/>
      <c r="G32" s="75"/>
      <c r="H32" s="76" t="str">
        <f t="shared" si="6"/>
        <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row>
    <row r="33" spans="1:64" s="3" customFormat="1" ht="30" customHeight="1" thickBot="1" x14ac:dyDescent="0.3">
      <c r="A33" s="32"/>
      <c r="B33" s="77" t="s">
        <v>45</v>
      </c>
      <c r="C33" s="141" t="str">
        <f>CONCATENATE(LEFT(B3,1), ".", MID(B3,SEARCH(" ",B3)+1,1))</f>
        <v>M.S</v>
      </c>
      <c r="D33" s="78" t="s">
        <v>55</v>
      </c>
      <c r="E33" s="79">
        <v>0</v>
      </c>
      <c r="F33" s="80">
        <v>45438</v>
      </c>
      <c r="G33" s="80">
        <v>45443</v>
      </c>
      <c r="H33" s="81">
        <f t="shared" si="6"/>
        <v>6</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row>
    <row r="34" spans="1:64" s="3" customFormat="1" ht="30" customHeight="1" thickBot="1" x14ac:dyDescent="0.3">
      <c r="A34" s="32"/>
      <c r="B34" s="77" t="s">
        <v>46</v>
      </c>
      <c r="C34" s="141" t="str">
        <f>CONCATENATE(LEFT(B3,1), ".", MID(B3,SEARCH(" ",B3)+1,1))</f>
        <v>M.S</v>
      </c>
      <c r="D34" s="78" t="s">
        <v>55</v>
      </c>
      <c r="E34" s="79">
        <v>0</v>
      </c>
      <c r="F34" s="80">
        <v>45441</v>
      </c>
      <c r="G34" s="80">
        <v>45451</v>
      </c>
      <c r="H34" s="81">
        <f t="shared" si="6"/>
        <v>11</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row>
    <row r="35" spans="1:64" s="3" customFormat="1" ht="30" customHeight="1" thickBot="1" x14ac:dyDescent="0.3">
      <c r="A35" s="32"/>
      <c r="B35" s="90" t="s">
        <v>50</v>
      </c>
      <c r="C35" s="141" t="str">
        <f>CONCATENATE(LEFT(B3,1), ".", MID(B3,SEARCH(" ",B3)+1,1))</f>
        <v>M.S</v>
      </c>
      <c r="D35" s="78"/>
      <c r="E35" s="79">
        <v>0</v>
      </c>
      <c r="F35" s="80">
        <v>45452</v>
      </c>
      <c r="G35" s="80">
        <v>45452</v>
      </c>
      <c r="H35" s="81">
        <f>IF(OR(ISBLANK(task_start),ISBLANK(task_end)),"",task_end-task_start+1)</f>
        <v>1</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row>
    <row r="36" spans="1:64" s="3" customFormat="1" ht="30" customHeight="1" thickBot="1" x14ac:dyDescent="0.3">
      <c r="A36" s="32" t="s">
        <v>27</v>
      </c>
      <c r="B36" s="82"/>
      <c r="C36" s="83"/>
      <c r="D36" s="83"/>
      <c r="E36" s="84"/>
      <c r="F36" s="85"/>
      <c r="G36" s="85"/>
      <c r="H36" s="86" t="str">
        <f t="shared" si="6"/>
        <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row>
    <row r="37" spans="1:64" s="3" customFormat="1" ht="30" customHeight="1" thickBot="1" x14ac:dyDescent="0.3">
      <c r="A37" s="33" t="s">
        <v>26</v>
      </c>
      <c r="B37" s="12" t="s">
        <v>0</v>
      </c>
      <c r="C37" s="13"/>
      <c r="D37" s="13"/>
      <c r="E37" s="14"/>
      <c r="F37" s="15"/>
      <c r="G37" s="16"/>
      <c r="H37" s="17" t="str">
        <f t="shared" si="6"/>
        <v/>
      </c>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row>
    <row r="39" spans="1:64" ht="30" customHeight="1" x14ac:dyDescent="0.25">
      <c r="C39" s="10"/>
      <c r="D39" s="40"/>
      <c r="G39" s="34"/>
    </row>
    <row r="40" spans="1:64" ht="30" customHeight="1" x14ac:dyDescent="0.25">
      <c r="C40" s="11"/>
      <c r="D40" s="41"/>
    </row>
  </sheetData>
  <mergeCells count="12">
    <mergeCell ref="AY4:BE4"/>
    <mergeCell ref="BF4:BL4"/>
    <mergeCell ref="F3:G3"/>
    <mergeCell ref="I4:O4"/>
    <mergeCell ref="P4:V4"/>
    <mergeCell ref="W4:AC4"/>
    <mergeCell ref="AD4:AJ4"/>
    <mergeCell ref="C3:E3"/>
    <mergeCell ref="C4:E4"/>
    <mergeCell ref="B5:G5"/>
    <mergeCell ref="AK4:AQ4"/>
    <mergeCell ref="AR4:AX4"/>
  </mergeCells>
  <conditionalFormatting sqref="E7:E37">
    <cfRule type="dataBar" priority="9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17:BL27 I32:BL37">
    <cfRule type="expression" dxfId="29" priority="109">
      <formula>AND(TODAY()&gt;=I$5,TODAY()&lt;J$5)</formula>
    </cfRule>
  </conditionalFormatting>
  <conditionalFormatting sqref="I7:BL11 I17:BL27 I32:BL37">
    <cfRule type="expression" dxfId="28" priority="103">
      <formula>AND(task_start&lt;=I$5,ROUNDDOWN((task_end-task_start+1)*task_progress,0)+task_start-1&gt;=I$5)</formula>
    </cfRule>
    <cfRule type="expression" dxfId="27" priority="104" stopIfTrue="1">
      <formula>AND(task_end&gt;=I$5,task_start&lt;J$5)</formula>
    </cfRule>
  </conditionalFormatting>
  <conditionalFormatting sqref="I12:BL12">
    <cfRule type="expression" dxfId="26" priority="72">
      <formula>AND(TODAY()&gt;=I$5,TODAY()&lt;J$5)</formula>
    </cfRule>
  </conditionalFormatting>
  <conditionalFormatting sqref="I12:BL12">
    <cfRule type="expression" dxfId="25" priority="70">
      <formula>AND(task_start&lt;=I$5,ROUNDDOWN((task_end-task_start+1)*task_progress,0)+task_start-1&gt;=I$5)</formula>
    </cfRule>
    <cfRule type="expression" dxfId="24" priority="71" stopIfTrue="1">
      <formula>AND(task_end&gt;=I$5,task_start&lt;J$5)</formula>
    </cfRule>
  </conditionalFormatting>
  <conditionalFormatting sqref="I15:BL15">
    <cfRule type="expression" dxfId="23" priority="68">
      <formula>AND(TODAY()&gt;=I$5,TODAY()&lt;J$5)</formula>
    </cfRule>
  </conditionalFormatting>
  <conditionalFormatting sqref="I15:BL15">
    <cfRule type="expression" dxfId="22" priority="66">
      <formula>AND(task_start&lt;=I$5,ROUNDDOWN((task_end-task_start+1)*task_progress,0)+task_start-1&gt;=I$5)</formula>
    </cfRule>
    <cfRule type="expression" dxfId="21" priority="67" stopIfTrue="1">
      <formula>AND(task_end&gt;=I$5,task_start&lt;J$5)</formula>
    </cfRule>
  </conditionalFormatting>
  <conditionalFormatting sqref="I14:BL14">
    <cfRule type="expression" dxfId="20" priority="64">
      <formula>AND(TODAY()&gt;=I$5,TODAY()&lt;J$5)</formula>
    </cfRule>
  </conditionalFormatting>
  <conditionalFormatting sqref="I14:BL14">
    <cfRule type="expression" dxfId="19" priority="62">
      <formula>AND(task_start&lt;=I$5,ROUNDDOWN((task_end-task_start+1)*task_progress,0)+task_start-1&gt;=I$5)</formula>
    </cfRule>
    <cfRule type="expression" dxfId="18" priority="63" stopIfTrue="1">
      <formula>AND(task_end&gt;=I$5,task_start&lt;J$5)</formula>
    </cfRule>
  </conditionalFormatting>
  <conditionalFormatting sqref="I13:BL13">
    <cfRule type="expression" dxfId="17" priority="60">
      <formula>AND(TODAY()&gt;=I$5,TODAY()&lt;J$5)</formula>
    </cfRule>
  </conditionalFormatting>
  <conditionalFormatting sqref="I13:BL13">
    <cfRule type="expression" dxfId="16" priority="58">
      <formula>AND(task_start&lt;=I$5,ROUNDDOWN((task_end-task_start+1)*task_progress,0)+task_start-1&gt;=I$5)</formula>
    </cfRule>
    <cfRule type="expression" dxfId="15" priority="59" stopIfTrue="1">
      <formula>AND(task_end&gt;=I$5,task_start&lt;J$5)</formula>
    </cfRule>
  </conditionalFormatting>
  <conditionalFormatting sqref="I16:BL16">
    <cfRule type="expression" dxfId="14" priority="56">
      <formula>AND(TODAY()&gt;=I$5,TODAY()&lt;J$5)</formula>
    </cfRule>
  </conditionalFormatting>
  <conditionalFormatting sqref="I16:BL16">
    <cfRule type="expression" dxfId="13" priority="54">
      <formula>AND(task_start&lt;=I$5,ROUNDDOWN((task_end-task_start+1)*task_progress,0)+task_start-1&gt;=I$5)</formula>
    </cfRule>
    <cfRule type="expression" dxfId="12" priority="55" stopIfTrue="1">
      <formula>AND(task_end&gt;=I$5,task_start&lt;J$5)</formula>
    </cfRule>
  </conditionalFormatting>
  <conditionalFormatting sqref="I28:BL28">
    <cfRule type="expression" dxfId="11" priority="48">
      <formula>AND(TODAY()&gt;=I$5,TODAY()&lt;J$5)</formula>
    </cfRule>
  </conditionalFormatting>
  <conditionalFormatting sqref="I28:BL28">
    <cfRule type="expression" dxfId="10" priority="46">
      <formula>AND(task_start&lt;=I$5,ROUNDDOWN((task_end-task_start+1)*task_progress,0)+task_start-1&gt;=I$5)</formula>
    </cfRule>
    <cfRule type="expression" dxfId="9" priority="47" stopIfTrue="1">
      <formula>AND(task_end&gt;=I$5,task_start&lt;J$5)</formula>
    </cfRule>
  </conditionalFormatting>
  <conditionalFormatting sqref="I29:BL29">
    <cfRule type="expression" dxfId="8" priority="44">
      <formula>AND(TODAY()&gt;=I$5,TODAY()&lt;J$5)</formula>
    </cfRule>
  </conditionalFormatting>
  <conditionalFormatting sqref="I29:BL29">
    <cfRule type="expression" dxfId="7" priority="42">
      <formula>AND(task_start&lt;=I$5,ROUNDDOWN((task_end-task_start+1)*task_progress,0)+task_start-1&gt;=I$5)</formula>
    </cfRule>
    <cfRule type="expression" dxfId="6" priority="43" stopIfTrue="1">
      <formula>AND(task_end&gt;=I$5,task_start&lt;J$5)</formula>
    </cfRule>
  </conditionalFormatting>
  <conditionalFormatting sqref="I30:BL30">
    <cfRule type="expression" dxfId="5" priority="40">
      <formula>AND(TODAY()&gt;=I$5,TODAY()&lt;J$5)</formula>
    </cfRule>
  </conditionalFormatting>
  <conditionalFormatting sqref="I30:BL30">
    <cfRule type="expression" dxfId="4" priority="38">
      <formula>AND(task_start&lt;=I$5,ROUNDDOWN((task_end-task_start+1)*task_progress,0)+task_start-1&gt;=I$5)</formula>
    </cfRule>
    <cfRule type="expression" dxfId="3" priority="39" stopIfTrue="1">
      <formula>AND(task_end&gt;=I$5,task_start&lt;J$5)</formula>
    </cfRule>
  </conditionalFormatting>
  <conditionalFormatting sqref="I31:BL31">
    <cfRule type="expression" dxfId="2" priority="36">
      <formula>AND(TODAY()&gt;=I$5,TODAY()&lt;J$5)</formula>
    </cfRule>
  </conditionalFormatting>
  <conditionalFormatting sqref="I31:BL31">
    <cfRule type="expression" dxfId="1" priority="34">
      <formula>AND(task_start&lt;=I$5,ROUNDDOWN((task_end-task_start+1)*task_progress,0)+task_start-1&gt;=I$5)</formula>
    </cfRule>
    <cfRule type="expression" dxfId="0" priority="35"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2" customWidth="1"/>
    <col min="2" max="16384" width="9.140625" style="2"/>
  </cols>
  <sheetData>
    <row r="1" spans="1:2" ht="46.5" customHeight="1" x14ac:dyDescent="0.2"/>
    <row r="2" spans="1:2" s="24" customFormat="1" ht="15.75" x14ac:dyDescent="0.25">
      <c r="A2" s="23" t="s">
        <v>12</v>
      </c>
      <c r="B2" s="23"/>
    </row>
    <row r="3" spans="1:2" s="28" customFormat="1" ht="27" customHeight="1" x14ac:dyDescent="0.25">
      <c r="A3" s="29" t="s">
        <v>17</v>
      </c>
      <c r="B3" s="29"/>
    </row>
    <row r="4" spans="1:2" s="25" customFormat="1" ht="26.25" x14ac:dyDescent="0.4">
      <c r="A4" s="26" t="s">
        <v>11</v>
      </c>
    </row>
    <row r="5" spans="1:2" ht="74.099999999999994" customHeight="1" x14ac:dyDescent="0.2">
      <c r="A5" s="27" t="s">
        <v>20</v>
      </c>
    </row>
    <row r="6" spans="1:2" ht="26.25" customHeight="1" x14ac:dyDescent="0.2">
      <c r="A6" s="26" t="s">
        <v>23</v>
      </c>
    </row>
    <row r="7" spans="1:2" s="22" customFormat="1" ht="204.95" customHeight="1" x14ac:dyDescent="0.25">
      <c r="A7" s="31" t="s">
        <v>22</v>
      </c>
    </row>
    <row r="8" spans="1:2" s="25" customFormat="1" ht="26.25" x14ac:dyDescent="0.4">
      <c r="A8" s="26" t="s">
        <v>13</v>
      </c>
    </row>
    <row r="9" spans="1:2" ht="60" x14ac:dyDescent="0.2">
      <c r="A9" s="27" t="s">
        <v>21</v>
      </c>
    </row>
    <row r="10" spans="1:2" s="22" customFormat="1" ht="27.95" customHeight="1" x14ac:dyDescent="0.25">
      <c r="A10" s="30" t="s">
        <v>19</v>
      </c>
    </row>
    <row r="11" spans="1:2" s="25" customFormat="1" ht="26.25" x14ac:dyDescent="0.4">
      <c r="A11" s="26" t="s">
        <v>10</v>
      </c>
    </row>
    <row r="12" spans="1:2" ht="30" x14ac:dyDescent="0.2">
      <c r="A12" s="27" t="s">
        <v>18</v>
      </c>
    </row>
    <row r="13" spans="1:2" s="22" customFormat="1" ht="27.95" customHeight="1" x14ac:dyDescent="0.25">
      <c r="A13" s="30" t="s">
        <v>4</v>
      </c>
    </row>
    <row r="14" spans="1:2" s="25" customFormat="1" ht="26.25" x14ac:dyDescent="0.4">
      <c r="A14" s="26" t="s">
        <v>14</v>
      </c>
    </row>
    <row r="15" spans="1:2" ht="75" customHeight="1" x14ac:dyDescent="0.2">
      <c r="A15" s="27" t="s">
        <v>15</v>
      </c>
    </row>
    <row r="16" spans="1:2" ht="75" x14ac:dyDescent="0.2">
      <c r="A16" s="27"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2024-02-03T11:00:02Z</dcterms:modified>
</cp:coreProperties>
</file>